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8_{7B472B70-EAAE-4D91-BE50-ADBB100FEE70}" xr6:coauthVersionLast="47" xr6:coauthVersionMax="47" xr10:uidLastSave="{00000000-0000-0000-0000-000000000000}"/>
  <workbookProtection workbookAlgorithmName="SHA-512" workbookHashValue="xTfQYBGW7+Ke4Tflmi/1E3bZM7ZNTDQYWXnZAVqvm8OByJchz/CCqPYsEqx/7eOwW/dff6yMZ7qkQ1xWQQP4+g==" workbookSaltValue="4emseR3/ebx86uFRRHl01w==" workbookSpinCount="100000" lockStructure="1"/>
  <bookViews>
    <workbookView xWindow="-120" yWindow="-120" windowWidth="29040" windowHeight="15720" tabRatio="807" firstSheet="1" activeTab="1" xr2:uid="{00000000-000D-0000-FFFF-FFFF00000000}"/>
  </bookViews>
  <sheets>
    <sheet name="config" sheetId="54" state="hidden" r:id="rId1"/>
    <sheet name="Cover_sheet" sheetId="34" r:id="rId2"/>
    <sheet name="Contents" sheetId="35" r:id="rId3"/>
    <sheet name="Data - apprentices" sheetId="48" r:id="rId4"/>
    <sheet name="FIRE1125a_working" sheetId="47" state="hidden" r:id="rId5"/>
    <sheet name="FIRE1125a" sheetId="49" r:id="rId6"/>
    <sheet name="Data - new apprentices" sheetId="50" r:id="rId7"/>
    <sheet name="FIRE1125b_working" sheetId="51" state="hidden" r:id="rId8"/>
    <sheet name="FIRE1125b" sheetId="52" r:id="rId9"/>
    <sheet name="FRS geographical categories" sheetId="53" r:id="rId10"/>
  </sheets>
  <definedNames>
    <definedName name="_xlnm._FilterDatabase" localSheetId="3" hidden="1">'Data - apprentices'!$A$1:$I$1</definedName>
    <definedName name="_xlnm._FilterDatabase" localSheetId="6" hidden="1">'Data - new apprentices'!$A$1:$I$1</definedName>
    <definedName name="_xlnm.Print_Area" localSheetId="2">Contents!$A$1:$D$8</definedName>
    <definedName name="_xlnm.Print_Area" localSheetId="5">FIRE1125a!$A$1:$AF$77</definedName>
    <definedName name="_xlnm.Print_Area" localSheetId="8">FIRE1125b!$A$1:$AF$76</definedName>
    <definedName name="_xlnm.Print_Titles" localSheetId="5">FIRE1125a!$A:$A,FIRE1125a!$1:$5</definedName>
    <definedName name="_xlnm.Print_Titles" localSheetId="8">FIRE1125b!$A:$A,FIRE1125b!$1:$5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35" l="1"/>
  <c r="A9" i="34"/>
  <c r="C9" i="35"/>
  <c r="C8" i="35"/>
  <c r="C7" i="35" l="1"/>
  <c r="C6" i="35"/>
  <c r="A10" i="34"/>
  <c r="A8" i="34"/>
  <c r="A5" i="34"/>
  <c r="A3" i="34"/>
  <c r="A3" i="51"/>
  <c r="W56" i="51" a="1"/>
  <c r="W56" i="51" s="1"/>
  <c r="W56" i="52" s="1"/>
  <c r="V56" i="51" a="1"/>
  <c r="V56" i="51" s="1"/>
  <c r="V56" i="52" s="1"/>
  <c r="U56" i="51" a="1"/>
  <c r="U56" i="51" s="1"/>
  <c r="U56" i="52" s="1"/>
  <c r="T56" i="51" a="1"/>
  <c r="T56" i="51" s="1"/>
  <c r="T56" i="52" s="1"/>
  <c r="S56" i="51" a="1"/>
  <c r="S56" i="51" s="1"/>
  <c r="S56" i="52" s="1"/>
  <c r="K56" i="51" a="1"/>
  <c r="K56" i="51" s="1"/>
  <c r="K56" i="52" s="1"/>
  <c r="J56" i="51" a="1"/>
  <c r="J56" i="51" s="1"/>
  <c r="J56" i="52" s="1"/>
  <c r="G56" i="51" a="1"/>
  <c r="G56" i="51" s="1"/>
  <c r="G56" i="52" s="1"/>
  <c r="F56" i="51" a="1"/>
  <c r="F56" i="51" s="1"/>
  <c r="F56" i="52" s="1"/>
  <c r="E56" i="51" a="1"/>
  <c r="E56" i="51" s="1"/>
  <c r="E56" i="52" s="1"/>
  <c r="D56" i="51" a="1"/>
  <c r="D56" i="51" s="1"/>
  <c r="D56" i="52" s="1"/>
  <c r="C56" i="51" a="1"/>
  <c r="C56" i="51" s="1"/>
  <c r="C56" i="52" s="1"/>
  <c r="S55" i="51" a="1"/>
  <c r="S55" i="51" s="1"/>
  <c r="S55" i="52" s="1"/>
  <c r="R55" i="51" a="1"/>
  <c r="R55" i="51" s="1"/>
  <c r="O55" i="51" a="1"/>
  <c r="O55" i="51" s="1"/>
  <c r="O55" i="52" s="1"/>
  <c r="N55" i="51" a="1"/>
  <c r="N55" i="51" s="1"/>
  <c r="N55" i="52" s="1"/>
  <c r="M55" i="51" a="1"/>
  <c r="M55" i="51" s="1"/>
  <c r="M55" i="52" s="1"/>
  <c r="L55" i="51" a="1"/>
  <c r="L55" i="51" s="1"/>
  <c r="L55" i="52" s="1"/>
  <c r="K55" i="51" a="1"/>
  <c r="K55" i="51" s="1"/>
  <c r="K55" i="52" s="1"/>
  <c r="C55" i="51" a="1"/>
  <c r="C55" i="51" s="1"/>
  <c r="C55" i="52" s="1"/>
  <c r="B55" i="51" a="1"/>
  <c r="B55" i="51" s="1"/>
  <c r="B55" i="52" s="1"/>
  <c r="W54" i="51" a="1"/>
  <c r="W54" i="51" s="1"/>
  <c r="W54" i="52" s="1"/>
  <c r="V54" i="51" a="1"/>
  <c r="V54" i="51" s="1"/>
  <c r="U54" i="51" a="1"/>
  <c r="U54" i="51" s="1"/>
  <c r="U54" i="52" s="1"/>
  <c r="T54" i="51" a="1"/>
  <c r="T54" i="51" s="1"/>
  <c r="S54" i="51" a="1"/>
  <c r="S54" i="51" s="1"/>
  <c r="S54" i="52" s="1"/>
  <c r="K54" i="51" a="1"/>
  <c r="K54" i="51" s="1"/>
  <c r="K54" i="52" s="1"/>
  <c r="J54" i="51" a="1"/>
  <c r="J54" i="51" s="1"/>
  <c r="J54" i="52" s="1"/>
  <c r="G54" i="51" a="1"/>
  <c r="G54" i="51" s="1"/>
  <c r="G54" i="52" s="1"/>
  <c r="F54" i="51" a="1"/>
  <c r="F54" i="51" s="1"/>
  <c r="F54" i="52" s="1"/>
  <c r="E54" i="51" a="1"/>
  <c r="E54" i="51" s="1"/>
  <c r="E54" i="52" s="1"/>
  <c r="D54" i="51" a="1"/>
  <c r="D54" i="51" s="1"/>
  <c r="D54" i="52" s="1"/>
  <c r="C54" i="51" a="1"/>
  <c r="C54" i="51" s="1"/>
  <c r="C54" i="52" s="1"/>
  <c r="S53" i="51" a="1"/>
  <c r="S53" i="51" s="1"/>
  <c r="S53" i="52" s="1"/>
  <c r="R53" i="51" a="1"/>
  <c r="R53" i="51" s="1"/>
  <c r="O53" i="51" a="1"/>
  <c r="O53" i="51" s="1"/>
  <c r="O53" i="52" s="1"/>
  <c r="N53" i="51" a="1"/>
  <c r="N53" i="51" s="1"/>
  <c r="N53" i="52" s="1"/>
  <c r="M53" i="51" a="1"/>
  <c r="M53" i="51" s="1"/>
  <c r="M53" i="52" s="1"/>
  <c r="L53" i="51" a="1"/>
  <c r="L53" i="51" s="1"/>
  <c r="L53" i="52" s="1"/>
  <c r="K53" i="51" a="1"/>
  <c r="K53" i="51" s="1"/>
  <c r="K53" i="52" s="1"/>
  <c r="C53" i="51" a="1"/>
  <c r="C53" i="51" s="1"/>
  <c r="C53" i="52" s="1"/>
  <c r="B53" i="51" a="1"/>
  <c r="B53" i="51" s="1"/>
  <c r="B53" i="52" s="1"/>
  <c r="W52" i="51" a="1"/>
  <c r="W52" i="51" s="1"/>
  <c r="W52" i="52" s="1"/>
  <c r="V52" i="51" a="1"/>
  <c r="V52" i="51" s="1"/>
  <c r="U52" i="51" a="1"/>
  <c r="U52" i="51" s="1"/>
  <c r="U52" i="52" s="1"/>
  <c r="T52" i="51" a="1"/>
  <c r="T52" i="51" s="1"/>
  <c r="S52" i="51" a="1"/>
  <c r="S52" i="51" s="1"/>
  <c r="S52" i="52" s="1"/>
  <c r="K52" i="51" a="1"/>
  <c r="K52" i="51" s="1"/>
  <c r="K52" i="52" s="1"/>
  <c r="J52" i="51" a="1"/>
  <c r="J52" i="51" s="1"/>
  <c r="J52" i="52" s="1"/>
  <c r="G52" i="51" a="1"/>
  <c r="G52" i="51" s="1"/>
  <c r="G52" i="52" s="1"/>
  <c r="F52" i="51" a="1"/>
  <c r="F52" i="51" s="1"/>
  <c r="F52" i="52" s="1"/>
  <c r="E52" i="51" a="1"/>
  <c r="E52" i="51" s="1"/>
  <c r="E52" i="52" s="1"/>
  <c r="D52" i="51" a="1"/>
  <c r="D52" i="51" s="1"/>
  <c r="D52" i="52" s="1"/>
  <c r="C52" i="51" a="1"/>
  <c r="C52" i="51" s="1"/>
  <c r="C52" i="52" s="1"/>
  <c r="S51" i="51" a="1"/>
  <c r="S51" i="51" s="1"/>
  <c r="S51" i="52" s="1"/>
  <c r="R51" i="51" a="1"/>
  <c r="R51" i="51" s="1"/>
  <c r="O51" i="51" a="1"/>
  <c r="O51" i="51" s="1"/>
  <c r="O51" i="52" s="1"/>
  <c r="N51" i="51" a="1"/>
  <c r="N51" i="51" s="1"/>
  <c r="N51" i="52" s="1"/>
  <c r="M51" i="51" a="1"/>
  <c r="M51" i="51" s="1"/>
  <c r="M51" i="52" s="1"/>
  <c r="L51" i="51" a="1"/>
  <c r="L51" i="51" s="1"/>
  <c r="L51" i="52" s="1"/>
  <c r="K51" i="51" a="1"/>
  <c r="K51" i="51" s="1"/>
  <c r="K51" i="52" s="1"/>
  <c r="C51" i="51" a="1"/>
  <c r="C51" i="51" s="1"/>
  <c r="C51" i="52" s="1"/>
  <c r="B51" i="51" a="1"/>
  <c r="B51" i="51" s="1"/>
  <c r="B51" i="52" s="1"/>
  <c r="W50" i="51" a="1"/>
  <c r="W50" i="51" s="1"/>
  <c r="W50" i="52" s="1"/>
  <c r="V50" i="51" a="1"/>
  <c r="V50" i="51" s="1"/>
  <c r="U50" i="51" a="1"/>
  <c r="U50" i="51" s="1"/>
  <c r="U50" i="52" s="1"/>
  <c r="T50" i="51" a="1"/>
  <c r="T50" i="51" s="1"/>
  <c r="S50" i="51" a="1"/>
  <c r="S50" i="51" s="1"/>
  <c r="S50" i="52" s="1"/>
  <c r="L50" i="51" a="1"/>
  <c r="L50" i="51" s="1"/>
  <c r="L50" i="52" s="1"/>
  <c r="K50" i="51" a="1"/>
  <c r="K50" i="51" s="1"/>
  <c r="K50" i="52" s="1"/>
  <c r="J50" i="51" a="1"/>
  <c r="J50" i="51" s="1"/>
  <c r="J50" i="52" s="1"/>
  <c r="G50" i="51" a="1"/>
  <c r="G50" i="51" s="1"/>
  <c r="G50" i="52" s="1"/>
  <c r="F50" i="51" a="1"/>
  <c r="F50" i="51" s="1"/>
  <c r="F50" i="52" s="1"/>
  <c r="E50" i="51" a="1"/>
  <c r="E50" i="51" s="1"/>
  <c r="E50" i="52" s="1"/>
  <c r="D50" i="51" a="1"/>
  <c r="D50" i="51" s="1"/>
  <c r="D50" i="52" s="1"/>
  <c r="C50" i="51" a="1"/>
  <c r="C50" i="51" s="1"/>
  <c r="C50" i="52" s="1"/>
  <c r="T49" i="51" a="1"/>
  <c r="T49" i="51" s="1"/>
  <c r="T49" i="52" s="1"/>
  <c r="S49" i="51" a="1"/>
  <c r="S49" i="51" s="1"/>
  <c r="S49" i="52" s="1"/>
  <c r="R49" i="51" a="1"/>
  <c r="R49" i="51" s="1"/>
  <c r="R49" i="52" s="1"/>
  <c r="O49" i="51" a="1"/>
  <c r="O49" i="51" s="1"/>
  <c r="O49" i="52" s="1"/>
  <c r="N49" i="51" a="1"/>
  <c r="N49" i="51" s="1"/>
  <c r="N49" i="52" s="1"/>
  <c r="M49" i="51" a="1"/>
  <c r="M49" i="51" s="1"/>
  <c r="M49" i="52" s="1"/>
  <c r="L49" i="51" a="1"/>
  <c r="L49" i="51" s="1"/>
  <c r="L49" i="52" s="1"/>
  <c r="K49" i="51" a="1"/>
  <c r="K49" i="51" s="1"/>
  <c r="K49" i="52" s="1"/>
  <c r="D49" i="51" a="1"/>
  <c r="D49" i="51" s="1"/>
  <c r="D49" i="52" s="1"/>
  <c r="C49" i="51" a="1"/>
  <c r="C49" i="51" s="1"/>
  <c r="C49" i="52" s="1"/>
  <c r="B49" i="51" a="1"/>
  <c r="B49" i="51" s="1"/>
  <c r="B49" i="52" s="1"/>
  <c r="W48" i="51" a="1"/>
  <c r="W48" i="51" s="1"/>
  <c r="W48" i="52" s="1"/>
  <c r="V48" i="51" a="1"/>
  <c r="V48" i="51" s="1"/>
  <c r="V48" i="52" s="1"/>
  <c r="U48" i="51" a="1"/>
  <c r="U48" i="51" s="1"/>
  <c r="U48" i="52" s="1"/>
  <c r="T48" i="51" a="1"/>
  <c r="T48" i="51" s="1"/>
  <c r="T48" i="52" s="1"/>
  <c r="S48" i="51" a="1"/>
  <c r="S48" i="51" s="1"/>
  <c r="S48" i="52" s="1"/>
  <c r="L48" i="51" a="1"/>
  <c r="L48" i="51" s="1"/>
  <c r="L48" i="52" s="1"/>
  <c r="K48" i="51" a="1"/>
  <c r="K48" i="51" s="1"/>
  <c r="K48" i="52" s="1"/>
  <c r="J48" i="51" a="1"/>
  <c r="J48" i="51" s="1"/>
  <c r="J48" i="52" s="1"/>
  <c r="G48" i="51" a="1"/>
  <c r="G48" i="51" s="1"/>
  <c r="G48" i="52" s="1"/>
  <c r="F48" i="51" a="1"/>
  <c r="F48" i="51" s="1"/>
  <c r="F48" i="52" s="1"/>
  <c r="E48" i="51" a="1"/>
  <c r="E48" i="51" s="1"/>
  <c r="E48" i="52" s="1"/>
  <c r="D48" i="51" a="1"/>
  <c r="D48" i="51" s="1"/>
  <c r="D48" i="52" s="1"/>
  <c r="C48" i="51" a="1"/>
  <c r="C48" i="51" s="1"/>
  <c r="C48" i="52" s="1"/>
  <c r="T47" i="51" a="1"/>
  <c r="T47" i="51" s="1"/>
  <c r="T47" i="52" s="1"/>
  <c r="S47" i="51" a="1"/>
  <c r="S47" i="51" s="1"/>
  <c r="S47" i="52" s="1"/>
  <c r="R47" i="51" a="1"/>
  <c r="R47" i="51" s="1"/>
  <c r="R47" i="52" s="1"/>
  <c r="O47" i="51" a="1"/>
  <c r="O47" i="51" s="1"/>
  <c r="O47" i="52" s="1"/>
  <c r="N47" i="51" a="1"/>
  <c r="N47" i="51" s="1"/>
  <c r="N47" i="52" s="1"/>
  <c r="M47" i="51" a="1"/>
  <c r="M47" i="51" s="1"/>
  <c r="M47" i="52" s="1"/>
  <c r="L47" i="51" a="1"/>
  <c r="L47" i="51" s="1"/>
  <c r="L47" i="52" s="1"/>
  <c r="K47" i="51" a="1"/>
  <c r="K47" i="51" s="1"/>
  <c r="K47" i="52" s="1"/>
  <c r="D47" i="51" a="1"/>
  <c r="D47" i="51" s="1"/>
  <c r="D47" i="52" s="1"/>
  <c r="C47" i="51" a="1"/>
  <c r="C47" i="51" s="1"/>
  <c r="C47" i="52" s="1"/>
  <c r="B47" i="51" a="1"/>
  <c r="B47" i="51" s="1"/>
  <c r="B47" i="52" s="1"/>
  <c r="W46" i="51" a="1"/>
  <c r="W46" i="51" s="1"/>
  <c r="W46" i="52" s="1"/>
  <c r="V46" i="51" a="1"/>
  <c r="V46" i="51" s="1"/>
  <c r="V46" i="52" s="1"/>
  <c r="U46" i="51" a="1"/>
  <c r="U46" i="51" s="1"/>
  <c r="U46" i="52" s="1"/>
  <c r="T46" i="51" a="1"/>
  <c r="T46" i="51" s="1"/>
  <c r="T46" i="52" s="1"/>
  <c r="S46" i="51" a="1"/>
  <c r="S46" i="51" s="1"/>
  <c r="S46" i="52" s="1"/>
  <c r="L46" i="51" a="1"/>
  <c r="L46" i="51" s="1"/>
  <c r="L46" i="52" s="1"/>
  <c r="K46" i="51" a="1"/>
  <c r="K46" i="51" s="1"/>
  <c r="K46" i="52" s="1"/>
  <c r="J46" i="51" a="1"/>
  <c r="J46" i="51" s="1"/>
  <c r="J46" i="52" s="1"/>
  <c r="G46" i="51" a="1"/>
  <c r="G46" i="51" s="1"/>
  <c r="G46" i="52" s="1"/>
  <c r="F46" i="51" a="1"/>
  <c r="F46" i="51" s="1"/>
  <c r="F46" i="52" s="1"/>
  <c r="E46" i="51" a="1"/>
  <c r="E46" i="51" s="1"/>
  <c r="E46" i="52" s="1"/>
  <c r="D46" i="51" a="1"/>
  <c r="D46" i="51" s="1"/>
  <c r="D46" i="52" s="1"/>
  <c r="C46" i="51" a="1"/>
  <c r="C46" i="51" s="1"/>
  <c r="C46" i="52" s="1"/>
  <c r="T45" i="51" a="1"/>
  <c r="T45" i="51" s="1"/>
  <c r="T45" i="52" s="1"/>
  <c r="S45" i="51" a="1"/>
  <c r="S45" i="51" s="1"/>
  <c r="S45" i="52" s="1"/>
  <c r="R45" i="51" a="1"/>
  <c r="R45" i="51" s="1"/>
  <c r="R45" i="52" s="1"/>
  <c r="O45" i="51" a="1"/>
  <c r="O45" i="51" s="1"/>
  <c r="O45" i="52" s="1"/>
  <c r="N45" i="51" a="1"/>
  <c r="N45" i="51" s="1"/>
  <c r="N45" i="52" s="1"/>
  <c r="M45" i="51" a="1"/>
  <c r="M45" i="51" s="1"/>
  <c r="M45" i="52" s="1"/>
  <c r="L45" i="51" a="1"/>
  <c r="L45" i="51" s="1"/>
  <c r="L45" i="52" s="1"/>
  <c r="K45" i="51" a="1"/>
  <c r="K45" i="51" s="1"/>
  <c r="K45" i="52" s="1"/>
  <c r="D45" i="51" a="1"/>
  <c r="D45" i="51" s="1"/>
  <c r="D45" i="52" s="1"/>
  <c r="C45" i="51" a="1"/>
  <c r="C45" i="51" s="1"/>
  <c r="C45" i="52" s="1"/>
  <c r="B45" i="51" a="1"/>
  <c r="B45" i="51" s="1"/>
  <c r="B45" i="52" s="1"/>
  <c r="W44" i="51" a="1"/>
  <c r="W44" i="51" s="1"/>
  <c r="W44" i="52" s="1"/>
  <c r="V44" i="51" a="1"/>
  <c r="V44" i="51" s="1"/>
  <c r="V44" i="52" s="1"/>
  <c r="U44" i="51" a="1"/>
  <c r="U44" i="51" s="1"/>
  <c r="U44" i="52" s="1"/>
  <c r="T44" i="51" a="1"/>
  <c r="T44" i="51" s="1"/>
  <c r="T44" i="52" s="1"/>
  <c r="S44" i="51" a="1"/>
  <c r="S44" i="51" s="1"/>
  <c r="S44" i="52" s="1"/>
  <c r="L44" i="51" a="1"/>
  <c r="L44" i="51" s="1"/>
  <c r="L44" i="52" s="1"/>
  <c r="K44" i="51" a="1"/>
  <c r="K44" i="51" s="1"/>
  <c r="K44" i="52" s="1"/>
  <c r="J44" i="51" a="1"/>
  <c r="J44" i="51" s="1"/>
  <c r="J44" i="52" s="1"/>
  <c r="G44" i="51" a="1"/>
  <c r="G44" i="51" s="1"/>
  <c r="G44" i="52" s="1"/>
  <c r="F44" i="51" a="1"/>
  <c r="F44" i="51" s="1"/>
  <c r="F44" i="52" s="1"/>
  <c r="E44" i="51" a="1"/>
  <c r="E44" i="51" s="1"/>
  <c r="E44" i="52" s="1"/>
  <c r="D44" i="51" a="1"/>
  <c r="D44" i="51" s="1"/>
  <c r="D44" i="52" s="1"/>
  <c r="C44" i="51" a="1"/>
  <c r="C44" i="51" s="1"/>
  <c r="C44" i="52" s="1"/>
  <c r="T43" i="51" a="1"/>
  <c r="T43" i="51" s="1"/>
  <c r="T43" i="52" s="1"/>
  <c r="S43" i="51" a="1"/>
  <c r="S43" i="51" s="1"/>
  <c r="S43" i="52" s="1"/>
  <c r="R43" i="51" a="1"/>
  <c r="R43" i="51" s="1"/>
  <c r="R43" i="52" s="1"/>
  <c r="O43" i="51" a="1"/>
  <c r="O43" i="51" s="1"/>
  <c r="O43" i="52" s="1"/>
  <c r="N43" i="51" a="1"/>
  <c r="N43" i="51" s="1"/>
  <c r="N43" i="52" s="1"/>
  <c r="M43" i="51" a="1"/>
  <c r="M43" i="51" s="1"/>
  <c r="M43" i="52" s="1"/>
  <c r="L43" i="51" a="1"/>
  <c r="L43" i="51" s="1"/>
  <c r="L43" i="52" s="1"/>
  <c r="K43" i="51" a="1"/>
  <c r="K43" i="51" s="1"/>
  <c r="K43" i="52" s="1"/>
  <c r="D43" i="51" a="1"/>
  <c r="D43" i="51" s="1"/>
  <c r="D43" i="52" s="1"/>
  <c r="C43" i="51" a="1"/>
  <c r="C43" i="51" s="1"/>
  <c r="C43" i="52" s="1"/>
  <c r="B43" i="51" a="1"/>
  <c r="B43" i="51" s="1"/>
  <c r="B43" i="52" s="1"/>
  <c r="W42" i="51" a="1"/>
  <c r="W42" i="51" s="1"/>
  <c r="W42" i="52" s="1"/>
  <c r="V42" i="51" a="1"/>
  <c r="V42" i="51" s="1"/>
  <c r="V42" i="52" s="1"/>
  <c r="U42" i="51" a="1"/>
  <c r="U42" i="51" s="1"/>
  <c r="U42" i="52" s="1"/>
  <c r="T42" i="51" a="1"/>
  <c r="T42" i="51" s="1"/>
  <c r="T42" i="52" s="1"/>
  <c r="S42" i="51" a="1"/>
  <c r="S42" i="51" s="1"/>
  <c r="S42" i="52" s="1"/>
  <c r="L42" i="51" a="1"/>
  <c r="L42" i="51" s="1"/>
  <c r="L42" i="52" s="1"/>
  <c r="K42" i="51" a="1"/>
  <c r="K42" i="51" s="1"/>
  <c r="K42" i="52" s="1"/>
  <c r="J42" i="51" a="1"/>
  <c r="J42" i="51" s="1"/>
  <c r="J42" i="52" s="1"/>
  <c r="G42" i="51" a="1"/>
  <c r="G42" i="51" s="1"/>
  <c r="G42" i="52" s="1"/>
  <c r="F42" i="51" a="1"/>
  <c r="F42" i="51" s="1"/>
  <c r="F42" i="52" s="1"/>
  <c r="E42" i="51" a="1"/>
  <c r="E42" i="51" s="1"/>
  <c r="E42" i="52" s="1"/>
  <c r="D42" i="51" a="1"/>
  <c r="D42" i="51" s="1"/>
  <c r="D42" i="52" s="1"/>
  <c r="C42" i="51" a="1"/>
  <c r="C42" i="51" s="1"/>
  <c r="C42" i="52" s="1"/>
  <c r="T41" i="51" a="1"/>
  <c r="T41" i="51" s="1"/>
  <c r="T41" i="52" s="1"/>
  <c r="S41" i="51" a="1"/>
  <c r="S41" i="51" s="1"/>
  <c r="S41" i="52" s="1"/>
  <c r="R41" i="51" a="1"/>
  <c r="R41" i="51" s="1"/>
  <c r="R41" i="52" s="1"/>
  <c r="O41" i="51" a="1"/>
  <c r="O41" i="51" s="1"/>
  <c r="O41" i="52" s="1"/>
  <c r="N41" i="51" a="1"/>
  <c r="N41" i="51" s="1"/>
  <c r="N41" i="52" s="1"/>
  <c r="M41" i="51" a="1"/>
  <c r="M41" i="51" s="1"/>
  <c r="M41" i="52" s="1"/>
  <c r="L41" i="51" a="1"/>
  <c r="L41" i="51" s="1"/>
  <c r="L41" i="52" s="1"/>
  <c r="K41" i="51" a="1"/>
  <c r="K41" i="51" s="1"/>
  <c r="K41" i="52" s="1"/>
  <c r="D41" i="51" a="1"/>
  <c r="D41" i="51" s="1"/>
  <c r="D41" i="52" s="1"/>
  <c r="C41" i="51" a="1"/>
  <c r="C41" i="51" s="1"/>
  <c r="C41" i="52" s="1"/>
  <c r="B41" i="51" a="1"/>
  <c r="B41" i="51" s="1"/>
  <c r="B41" i="52" s="1"/>
  <c r="W40" i="51" a="1"/>
  <c r="W40" i="51" s="1"/>
  <c r="W40" i="52" s="1"/>
  <c r="V40" i="51" a="1"/>
  <c r="V40" i="51" s="1"/>
  <c r="V40" i="52" s="1"/>
  <c r="U40" i="51" a="1"/>
  <c r="U40" i="51" s="1"/>
  <c r="U40" i="52" s="1"/>
  <c r="T40" i="51" a="1"/>
  <c r="T40" i="51" s="1"/>
  <c r="T40" i="52" s="1"/>
  <c r="S40" i="51" a="1"/>
  <c r="S40" i="51" s="1"/>
  <c r="S40" i="52" s="1"/>
  <c r="L40" i="51" a="1"/>
  <c r="L40" i="51" s="1"/>
  <c r="L40" i="52" s="1"/>
  <c r="K40" i="51" a="1"/>
  <c r="K40" i="51" s="1"/>
  <c r="K40" i="52" s="1"/>
  <c r="J40" i="51" a="1"/>
  <c r="J40" i="51" s="1"/>
  <c r="J40" i="52" s="1"/>
  <c r="G40" i="51" a="1"/>
  <c r="G40" i="51" s="1"/>
  <c r="G40" i="52" s="1"/>
  <c r="F40" i="51" a="1"/>
  <c r="F40" i="51" s="1"/>
  <c r="F40" i="52" s="1"/>
  <c r="E40" i="51" a="1"/>
  <c r="E40" i="51" s="1"/>
  <c r="E40" i="52" s="1"/>
  <c r="D40" i="51" a="1"/>
  <c r="D40" i="51" s="1"/>
  <c r="D40" i="52" s="1"/>
  <c r="C40" i="51" a="1"/>
  <c r="C40" i="51" s="1"/>
  <c r="C40" i="52" s="1"/>
  <c r="T39" i="51" a="1"/>
  <c r="T39" i="51" s="1"/>
  <c r="T39" i="52" s="1"/>
  <c r="S39" i="51" a="1"/>
  <c r="S39" i="51" s="1"/>
  <c r="S39" i="52" s="1"/>
  <c r="R39" i="51" a="1"/>
  <c r="R39" i="51" s="1"/>
  <c r="R39" i="52" s="1"/>
  <c r="O39" i="51" a="1"/>
  <c r="O39" i="51" s="1"/>
  <c r="O39" i="52" s="1"/>
  <c r="N39" i="51" a="1"/>
  <c r="N39" i="51" s="1"/>
  <c r="N39" i="52" s="1"/>
  <c r="M39" i="51" a="1"/>
  <c r="M39" i="51" s="1"/>
  <c r="M39" i="52" s="1"/>
  <c r="L39" i="51" a="1"/>
  <c r="L39" i="51" s="1"/>
  <c r="L39" i="52" s="1"/>
  <c r="K39" i="51" a="1"/>
  <c r="K39" i="51" s="1"/>
  <c r="K39" i="52" s="1"/>
  <c r="D39" i="51" a="1"/>
  <c r="D39" i="51" s="1"/>
  <c r="D39" i="52" s="1"/>
  <c r="C39" i="51" a="1"/>
  <c r="C39" i="51" s="1"/>
  <c r="C39" i="52" s="1"/>
  <c r="B39" i="51" a="1"/>
  <c r="B39" i="51" s="1"/>
  <c r="B39" i="52" s="1"/>
  <c r="W38" i="51" a="1"/>
  <c r="W38" i="51" s="1"/>
  <c r="W38" i="52" s="1"/>
  <c r="V38" i="51" a="1"/>
  <c r="V38" i="51" s="1"/>
  <c r="V38" i="52" s="1"/>
  <c r="U38" i="51" a="1"/>
  <c r="U38" i="51" s="1"/>
  <c r="U38" i="52" s="1"/>
  <c r="T38" i="51" a="1"/>
  <c r="T38" i="51" s="1"/>
  <c r="T38" i="52" s="1"/>
  <c r="S38" i="51" a="1"/>
  <c r="S38" i="51" s="1"/>
  <c r="S38" i="52" s="1"/>
  <c r="L38" i="51" a="1"/>
  <c r="L38" i="51" s="1"/>
  <c r="L38" i="52" s="1"/>
  <c r="K38" i="51" a="1"/>
  <c r="K38" i="51" s="1"/>
  <c r="K38" i="52" s="1"/>
  <c r="J38" i="51" a="1"/>
  <c r="J38" i="51" s="1"/>
  <c r="J38" i="52" s="1"/>
  <c r="G38" i="51" a="1"/>
  <c r="G38" i="51" s="1"/>
  <c r="G38" i="52" s="1"/>
  <c r="F38" i="51" a="1"/>
  <c r="F38" i="51" s="1"/>
  <c r="F38" i="52" s="1"/>
  <c r="E38" i="51" a="1"/>
  <c r="E38" i="51" s="1"/>
  <c r="E38" i="52" s="1"/>
  <c r="D38" i="51" a="1"/>
  <c r="D38" i="51" s="1"/>
  <c r="D38" i="52" s="1"/>
  <c r="C38" i="51" a="1"/>
  <c r="C38" i="51" s="1"/>
  <c r="C38" i="52" s="1"/>
  <c r="T37" i="51" a="1"/>
  <c r="T37" i="51" s="1"/>
  <c r="T37" i="52" s="1"/>
  <c r="S37" i="51" a="1"/>
  <c r="S37" i="51" s="1"/>
  <c r="S37" i="52" s="1"/>
  <c r="R37" i="51" a="1"/>
  <c r="R37" i="51" s="1"/>
  <c r="R37" i="52" s="1"/>
  <c r="O37" i="51" a="1"/>
  <c r="O37" i="51" s="1"/>
  <c r="O37" i="52" s="1"/>
  <c r="N37" i="51" a="1"/>
  <c r="N37" i="51" s="1"/>
  <c r="N37" i="52" s="1"/>
  <c r="M37" i="51" a="1"/>
  <c r="M37" i="51" s="1"/>
  <c r="M37" i="52" s="1"/>
  <c r="L37" i="51" a="1"/>
  <c r="L37" i="51" s="1"/>
  <c r="L37" i="52" s="1"/>
  <c r="K37" i="51" a="1"/>
  <c r="K37" i="51" s="1"/>
  <c r="K37" i="52" s="1"/>
  <c r="D37" i="51" a="1"/>
  <c r="D37" i="51" s="1"/>
  <c r="D37" i="52" s="1"/>
  <c r="C37" i="51" a="1"/>
  <c r="C37" i="51" s="1"/>
  <c r="C37" i="52" s="1"/>
  <c r="B37" i="51" a="1"/>
  <c r="B37" i="51" s="1"/>
  <c r="B37" i="52" s="1"/>
  <c r="W36" i="51" a="1"/>
  <c r="W36" i="51" s="1"/>
  <c r="W36" i="52" s="1"/>
  <c r="V36" i="51" a="1"/>
  <c r="V36" i="51" s="1"/>
  <c r="V36" i="52" s="1"/>
  <c r="U36" i="51" a="1"/>
  <c r="U36" i="51" s="1"/>
  <c r="U36" i="52" s="1"/>
  <c r="T36" i="51" a="1"/>
  <c r="T36" i="51" s="1"/>
  <c r="T36" i="52" s="1"/>
  <c r="S36" i="51" a="1"/>
  <c r="S36" i="51" s="1"/>
  <c r="S36" i="52" s="1"/>
  <c r="L36" i="51" a="1"/>
  <c r="L36" i="51" s="1"/>
  <c r="L36" i="52" s="1"/>
  <c r="K36" i="51" a="1"/>
  <c r="K36" i="51" s="1"/>
  <c r="K36" i="52" s="1"/>
  <c r="J36" i="51" a="1"/>
  <c r="J36" i="51" s="1"/>
  <c r="J36" i="52" s="1"/>
  <c r="G36" i="51" a="1"/>
  <c r="G36" i="51" s="1"/>
  <c r="G36" i="52" s="1"/>
  <c r="F36" i="51" a="1"/>
  <c r="F36" i="51" s="1"/>
  <c r="F36" i="52" s="1"/>
  <c r="E36" i="51" a="1"/>
  <c r="E36" i="51" s="1"/>
  <c r="E36" i="52" s="1"/>
  <c r="D36" i="51" a="1"/>
  <c r="D36" i="51" s="1"/>
  <c r="D36" i="52" s="1"/>
  <c r="C36" i="51" a="1"/>
  <c r="C36" i="51" s="1"/>
  <c r="C36" i="52" s="1"/>
  <c r="B36" i="51" a="1"/>
  <c r="B36" i="51" s="1"/>
  <c r="B36" i="52" s="1"/>
  <c r="W35" i="51" a="1"/>
  <c r="W35" i="51" s="1"/>
  <c r="W35" i="52" s="1"/>
  <c r="V35" i="51" a="1"/>
  <c r="V35" i="51" s="1"/>
  <c r="V35" i="52" s="1"/>
  <c r="T35" i="51" a="1"/>
  <c r="T35" i="51" s="1"/>
  <c r="T35" i="52" s="1"/>
  <c r="S35" i="51" a="1"/>
  <c r="S35" i="51" s="1"/>
  <c r="S35" i="52" s="1"/>
  <c r="R35" i="51" a="1"/>
  <c r="R35" i="51" s="1"/>
  <c r="R35" i="52" s="1"/>
  <c r="O35" i="51" a="1"/>
  <c r="O35" i="51" s="1"/>
  <c r="O35" i="52" s="1"/>
  <c r="N35" i="51" a="1"/>
  <c r="N35" i="51" s="1"/>
  <c r="N35" i="52" s="1"/>
  <c r="M35" i="51" a="1"/>
  <c r="M35" i="51" s="1"/>
  <c r="M35" i="52" s="1"/>
  <c r="L35" i="51" a="1"/>
  <c r="L35" i="51" s="1"/>
  <c r="L35" i="52" s="1"/>
  <c r="K35" i="51" a="1"/>
  <c r="K35" i="51" s="1"/>
  <c r="K35" i="52" s="1"/>
  <c r="J35" i="51" a="1"/>
  <c r="J35" i="51" s="1"/>
  <c r="J35" i="52" s="1"/>
  <c r="G35" i="51" a="1"/>
  <c r="G35" i="51" s="1"/>
  <c r="G35" i="52" s="1"/>
  <c r="F35" i="51" a="1"/>
  <c r="F35" i="51" s="1"/>
  <c r="F35" i="52" s="1"/>
  <c r="D35" i="51" a="1"/>
  <c r="D35" i="51" s="1"/>
  <c r="D35" i="52" s="1"/>
  <c r="C35" i="51" a="1"/>
  <c r="C35" i="51" s="1"/>
  <c r="C35" i="52" s="1"/>
  <c r="B35" i="51" a="1"/>
  <c r="B35" i="51" s="1"/>
  <c r="B35" i="52" s="1"/>
  <c r="W34" i="51" a="1"/>
  <c r="W34" i="51" s="1"/>
  <c r="W34" i="52" s="1"/>
  <c r="V34" i="51" a="1"/>
  <c r="V34" i="51" s="1"/>
  <c r="V34" i="52" s="1"/>
  <c r="U34" i="51" a="1"/>
  <c r="U34" i="51" s="1"/>
  <c r="U34" i="52" s="1"/>
  <c r="T34" i="51" a="1"/>
  <c r="T34" i="51" s="1"/>
  <c r="T34" i="52" s="1"/>
  <c r="S34" i="51" a="1"/>
  <c r="S34" i="51" s="1"/>
  <c r="S34" i="52" s="1"/>
  <c r="R34" i="51" a="1"/>
  <c r="R34" i="51" s="1"/>
  <c r="R34" i="52" s="1"/>
  <c r="O34" i="51" a="1"/>
  <c r="O34" i="51" s="1"/>
  <c r="O34" i="52" s="1"/>
  <c r="N34" i="51" a="1"/>
  <c r="N34" i="51" s="1"/>
  <c r="N34" i="52" s="1"/>
  <c r="L34" i="51" a="1"/>
  <c r="L34" i="51" s="1"/>
  <c r="L34" i="52" s="1"/>
  <c r="K34" i="51" a="1"/>
  <c r="K34" i="51" s="1"/>
  <c r="K34" i="52" s="1"/>
  <c r="J34" i="51" a="1"/>
  <c r="J34" i="51" s="1"/>
  <c r="J34" i="52" s="1"/>
  <c r="G34" i="51" a="1"/>
  <c r="G34" i="51" s="1"/>
  <c r="G34" i="52" s="1"/>
  <c r="F34" i="51" a="1"/>
  <c r="F34" i="51" s="1"/>
  <c r="F34" i="52" s="1"/>
  <c r="E34" i="51" a="1"/>
  <c r="E34" i="51" s="1"/>
  <c r="E34" i="52" s="1"/>
  <c r="D34" i="51" a="1"/>
  <c r="D34" i="51" s="1"/>
  <c r="D34" i="52" s="1"/>
  <c r="C34" i="51" a="1"/>
  <c r="C34" i="51" s="1"/>
  <c r="C34" i="52" s="1"/>
  <c r="B34" i="51" a="1"/>
  <c r="B34" i="51" s="1"/>
  <c r="B34" i="52" s="1"/>
  <c r="W33" i="51" a="1"/>
  <c r="W33" i="51" s="1"/>
  <c r="W33" i="52" s="1"/>
  <c r="V33" i="51" a="1"/>
  <c r="V33" i="51" s="1"/>
  <c r="V33" i="52" s="1"/>
  <c r="T33" i="51" a="1"/>
  <c r="T33" i="51" s="1"/>
  <c r="T33" i="52" s="1"/>
  <c r="S33" i="51" a="1"/>
  <c r="S33" i="51" s="1"/>
  <c r="S33" i="52" s="1"/>
  <c r="R33" i="51" a="1"/>
  <c r="R33" i="51" s="1"/>
  <c r="R33" i="52" s="1"/>
  <c r="O33" i="51" a="1"/>
  <c r="O33" i="51" s="1"/>
  <c r="O33" i="52" s="1"/>
  <c r="N33" i="51" a="1"/>
  <c r="N33" i="51" s="1"/>
  <c r="N33" i="52" s="1"/>
  <c r="M33" i="51" a="1"/>
  <c r="M33" i="51" s="1"/>
  <c r="M33" i="52" s="1"/>
  <c r="L33" i="51" a="1"/>
  <c r="L33" i="51" s="1"/>
  <c r="L33" i="52" s="1"/>
  <c r="K33" i="51" a="1"/>
  <c r="K33" i="51" s="1"/>
  <c r="K33" i="52" s="1"/>
  <c r="J33" i="51" a="1"/>
  <c r="J33" i="51" s="1"/>
  <c r="J33" i="52" s="1"/>
  <c r="G33" i="51" a="1"/>
  <c r="G33" i="51" s="1"/>
  <c r="G33" i="52" s="1"/>
  <c r="F33" i="51" a="1"/>
  <c r="F33" i="51" s="1"/>
  <c r="F33" i="52" s="1"/>
  <c r="D33" i="51" a="1"/>
  <c r="D33" i="51" s="1"/>
  <c r="D33" i="52" s="1"/>
  <c r="C33" i="51" a="1"/>
  <c r="C33" i="51" s="1"/>
  <c r="C33" i="52" s="1"/>
  <c r="B33" i="51" a="1"/>
  <c r="B33" i="51" s="1"/>
  <c r="B33" i="52" s="1"/>
  <c r="W32" i="51" a="1"/>
  <c r="W32" i="51" s="1"/>
  <c r="W32" i="52" s="1"/>
  <c r="V32" i="51" a="1"/>
  <c r="V32" i="51" s="1"/>
  <c r="V32" i="52" s="1"/>
  <c r="U32" i="51" a="1"/>
  <c r="U32" i="51" s="1"/>
  <c r="U32" i="52" s="1"/>
  <c r="T32" i="51" a="1"/>
  <c r="T32" i="51" s="1"/>
  <c r="T32" i="52" s="1"/>
  <c r="S32" i="51" a="1"/>
  <c r="S32" i="51" s="1"/>
  <c r="S32" i="52" s="1"/>
  <c r="R32" i="51" a="1"/>
  <c r="R32" i="51" s="1"/>
  <c r="R32" i="52" s="1"/>
  <c r="O32" i="51" a="1"/>
  <c r="O32" i="51" s="1"/>
  <c r="O32" i="52" s="1"/>
  <c r="N32" i="51" a="1"/>
  <c r="N32" i="51" s="1"/>
  <c r="N32" i="52" s="1"/>
  <c r="L32" i="51" a="1"/>
  <c r="L32" i="51" s="1"/>
  <c r="L32" i="52" s="1"/>
  <c r="K32" i="51" a="1"/>
  <c r="K32" i="51" s="1"/>
  <c r="K32" i="52" s="1"/>
  <c r="J32" i="51" a="1"/>
  <c r="J32" i="51" s="1"/>
  <c r="J32" i="52" s="1"/>
  <c r="G32" i="51" a="1"/>
  <c r="G32" i="51" s="1"/>
  <c r="G32" i="52" s="1"/>
  <c r="F32" i="51" a="1"/>
  <c r="F32" i="51" s="1"/>
  <c r="F32" i="52" s="1"/>
  <c r="E32" i="51" a="1"/>
  <c r="E32" i="51" s="1"/>
  <c r="E32" i="52" s="1"/>
  <c r="D32" i="51" a="1"/>
  <c r="D32" i="51" s="1"/>
  <c r="D32" i="52" s="1"/>
  <c r="C32" i="51" a="1"/>
  <c r="C32" i="51" s="1"/>
  <c r="C32" i="52" s="1"/>
  <c r="B32" i="51" a="1"/>
  <c r="B32" i="51" s="1"/>
  <c r="B32" i="52" s="1"/>
  <c r="W31" i="51" a="1"/>
  <c r="W31" i="51" s="1"/>
  <c r="W31" i="52" s="1"/>
  <c r="V31" i="51" a="1"/>
  <c r="V31" i="51" s="1"/>
  <c r="V31" i="52" s="1"/>
  <c r="T31" i="51" a="1"/>
  <c r="T31" i="51" s="1"/>
  <c r="T31" i="52" s="1"/>
  <c r="S31" i="51" a="1"/>
  <c r="S31" i="51" s="1"/>
  <c r="S31" i="52" s="1"/>
  <c r="R31" i="51" a="1"/>
  <c r="R31" i="51" s="1"/>
  <c r="R31" i="52" s="1"/>
  <c r="O31" i="51" a="1"/>
  <c r="O31" i="51" s="1"/>
  <c r="O31" i="52" s="1"/>
  <c r="N31" i="51" a="1"/>
  <c r="N31" i="51" s="1"/>
  <c r="N31" i="52" s="1"/>
  <c r="M31" i="51" a="1"/>
  <c r="M31" i="51" s="1"/>
  <c r="M31" i="52" s="1"/>
  <c r="L31" i="51" a="1"/>
  <c r="L31" i="51" s="1"/>
  <c r="L31" i="52" s="1"/>
  <c r="K31" i="51" a="1"/>
  <c r="K31" i="51" s="1"/>
  <c r="K31" i="52" s="1"/>
  <c r="J31" i="51" a="1"/>
  <c r="J31" i="51" s="1"/>
  <c r="J31" i="52" s="1"/>
  <c r="G31" i="51" a="1"/>
  <c r="G31" i="51" s="1"/>
  <c r="G31" i="52" s="1"/>
  <c r="F31" i="51" a="1"/>
  <c r="F31" i="51" s="1"/>
  <c r="F31" i="52" s="1"/>
  <c r="D31" i="51" a="1"/>
  <c r="D31" i="51" s="1"/>
  <c r="D31" i="52" s="1"/>
  <c r="C31" i="51" a="1"/>
  <c r="C31" i="51" s="1"/>
  <c r="C31" i="52" s="1"/>
  <c r="B31" i="51" a="1"/>
  <c r="B31" i="51" s="1"/>
  <c r="B31" i="52" s="1"/>
  <c r="W30" i="51" a="1"/>
  <c r="W30" i="51" s="1"/>
  <c r="W30" i="52" s="1"/>
  <c r="V30" i="51" a="1"/>
  <c r="V30" i="51" s="1"/>
  <c r="V30" i="52" s="1"/>
  <c r="U30" i="51" a="1"/>
  <c r="U30" i="51" s="1"/>
  <c r="U30" i="52" s="1"/>
  <c r="T30" i="51" a="1"/>
  <c r="T30" i="51" s="1"/>
  <c r="T30" i="52" s="1"/>
  <c r="S30" i="51" a="1"/>
  <c r="S30" i="51" s="1"/>
  <c r="S30" i="52" s="1"/>
  <c r="R30" i="51" a="1"/>
  <c r="R30" i="51" s="1"/>
  <c r="R30" i="52" s="1"/>
  <c r="O30" i="51" a="1"/>
  <c r="O30" i="51" s="1"/>
  <c r="O30" i="52" s="1"/>
  <c r="N30" i="51" a="1"/>
  <c r="N30" i="51" s="1"/>
  <c r="N30" i="52" s="1"/>
  <c r="L30" i="51" a="1"/>
  <c r="L30" i="51" s="1"/>
  <c r="L30" i="52" s="1"/>
  <c r="K30" i="51" a="1"/>
  <c r="K30" i="51" s="1"/>
  <c r="K30" i="52" s="1"/>
  <c r="J30" i="51" a="1"/>
  <c r="J30" i="51" s="1"/>
  <c r="J30" i="52" s="1"/>
  <c r="G30" i="51" a="1"/>
  <c r="G30" i="51" s="1"/>
  <c r="G30" i="52" s="1"/>
  <c r="F30" i="51" a="1"/>
  <c r="F30" i="51" s="1"/>
  <c r="F30" i="52" s="1"/>
  <c r="E30" i="51" a="1"/>
  <c r="E30" i="51" s="1"/>
  <c r="E30" i="52" s="1"/>
  <c r="D30" i="51" a="1"/>
  <c r="D30" i="51" s="1"/>
  <c r="D30" i="52" s="1"/>
  <c r="C30" i="51" a="1"/>
  <c r="C30" i="51" s="1"/>
  <c r="C30" i="52" s="1"/>
  <c r="B30" i="51" a="1"/>
  <c r="B30" i="51" s="1"/>
  <c r="B30" i="52" s="1"/>
  <c r="W29" i="51" a="1"/>
  <c r="W29" i="51" s="1"/>
  <c r="W29" i="52" s="1"/>
  <c r="V29" i="51" a="1"/>
  <c r="V29" i="51" s="1"/>
  <c r="V29" i="52" s="1"/>
  <c r="T29" i="51" a="1"/>
  <c r="T29" i="51" s="1"/>
  <c r="T29" i="52" s="1"/>
  <c r="S29" i="51" a="1"/>
  <c r="S29" i="51" s="1"/>
  <c r="S29" i="52" s="1"/>
  <c r="R29" i="51" a="1"/>
  <c r="R29" i="51" s="1"/>
  <c r="R29" i="52" s="1"/>
  <c r="O29" i="51" a="1"/>
  <c r="O29" i="51" s="1"/>
  <c r="O29" i="52" s="1"/>
  <c r="N29" i="51" a="1"/>
  <c r="N29" i="51" s="1"/>
  <c r="N29" i="52" s="1"/>
  <c r="M29" i="51" a="1"/>
  <c r="M29" i="51" s="1"/>
  <c r="M29" i="52" s="1"/>
  <c r="L29" i="51" a="1"/>
  <c r="L29" i="51" s="1"/>
  <c r="L29" i="52" s="1"/>
  <c r="K29" i="51" a="1"/>
  <c r="K29" i="51" s="1"/>
  <c r="K29" i="52" s="1"/>
  <c r="J29" i="51" a="1"/>
  <c r="J29" i="51" s="1"/>
  <c r="J29" i="52" s="1"/>
  <c r="G29" i="51" a="1"/>
  <c r="G29" i="51" s="1"/>
  <c r="G29" i="52" s="1"/>
  <c r="F29" i="51" a="1"/>
  <c r="F29" i="51" s="1"/>
  <c r="F29" i="52" s="1"/>
  <c r="D29" i="51" a="1"/>
  <c r="D29" i="51" s="1"/>
  <c r="D29" i="52" s="1"/>
  <c r="C29" i="51" a="1"/>
  <c r="C29" i="51" s="1"/>
  <c r="C29" i="52" s="1"/>
  <c r="B29" i="51" a="1"/>
  <c r="B29" i="51" s="1"/>
  <c r="B29" i="52" s="1"/>
  <c r="W28" i="51" a="1"/>
  <c r="W28" i="51" s="1"/>
  <c r="W28" i="52" s="1"/>
  <c r="V28" i="51" a="1"/>
  <c r="V28" i="51" s="1"/>
  <c r="V28" i="52" s="1"/>
  <c r="U28" i="51" a="1"/>
  <c r="U28" i="51" s="1"/>
  <c r="U28" i="52" s="1"/>
  <c r="T28" i="51" a="1"/>
  <c r="T28" i="51" s="1"/>
  <c r="T28" i="52" s="1"/>
  <c r="S28" i="51" a="1"/>
  <c r="S28" i="51" s="1"/>
  <c r="S28" i="52" s="1"/>
  <c r="R28" i="51" a="1"/>
  <c r="R28" i="51" s="1"/>
  <c r="R28" i="52" s="1"/>
  <c r="O28" i="51" a="1"/>
  <c r="O28" i="51" s="1"/>
  <c r="O28" i="52" s="1"/>
  <c r="N28" i="51" a="1"/>
  <c r="N28" i="51" s="1"/>
  <c r="N28" i="52" s="1"/>
  <c r="L28" i="51" a="1"/>
  <c r="L28" i="51" s="1"/>
  <c r="L28" i="52" s="1"/>
  <c r="K28" i="51" a="1"/>
  <c r="K28" i="51" s="1"/>
  <c r="K28" i="52" s="1"/>
  <c r="J28" i="51" a="1"/>
  <c r="J28" i="51" s="1"/>
  <c r="J28" i="52" s="1"/>
  <c r="G28" i="51" a="1"/>
  <c r="G28" i="51" s="1"/>
  <c r="G28" i="52" s="1"/>
  <c r="F28" i="51" a="1"/>
  <c r="F28" i="51" s="1"/>
  <c r="F28" i="52" s="1"/>
  <c r="E28" i="51" a="1"/>
  <c r="E28" i="51" s="1"/>
  <c r="E28" i="52" s="1"/>
  <c r="D28" i="51" a="1"/>
  <c r="D28" i="51" s="1"/>
  <c r="D28" i="52" s="1"/>
  <c r="C28" i="51" a="1"/>
  <c r="C28" i="51" s="1"/>
  <c r="C28" i="52" s="1"/>
  <c r="B28" i="51" a="1"/>
  <c r="B28" i="51" s="1"/>
  <c r="B28" i="52" s="1"/>
  <c r="W27" i="51" a="1"/>
  <c r="W27" i="51" s="1"/>
  <c r="W27" i="52" s="1"/>
  <c r="V27" i="51" a="1"/>
  <c r="V27" i="51" s="1"/>
  <c r="V27" i="52" s="1"/>
  <c r="T27" i="51" a="1"/>
  <c r="T27" i="51" s="1"/>
  <c r="T27" i="52" s="1"/>
  <c r="S27" i="51" a="1"/>
  <c r="S27" i="51" s="1"/>
  <c r="S27" i="52" s="1"/>
  <c r="R27" i="51" a="1"/>
  <c r="R27" i="51" s="1"/>
  <c r="R27" i="52" s="1"/>
  <c r="O27" i="51" a="1"/>
  <c r="O27" i="51" s="1"/>
  <c r="O27" i="52" s="1"/>
  <c r="N27" i="51" a="1"/>
  <c r="N27" i="51" s="1"/>
  <c r="N27" i="52" s="1"/>
  <c r="M27" i="51" a="1"/>
  <c r="M27" i="51" s="1"/>
  <c r="M27" i="52" s="1"/>
  <c r="L27" i="51" a="1"/>
  <c r="L27" i="51" s="1"/>
  <c r="L27" i="52" s="1"/>
  <c r="K27" i="51" a="1"/>
  <c r="K27" i="51" s="1"/>
  <c r="K27" i="52" s="1"/>
  <c r="J27" i="51" a="1"/>
  <c r="J27" i="51" s="1"/>
  <c r="J27" i="52" s="1"/>
  <c r="G27" i="51" a="1"/>
  <c r="G27" i="51" s="1"/>
  <c r="G27" i="52" s="1"/>
  <c r="F27" i="51" a="1"/>
  <c r="F27" i="51" s="1"/>
  <c r="F27" i="52" s="1"/>
  <c r="D27" i="51" a="1"/>
  <c r="D27" i="51" s="1"/>
  <c r="D27" i="52" s="1"/>
  <c r="C27" i="51" a="1"/>
  <c r="C27" i="51" s="1"/>
  <c r="C27" i="52" s="1"/>
  <c r="B27" i="51" a="1"/>
  <c r="B27" i="51" s="1"/>
  <c r="B27" i="52" s="1"/>
  <c r="W26" i="51" a="1"/>
  <c r="W26" i="51" s="1"/>
  <c r="W26" i="52" s="1"/>
  <c r="V26" i="51" a="1"/>
  <c r="V26" i="51" s="1"/>
  <c r="V26" i="52" s="1"/>
  <c r="U26" i="51" a="1"/>
  <c r="U26" i="51" s="1"/>
  <c r="U26" i="52" s="1"/>
  <c r="T26" i="51" a="1"/>
  <c r="T26" i="51" s="1"/>
  <c r="T26" i="52" s="1"/>
  <c r="S26" i="51" a="1"/>
  <c r="S26" i="51" s="1"/>
  <c r="S26" i="52" s="1"/>
  <c r="R26" i="51" a="1"/>
  <c r="R26" i="51" s="1"/>
  <c r="R26" i="52" s="1"/>
  <c r="O26" i="51" a="1"/>
  <c r="O26" i="51" s="1"/>
  <c r="O26" i="52" s="1"/>
  <c r="N26" i="51" a="1"/>
  <c r="N26" i="51" s="1"/>
  <c r="N26" i="52" s="1"/>
  <c r="L26" i="51" a="1"/>
  <c r="L26" i="51" s="1"/>
  <c r="L26" i="52" s="1"/>
  <c r="K26" i="51" a="1"/>
  <c r="K26" i="51" s="1"/>
  <c r="K26" i="52" s="1"/>
  <c r="J26" i="51" a="1"/>
  <c r="J26" i="51" s="1"/>
  <c r="J26" i="52" s="1"/>
  <c r="G26" i="51" a="1"/>
  <c r="G26" i="51" s="1"/>
  <c r="G26" i="52" s="1"/>
  <c r="F26" i="51" a="1"/>
  <c r="F26" i="51" s="1"/>
  <c r="F26" i="52" s="1"/>
  <c r="E26" i="51" a="1"/>
  <c r="E26" i="51" s="1"/>
  <c r="E26" i="52" s="1"/>
  <c r="D26" i="51" a="1"/>
  <c r="D26" i="51" s="1"/>
  <c r="D26" i="52" s="1"/>
  <c r="C26" i="51" a="1"/>
  <c r="C26" i="51" s="1"/>
  <c r="C26" i="52" s="1"/>
  <c r="B26" i="51" a="1"/>
  <c r="B26" i="51" s="1"/>
  <c r="B26" i="52" s="1"/>
  <c r="W25" i="51" a="1"/>
  <c r="W25" i="51" s="1"/>
  <c r="W25" i="52" s="1"/>
  <c r="V25" i="51" a="1"/>
  <c r="V25" i="51" s="1"/>
  <c r="V25" i="52" s="1"/>
  <c r="T25" i="51" a="1"/>
  <c r="T25" i="51" s="1"/>
  <c r="T25" i="52" s="1"/>
  <c r="S25" i="51" a="1"/>
  <c r="S25" i="51" s="1"/>
  <c r="S25" i="52" s="1"/>
  <c r="R25" i="51" a="1"/>
  <c r="R25" i="51" s="1"/>
  <c r="R25" i="52" s="1"/>
  <c r="O25" i="51" a="1"/>
  <c r="O25" i="51" s="1"/>
  <c r="O25" i="52" s="1"/>
  <c r="N25" i="51" a="1"/>
  <c r="N25" i="51" s="1"/>
  <c r="N25" i="52" s="1"/>
  <c r="M25" i="51" a="1"/>
  <c r="M25" i="51" s="1"/>
  <c r="M25" i="52" s="1"/>
  <c r="L25" i="51" a="1"/>
  <c r="L25" i="51" s="1"/>
  <c r="L25" i="52" s="1"/>
  <c r="K25" i="51" a="1"/>
  <c r="K25" i="51" s="1"/>
  <c r="K25" i="52" s="1"/>
  <c r="J25" i="51" a="1"/>
  <c r="J25" i="51" s="1"/>
  <c r="J25" i="52" s="1"/>
  <c r="G25" i="51" a="1"/>
  <c r="G25" i="51" s="1"/>
  <c r="G25" i="52" s="1"/>
  <c r="F25" i="51" a="1"/>
  <c r="F25" i="51" s="1"/>
  <c r="F25" i="52" s="1"/>
  <c r="D25" i="51" a="1"/>
  <c r="D25" i="51" s="1"/>
  <c r="D25" i="52" s="1"/>
  <c r="C25" i="51" a="1"/>
  <c r="C25" i="51" s="1"/>
  <c r="C25" i="52" s="1"/>
  <c r="B25" i="51" a="1"/>
  <c r="B25" i="51" s="1"/>
  <c r="B25" i="52" s="1"/>
  <c r="W24" i="51" a="1"/>
  <c r="W24" i="51" s="1"/>
  <c r="W24" i="52" s="1"/>
  <c r="V24" i="51" a="1"/>
  <c r="V24" i="51" s="1"/>
  <c r="V24" i="52" s="1"/>
  <c r="U24" i="51" a="1"/>
  <c r="U24" i="51" s="1"/>
  <c r="U24" i="52" s="1"/>
  <c r="T24" i="51" a="1"/>
  <c r="T24" i="51" s="1"/>
  <c r="T24" i="52" s="1"/>
  <c r="S24" i="51" a="1"/>
  <c r="S24" i="51" s="1"/>
  <c r="S24" i="52" s="1"/>
  <c r="R24" i="51" a="1"/>
  <c r="R24" i="51" s="1"/>
  <c r="R24" i="52" s="1"/>
  <c r="O24" i="51" a="1"/>
  <c r="O24" i="51" s="1"/>
  <c r="O24" i="52" s="1"/>
  <c r="N24" i="51" a="1"/>
  <c r="N24" i="51" s="1"/>
  <c r="N24" i="52" s="1"/>
  <c r="L24" i="51" a="1"/>
  <c r="L24" i="51" s="1"/>
  <c r="L24" i="52" s="1"/>
  <c r="K24" i="51" a="1"/>
  <c r="K24" i="51" s="1"/>
  <c r="K24" i="52" s="1"/>
  <c r="J24" i="51" a="1"/>
  <c r="J24" i="51" s="1"/>
  <c r="J24" i="52" s="1"/>
  <c r="G24" i="51" a="1"/>
  <c r="G24" i="51" s="1"/>
  <c r="G24" i="52" s="1"/>
  <c r="F24" i="51" a="1"/>
  <c r="F24" i="51" s="1"/>
  <c r="F24" i="52" s="1"/>
  <c r="E24" i="51" a="1"/>
  <c r="E24" i="51" s="1"/>
  <c r="E24" i="52" s="1"/>
  <c r="D24" i="51" a="1"/>
  <c r="D24" i="51" s="1"/>
  <c r="D24" i="52" s="1"/>
  <c r="C24" i="51" a="1"/>
  <c r="C24" i="51" s="1"/>
  <c r="C24" i="52" s="1"/>
  <c r="B24" i="51" a="1"/>
  <c r="B24" i="51" s="1"/>
  <c r="B24" i="52" s="1"/>
  <c r="W23" i="51" a="1"/>
  <c r="W23" i="51" s="1"/>
  <c r="W23" i="52" s="1"/>
  <c r="V23" i="51" a="1"/>
  <c r="V23" i="51" s="1"/>
  <c r="V23" i="52" s="1"/>
  <c r="T23" i="51" a="1"/>
  <c r="T23" i="51" s="1"/>
  <c r="T23" i="52" s="1"/>
  <c r="S23" i="51" a="1"/>
  <c r="S23" i="51" s="1"/>
  <c r="S23" i="52" s="1"/>
  <c r="R23" i="51" a="1"/>
  <c r="R23" i="51" s="1"/>
  <c r="R23" i="52" s="1"/>
  <c r="O23" i="51" a="1"/>
  <c r="O23" i="51" s="1"/>
  <c r="O23" i="52" s="1"/>
  <c r="N23" i="51" a="1"/>
  <c r="N23" i="51" s="1"/>
  <c r="N23" i="52" s="1"/>
  <c r="M23" i="51" a="1"/>
  <c r="M23" i="51" s="1"/>
  <c r="M23" i="52" s="1"/>
  <c r="L23" i="51" a="1"/>
  <c r="L23" i="51" s="1"/>
  <c r="L23" i="52" s="1"/>
  <c r="K23" i="51" a="1"/>
  <c r="K23" i="51" s="1"/>
  <c r="K23" i="52" s="1"/>
  <c r="J23" i="51" a="1"/>
  <c r="J23" i="51" s="1"/>
  <c r="J23" i="52" s="1"/>
  <c r="G23" i="51" a="1"/>
  <c r="G23" i="51" s="1"/>
  <c r="G23" i="52" s="1"/>
  <c r="F23" i="51" a="1"/>
  <c r="F23" i="51" s="1"/>
  <c r="F23" i="52" s="1"/>
  <c r="D23" i="51" a="1"/>
  <c r="D23" i="51" s="1"/>
  <c r="D23" i="52" s="1"/>
  <c r="C23" i="51" a="1"/>
  <c r="C23" i="51" s="1"/>
  <c r="C23" i="52" s="1"/>
  <c r="B23" i="51" a="1"/>
  <c r="B23" i="51" s="1"/>
  <c r="B23" i="52" s="1"/>
  <c r="W22" i="51" a="1"/>
  <c r="W22" i="51" s="1"/>
  <c r="W22" i="52" s="1"/>
  <c r="V22" i="51" a="1"/>
  <c r="V22" i="51" s="1"/>
  <c r="V22" i="52" s="1"/>
  <c r="U22" i="51" a="1"/>
  <c r="U22" i="51" s="1"/>
  <c r="U22" i="52" s="1"/>
  <c r="T22" i="51" a="1"/>
  <c r="T22" i="51" s="1"/>
  <c r="T22" i="52" s="1"/>
  <c r="S22" i="51" a="1"/>
  <c r="S22" i="51" s="1"/>
  <c r="S22" i="52" s="1"/>
  <c r="R22" i="51" a="1"/>
  <c r="R22" i="51" s="1"/>
  <c r="R22" i="52" s="1"/>
  <c r="O22" i="51" a="1"/>
  <c r="O22" i="51" s="1"/>
  <c r="O22" i="52" s="1"/>
  <c r="N22" i="51" a="1"/>
  <c r="N22" i="51" s="1"/>
  <c r="N22" i="52" s="1"/>
  <c r="L22" i="51" a="1"/>
  <c r="L22" i="51" s="1"/>
  <c r="L22" i="52" s="1"/>
  <c r="K22" i="51" a="1"/>
  <c r="K22" i="51" s="1"/>
  <c r="K22" i="52" s="1"/>
  <c r="J22" i="51" a="1"/>
  <c r="J22" i="51" s="1"/>
  <c r="J22" i="52" s="1"/>
  <c r="G22" i="51" a="1"/>
  <c r="G22" i="51" s="1"/>
  <c r="G22" i="52" s="1"/>
  <c r="F22" i="51" a="1"/>
  <c r="F22" i="51" s="1"/>
  <c r="F22" i="52" s="1"/>
  <c r="E22" i="51" a="1"/>
  <c r="E22" i="51" s="1"/>
  <c r="E22" i="52" s="1"/>
  <c r="D22" i="51" a="1"/>
  <c r="D22" i="51" s="1"/>
  <c r="D22" i="52" s="1"/>
  <c r="C22" i="51" a="1"/>
  <c r="C22" i="51" s="1"/>
  <c r="C22" i="52" s="1"/>
  <c r="B22" i="51" a="1"/>
  <c r="B22" i="51" s="1"/>
  <c r="B22" i="52" s="1"/>
  <c r="W21" i="51" a="1"/>
  <c r="W21" i="51" s="1"/>
  <c r="W21" i="52" s="1"/>
  <c r="V21" i="51" a="1"/>
  <c r="V21" i="51" s="1"/>
  <c r="V21" i="52" s="1"/>
  <c r="T21" i="51" a="1"/>
  <c r="T21" i="51" s="1"/>
  <c r="T21" i="52" s="1"/>
  <c r="S21" i="51" a="1"/>
  <c r="S21" i="51" s="1"/>
  <c r="S21" i="52" s="1"/>
  <c r="R21" i="51" a="1"/>
  <c r="R21" i="51" s="1"/>
  <c r="R21" i="52" s="1"/>
  <c r="O21" i="51" a="1"/>
  <c r="O21" i="51" s="1"/>
  <c r="O21" i="52" s="1"/>
  <c r="N21" i="51" a="1"/>
  <c r="N21" i="51" s="1"/>
  <c r="N21" i="52" s="1"/>
  <c r="M21" i="51" a="1"/>
  <c r="M21" i="51" s="1"/>
  <c r="M21" i="52" s="1"/>
  <c r="L21" i="51" a="1"/>
  <c r="L21" i="51" s="1"/>
  <c r="L21" i="52" s="1"/>
  <c r="K21" i="51" a="1"/>
  <c r="K21" i="51" s="1"/>
  <c r="K21" i="52" s="1"/>
  <c r="J21" i="51" a="1"/>
  <c r="J21" i="51" s="1"/>
  <c r="J21" i="52" s="1"/>
  <c r="G21" i="51" a="1"/>
  <c r="G21" i="51" s="1"/>
  <c r="G21" i="52" s="1"/>
  <c r="F21" i="51" a="1"/>
  <c r="F21" i="51" s="1"/>
  <c r="F21" i="52" s="1"/>
  <c r="D21" i="51" a="1"/>
  <c r="D21" i="51" s="1"/>
  <c r="D21" i="52" s="1"/>
  <c r="C21" i="51" a="1"/>
  <c r="C21" i="51" s="1"/>
  <c r="C21" i="52" s="1"/>
  <c r="B21" i="51" a="1"/>
  <c r="B21" i="51" s="1"/>
  <c r="B21" i="52" s="1"/>
  <c r="W20" i="51" a="1"/>
  <c r="W20" i="51" s="1"/>
  <c r="W20" i="52" s="1"/>
  <c r="V20" i="51" a="1"/>
  <c r="V20" i="51" s="1"/>
  <c r="V20" i="52" s="1"/>
  <c r="U20" i="51" a="1"/>
  <c r="U20" i="51" s="1"/>
  <c r="U20" i="52" s="1"/>
  <c r="T20" i="51" a="1"/>
  <c r="T20" i="51" s="1"/>
  <c r="T20" i="52" s="1"/>
  <c r="S20" i="51" a="1"/>
  <c r="S20" i="51" s="1"/>
  <c r="S20" i="52" s="1"/>
  <c r="R20" i="51" a="1"/>
  <c r="R20" i="51" s="1"/>
  <c r="R20" i="52" s="1"/>
  <c r="O20" i="51" a="1"/>
  <c r="O20" i="51" s="1"/>
  <c r="O20" i="52" s="1"/>
  <c r="N20" i="51" a="1"/>
  <c r="N20" i="51" s="1"/>
  <c r="N20" i="52" s="1"/>
  <c r="L20" i="51" a="1"/>
  <c r="L20" i="51" s="1"/>
  <c r="L20" i="52" s="1"/>
  <c r="K20" i="51" a="1"/>
  <c r="K20" i="51" s="1"/>
  <c r="K20" i="52" s="1"/>
  <c r="J20" i="51" a="1"/>
  <c r="J20" i="51" s="1"/>
  <c r="J20" i="52" s="1"/>
  <c r="G20" i="51" a="1"/>
  <c r="G20" i="51" s="1"/>
  <c r="G20" i="52" s="1"/>
  <c r="F20" i="51" a="1"/>
  <c r="F20" i="51" s="1"/>
  <c r="F20" i="52" s="1"/>
  <c r="E20" i="51" a="1"/>
  <c r="E20" i="51" s="1"/>
  <c r="E20" i="52" s="1"/>
  <c r="D20" i="51" a="1"/>
  <c r="D20" i="51" s="1"/>
  <c r="D20" i="52" s="1"/>
  <c r="C20" i="51" a="1"/>
  <c r="C20" i="51" s="1"/>
  <c r="C20" i="52" s="1"/>
  <c r="B20" i="51" a="1"/>
  <c r="B20" i="51" s="1"/>
  <c r="B20" i="52" s="1"/>
  <c r="W19" i="51" a="1"/>
  <c r="W19" i="51" s="1"/>
  <c r="W19" i="52" s="1"/>
  <c r="V19" i="51" a="1"/>
  <c r="V19" i="51" s="1"/>
  <c r="V19" i="52" s="1"/>
  <c r="T19" i="51" a="1"/>
  <c r="T19" i="51" s="1"/>
  <c r="T19" i="52" s="1"/>
  <c r="S19" i="51" a="1"/>
  <c r="S19" i="51" s="1"/>
  <c r="S19" i="52" s="1"/>
  <c r="R19" i="51" a="1"/>
  <c r="R19" i="51" s="1"/>
  <c r="R19" i="52" s="1"/>
  <c r="O19" i="51" a="1"/>
  <c r="O19" i="51" s="1"/>
  <c r="O19" i="52" s="1"/>
  <c r="N19" i="51" a="1"/>
  <c r="N19" i="51" s="1"/>
  <c r="N19" i="52" s="1"/>
  <c r="M19" i="51" a="1"/>
  <c r="M19" i="51" s="1"/>
  <c r="M19" i="52" s="1"/>
  <c r="L19" i="51" a="1"/>
  <c r="L19" i="51" s="1"/>
  <c r="L19" i="52" s="1"/>
  <c r="K19" i="51" a="1"/>
  <c r="K19" i="51" s="1"/>
  <c r="K19" i="52" s="1"/>
  <c r="J19" i="51" a="1"/>
  <c r="J19" i="51" s="1"/>
  <c r="J19" i="52" s="1"/>
  <c r="G19" i="51" a="1"/>
  <c r="G19" i="51" s="1"/>
  <c r="G19" i="52" s="1"/>
  <c r="F19" i="51" a="1"/>
  <c r="F19" i="51" s="1"/>
  <c r="F19" i="52" s="1"/>
  <c r="D19" i="51" a="1"/>
  <c r="D19" i="51" s="1"/>
  <c r="D19" i="52" s="1"/>
  <c r="C19" i="51" a="1"/>
  <c r="C19" i="51" s="1"/>
  <c r="C19" i="52" s="1"/>
  <c r="B19" i="51" a="1"/>
  <c r="B19" i="51" s="1"/>
  <c r="B19" i="52" s="1"/>
  <c r="W18" i="51" a="1"/>
  <c r="W18" i="51" s="1"/>
  <c r="W18" i="52" s="1"/>
  <c r="V18" i="51" a="1"/>
  <c r="V18" i="51" s="1"/>
  <c r="V18" i="52" s="1"/>
  <c r="U18" i="51" a="1"/>
  <c r="U18" i="51" s="1"/>
  <c r="U18" i="52" s="1"/>
  <c r="T18" i="51" a="1"/>
  <c r="T18" i="51" s="1"/>
  <c r="T18" i="52" s="1"/>
  <c r="S18" i="51" a="1"/>
  <c r="S18" i="51" s="1"/>
  <c r="S18" i="52" s="1"/>
  <c r="R18" i="51" a="1"/>
  <c r="R18" i="51" s="1"/>
  <c r="R18" i="52" s="1"/>
  <c r="O18" i="51" a="1"/>
  <c r="O18" i="51" s="1"/>
  <c r="O18" i="52" s="1"/>
  <c r="N18" i="51" a="1"/>
  <c r="N18" i="51" s="1"/>
  <c r="N18" i="52" s="1"/>
  <c r="L18" i="51" a="1"/>
  <c r="L18" i="51" s="1"/>
  <c r="L18" i="52" s="1"/>
  <c r="K18" i="51" a="1"/>
  <c r="K18" i="51" s="1"/>
  <c r="K18" i="52" s="1"/>
  <c r="J18" i="51" a="1"/>
  <c r="J18" i="51" s="1"/>
  <c r="J18" i="52" s="1"/>
  <c r="G18" i="51" a="1"/>
  <c r="G18" i="51" s="1"/>
  <c r="G18" i="52" s="1"/>
  <c r="F18" i="51" a="1"/>
  <c r="F18" i="51" s="1"/>
  <c r="F18" i="52" s="1"/>
  <c r="E18" i="51" a="1"/>
  <c r="E18" i="51" s="1"/>
  <c r="E18" i="52" s="1"/>
  <c r="D18" i="51" a="1"/>
  <c r="D18" i="51" s="1"/>
  <c r="D18" i="52" s="1"/>
  <c r="C18" i="51" a="1"/>
  <c r="C18" i="51" s="1"/>
  <c r="C18" i="52" s="1"/>
  <c r="B18" i="51" a="1"/>
  <c r="B18" i="51" s="1"/>
  <c r="B18" i="52" s="1"/>
  <c r="W17" i="51" a="1"/>
  <c r="W17" i="51" s="1"/>
  <c r="W17" i="52" s="1"/>
  <c r="V17" i="51" a="1"/>
  <c r="V17" i="51" s="1"/>
  <c r="V17" i="52" s="1"/>
  <c r="T17" i="51" a="1"/>
  <c r="T17" i="51" s="1"/>
  <c r="T17" i="52" s="1"/>
  <c r="S17" i="51" a="1"/>
  <c r="S17" i="51" s="1"/>
  <c r="S17" i="52" s="1"/>
  <c r="R17" i="51" a="1"/>
  <c r="R17" i="51" s="1"/>
  <c r="R17" i="52" s="1"/>
  <c r="O17" i="51" a="1"/>
  <c r="O17" i="51" s="1"/>
  <c r="O17" i="52" s="1"/>
  <c r="N17" i="51" a="1"/>
  <c r="N17" i="51" s="1"/>
  <c r="N17" i="52" s="1"/>
  <c r="M17" i="51" a="1"/>
  <c r="M17" i="51" s="1"/>
  <c r="M17" i="52" s="1"/>
  <c r="L17" i="51" a="1"/>
  <c r="L17" i="51" s="1"/>
  <c r="L17" i="52" s="1"/>
  <c r="K17" i="51" a="1"/>
  <c r="K17" i="51" s="1"/>
  <c r="K17" i="52" s="1"/>
  <c r="J17" i="51" a="1"/>
  <c r="J17" i="51" s="1"/>
  <c r="J17" i="52" s="1"/>
  <c r="G17" i="51" a="1"/>
  <c r="G17" i="51" s="1"/>
  <c r="G17" i="52" s="1"/>
  <c r="F17" i="51" a="1"/>
  <c r="F17" i="51" s="1"/>
  <c r="F17" i="52" s="1"/>
  <c r="D17" i="51" a="1"/>
  <c r="D17" i="51" s="1"/>
  <c r="D17" i="52" s="1"/>
  <c r="C17" i="51" a="1"/>
  <c r="C17" i="51" s="1"/>
  <c r="C17" i="52" s="1"/>
  <c r="B17" i="51" a="1"/>
  <c r="B17" i="51" s="1"/>
  <c r="B17" i="52" s="1"/>
  <c r="W16" i="51" a="1"/>
  <c r="W16" i="51" s="1"/>
  <c r="W16" i="52" s="1"/>
  <c r="V16" i="51" a="1"/>
  <c r="V16" i="51" s="1"/>
  <c r="V16" i="52" s="1"/>
  <c r="U16" i="51" a="1"/>
  <c r="U16" i="51" s="1"/>
  <c r="U16" i="52" s="1"/>
  <c r="T16" i="51" a="1"/>
  <c r="T16" i="51" s="1"/>
  <c r="T16" i="52" s="1"/>
  <c r="S16" i="51" a="1"/>
  <c r="S16" i="51" s="1"/>
  <c r="S16" i="52" s="1"/>
  <c r="R16" i="51" a="1"/>
  <c r="R16" i="51" s="1"/>
  <c r="R16" i="52" s="1"/>
  <c r="O16" i="51" a="1"/>
  <c r="O16" i="51" s="1"/>
  <c r="O16" i="52" s="1"/>
  <c r="N16" i="51" a="1"/>
  <c r="N16" i="51" s="1"/>
  <c r="N16" i="52" s="1"/>
  <c r="L16" i="51" a="1"/>
  <c r="L16" i="51" s="1"/>
  <c r="L16" i="52" s="1"/>
  <c r="K16" i="51" a="1"/>
  <c r="K16" i="51" s="1"/>
  <c r="K16" i="52" s="1"/>
  <c r="J16" i="51" a="1"/>
  <c r="J16" i="51" s="1"/>
  <c r="J16" i="52" s="1"/>
  <c r="G16" i="51" a="1"/>
  <c r="G16" i="51" s="1"/>
  <c r="G16" i="52" s="1"/>
  <c r="F16" i="51" a="1"/>
  <c r="F16" i="51" s="1"/>
  <c r="F16" i="52" s="1"/>
  <c r="E16" i="51" a="1"/>
  <c r="E16" i="51" s="1"/>
  <c r="E16" i="52" s="1"/>
  <c r="D16" i="51" a="1"/>
  <c r="D16" i="51" s="1"/>
  <c r="D16" i="52" s="1"/>
  <c r="C16" i="51" a="1"/>
  <c r="C16" i="51" s="1"/>
  <c r="C16" i="52" s="1"/>
  <c r="B16" i="51" a="1"/>
  <c r="B16" i="51" s="1"/>
  <c r="B16" i="52" s="1"/>
  <c r="W15" i="51" a="1"/>
  <c r="W15" i="51" s="1"/>
  <c r="W15" i="52" s="1"/>
  <c r="V15" i="51" a="1"/>
  <c r="V15" i="51" s="1"/>
  <c r="V15" i="52" s="1"/>
  <c r="T15" i="51" a="1"/>
  <c r="T15" i="51" s="1"/>
  <c r="T15" i="52" s="1"/>
  <c r="S15" i="51" a="1"/>
  <c r="S15" i="51" s="1"/>
  <c r="S15" i="52" s="1"/>
  <c r="R15" i="51" a="1"/>
  <c r="R15" i="51" s="1"/>
  <c r="R15" i="52" s="1"/>
  <c r="O15" i="51" a="1"/>
  <c r="O15" i="51" s="1"/>
  <c r="O15" i="52" s="1"/>
  <c r="N15" i="51" a="1"/>
  <c r="N15" i="51" s="1"/>
  <c r="N15" i="52" s="1"/>
  <c r="M15" i="51" a="1"/>
  <c r="M15" i="51" s="1"/>
  <c r="M15" i="52" s="1"/>
  <c r="L15" i="51" a="1"/>
  <c r="L15" i="51" s="1"/>
  <c r="L15" i="52" s="1"/>
  <c r="K15" i="51" a="1"/>
  <c r="K15" i="51" s="1"/>
  <c r="K15" i="52" s="1"/>
  <c r="J15" i="51" a="1"/>
  <c r="J15" i="51" s="1"/>
  <c r="J15" i="52" s="1"/>
  <c r="G15" i="51" a="1"/>
  <c r="G15" i="51" s="1"/>
  <c r="G15" i="52" s="1"/>
  <c r="F15" i="51" a="1"/>
  <c r="F15" i="51" s="1"/>
  <c r="F15" i="52" s="1"/>
  <c r="D15" i="51" a="1"/>
  <c r="D15" i="51" s="1"/>
  <c r="D15" i="52" s="1"/>
  <c r="C15" i="51" a="1"/>
  <c r="C15" i="51" s="1"/>
  <c r="C15" i="52" s="1"/>
  <c r="B15" i="51" a="1"/>
  <c r="B15" i="51" s="1"/>
  <c r="B15" i="52" s="1"/>
  <c r="W14" i="51" a="1"/>
  <c r="W14" i="51" s="1"/>
  <c r="W14" i="52" s="1"/>
  <c r="V14" i="51" a="1"/>
  <c r="V14" i="51" s="1"/>
  <c r="V14" i="52" s="1"/>
  <c r="U14" i="51" a="1"/>
  <c r="U14" i="51" s="1"/>
  <c r="U14" i="52" s="1"/>
  <c r="T14" i="51" a="1"/>
  <c r="T14" i="51" s="1"/>
  <c r="T14" i="52" s="1"/>
  <c r="S14" i="51" a="1"/>
  <c r="S14" i="51" s="1"/>
  <c r="S14" i="52" s="1"/>
  <c r="R14" i="51" a="1"/>
  <c r="R14" i="51" s="1"/>
  <c r="R14" i="52" s="1"/>
  <c r="O14" i="51" a="1"/>
  <c r="O14" i="51" s="1"/>
  <c r="O14" i="52" s="1"/>
  <c r="N14" i="51" a="1"/>
  <c r="N14" i="51" s="1"/>
  <c r="N14" i="52" s="1"/>
  <c r="L14" i="51" a="1"/>
  <c r="L14" i="51" s="1"/>
  <c r="L14" i="52" s="1"/>
  <c r="K14" i="51" a="1"/>
  <c r="K14" i="51" s="1"/>
  <c r="K14" i="52" s="1"/>
  <c r="J14" i="51" a="1"/>
  <c r="J14" i="51" s="1"/>
  <c r="J14" i="52" s="1"/>
  <c r="G14" i="51" a="1"/>
  <c r="G14" i="51" s="1"/>
  <c r="G14" i="52" s="1"/>
  <c r="F14" i="51" a="1"/>
  <c r="F14" i="51" s="1"/>
  <c r="F14" i="52" s="1"/>
  <c r="E14" i="51" a="1"/>
  <c r="E14" i="51" s="1"/>
  <c r="E14" i="52" s="1"/>
  <c r="D14" i="51" a="1"/>
  <c r="D14" i="51" s="1"/>
  <c r="D14" i="52" s="1"/>
  <c r="C14" i="51" a="1"/>
  <c r="C14" i="51" s="1"/>
  <c r="C14" i="52" s="1"/>
  <c r="B14" i="51" a="1"/>
  <c r="B14" i="51" s="1"/>
  <c r="B14" i="52" s="1"/>
  <c r="W13" i="51" a="1"/>
  <c r="W13" i="51" s="1"/>
  <c r="W13" i="52" s="1"/>
  <c r="V13" i="51" a="1"/>
  <c r="V13" i="51" s="1"/>
  <c r="V13" i="52" s="1"/>
  <c r="T13" i="51" a="1"/>
  <c r="T13" i="51" s="1"/>
  <c r="T13" i="52" s="1"/>
  <c r="S13" i="51" a="1"/>
  <c r="S13" i="51" s="1"/>
  <c r="S13" i="52" s="1"/>
  <c r="R13" i="51" a="1"/>
  <c r="R13" i="51" s="1"/>
  <c r="R13" i="52" s="1"/>
  <c r="O13" i="51" a="1"/>
  <c r="O13" i="51" s="1"/>
  <c r="O13" i="52" s="1"/>
  <c r="N13" i="51" a="1"/>
  <c r="N13" i="51" s="1"/>
  <c r="N13" i="52" s="1"/>
  <c r="M13" i="51" a="1"/>
  <c r="M13" i="51" s="1"/>
  <c r="M13" i="52" s="1"/>
  <c r="L13" i="51" a="1"/>
  <c r="L13" i="51" s="1"/>
  <c r="L13" i="52" s="1"/>
  <c r="K13" i="51" a="1"/>
  <c r="K13" i="51" s="1"/>
  <c r="K13" i="52" s="1"/>
  <c r="J13" i="51" a="1"/>
  <c r="J13" i="51" s="1"/>
  <c r="J13" i="52" s="1"/>
  <c r="G13" i="51" a="1"/>
  <c r="G13" i="51" s="1"/>
  <c r="G13" i="52" s="1"/>
  <c r="F13" i="51" a="1"/>
  <c r="F13" i="51" s="1"/>
  <c r="F13" i="52" s="1"/>
  <c r="D13" i="51" a="1"/>
  <c r="D13" i="51" s="1"/>
  <c r="D13" i="52" s="1"/>
  <c r="C13" i="51" a="1"/>
  <c r="C13" i="51" s="1"/>
  <c r="C13" i="52" s="1"/>
  <c r="B13" i="51" a="1"/>
  <c r="B13" i="51" s="1"/>
  <c r="B13" i="52" s="1"/>
  <c r="W12" i="51" a="1"/>
  <c r="W12" i="51" s="1"/>
  <c r="W12" i="52" s="1"/>
  <c r="V12" i="51" a="1"/>
  <c r="V12" i="51" s="1"/>
  <c r="V12" i="52" s="1"/>
  <c r="U12" i="51" a="1"/>
  <c r="U12" i="51" s="1"/>
  <c r="U12" i="52" s="1"/>
  <c r="T12" i="51" a="1"/>
  <c r="T12" i="51" s="1"/>
  <c r="T12" i="52" s="1"/>
  <c r="S12" i="51" a="1"/>
  <c r="S12" i="51" s="1"/>
  <c r="S12" i="52" s="1"/>
  <c r="R12" i="51" a="1"/>
  <c r="R12" i="51" s="1"/>
  <c r="R12" i="52" s="1"/>
  <c r="O12" i="51" a="1"/>
  <c r="O12" i="51" s="1"/>
  <c r="O12" i="52" s="1"/>
  <c r="N12" i="51" a="1"/>
  <c r="N12" i="51" s="1"/>
  <c r="N12" i="52" s="1"/>
  <c r="L12" i="51" a="1"/>
  <c r="L12" i="51" s="1"/>
  <c r="L12" i="52" s="1"/>
  <c r="K12" i="51" a="1"/>
  <c r="K12" i="51" s="1"/>
  <c r="K12" i="52" s="1"/>
  <c r="J12" i="51" a="1"/>
  <c r="J12" i="51" s="1"/>
  <c r="J12" i="52" s="1"/>
  <c r="G12" i="51" a="1"/>
  <c r="G12" i="51" s="1"/>
  <c r="G12" i="52" s="1"/>
  <c r="F12" i="51" a="1"/>
  <c r="F12" i="51" s="1"/>
  <c r="F12" i="52" s="1"/>
  <c r="E12" i="51" a="1"/>
  <c r="E12" i="51" s="1"/>
  <c r="E12" i="52" s="1"/>
  <c r="D12" i="51" a="1"/>
  <c r="D12" i="51" s="1"/>
  <c r="D12" i="52" s="1"/>
  <c r="C12" i="51" a="1"/>
  <c r="C12" i="51" s="1"/>
  <c r="C12" i="52" s="1"/>
  <c r="B12" i="51" a="1"/>
  <c r="B12" i="51" s="1"/>
  <c r="B12" i="52" s="1"/>
  <c r="W11" i="51" a="1"/>
  <c r="W11" i="51" s="1"/>
  <c r="W11" i="52" s="1"/>
  <c r="V11" i="51" a="1"/>
  <c r="V11" i="51" s="1"/>
  <c r="V11" i="52" s="1"/>
  <c r="T11" i="51" a="1"/>
  <c r="T11" i="51" s="1"/>
  <c r="T11" i="52" s="1"/>
  <c r="S11" i="51" a="1"/>
  <c r="S11" i="51" s="1"/>
  <c r="S11" i="52" s="1"/>
  <c r="R11" i="51" a="1"/>
  <c r="R11" i="51" s="1"/>
  <c r="R11" i="52" s="1"/>
  <c r="O11" i="51" a="1"/>
  <c r="O11" i="51" s="1"/>
  <c r="O11" i="52" s="1"/>
  <c r="N11" i="51" a="1"/>
  <c r="N11" i="51" s="1"/>
  <c r="N11" i="52" s="1"/>
  <c r="M11" i="51" a="1"/>
  <c r="M11" i="51" s="1"/>
  <c r="M11" i="52" s="1"/>
  <c r="L11" i="51" a="1"/>
  <c r="L11" i="51" s="1"/>
  <c r="L11" i="52" s="1"/>
  <c r="K11" i="51" a="1"/>
  <c r="K11" i="51" s="1"/>
  <c r="K11" i="52" s="1"/>
  <c r="J11" i="51" a="1"/>
  <c r="J11" i="51" s="1"/>
  <c r="J11" i="52" s="1"/>
  <c r="G11" i="51" a="1"/>
  <c r="G11" i="51" s="1"/>
  <c r="G11" i="52" s="1"/>
  <c r="F11" i="51" a="1"/>
  <c r="F11" i="51" s="1"/>
  <c r="F11" i="52" s="1"/>
  <c r="D11" i="51" a="1"/>
  <c r="D11" i="51" s="1"/>
  <c r="D11" i="52" s="1"/>
  <c r="C11" i="51" a="1"/>
  <c r="C11" i="51" s="1"/>
  <c r="C11" i="52" s="1"/>
  <c r="B11" i="51" a="1"/>
  <c r="B11" i="51" s="1"/>
  <c r="B11" i="52" s="1"/>
  <c r="W10" i="51" a="1"/>
  <c r="W10" i="51" s="1"/>
  <c r="W10" i="52" s="1"/>
  <c r="V10" i="51" a="1"/>
  <c r="V10" i="51" s="1"/>
  <c r="V10" i="52" s="1"/>
  <c r="U10" i="51" a="1"/>
  <c r="U10" i="51" s="1"/>
  <c r="U10" i="52" s="1"/>
  <c r="T10" i="51" a="1"/>
  <c r="T10" i="51" s="1"/>
  <c r="T10" i="52" s="1"/>
  <c r="S10" i="51" a="1"/>
  <c r="S10" i="51" s="1"/>
  <c r="S10" i="52" s="1"/>
  <c r="R10" i="51" a="1"/>
  <c r="R10" i="51" s="1"/>
  <c r="R10" i="52" s="1"/>
  <c r="O10" i="51" a="1"/>
  <c r="O10" i="51" s="1"/>
  <c r="O10" i="52" s="1"/>
  <c r="N10" i="51" a="1"/>
  <c r="N10" i="51" s="1"/>
  <c r="N10" i="52" s="1"/>
  <c r="L10" i="51" a="1"/>
  <c r="L10" i="51" s="1"/>
  <c r="L10" i="52" s="1"/>
  <c r="K10" i="51" a="1"/>
  <c r="K10" i="51" s="1"/>
  <c r="K10" i="52" s="1"/>
  <c r="J10" i="51" a="1"/>
  <c r="J10" i="51" s="1"/>
  <c r="J10" i="52" s="1"/>
  <c r="G10" i="51" a="1"/>
  <c r="G10" i="51" s="1"/>
  <c r="G10" i="52" s="1"/>
  <c r="F10" i="51" a="1"/>
  <c r="F10" i="51" s="1"/>
  <c r="F10" i="52" s="1"/>
  <c r="E10" i="51" a="1"/>
  <c r="E10" i="51" s="1"/>
  <c r="E10" i="52" s="1"/>
  <c r="D10" i="51" a="1"/>
  <c r="D10" i="51" s="1"/>
  <c r="D10" i="52" s="1"/>
  <c r="C10" i="51" a="1"/>
  <c r="C10" i="51" s="1"/>
  <c r="C10" i="52" s="1"/>
  <c r="B10" i="51" a="1"/>
  <c r="B10" i="51" s="1"/>
  <c r="B10" i="52" s="1"/>
  <c r="W9" i="51" a="1"/>
  <c r="W9" i="51" s="1"/>
  <c r="W9" i="52" s="1"/>
  <c r="V9" i="51" a="1"/>
  <c r="V9" i="51" s="1"/>
  <c r="V9" i="52" s="1"/>
  <c r="T9" i="51" a="1"/>
  <c r="T9" i="51" s="1"/>
  <c r="T9" i="52" s="1"/>
  <c r="S9" i="51" a="1"/>
  <c r="S9" i="51" s="1"/>
  <c r="S9" i="52" s="1"/>
  <c r="R9" i="51" a="1"/>
  <c r="R9" i="51" s="1"/>
  <c r="R9" i="52" s="1"/>
  <c r="O9" i="51" a="1"/>
  <c r="O9" i="51" s="1"/>
  <c r="O9" i="52" s="1"/>
  <c r="N9" i="51" a="1"/>
  <c r="N9" i="51" s="1"/>
  <c r="N9" i="52" s="1"/>
  <c r="M9" i="51" a="1"/>
  <c r="M9" i="51" s="1"/>
  <c r="M9" i="52" s="1"/>
  <c r="L9" i="51" a="1"/>
  <c r="L9" i="51" s="1"/>
  <c r="L9" i="52" s="1"/>
  <c r="K9" i="51" a="1"/>
  <c r="K9" i="51" s="1"/>
  <c r="K9" i="52" s="1"/>
  <c r="J9" i="51" a="1"/>
  <c r="J9" i="51" s="1"/>
  <c r="J9" i="52" s="1"/>
  <c r="G9" i="51" a="1"/>
  <c r="G9" i="51" s="1"/>
  <c r="G9" i="52" s="1"/>
  <c r="F9" i="51" a="1"/>
  <c r="F9" i="51" s="1"/>
  <c r="F9" i="52" s="1"/>
  <c r="D9" i="51" a="1"/>
  <c r="D9" i="51" s="1"/>
  <c r="D9" i="52" s="1"/>
  <c r="C9" i="51" a="1"/>
  <c r="C9" i="51" s="1"/>
  <c r="C9" i="52" s="1"/>
  <c r="B9" i="51" a="1"/>
  <c r="B9" i="51" s="1"/>
  <c r="B9" i="52" s="1"/>
  <c r="W8" i="51" a="1"/>
  <c r="W8" i="51" s="1"/>
  <c r="W8" i="52" s="1"/>
  <c r="V8" i="51" a="1"/>
  <c r="V8" i="51" s="1"/>
  <c r="V8" i="52" s="1"/>
  <c r="U8" i="51" a="1"/>
  <c r="U8" i="51" s="1"/>
  <c r="U8" i="52" s="1"/>
  <c r="T8" i="51" a="1"/>
  <c r="T8" i="51" s="1"/>
  <c r="T8" i="52" s="1"/>
  <c r="S8" i="51" a="1"/>
  <c r="S8" i="51" s="1"/>
  <c r="S8" i="52" s="1"/>
  <c r="R8" i="51" a="1"/>
  <c r="R8" i="51" s="1"/>
  <c r="R8" i="52" s="1"/>
  <c r="O8" i="51" a="1"/>
  <c r="O8" i="51" s="1"/>
  <c r="O8" i="52" s="1"/>
  <c r="N8" i="51" a="1"/>
  <c r="N8" i="51" s="1"/>
  <c r="N8" i="52" s="1"/>
  <c r="L8" i="51" a="1"/>
  <c r="L8" i="51" s="1"/>
  <c r="L8" i="52" s="1"/>
  <c r="K8" i="51" a="1"/>
  <c r="K8" i="51" s="1"/>
  <c r="K8" i="52" s="1"/>
  <c r="J8" i="51" a="1"/>
  <c r="J8" i="51" s="1"/>
  <c r="J8" i="52" s="1"/>
  <c r="G8" i="51" a="1"/>
  <c r="G8" i="51" s="1"/>
  <c r="G8" i="52" s="1"/>
  <c r="F8" i="51" a="1"/>
  <c r="F8" i="51" s="1"/>
  <c r="F8" i="52" s="1"/>
  <c r="E8" i="51" a="1"/>
  <c r="E8" i="51" s="1"/>
  <c r="E8" i="52" s="1"/>
  <c r="D8" i="51" a="1"/>
  <c r="D8" i="51" s="1"/>
  <c r="D8" i="52" s="1"/>
  <c r="C8" i="51" a="1"/>
  <c r="C8" i="51" s="1"/>
  <c r="C8" i="52" s="1"/>
  <c r="B8" i="51" a="1"/>
  <c r="B8" i="51" s="1"/>
  <c r="B8" i="52" s="1"/>
  <c r="W7" i="51" a="1"/>
  <c r="W7" i="51" s="1"/>
  <c r="W7" i="52" s="1"/>
  <c r="V7" i="51" a="1"/>
  <c r="V7" i="51" s="1"/>
  <c r="V7" i="52" s="1"/>
  <c r="T7" i="51" a="1"/>
  <c r="T7" i="51" s="1"/>
  <c r="T7" i="52" s="1"/>
  <c r="S7" i="51" a="1"/>
  <c r="S7" i="51" s="1"/>
  <c r="S7" i="52" s="1"/>
  <c r="R7" i="51" a="1"/>
  <c r="R7" i="51" s="1"/>
  <c r="R7" i="52" s="1"/>
  <c r="O7" i="51" a="1"/>
  <c r="O7" i="51" s="1"/>
  <c r="O7" i="52" s="1"/>
  <c r="N7" i="51" a="1"/>
  <c r="N7" i="51" s="1"/>
  <c r="N7" i="52" s="1"/>
  <c r="M7" i="51" a="1"/>
  <c r="M7" i="51" s="1"/>
  <c r="M7" i="52" s="1"/>
  <c r="L7" i="51" a="1"/>
  <c r="L7" i="51" s="1"/>
  <c r="L7" i="52" s="1"/>
  <c r="K7" i="51" a="1"/>
  <c r="K7" i="51" s="1"/>
  <c r="K7" i="52" s="1"/>
  <c r="J7" i="51" a="1"/>
  <c r="J7" i="51" s="1"/>
  <c r="J7" i="52" s="1"/>
  <c r="G7" i="51" a="1"/>
  <c r="G7" i="51" s="1"/>
  <c r="G7" i="52" s="1"/>
  <c r="F7" i="51" a="1"/>
  <c r="F7" i="51" s="1"/>
  <c r="F7" i="52" s="1"/>
  <c r="D7" i="51" a="1"/>
  <c r="D7" i="51" s="1"/>
  <c r="D7" i="52" s="1"/>
  <c r="C7" i="51" a="1"/>
  <c r="C7" i="51" s="1"/>
  <c r="C7" i="52" s="1"/>
  <c r="B7" i="51" a="1"/>
  <c r="B7" i="51" s="1"/>
  <c r="B7" i="52" s="1"/>
  <c r="W6" i="51" a="1"/>
  <c r="W6" i="51" s="1"/>
  <c r="V6" i="51" a="1"/>
  <c r="V6" i="51" s="1"/>
  <c r="V6" i="52" s="1"/>
  <c r="U6" i="51" a="1"/>
  <c r="U6" i="51" s="1"/>
  <c r="T6" i="51" a="1"/>
  <c r="T6" i="51" s="1"/>
  <c r="T6" i="52" s="1"/>
  <c r="S6" i="51" a="1"/>
  <c r="S6" i="51" s="1"/>
  <c r="R6" i="51" a="1"/>
  <c r="R6" i="51" s="1"/>
  <c r="R6" i="52" s="1"/>
  <c r="O6" i="51" a="1"/>
  <c r="O6" i="51" s="1"/>
  <c r="O6" i="52" s="1"/>
  <c r="N6" i="51" a="1"/>
  <c r="N6" i="51" s="1"/>
  <c r="N6" i="52" s="1"/>
  <c r="L6" i="51" a="1"/>
  <c r="L6" i="51" s="1"/>
  <c r="L6" i="52" s="1"/>
  <c r="K6" i="51" a="1"/>
  <c r="K6" i="51" s="1"/>
  <c r="K6" i="52" s="1"/>
  <c r="J6" i="51" a="1"/>
  <c r="J6" i="51" s="1"/>
  <c r="J6" i="52" s="1"/>
  <c r="G6" i="51" a="1"/>
  <c r="G6" i="51" s="1"/>
  <c r="G6" i="52" s="1"/>
  <c r="F6" i="51" a="1"/>
  <c r="F6" i="51" s="1"/>
  <c r="F6" i="52" s="1"/>
  <c r="E6" i="51" a="1"/>
  <c r="E6" i="51" s="1"/>
  <c r="E6" i="52" s="1"/>
  <c r="D6" i="51" a="1"/>
  <c r="D6" i="51" s="1"/>
  <c r="D6" i="52" s="1"/>
  <c r="C6" i="51" a="1"/>
  <c r="C6" i="51" s="1"/>
  <c r="C6" i="52" s="1"/>
  <c r="B6" i="51" a="1"/>
  <c r="B6" i="51" s="1"/>
  <c r="B6" i="52" s="1"/>
  <c r="A3" i="47"/>
  <c r="W56" i="47" s="1" a="1"/>
  <c r="W56" i="47" s="1"/>
  <c r="W56" i="49" s="1"/>
  <c r="N56" i="47" a="1"/>
  <c r="N56" i="47" s="1"/>
  <c r="N56" i="49" s="1"/>
  <c r="D56" i="47" a="1"/>
  <c r="D56" i="47" s="1"/>
  <c r="R55" i="47" a="1"/>
  <c r="R55" i="47" s="1"/>
  <c r="R55" i="49" s="1"/>
  <c r="F55" i="47" a="1"/>
  <c r="F55" i="47" s="1"/>
  <c r="B55" i="47" a="1"/>
  <c r="B55" i="47" s="1"/>
  <c r="T54" i="47" a="1"/>
  <c r="T54" i="47" s="1"/>
  <c r="T54" i="49" s="1"/>
  <c r="N54" i="47" a="1"/>
  <c r="N54" i="47" s="1"/>
  <c r="N54" i="49" s="1"/>
  <c r="J54" i="47" a="1"/>
  <c r="J54" i="47" s="1"/>
  <c r="J54" i="49" s="1"/>
  <c r="D54" i="47" a="1"/>
  <c r="D54" i="47" s="1"/>
  <c r="V53" i="47" a="1"/>
  <c r="V53" i="47" s="1"/>
  <c r="V53" i="49" s="1"/>
  <c r="R53" i="47" a="1"/>
  <c r="R53" i="47" s="1"/>
  <c r="R53" i="49" s="1"/>
  <c r="L53" i="47" a="1"/>
  <c r="L53" i="47" s="1"/>
  <c r="L53" i="49" s="1"/>
  <c r="F53" i="47" a="1"/>
  <c r="F53" i="47" s="1"/>
  <c r="B53" i="47" a="1"/>
  <c r="B53" i="47" s="1"/>
  <c r="V52" i="47" a="1"/>
  <c r="V52" i="47" s="1"/>
  <c r="V52" i="49" s="1"/>
  <c r="T52" i="47" a="1"/>
  <c r="T52" i="47" s="1"/>
  <c r="T52" i="49" s="1"/>
  <c r="R52" i="47" a="1"/>
  <c r="R52" i="47" s="1"/>
  <c r="R52" i="49" s="1"/>
  <c r="N52" i="47" a="1"/>
  <c r="N52" i="47" s="1"/>
  <c r="N52" i="49" s="1"/>
  <c r="L52" i="47" a="1"/>
  <c r="L52" i="47" s="1"/>
  <c r="L52" i="49" s="1"/>
  <c r="J52" i="47" a="1"/>
  <c r="J52" i="47" s="1"/>
  <c r="J52" i="49" s="1"/>
  <c r="F52" i="47" a="1"/>
  <c r="F52" i="47" s="1"/>
  <c r="D52" i="47" a="1"/>
  <c r="D52" i="47" s="1"/>
  <c r="B52" i="47" a="1"/>
  <c r="B52" i="47" s="1"/>
  <c r="V51" i="47" a="1"/>
  <c r="V51" i="47" s="1"/>
  <c r="V51" i="49" s="1"/>
  <c r="T51" i="47" a="1"/>
  <c r="T51" i="47" s="1"/>
  <c r="T51" i="49" s="1"/>
  <c r="R51" i="47" a="1"/>
  <c r="R51" i="47" s="1"/>
  <c r="R51" i="49" s="1"/>
  <c r="N51" i="47" a="1"/>
  <c r="N51" i="47" s="1"/>
  <c r="N51" i="49" s="1"/>
  <c r="L51" i="47" a="1"/>
  <c r="L51" i="47" s="1"/>
  <c r="L51" i="49" s="1"/>
  <c r="J51" i="47" a="1"/>
  <c r="J51" i="47" s="1"/>
  <c r="J51" i="49" s="1"/>
  <c r="F51" i="47" a="1"/>
  <c r="F51" i="47" s="1"/>
  <c r="D51" i="47" a="1"/>
  <c r="D51" i="47" s="1"/>
  <c r="B51" i="47" a="1"/>
  <c r="B51" i="47" s="1"/>
  <c r="V50" i="47" a="1"/>
  <c r="V50" i="47" s="1"/>
  <c r="V50" i="49" s="1"/>
  <c r="T50" i="47" a="1"/>
  <c r="T50" i="47" s="1"/>
  <c r="T50" i="49" s="1"/>
  <c r="S50" i="47" a="1"/>
  <c r="S50" i="47" s="1"/>
  <c r="S50" i="49" s="1"/>
  <c r="R50" i="47" a="1"/>
  <c r="R50" i="47" s="1"/>
  <c r="R50" i="49" s="1"/>
  <c r="O50" i="47" a="1"/>
  <c r="O50" i="47" s="1"/>
  <c r="O50" i="49" s="1"/>
  <c r="N50" i="47" a="1"/>
  <c r="N50" i="47" s="1"/>
  <c r="N50" i="49" s="1"/>
  <c r="M50" i="47" a="1"/>
  <c r="M50" i="47" s="1"/>
  <c r="M50" i="49" s="1"/>
  <c r="L50" i="47" a="1"/>
  <c r="L50" i="47" s="1"/>
  <c r="L50" i="49" s="1"/>
  <c r="K50" i="47" a="1"/>
  <c r="K50" i="47" s="1"/>
  <c r="K50" i="49" s="1"/>
  <c r="J50" i="47" a="1"/>
  <c r="J50" i="47" s="1"/>
  <c r="J50" i="49" s="1"/>
  <c r="G50" i="47" a="1"/>
  <c r="G50" i="47" s="1"/>
  <c r="G50" i="49" s="1"/>
  <c r="F50" i="47" a="1"/>
  <c r="F50" i="47" s="1"/>
  <c r="E50" i="47" a="1"/>
  <c r="E50" i="47" s="1"/>
  <c r="E50" i="49" s="1"/>
  <c r="D50" i="47" a="1"/>
  <c r="D50" i="47" s="1"/>
  <c r="C50" i="47" a="1"/>
  <c r="C50" i="47" s="1"/>
  <c r="C50" i="49" s="1"/>
  <c r="B50" i="47" a="1"/>
  <c r="B50" i="47" s="1"/>
  <c r="W49" i="47" a="1"/>
  <c r="W49" i="47" s="1"/>
  <c r="W49" i="49" s="1"/>
  <c r="V49" i="47" a="1"/>
  <c r="V49" i="47" s="1"/>
  <c r="V49" i="49" s="1"/>
  <c r="U49" i="47" a="1"/>
  <c r="U49" i="47" s="1"/>
  <c r="U49" i="49" s="1"/>
  <c r="T49" i="47" a="1"/>
  <c r="T49" i="47" s="1"/>
  <c r="T49" i="49" s="1"/>
  <c r="S49" i="47" a="1"/>
  <c r="S49" i="47" s="1"/>
  <c r="S49" i="49" s="1"/>
  <c r="R49" i="47" a="1"/>
  <c r="R49" i="47" s="1"/>
  <c r="R49" i="49" s="1"/>
  <c r="O49" i="47" a="1"/>
  <c r="O49" i="47" s="1"/>
  <c r="O49" i="49" s="1"/>
  <c r="N49" i="47" a="1"/>
  <c r="N49" i="47" s="1"/>
  <c r="N49" i="49" s="1"/>
  <c r="M49" i="47" a="1"/>
  <c r="M49" i="47" s="1"/>
  <c r="M49" i="49" s="1"/>
  <c r="L49" i="47" a="1"/>
  <c r="L49" i="47" s="1"/>
  <c r="L49" i="49" s="1"/>
  <c r="K49" i="47" a="1"/>
  <c r="K49" i="47" s="1"/>
  <c r="K49" i="49" s="1"/>
  <c r="J49" i="47" a="1"/>
  <c r="J49" i="47" s="1"/>
  <c r="J49" i="49" s="1"/>
  <c r="G49" i="47" a="1"/>
  <c r="G49" i="47" s="1"/>
  <c r="G49" i="49" s="1"/>
  <c r="F49" i="47" a="1"/>
  <c r="F49" i="47" s="1"/>
  <c r="E49" i="47" a="1"/>
  <c r="E49" i="47" s="1"/>
  <c r="E49" i="49" s="1"/>
  <c r="D49" i="47" a="1"/>
  <c r="D49" i="47" s="1"/>
  <c r="C49" i="47" a="1"/>
  <c r="C49" i="47" s="1"/>
  <c r="B49" i="47" a="1"/>
  <c r="B49" i="47" s="1"/>
  <c r="W48" i="47" a="1"/>
  <c r="W48" i="47" s="1"/>
  <c r="W48" i="49" s="1"/>
  <c r="V48" i="47" a="1"/>
  <c r="V48" i="47" s="1"/>
  <c r="V48" i="49" s="1"/>
  <c r="U48" i="47" a="1"/>
  <c r="U48" i="47" s="1"/>
  <c r="U48" i="49" s="1"/>
  <c r="T48" i="47" a="1"/>
  <c r="T48" i="47" s="1"/>
  <c r="T48" i="49" s="1"/>
  <c r="S48" i="47" a="1"/>
  <c r="S48" i="47" s="1"/>
  <c r="S48" i="49" s="1"/>
  <c r="R48" i="47" a="1"/>
  <c r="R48" i="47" s="1"/>
  <c r="R48" i="49" s="1"/>
  <c r="O48" i="47" a="1"/>
  <c r="O48" i="47" s="1"/>
  <c r="O48" i="49" s="1"/>
  <c r="N48" i="47" a="1"/>
  <c r="N48" i="47" s="1"/>
  <c r="N48" i="49" s="1"/>
  <c r="M48" i="47" a="1"/>
  <c r="M48" i="47" s="1"/>
  <c r="M48" i="49" s="1"/>
  <c r="L48" i="47" a="1"/>
  <c r="L48" i="47" s="1"/>
  <c r="L48" i="49" s="1"/>
  <c r="K48" i="47" a="1"/>
  <c r="K48" i="47" s="1"/>
  <c r="K48" i="49" s="1"/>
  <c r="J48" i="47" a="1"/>
  <c r="J48" i="47" s="1"/>
  <c r="J48" i="49" s="1"/>
  <c r="G48" i="47" a="1"/>
  <c r="G48" i="47" s="1"/>
  <c r="F48" i="47" a="1"/>
  <c r="F48" i="47" s="1"/>
  <c r="E48" i="47" a="1"/>
  <c r="E48" i="47" s="1"/>
  <c r="D48" i="47" a="1"/>
  <c r="D48" i="47" s="1"/>
  <c r="C48" i="47" a="1"/>
  <c r="C48" i="47" s="1"/>
  <c r="B48" i="47" a="1"/>
  <c r="B48" i="47" s="1"/>
  <c r="W47" i="47" a="1"/>
  <c r="W47" i="47" s="1"/>
  <c r="W47" i="49" s="1"/>
  <c r="V47" i="47" a="1"/>
  <c r="V47" i="47" s="1"/>
  <c r="V47" i="49" s="1"/>
  <c r="U47" i="47" a="1"/>
  <c r="U47" i="47" s="1"/>
  <c r="U47" i="49" s="1"/>
  <c r="T47" i="47" a="1"/>
  <c r="T47" i="47" s="1"/>
  <c r="T47" i="49" s="1"/>
  <c r="S47" i="47" a="1"/>
  <c r="S47" i="47" s="1"/>
  <c r="S47" i="49" s="1"/>
  <c r="R47" i="47" a="1"/>
  <c r="R47" i="47" s="1"/>
  <c r="R47" i="49" s="1"/>
  <c r="O47" i="47" a="1"/>
  <c r="O47" i="47" s="1"/>
  <c r="O47" i="49" s="1"/>
  <c r="N47" i="47" a="1"/>
  <c r="N47" i="47" s="1"/>
  <c r="N47" i="49" s="1"/>
  <c r="M47" i="47" a="1"/>
  <c r="M47" i="47" s="1"/>
  <c r="M47" i="49" s="1"/>
  <c r="L47" i="47" a="1"/>
  <c r="L47" i="47" s="1"/>
  <c r="L47" i="49" s="1"/>
  <c r="K47" i="47" a="1"/>
  <c r="K47" i="47" s="1"/>
  <c r="K47" i="49" s="1"/>
  <c r="J47" i="47" a="1"/>
  <c r="J47" i="47" s="1"/>
  <c r="J47" i="49" s="1"/>
  <c r="G47" i="47" a="1"/>
  <c r="G47" i="47" s="1"/>
  <c r="F47" i="47" a="1"/>
  <c r="F47" i="47" s="1"/>
  <c r="E47" i="47" a="1"/>
  <c r="E47" i="47" s="1"/>
  <c r="D47" i="47" a="1"/>
  <c r="D47" i="47" s="1"/>
  <c r="C47" i="47" a="1"/>
  <c r="C47" i="47" s="1"/>
  <c r="B47" i="47" a="1"/>
  <c r="B47" i="47" s="1"/>
  <c r="W46" i="47" a="1"/>
  <c r="W46" i="47" s="1"/>
  <c r="W46" i="49" s="1"/>
  <c r="V46" i="47" a="1"/>
  <c r="V46" i="47" s="1"/>
  <c r="V46" i="49" s="1"/>
  <c r="U46" i="47" a="1"/>
  <c r="U46" i="47" s="1"/>
  <c r="U46" i="49" s="1"/>
  <c r="T46" i="47" a="1"/>
  <c r="T46" i="47" s="1"/>
  <c r="T46" i="49" s="1"/>
  <c r="S46" i="47" a="1"/>
  <c r="S46" i="47" s="1"/>
  <c r="S46" i="49" s="1"/>
  <c r="R46" i="47" a="1"/>
  <c r="R46" i="47" s="1"/>
  <c r="R46" i="49" s="1"/>
  <c r="O46" i="47" a="1"/>
  <c r="O46" i="47" s="1"/>
  <c r="O46" i="49" s="1"/>
  <c r="N46" i="47" a="1"/>
  <c r="N46" i="47" s="1"/>
  <c r="N46" i="49" s="1"/>
  <c r="M46" i="47" a="1"/>
  <c r="M46" i="47" s="1"/>
  <c r="M46" i="49" s="1"/>
  <c r="L46" i="47" a="1"/>
  <c r="L46" i="47" s="1"/>
  <c r="L46" i="49" s="1"/>
  <c r="K46" i="47" a="1"/>
  <c r="K46" i="47" s="1"/>
  <c r="K46" i="49" s="1"/>
  <c r="J46" i="47" a="1"/>
  <c r="J46" i="47" s="1"/>
  <c r="J46" i="49" s="1"/>
  <c r="G46" i="47" a="1"/>
  <c r="G46" i="47" s="1"/>
  <c r="F46" i="47" a="1"/>
  <c r="F46" i="47" s="1"/>
  <c r="E46" i="47" a="1"/>
  <c r="E46" i="47" s="1"/>
  <c r="D46" i="47" a="1"/>
  <c r="D46" i="47" s="1"/>
  <c r="C46" i="47" a="1"/>
  <c r="C46" i="47" s="1"/>
  <c r="B46" i="47" a="1"/>
  <c r="B46" i="47" s="1"/>
  <c r="W45" i="47" a="1"/>
  <c r="W45" i="47" s="1"/>
  <c r="W45" i="49" s="1"/>
  <c r="V45" i="47" a="1"/>
  <c r="V45" i="47" s="1"/>
  <c r="V45" i="49" s="1"/>
  <c r="U45" i="47" a="1"/>
  <c r="U45" i="47" s="1"/>
  <c r="U45" i="49" s="1"/>
  <c r="T45" i="47" a="1"/>
  <c r="T45" i="47" s="1"/>
  <c r="T45" i="49" s="1"/>
  <c r="S45" i="47" a="1"/>
  <c r="S45" i="47" s="1"/>
  <c r="S45" i="49" s="1"/>
  <c r="R45" i="47" a="1"/>
  <c r="R45" i="47" s="1"/>
  <c r="R45" i="49" s="1"/>
  <c r="O45" i="47" a="1"/>
  <c r="O45" i="47" s="1"/>
  <c r="O45" i="49" s="1"/>
  <c r="N45" i="47" a="1"/>
  <c r="N45" i="47" s="1"/>
  <c r="N45" i="49" s="1"/>
  <c r="M45" i="47" a="1"/>
  <c r="M45" i="47" s="1"/>
  <c r="M45" i="49" s="1"/>
  <c r="L45" i="47" a="1"/>
  <c r="L45" i="47" s="1"/>
  <c r="L45" i="49" s="1"/>
  <c r="K45" i="47" a="1"/>
  <c r="K45" i="47" s="1"/>
  <c r="K45" i="49" s="1"/>
  <c r="J45" i="47" a="1"/>
  <c r="J45" i="47" s="1"/>
  <c r="J45" i="49" s="1"/>
  <c r="G45" i="47" a="1"/>
  <c r="G45" i="47" s="1"/>
  <c r="F45" i="47" a="1"/>
  <c r="F45" i="47" s="1"/>
  <c r="E45" i="47" a="1"/>
  <c r="E45" i="47" s="1"/>
  <c r="D45" i="47" a="1"/>
  <c r="D45" i="47" s="1"/>
  <c r="C45" i="47" a="1"/>
  <c r="C45" i="47" s="1"/>
  <c r="B45" i="47" a="1"/>
  <c r="B45" i="47" s="1"/>
  <c r="W44" i="47" a="1"/>
  <c r="W44" i="47" s="1"/>
  <c r="W44" i="49" s="1"/>
  <c r="V44" i="47" a="1"/>
  <c r="V44" i="47" s="1"/>
  <c r="V44" i="49" s="1"/>
  <c r="U44" i="47" a="1"/>
  <c r="U44" i="47" s="1"/>
  <c r="U44" i="49" s="1"/>
  <c r="T44" i="47" a="1"/>
  <c r="T44" i="47" s="1"/>
  <c r="T44" i="49" s="1"/>
  <c r="S44" i="47" a="1"/>
  <c r="S44" i="47" s="1"/>
  <c r="S44" i="49" s="1"/>
  <c r="R44" i="47" a="1"/>
  <c r="R44" i="47" s="1"/>
  <c r="R44" i="49" s="1"/>
  <c r="O44" i="47" a="1"/>
  <c r="O44" i="47" s="1"/>
  <c r="O44" i="49" s="1"/>
  <c r="N44" i="47" a="1"/>
  <c r="N44" i="47" s="1"/>
  <c r="N44" i="49" s="1"/>
  <c r="M44" i="47" a="1"/>
  <c r="M44" i="47" s="1"/>
  <c r="M44" i="49" s="1"/>
  <c r="L44" i="47" a="1"/>
  <c r="L44" i="47" s="1"/>
  <c r="L44" i="49" s="1"/>
  <c r="K44" i="47" a="1"/>
  <c r="K44" i="47" s="1"/>
  <c r="K44" i="49" s="1"/>
  <c r="J44" i="47" a="1"/>
  <c r="J44" i="47" s="1"/>
  <c r="J44" i="49" s="1"/>
  <c r="G44" i="47" a="1"/>
  <c r="G44" i="47" s="1"/>
  <c r="F44" i="47" a="1"/>
  <c r="F44" i="47" s="1"/>
  <c r="E44" i="47" a="1"/>
  <c r="E44" i="47" s="1"/>
  <c r="D44" i="47" a="1"/>
  <c r="D44" i="47" s="1"/>
  <c r="C44" i="47" a="1"/>
  <c r="C44" i="47" s="1"/>
  <c r="B44" i="47" a="1"/>
  <c r="B44" i="47" s="1"/>
  <c r="W43" i="47" a="1"/>
  <c r="W43" i="47" s="1"/>
  <c r="W43" i="49" s="1"/>
  <c r="V43" i="47" a="1"/>
  <c r="V43" i="47" s="1"/>
  <c r="V43" i="49" s="1"/>
  <c r="U43" i="47" a="1"/>
  <c r="U43" i="47" s="1"/>
  <c r="U43" i="49" s="1"/>
  <c r="T43" i="47" a="1"/>
  <c r="T43" i="47" s="1"/>
  <c r="T43" i="49" s="1"/>
  <c r="S43" i="47" a="1"/>
  <c r="S43" i="47" s="1"/>
  <c r="S43" i="49" s="1"/>
  <c r="R43" i="47" a="1"/>
  <c r="R43" i="47" s="1"/>
  <c r="R43" i="49" s="1"/>
  <c r="O43" i="47" a="1"/>
  <c r="O43" i="47" s="1"/>
  <c r="O43" i="49" s="1"/>
  <c r="N43" i="47" a="1"/>
  <c r="N43" i="47" s="1"/>
  <c r="N43" i="49" s="1"/>
  <c r="M43" i="47" a="1"/>
  <c r="M43" i="47" s="1"/>
  <c r="M43" i="49" s="1"/>
  <c r="L43" i="47" a="1"/>
  <c r="L43" i="47" s="1"/>
  <c r="L43" i="49" s="1"/>
  <c r="K43" i="47" a="1"/>
  <c r="K43" i="47" s="1"/>
  <c r="K43" i="49" s="1"/>
  <c r="J43" i="47" a="1"/>
  <c r="J43" i="47" s="1"/>
  <c r="J43" i="49" s="1"/>
  <c r="G43" i="47" a="1"/>
  <c r="G43" i="47" s="1"/>
  <c r="F43" i="47" a="1"/>
  <c r="F43" i="47" s="1"/>
  <c r="E43" i="47" a="1"/>
  <c r="E43" i="47" s="1"/>
  <c r="D43" i="47" a="1"/>
  <c r="D43" i="47" s="1"/>
  <c r="C43" i="47" a="1"/>
  <c r="C43" i="47" s="1"/>
  <c r="B43" i="47" a="1"/>
  <c r="B43" i="47" s="1"/>
  <c r="W42" i="47" a="1"/>
  <c r="W42" i="47" s="1"/>
  <c r="W42" i="49" s="1"/>
  <c r="V42" i="47" a="1"/>
  <c r="V42" i="47" s="1"/>
  <c r="V42" i="49" s="1"/>
  <c r="U42" i="47" a="1"/>
  <c r="U42" i="47" s="1"/>
  <c r="U42" i="49" s="1"/>
  <c r="T42" i="47" a="1"/>
  <c r="T42" i="47" s="1"/>
  <c r="T42" i="49" s="1"/>
  <c r="S42" i="47" a="1"/>
  <c r="S42" i="47" s="1"/>
  <c r="S42" i="49" s="1"/>
  <c r="R42" i="47" a="1"/>
  <c r="R42" i="47" s="1"/>
  <c r="R42" i="49" s="1"/>
  <c r="O42" i="47" a="1"/>
  <c r="O42" i="47" s="1"/>
  <c r="O42" i="49" s="1"/>
  <c r="N42" i="47" a="1"/>
  <c r="N42" i="47" s="1"/>
  <c r="N42" i="49" s="1"/>
  <c r="M42" i="47" a="1"/>
  <c r="M42" i="47" s="1"/>
  <c r="M42" i="49" s="1"/>
  <c r="L42" i="47" a="1"/>
  <c r="L42" i="47" s="1"/>
  <c r="L42" i="49" s="1"/>
  <c r="K42" i="47" a="1"/>
  <c r="K42" i="47" s="1"/>
  <c r="K42" i="49" s="1"/>
  <c r="J42" i="47" a="1"/>
  <c r="J42" i="47" s="1"/>
  <c r="J42" i="49" s="1"/>
  <c r="G42" i="47" a="1"/>
  <c r="G42" i="47" s="1"/>
  <c r="F42" i="47" a="1"/>
  <c r="F42" i="47" s="1"/>
  <c r="E42" i="47" a="1"/>
  <c r="E42" i="47" s="1"/>
  <c r="D42" i="47" a="1"/>
  <c r="D42" i="47" s="1"/>
  <c r="C42" i="47" a="1"/>
  <c r="C42" i="47" s="1"/>
  <c r="B42" i="47" a="1"/>
  <c r="B42" i="47" s="1"/>
  <c r="W41" i="47" a="1"/>
  <c r="W41" i="47" s="1"/>
  <c r="W41" i="49" s="1"/>
  <c r="V41" i="47" a="1"/>
  <c r="V41" i="47" s="1"/>
  <c r="V41" i="49" s="1"/>
  <c r="U41" i="47" a="1"/>
  <c r="U41" i="47" s="1"/>
  <c r="U41" i="49" s="1"/>
  <c r="T41" i="47" a="1"/>
  <c r="T41" i="47" s="1"/>
  <c r="T41" i="49" s="1"/>
  <c r="S41" i="47" a="1"/>
  <c r="S41" i="47" s="1"/>
  <c r="S41" i="49" s="1"/>
  <c r="R41" i="47" a="1"/>
  <c r="R41" i="47" s="1"/>
  <c r="R41" i="49" s="1"/>
  <c r="O41" i="47" a="1"/>
  <c r="O41" i="47" s="1"/>
  <c r="O41" i="49" s="1"/>
  <c r="N41" i="47" a="1"/>
  <c r="N41" i="47" s="1"/>
  <c r="N41" i="49" s="1"/>
  <c r="M41" i="47" a="1"/>
  <c r="M41" i="47" s="1"/>
  <c r="M41" i="49" s="1"/>
  <c r="L41" i="47" a="1"/>
  <c r="L41" i="47" s="1"/>
  <c r="L41" i="49" s="1"/>
  <c r="K41" i="47" a="1"/>
  <c r="K41" i="47" s="1"/>
  <c r="K41" i="49" s="1"/>
  <c r="J41" i="47" a="1"/>
  <c r="J41" i="47" s="1"/>
  <c r="J41" i="49" s="1"/>
  <c r="G41" i="47" a="1"/>
  <c r="G41" i="47" s="1"/>
  <c r="F41" i="47" a="1"/>
  <c r="F41" i="47" s="1"/>
  <c r="E41" i="47" a="1"/>
  <c r="E41" i="47" s="1"/>
  <c r="D41" i="47" a="1"/>
  <c r="D41" i="47" s="1"/>
  <c r="C41" i="47" a="1"/>
  <c r="C41" i="47" s="1"/>
  <c r="B41" i="47" a="1"/>
  <c r="B41" i="47" s="1"/>
  <c r="W40" i="47" a="1"/>
  <c r="W40" i="47" s="1"/>
  <c r="W40" i="49" s="1"/>
  <c r="V40" i="47" a="1"/>
  <c r="V40" i="47" s="1"/>
  <c r="V40" i="49" s="1"/>
  <c r="U40" i="47" a="1"/>
  <c r="U40" i="47" s="1"/>
  <c r="U40" i="49" s="1"/>
  <c r="T40" i="47" a="1"/>
  <c r="T40" i="47" s="1"/>
  <c r="T40" i="49" s="1"/>
  <c r="S40" i="47" a="1"/>
  <c r="S40" i="47" s="1"/>
  <c r="S40" i="49" s="1"/>
  <c r="R40" i="47" a="1"/>
  <c r="R40" i="47" s="1"/>
  <c r="R40" i="49" s="1"/>
  <c r="O40" i="47" a="1"/>
  <c r="O40" i="47" s="1"/>
  <c r="O40" i="49" s="1"/>
  <c r="N40" i="47" a="1"/>
  <c r="N40" i="47" s="1"/>
  <c r="N40" i="49" s="1"/>
  <c r="M40" i="47" a="1"/>
  <c r="M40" i="47" s="1"/>
  <c r="M40" i="49" s="1"/>
  <c r="L40" i="47" a="1"/>
  <c r="L40" i="47" s="1"/>
  <c r="L40" i="49" s="1"/>
  <c r="K40" i="47" a="1"/>
  <c r="K40" i="47" s="1"/>
  <c r="K40" i="49" s="1"/>
  <c r="J40" i="47" a="1"/>
  <c r="J40" i="47" s="1"/>
  <c r="J40" i="49" s="1"/>
  <c r="G40" i="47" a="1"/>
  <c r="G40" i="47" s="1"/>
  <c r="F40" i="47" a="1"/>
  <c r="F40" i="47" s="1"/>
  <c r="E40" i="47" a="1"/>
  <c r="E40" i="47" s="1"/>
  <c r="D40" i="47" a="1"/>
  <c r="D40" i="47" s="1"/>
  <c r="C40" i="47" a="1"/>
  <c r="C40" i="47" s="1"/>
  <c r="B40" i="47" a="1"/>
  <c r="B40" i="47" s="1"/>
  <c r="W39" i="47" a="1"/>
  <c r="W39" i="47" s="1"/>
  <c r="W39" i="49" s="1"/>
  <c r="V39" i="47" a="1"/>
  <c r="V39" i="47" s="1"/>
  <c r="V39" i="49" s="1"/>
  <c r="U39" i="47" a="1"/>
  <c r="U39" i="47" s="1"/>
  <c r="U39" i="49" s="1"/>
  <c r="T39" i="47" a="1"/>
  <c r="T39" i="47" s="1"/>
  <c r="T39" i="49" s="1"/>
  <c r="S39" i="47" a="1"/>
  <c r="S39" i="47" s="1"/>
  <c r="S39" i="49" s="1"/>
  <c r="R39" i="47" a="1"/>
  <c r="R39" i="47" s="1"/>
  <c r="R39" i="49" s="1"/>
  <c r="O39" i="47" a="1"/>
  <c r="O39" i="47" s="1"/>
  <c r="O39" i="49" s="1"/>
  <c r="N39" i="47" a="1"/>
  <c r="N39" i="47" s="1"/>
  <c r="N39" i="49" s="1"/>
  <c r="M39" i="47" a="1"/>
  <c r="M39" i="47" s="1"/>
  <c r="M39" i="49" s="1"/>
  <c r="L39" i="47" a="1"/>
  <c r="L39" i="47" s="1"/>
  <c r="L39" i="49" s="1"/>
  <c r="K39" i="47" a="1"/>
  <c r="K39" i="47" s="1"/>
  <c r="K39" i="49" s="1"/>
  <c r="J39" i="47" a="1"/>
  <c r="J39" i="47" s="1"/>
  <c r="J39" i="49" s="1"/>
  <c r="G39" i="47" a="1"/>
  <c r="G39" i="47" s="1"/>
  <c r="F39" i="47" a="1"/>
  <c r="F39" i="47" s="1"/>
  <c r="E39" i="47" a="1"/>
  <c r="E39" i="47" s="1"/>
  <c r="D39" i="47" a="1"/>
  <c r="D39" i="47" s="1"/>
  <c r="C39" i="47" a="1"/>
  <c r="C39" i="47" s="1"/>
  <c r="B39" i="47" a="1"/>
  <c r="B39" i="47" s="1"/>
  <c r="W38" i="47" a="1"/>
  <c r="W38" i="47" s="1"/>
  <c r="W38" i="49" s="1"/>
  <c r="V38" i="47" a="1"/>
  <c r="V38" i="47" s="1"/>
  <c r="V38" i="49" s="1"/>
  <c r="U38" i="47" a="1"/>
  <c r="U38" i="47" s="1"/>
  <c r="U38" i="49" s="1"/>
  <c r="T38" i="47" a="1"/>
  <c r="T38" i="47" s="1"/>
  <c r="T38" i="49" s="1"/>
  <c r="S38" i="47" a="1"/>
  <c r="S38" i="47" s="1"/>
  <c r="S38" i="49" s="1"/>
  <c r="R38" i="47" a="1"/>
  <c r="R38" i="47" s="1"/>
  <c r="R38" i="49" s="1"/>
  <c r="O38" i="47" a="1"/>
  <c r="O38" i="47" s="1"/>
  <c r="O38" i="49" s="1"/>
  <c r="N38" i="47" a="1"/>
  <c r="N38" i="47" s="1"/>
  <c r="N38" i="49" s="1"/>
  <c r="M38" i="47" a="1"/>
  <c r="M38" i="47" s="1"/>
  <c r="M38" i="49" s="1"/>
  <c r="L38" i="47" a="1"/>
  <c r="L38" i="47" s="1"/>
  <c r="L38" i="49" s="1"/>
  <c r="K38" i="47" a="1"/>
  <c r="K38" i="47" s="1"/>
  <c r="K38" i="49" s="1"/>
  <c r="J38" i="47" a="1"/>
  <c r="J38" i="47" s="1"/>
  <c r="J38" i="49" s="1"/>
  <c r="G38" i="47" a="1"/>
  <c r="G38" i="47" s="1"/>
  <c r="F38" i="47" a="1"/>
  <c r="F38" i="47" s="1"/>
  <c r="E38" i="47" a="1"/>
  <c r="E38" i="47" s="1"/>
  <c r="D38" i="47" a="1"/>
  <c r="D38" i="47" s="1"/>
  <c r="C38" i="47" a="1"/>
  <c r="C38" i="47" s="1"/>
  <c r="B38" i="47" a="1"/>
  <c r="B38" i="47" s="1"/>
  <c r="W37" i="47" a="1"/>
  <c r="W37" i="47" s="1"/>
  <c r="W37" i="49" s="1"/>
  <c r="V37" i="47" a="1"/>
  <c r="V37" i="47" s="1"/>
  <c r="V37" i="49" s="1"/>
  <c r="U37" i="47" a="1"/>
  <c r="U37" i="47" s="1"/>
  <c r="U37" i="49" s="1"/>
  <c r="T37" i="47" a="1"/>
  <c r="T37" i="47" s="1"/>
  <c r="T37" i="49" s="1"/>
  <c r="S37" i="47" a="1"/>
  <c r="S37" i="47" s="1"/>
  <c r="S37" i="49" s="1"/>
  <c r="R37" i="47" a="1"/>
  <c r="R37" i="47" s="1"/>
  <c r="R37" i="49" s="1"/>
  <c r="O37" i="47" a="1"/>
  <c r="O37" i="47" s="1"/>
  <c r="O37" i="49" s="1"/>
  <c r="N37" i="47" a="1"/>
  <c r="N37" i="47" s="1"/>
  <c r="N37" i="49" s="1"/>
  <c r="M37" i="47" a="1"/>
  <c r="M37" i="47" s="1"/>
  <c r="M37" i="49" s="1"/>
  <c r="L37" i="47" a="1"/>
  <c r="L37" i="47" s="1"/>
  <c r="L37" i="49" s="1"/>
  <c r="K37" i="47" a="1"/>
  <c r="K37" i="47" s="1"/>
  <c r="K37" i="49" s="1"/>
  <c r="J37" i="47" a="1"/>
  <c r="J37" i="47" s="1"/>
  <c r="J37" i="49" s="1"/>
  <c r="G37" i="47" a="1"/>
  <c r="G37" i="47" s="1"/>
  <c r="F37" i="47" a="1"/>
  <c r="F37" i="47" s="1"/>
  <c r="E37" i="47" a="1"/>
  <c r="E37" i="47" s="1"/>
  <c r="D37" i="47" a="1"/>
  <c r="D37" i="47" s="1"/>
  <c r="C37" i="47" a="1"/>
  <c r="C37" i="47" s="1"/>
  <c r="B37" i="47" a="1"/>
  <c r="B37" i="47" s="1"/>
  <c r="W36" i="47" a="1"/>
  <c r="W36" i="47" s="1"/>
  <c r="W36" i="49" s="1"/>
  <c r="V36" i="47" a="1"/>
  <c r="V36" i="47" s="1"/>
  <c r="V36" i="49" s="1"/>
  <c r="U36" i="47" a="1"/>
  <c r="U36" i="47" s="1"/>
  <c r="U36" i="49" s="1"/>
  <c r="T36" i="47" a="1"/>
  <c r="T36" i="47" s="1"/>
  <c r="T36" i="49" s="1"/>
  <c r="S36" i="47" a="1"/>
  <c r="S36" i="47" s="1"/>
  <c r="S36" i="49" s="1"/>
  <c r="R36" i="47" a="1"/>
  <c r="R36" i="47" s="1"/>
  <c r="R36" i="49" s="1"/>
  <c r="O36" i="47" a="1"/>
  <c r="O36" i="47" s="1"/>
  <c r="O36" i="49" s="1"/>
  <c r="N36" i="47" a="1"/>
  <c r="N36" i="47" s="1"/>
  <c r="N36" i="49" s="1"/>
  <c r="M36" i="47" a="1"/>
  <c r="M36" i="47" s="1"/>
  <c r="M36" i="49" s="1"/>
  <c r="L36" i="47" a="1"/>
  <c r="L36" i="47" s="1"/>
  <c r="L36" i="49" s="1"/>
  <c r="K36" i="47" a="1"/>
  <c r="K36" i="47" s="1"/>
  <c r="K36" i="49" s="1"/>
  <c r="J36" i="47" a="1"/>
  <c r="J36" i="47" s="1"/>
  <c r="J36" i="49" s="1"/>
  <c r="G36" i="47" a="1"/>
  <c r="G36" i="47" s="1"/>
  <c r="F36" i="47" a="1"/>
  <c r="F36" i="47" s="1"/>
  <c r="E36" i="47" a="1"/>
  <c r="E36" i="47" s="1"/>
  <c r="D36" i="47" a="1"/>
  <c r="D36" i="47" s="1"/>
  <c r="C36" i="47" a="1"/>
  <c r="C36" i="47" s="1"/>
  <c r="B36" i="47" a="1"/>
  <c r="B36" i="47" s="1"/>
  <c r="W35" i="47" a="1"/>
  <c r="W35" i="47" s="1"/>
  <c r="W35" i="49" s="1"/>
  <c r="V35" i="47" a="1"/>
  <c r="V35" i="47" s="1"/>
  <c r="V35" i="49" s="1"/>
  <c r="U35" i="47" a="1"/>
  <c r="U35" i="47" s="1"/>
  <c r="U35" i="49" s="1"/>
  <c r="T35" i="47" a="1"/>
  <c r="T35" i="47" s="1"/>
  <c r="T35" i="49" s="1"/>
  <c r="S35" i="47" a="1"/>
  <c r="S35" i="47" s="1"/>
  <c r="S35" i="49" s="1"/>
  <c r="R35" i="47" a="1"/>
  <c r="R35" i="47" s="1"/>
  <c r="R35" i="49" s="1"/>
  <c r="O35" i="47" a="1"/>
  <c r="O35" i="47" s="1"/>
  <c r="O35" i="49" s="1"/>
  <c r="N35" i="47" a="1"/>
  <c r="N35" i="47" s="1"/>
  <c r="N35" i="49" s="1"/>
  <c r="M35" i="47" a="1"/>
  <c r="M35" i="47" s="1"/>
  <c r="M35" i="49" s="1"/>
  <c r="L35" i="47" a="1"/>
  <c r="L35" i="47" s="1"/>
  <c r="L35" i="49" s="1"/>
  <c r="K35" i="47" a="1"/>
  <c r="K35" i="47" s="1"/>
  <c r="K35" i="49" s="1"/>
  <c r="J35" i="47" a="1"/>
  <c r="J35" i="47" s="1"/>
  <c r="J35" i="49" s="1"/>
  <c r="G35" i="47" a="1"/>
  <c r="G35" i="47" s="1"/>
  <c r="F35" i="47" a="1"/>
  <c r="F35" i="47" s="1"/>
  <c r="E35" i="47" a="1"/>
  <c r="E35" i="47" s="1"/>
  <c r="D35" i="47" a="1"/>
  <c r="D35" i="47" s="1"/>
  <c r="C35" i="47" a="1"/>
  <c r="C35" i="47" s="1"/>
  <c r="B35" i="47" a="1"/>
  <c r="B35" i="47" s="1"/>
  <c r="W34" i="47" a="1"/>
  <c r="W34" i="47" s="1"/>
  <c r="W34" i="49" s="1"/>
  <c r="V34" i="47" a="1"/>
  <c r="V34" i="47" s="1"/>
  <c r="V34" i="49" s="1"/>
  <c r="U34" i="47" a="1"/>
  <c r="U34" i="47" s="1"/>
  <c r="U34" i="49" s="1"/>
  <c r="T34" i="47" a="1"/>
  <c r="T34" i="47" s="1"/>
  <c r="T34" i="49" s="1"/>
  <c r="S34" i="47" a="1"/>
  <c r="S34" i="47" s="1"/>
  <c r="S34" i="49" s="1"/>
  <c r="R34" i="47" a="1"/>
  <c r="R34" i="47" s="1"/>
  <c r="R34" i="49" s="1"/>
  <c r="O34" i="47" a="1"/>
  <c r="O34" i="47" s="1"/>
  <c r="O34" i="49" s="1"/>
  <c r="N34" i="47" a="1"/>
  <c r="N34" i="47" s="1"/>
  <c r="N34" i="49" s="1"/>
  <c r="M34" i="47" a="1"/>
  <c r="M34" i="47" s="1"/>
  <c r="M34" i="49" s="1"/>
  <c r="L34" i="47" a="1"/>
  <c r="L34" i="47" s="1"/>
  <c r="L34" i="49" s="1"/>
  <c r="K34" i="47" a="1"/>
  <c r="K34" i="47" s="1"/>
  <c r="K34" i="49" s="1"/>
  <c r="J34" i="47" a="1"/>
  <c r="J34" i="47" s="1"/>
  <c r="J34" i="49" s="1"/>
  <c r="G34" i="47" a="1"/>
  <c r="G34" i="47" s="1"/>
  <c r="F34" i="47" a="1"/>
  <c r="F34" i="47" s="1"/>
  <c r="E34" i="47" a="1"/>
  <c r="E34" i="47" s="1"/>
  <c r="D34" i="47" a="1"/>
  <c r="D34" i="47" s="1"/>
  <c r="C34" i="47" a="1"/>
  <c r="C34" i="47" s="1"/>
  <c r="B34" i="47" a="1"/>
  <c r="B34" i="47" s="1"/>
  <c r="W33" i="47" a="1"/>
  <c r="W33" i="47" s="1"/>
  <c r="W33" i="49" s="1"/>
  <c r="V33" i="47" a="1"/>
  <c r="V33" i="47" s="1"/>
  <c r="V33" i="49" s="1"/>
  <c r="U33" i="47" a="1"/>
  <c r="U33" i="47" s="1"/>
  <c r="U33" i="49" s="1"/>
  <c r="T33" i="47" a="1"/>
  <c r="T33" i="47" s="1"/>
  <c r="T33" i="49" s="1"/>
  <c r="S33" i="47" a="1"/>
  <c r="S33" i="47" s="1"/>
  <c r="S33" i="49" s="1"/>
  <c r="R33" i="47" a="1"/>
  <c r="R33" i="47" s="1"/>
  <c r="R33" i="49" s="1"/>
  <c r="O33" i="47" a="1"/>
  <c r="O33" i="47" s="1"/>
  <c r="O33" i="49" s="1"/>
  <c r="N33" i="47" a="1"/>
  <c r="N33" i="47" s="1"/>
  <c r="N33" i="49" s="1"/>
  <c r="M33" i="47" a="1"/>
  <c r="M33" i="47" s="1"/>
  <c r="M33" i="49" s="1"/>
  <c r="L33" i="47" a="1"/>
  <c r="L33" i="47" s="1"/>
  <c r="L33" i="49" s="1"/>
  <c r="K33" i="47" a="1"/>
  <c r="K33" i="47" s="1"/>
  <c r="K33" i="49" s="1"/>
  <c r="J33" i="47" a="1"/>
  <c r="J33" i="47" s="1"/>
  <c r="J33" i="49" s="1"/>
  <c r="G33" i="47" a="1"/>
  <c r="G33" i="47" s="1"/>
  <c r="F33" i="47" a="1"/>
  <c r="F33" i="47" s="1"/>
  <c r="E33" i="47" a="1"/>
  <c r="E33" i="47" s="1"/>
  <c r="D33" i="47" a="1"/>
  <c r="D33" i="47" s="1"/>
  <c r="C33" i="47" a="1"/>
  <c r="C33" i="47" s="1"/>
  <c r="B33" i="47" a="1"/>
  <c r="B33" i="47" s="1"/>
  <c r="W32" i="47" a="1"/>
  <c r="W32" i="47" s="1"/>
  <c r="W32" i="49" s="1"/>
  <c r="V32" i="47" a="1"/>
  <c r="V32" i="47" s="1"/>
  <c r="V32" i="49" s="1"/>
  <c r="U32" i="47" a="1"/>
  <c r="U32" i="47" s="1"/>
  <c r="U32" i="49" s="1"/>
  <c r="T32" i="47" a="1"/>
  <c r="T32" i="47" s="1"/>
  <c r="T32" i="49" s="1"/>
  <c r="S32" i="47" a="1"/>
  <c r="S32" i="47" s="1"/>
  <c r="S32" i="49" s="1"/>
  <c r="R32" i="47" a="1"/>
  <c r="R32" i="47" s="1"/>
  <c r="R32" i="49" s="1"/>
  <c r="O32" i="47" a="1"/>
  <c r="O32" i="47" s="1"/>
  <c r="O32" i="49" s="1"/>
  <c r="N32" i="47" a="1"/>
  <c r="N32" i="47" s="1"/>
  <c r="N32" i="49" s="1"/>
  <c r="M32" i="47" a="1"/>
  <c r="M32" i="47" s="1"/>
  <c r="M32" i="49" s="1"/>
  <c r="L32" i="47" a="1"/>
  <c r="L32" i="47" s="1"/>
  <c r="L32" i="49" s="1"/>
  <c r="K32" i="47" a="1"/>
  <c r="K32" i="47" s="1"/>
  <c r="K32" i="49" s="1"/>
  <c r="J32" i="47" a="1"/>
  <c r="J32" i="47" s="1"/>
  <c r="J32" i="49" s="1"/>
  <c r="G32" i="47" a="1"/>
  <c r="G32" i="47" s="1"/>
  <c r="F32" i="47" a="1"/>
  <c r="F32" i="47" s="1"/>
  <c r="E32" i="47" a="1"/>
  <c r="E32" i="47" s="1"/>
  <c r="D32" i="47" a="1"/>
  <c r="D32" i="47" s="1"/>
  <c r="C32" i="47" a="1"/>
  <c r="C32" i="47" s="1"/>
  <c r="B32" i="47" a="1"/>
  <c r="B32" i="47" s="1"/>
  <c r="W31" i="47" a="1"/>
  <c r="W31" i="47" s="1"/>
  <c r="W31" i="49" s="1"/>
  <c r="V31" i="47" a="1"/>
  <c r="V31" i="47" s="1"/>
  <c r="V31" i="49" s="1"/>
  <c r="U31" i="47" a="1"/>
  <c r="U31" i="47" s="1"/>
  <c r="U31" i="49" s="1"/>
  <c r="T31" i="47" a="1"/>
  <c r="T31" i="47" s="1"/>
  <c r="T31" i="49" s="1"/>
  <c r="S31" i="47" a="1"/>
  <c r="S31" i="47" s="1"/>
  <c r="S31" i="49" s="1"/>
  <c r="R31" i="47" a="1"/>
  <c r="R31" i="47" s="1"/>
  <c r="R31" i="49" s="1"/>
  <c r="O31" i="47" a="1"/>
  <c r="O31" i="47" s="1"/>
  <c r="O31" i="49" s="1"/>
  <c r="N31" i="47" a="1"/>
  <c r="N31" i="47" s="1"/>
  <c r="N31" i="49" s="1"/>
  <c r="M31" i="47" a="1"/>
  <c r="M31" i="47" s="1"/>
  <c r="M31" i="49" s="1"/>
  <c r="L31" i="47" a="1"/>
  <c r="L31" i="47" s="1"/>
  <c r="L31" i="49" s="1"/>
  <c r="K31" i="47" a="1"/>
  <c r="K31" i="47" s="1"/>
  <c r="K31" i="49" s="1"/>
  <c r="J31" i="47" a="1"/>
  <c r="J31" i="47" s="1"/>
  <c r="J31" i="49" s="1"/>
  <c r="G31" i="47" a="1"/>
  <c r="G31" i="47" s="1"/>
  <c r="F31" i="47" a="1"/>
  <c r="F31" i="47" s="1"/>
  <c r="E31" i="47" a="1"/>
  <c r="E31" i="47" s="1"/>
  <c r="D31" i="47" a="1"/>
  <c r="D31" i="47" s="1"/>
  <c r="C31" i="47" a="1"/>
  <c r="C31" i="47" s="1"/>
  <c r="B31" i="47" a="1"/>
  <c r="B31" i="47" s="1"/>
  <c r="W30" i="47" a="1"/>
  <c r="W30" i="47" s="1"/>
  <c r="W30" i="49" s="1"/>
  <c r="V30" i="47" a="1"/>
  <c r="V30" i="47" s="1"/>
  <c r="V30" i="49" s="1"/>
  <c r="U30" i="47" a="1"/>
  <c r="U30" i="47" s="1"/>
  <c r="U30" i="49" s="1"/>
  <c r="T30" i="47" a="1"/>
  <c r="T30" i="47" s="1"/>
  <c r="T30" i="49" s="1"/>
  <c r="S30" i="47" a="1"/>
  <c r="S30" i="47" s="1"/>
  <c r="S30" i="49" s="1"/>
  <c r="R30" i="47" a="1"/>
  <c r="R30" i="47" s="1"/>
  <c r="R30" i="49" s="1"/>
  <c r="O30" i="47" a="1"/>
  <c r="O30" i="47" s="1"/>
  <c r="O30" i="49" s="1"/>
  <c r="N30" i="47" a="1"/>
  <c r="N30" i="47" s="1"/>
  <c r="N30" i="49" s="1"/>
  <c r="M30" i="47" a="1"/>
  <c r="M30" i="47" s="1"/>
  <c r="M30" i="49" s="1"/>
  <c r="L30" i="47" a="1"/>
  <c r="L30" i="47" s="1"/>
  <c r="L30" i="49" s="1"/>
  <c r="K30" i="47" a="1"/>
  <c r="K30" i="47" s="1"/>
  <c r="K30" i="49" s="1"/>
  <c r="J30" i="47" a="1"/>
  <c r="J30" i="47" s="1"/>
  <c r="J30" i="49" s="1"/>
  <c r="G30" i="47" a="1"/>
  <c r="G30" i="47" s="1"/>
  <c r="F30" i="47" a="1"/>
  <c r="F30" i="47" s="1"/>
  <c r="E30" i="47" a="1"/>
  <c r="E30" i="47" s="1"/>
  <c r="D30" i="47" a="1"/>
  <c r="D30" i="47" s="1"/>
  <c r="C30" i="47" a="1"/>
  <c r="C30" i="47" s="1"/>
  <c r="B30" i="47" a="1"/>
  <c r="B30" i="47" s="1"/>
  <c r="W29" i="47" a="1"/>
  <c r="W29" i="47" s="1"/>
  <c r="W29" i="49" s="1"/>
  <c r="V29" i="47" a="1"/>
  <c r="V29" i="47" s="1"/>
  <c r="V29" i="49" s="1"/>
  <c r="U29" i="47" a="1"/>
  <c r="U29" i="47" s="1"/>
  <c r="U29" i="49" s="1"/>
  <c r="T29" i="47" a="1"/>
  <c r="T29" i="47" s="1"/>
  <c r="T29" i="49" s="1"/>
  <c r="S29" i="47" a="1"/>
  <c r="S29" i="47" s="1"/>
  <c r="S29" i="49" s="1"/>
  <c r="R29" i="47" a="1"/>
  <c r="R29" i="47" s="1"/>
  <c r="R29" i="49" s="1"/>
  <c r="O29" i="47" a="1"/>
  <c r="O29" i="47" s="1"/>
  <c r="O29" i="49" s="1"/>
  <c r="N29" i="47" a="1"/>
  <c r="N29" i="47" s="1"/>
  <c r="N29" i="49" s="1"/>
  <c r="M29" i="47" a="1"/>
  <c r="M29" i="47" s="1"/>
  <c r="M29" i="49" s="1"/>
  <c r="L29" i="47" a="1"/>
  <c r="L29" i="47" s="1"/>
  <c r="L29" i="49" s="1"/>
  <c r="K29" i="47" a="1"/>
  <c r="K29" i="47" s="1"/>
  <c r="K29" i="49" s="1"/>
  <c r="J29" i="47" a="1"/>
  <c r="J29" i="47" s="1"/>
  <c r="J29" i="49" s="1"/>
  <c r="G29" i="47" a="1"/>
  <c r="G29" i="47" s="1"/>
  <c r="F29" i="47" a="1"/>
  <c r="F29" i="47" s="1"/>
  <c r="E29" i="47" a="1"/>
  <c r="E29" i="47" s="1"/>
  <c r="D29" i="47" a="1"/>
  <c r="D29" i="47" s="1"/>
  <c r="C29" i="47" a="1"/>
  <c r="C29" i="47" s="1"/>
  <c r="B29" i="47" a="1"/>
  <c r="B29" i="47" s="1"/>
  <c r="W28" i="47" a="1"/>
  <c r="W28" i="47" s="1"/>
  <c r="W28" i="49" s="1"/>
  <c r="V28" i="47" a="1"/>
  <c r="V28" i="47" s="1"/>
  <c r="V28" i="49" s="1"/>
  <c r="U28" i="47" a="1"/>
  <c r="U28" i="47" s="1"/>
  <c r="U28" i="49" s="1"/>
  <c r="T28" i="47" a="1"/>
  <c r="T28" i="47" s="1"/>
  <c r="T28" i="49" s="1"/>
  <c r="S28" i="47" a="1"/>
  <c r="S28" i="47" s="1"/>
  <c r="S28" i="49" s="1"/>
  <c r="R28" i="47" a="1"/>
  <c r="R28" i="47" s="1"/>
  <c r="R28" i="49" s="1"/>
  <c r="O28" i="47" a="1"/>
  <c r="O28" i="47" s="1"/>
  <c r="O28" i="49" s="1"/>
  <c r="N28" i="47" a="1"/>
  <c r="N28" i="47" s="1"/>
  <c r="N28" i="49" s="1"/>
  <c r="M28" i="47" a="1"/>
  <c r="M28" i="47" s="1"/>
  <c r="M28" i="49" s="1"/>
  <c r="L28" i="47" a="1"/>
  <c r="L28" i="47" s="1"/>
  <c r="L28" i="49" s="1"/>
  <c r="K28" i="47" a="1"/>
  <c r="K28" i="47" s="1"/>
  <c r="K28" i="49" s="1"/>
  <c r="J28" i="47" a="1"/>
  <c r="J28" i="47" s="1"/>
  <c r="J28" i="49" s="1"/>
  <c r="G28" i="47" a="1"/>
  <c r="G28" i="47" s="1"/>
  <c r="F28" i="47" a="1"/>
  <c r="F28" i="47" s="1"/>
  <c r="E28" i="47" a="1"/>
  <c r="E28" i="47" s="1"/>
  <c r="D28" i="47" a="1"/>
  <c r="D28" i="47" s="1"/>
  <c r="C28" i="47" a="1"/>
  <c r="C28" i="47" s="1"/>
  <c r="B28" i="47" a="1"/>
  <c r="B28" i="47" s="1"/>
  <c r="W27" i="47" a="1"/>
  <c r="W27" i="47" s="1"/>
  <c r="W27" i="49" s="1"/>
  <c r="V27" i="47" a="1"/>
  <c r="V27" i="47" s="1"/>
  <c r="V27" i="49" s="1"/>
  <c r="U27" i="47" a="1"/>
  <c r="U27" i="47" s="1"/>
  <c r="U27" i="49" s="1"/>
  <c r="T27" i="47" a="1"/>
  <c r="T27" i="47" s="1"/>
  <c r="T27" i="49" s="1"/>
  <c r="S27" i="47" a="1"/>
  <c r="S27" i="47" s="1"/>
  <c r="S27" i="49" s="1"/>
  <c r="R27" i="47" a="1"/>
  <c r="R27" i="47" s="1"/>
  <c r="R27" i="49" s="1"/>
  <c r="O27" i="47" a="1"/>
  <c r="O27" i="47" s="1"/>
  <c r="O27" i="49" s="1"/>
  <c r="N27" i="47" a="1"/>
  <c r="N27" i="47" s="1"/>
  <c r="N27" i="49" s="1"/>
  <c r="M27" i="47" a="1"/>
  <c r="M27" i="47" s="1"/>
  <c r="M27" i="49" s="1"/>
  <c r="L27" i="47" a="1"/>
  <c r="L27" i="47" s="1"/>
  <c r="L27" i="49" s="1"/>
  <c r="K27" i="47" a="1"/>
  <c r="K27" i="47" s="1"/>
  <c r="K27" i="49" s="1"/>
  <c r="J27" i="47" a="1"/>
  <c r="J27" i="47" s="1"/>
  <c r="J27" i="49" s="1"/>
  <c r="G27" i="47" a="1"/>
  <c r="G27" i="47" s="1"/>
  <c r="F27" i="47" a="1"/>
  <c r="F27" i="47" s="1"/>
  <c r="E27" i="47" a="1"/>
  <c r="E27" i="47" s="1"/>
  <c r="D27" i="47" a="1"/>
  <c r="D27" i="47" s="1"/>
  <c r="C27" i="47" a="1"/>
  <c r="C27" i="47" s="1"/>
  <c r="B27" i="47" a="1"/>
  <c r="B27" i="47" s="1"/>
  <c r="W26" i="47" a="1"/>
  <c r="W26" i="47" s="1"/>
  <c r="W26" i="49" s="1"/>
  <c r="V26" i="47" a="1"/>
  <c r="V26" i="47" s="1"/>
  <c r="V26" i="49" s="1"/>
  <c r="U26" i="47" a="1"/>
  <c r="U26" i="47" s="1"/>
  <c r="U26" i="49" s="1"/>
  <c r="T26" i="47" a="1"/>
  <c r="T26" i="47" s="1"/>
  <c r="T26" i="49" s="1"/>
  <c r="S26" i="47" a="1"/>
  <c r="S26" i="47" s="1"/>
  <c r="S26" i="49" s="1"/>
  <c r="R26" i="47" a="1"/>
  <c r="R26" i="47" s="1"/>
  <c r="R26" i="49" s="1"/>
  <c r="O26" i="47" a="1"/>
  <c r="O26" i="47" s="1"/>
  <c r="O26" i="49" s="1"/>
  <c r="N26" i="47" a="1"/>
  <c r="N26" i="47" s="1"/>
  <c r="N26" i="49" s="1"/>
  <c r="M26" i="47" a="1"/>
  <c r="M26" i="47" s="1"/>
  <c r="M26" i="49" s="1"/>
  <c r="L26" i="47" a="1"/>
  <c r="L26" i="47" s="1"/>
  <c r="L26" i="49" s="1"/>
  <c r="K26" i="47" a="1"/>
  <c r="K26" i="47" s="1"/>
  <c r="K26" i="49" s="1"/>
  <c r="J26" i="47" a="1"/>
  <c r="J26" i="47" s="1"/>
  <c r="J26" i="49" s="1"/>
  <c r="G26" i="47" a="1"/>
  <c r="G26" i="47" s="1"/>
  <c r="F26" i="47" a="1"/>
  <c r="F26" i="47" s="1"/>
  <c r="E26" i="47" a="1"/>
  <c r="E26" i="47" s="1"/>
  <c r="D26" i="47" a="1"/>
  <c r="D26" i="47" s="1"/>
  <c r="C26" i="47" a="1"/>
  <c r="C26" i="47" s="1"/>
  <c r="B26" i="47" a="1"/>
  <c r="B26" i="47" s="1"/>
  <c r="W25" i="47" a="1"/>
  <c r="W25" i="47" s="1"/>
  <c r="W25" i="49" s="1"/>
  <c r="V25" i="47" a="1"/>
  <c r="V25" i="47" s="1"/>
  <c r="V25" i="49" s="1"/>
  <c r="U25" i="47" a="1"/>
  <c r="U25" i="47" s="1"/>
  <c r="U25" i="49" s="1"/>
  <c r="T25" i="47" a="1"/>
  <c r="T25" i="47" s="1"/>
  <c r="T25" i="49" s="1"/>
  <c r="S25" i="47" a="1"/>
  <c r="S25" i="47" s="1"/>
  <c r="S25" i="49" s="1"/>
  <c r="R25" i="47" a="1"/>
  <c r="R25" i="47" s="1"/>
  <c r="R25" i="49" s="1"/>
  <c r="O25" i="47" a="1"/>
  <c r="O25" i="47" s="1"/>
  <c r="O25" i="49" s="1"/>
  <c r="N25" i="47" a="1"/>
  <c r="N25" i="47" s="1"/>
  <c r="N25" i="49" s="1"/>
  <c r="M25" i="47" a="1"/>
  <c r="M25" i="47" s="1"/>
  <c r="M25" i="49" s="1"/>
  <c r="L25" i="47" a="1"/>
  <c r="L25" i="47" s="1"/>
  <c r="L25" i="49" s="1"/>
  <c r="K25" i="47" a="1"/>
  <c r="K25" i="47" s="1"/>
  <c r="K25" i="49" s="1"/>
  <c r="J25" i="47" a="1"/>
  <c r="J25" i="47" s="1"/>
  <c r="J25" i="49" s="1"/>
  <c r="G25" i="47" a="1"/>
  <c r="G25" i="47" s="1"/>
  <c r="F25" i="47" a="1"/>
  <c r="F25" i="47" s="1"/>
  <c r="E25" i="47" a="1"/>
  <c r="E25" i="47" s="1"/>
  <c r="D25" i="47" a="1"/>
  <c r="D25" i="47" s="1"/>
  <c r="C25" i="47" a="1"/>
  <c r="C25" i="47" s="1"/>
  <c r="B25" i="47" a="1"/>
  <c r="B25" i="47" s="1"/>
  <c r="W24" i="47" a="1"/>
  <c r="W24" i="47" s="1"/>
  <c r="W24" i="49" s="1"/>
  <c r="V24" i="47" a="1"/>
  <c r="V24" i="47" s="1"/>
  <c r="V24" i="49" s="1"/>
  <c r="U24" i="47" a="1"/>
  <c r="U24" i="47" s="1"/>
  <c r="U24" i="49" s="1"/>
  <c r="T24" i="47" a="1"/>
  <c r="T24" i="47" s="1"/>
  <c r="T24" i="49" s="1"/>
  <c r="S24" i="47" a="1"/>
  <c r="S24" i="47" s="1"/>
  <c r="S24" i="49" s="1"/>
  <c r="R24" i="47" a="1"/>
  <c r="R24" i="47" s="1"/>
  <c r="R24" i="49" s="1"/>
  <c r="O24" i="47" a="1"/>
  <c r="O24" i="47" s="1"/>
  <c r="O24" i="49" s="1"/>
  <c r="N24" i="47" a="1"/>
  <c r="N24" i="47" s="1"/>
  <c r="N24" i="49" s="1"/>
  <c r="M24" i="47" a="1"/>
  <c r="M24" i="47" s="1"/>
  <c r="M24" i="49" s="1"/>
  <c r="L24" i="47" a="1"/>
  <c r="L24" i="47" s="1"/>
  <c r="L24" i="49" s="1"/>
  <c r="K24" i="47" a="1"/>
  <c r="K24" i="47" s="1"/>
  <c r="K24" i="49" s="1"/>
  <c r="J24" i="47" a="1"/>
  <c r="J24" i="47" s="1"/>
  <c r="J24" i="49" s="1"/>
  <c r="G24" i="47" a="1"/>
  <c r="G24" i="47" s="1"/>
  <c r="F24" i="47" a="1"/>
  <c r="F24" i="47" s="1"/>
  <c r="E24" i="47" a="1"/>
  <c r="E24" i="47" s="1"/>
  <c r="D24" i="47" a="1"/>
  <c r="D24" i="47" s="1"/>
  <c r="C24" i="47" a="1"/>
  <c r="C24" i="47" s="1"/>
  <c r="B24" i="47" a="1"/>
  <c r="B24" i="47" s="1"/>
  <c r="W23" i="47" a="1"/>
  <c r="W23" i="47" s="1"/>
  <c r="W23" i="49" s="1"/>
  <c r="V23" i="47" a="1"/>
  <c r="V23" i="47" s="1"/>
  <c r="V23" i="49" s="1"/>
  <c r="U23" i="47" a="1"/>
  <c r="U23" i="47" s="1"/>
  <c r="U23" i="49" s="1"/>
  <c r="T23" i="47" a="1"/>
  <c r="T23" i="47" s="1"/>
  <c r="T23" i="49" s="1"/>
  <c r="S23" i="47" a="1"/>
  <c r="S23" i="47" s="1"/>
  <c r="S23" i="49" s="1"/>
  <c r="R23" i="47" a="1"/>
  <c r="R23" i="47" s="1"/>
  <c r="R23" i="49" s="1"/>
  <c r="O23" i="47" a="1"/>
  <c r="O23" i="47" s="1"/>
  <c r="O23" i="49" s="1"/>
  <c r="N23" i="47" a="1"/>
  <c r="N23" i="47" s="1"/>
  <c r="N23" i="49" s="1"/>
  <c r="M23" i="47" a="1"/>
  <c r="M23" i="47" s="1"/>
  <c r="M23" i="49" s="1"/>
  <c r="L23" i="47" a="1"/>
  <c r="L23" i="47" s="1"/>
  <c r="L23" i="49" s="1"/>
  <c r="K23" i="47" a="1"/>
  <c r="K23" i="47" s="1"/>
  <c r="K23" i="49" s="1"/>
  <c r="J23" i="47" a="1"/>
  <c r="J23" i="47" s="1"/>
  <c r="J23" i="49" s="1"/>
  <c r="G23" i="47" a="1"/>
  <c r="G23" i="47" s="1"/>
  <c r="F23" i="47" a="1"/>
  <c r="F23" i="47" s="1"/>
  <c r="E23" i="47" a="1"/>
  <c r="E23" i="47" s="1"/>
  <c r="D23" i="47" a="1"/>
  <c r="D23" i="47" s="1"/>
  <c r="C23" i="47" a="1"/>
  <c r="C23" i="47" s="1"/>
  <c r="B23" i="47" a="1"/>
  <c r="B23" i="47" s="1"/>
  <c r="W22" i="47" a="1"/>
  <c r="W22" i="47" s="1"/>
  <c r="W22" i="49" s="1"/>
  <c r="V22" i="47" a="1"/>
  <c r="V22" i="47" s="1"/>
  <c r="V22" i="49" s="1"/>
  <c r="U22" i="47" a="1"/>
  <c r="U22" i="47" s="1"/>
  <c r="U22" i="49" s="1"/>
  <c r="T22" i="47" a="1"/>
  <c r="T22" i="47" s="1"/>
  <c r="T22" i="49" s="1"/>
  <c r="S22" i="47" a="1"/>
  <c r="S22" i="47" s="1"/>
  <c r="S22" i="49" s="1"/>
  <c r="R22" i="47" a="1"/>
  <c r="R22" i="47" s="1"/>
  <c r="R22" i="49" s="1"/>
  <c r="O22" i="47" a="1"/>
  <c r="O22" i="47" s="1"/>
  <c r="O22" i="49" s="1"/>
  <c r="N22" i="47" a="1"/>
  <c r="N22" i="47" s="1"/>
  <c r="N22" i="49" s="1"/>
  <c r="M22" i="47" a="1"/>
  <c r="M22" i="47" s="1"/>
  <c r="M22" i="49" s="1"/>
  <c r="L22" i="47" a="1"/>
  <c r="L22" i="47" s="1"/>
  <c r="L22" i="49" s="1"/>
  <c r="K22" i="47" a="1"/>
  <c r="K22" i="47" s="1"/>
  <c r="K22" i="49" s="1"/>
  <c r="J22" i="47" a="1"/>
  <c r="J22" i="47" s="1"/>
  <c r="J22" i="49" s="1"/>
  <c r="G22" i="47" a="1"/>
  <c r="G22" i="47" s="1"/>
  <c r="F22" i="47" a="1"/>
  <c r="F22" i="47" s="1"/>
  <c r="E22" i="47" a="1"/>
  <c r="E22" i="47" s="1"/>
  <c r="D22" i="47" a="1"/>
  <c r="D22" i="47" s="1"/>
  <c r="C22" i="47" a="1"/>
  <c r="C22" i="47" s="1"/>
  <c r="B22" i="47" a="1"/>
  <c r="B22" i="47" s="1"/>
  <c r="W21" i="47" a="1"/>
  <c r="W21" i="47" s="1"/>
  <c r="W21" i="49" s="1"/>
  <c r="V21" i="47" a="1"/>
  <c r="V21" i="47" s="1"/>
  <c r="V21" i="49" s="1"/>
  <c r="U21" i="47" a="1"/>
  <c r="U21" i="47" s="1"/>
  <c r="U21" i="49" s="1"/>
  <c r="T21" i="47" a="1"/>
  <c r="T21" i="47" s="1"/>
  <c r="T21" i="49" s="1"/>
  <c r="S21" i="47" a="1"/>
  <c r="S21" i="47" s="1"/>
  <c r="S21" i="49" s="1"/>
  <c r="R21" i="47" a="1"/>
  <c r="R21" i="47" s="1"/>
  <c r="R21" i="49" s="1"/>
  <c r="O21" i="47" a="1"/>
  <c r="O21" i="47" s="1"/>
  <c r="O21" i="49" s="1"/>
  <c r="N21" i="47" a="1"/>
  <c r="N21" i="47" s="1"/>
  <c r="N21" i="49" s="1"/>
  <c r="M21" i="47" a="1"/>
  <c r="M21" i="47" s="1"/>
  <c r="M21" i="49" s="1"/>
  <c r="L21" i="47" a="1"/>
  <c r="L21" i="47" s="1"/>
  <c r="L21" i="49" s="1"/>
  <c r="K21" i="47" a="1"/>
  <c r="K21" i="47" s="1"/>
  <c r="K21" i="49" s="1"/>
  <c r="J21" i="47" a="1"/>
  <c r="J21" i="47" s="1"/>
  <c r="J21" i="49" s="1"/>
  <c r="G21" i="47" a="1"/>
  <c r="G21" i="47" s="1"/>
  <c r="F21" i="47" a="1"/>
  <c r="F21" i="47" s="1"/>
  <c r="E21" i="47" a="1"/>
  <c r="E21" i="47" s="1"/>
  <c r="D21" i="47" a="1"/>
  <c r="D21" i="47" s="1"/>
  <c r="C21" i="47" a="1"/>
  <c r="C21" i="47" s="1"/>
  <c r="B21" i="47" a="1"/>
  <c r="B21" i="47" s="1"/>
  <c r="W20" i="47" a="1"/>
  <c r="W20" i="47" s="1"/>
  <c r="W20" i="49" s="1"/>
  <c r="V20" i="47" a="1"/>
  <c r="V20" i="47" s="1"/>
  <c r="V20" i="49" s="1"/>
  <c r="U20" i="47" a="1"/>
  <c r="U20" i="47" s="1"/>
  <c r="U20" i="49" s="1"/>
  <c r="T20" i="47" a="1"/>
  <c r="T20" i="47" s="1"/>
  <c r="T20" i="49" s="1"/>
  <c r="S20" i="47" a="1"/>
  <c r="S20" i="47" s="1"/>
  <c r="S20" i="49" s="1"/>
  <c r="R20" i="47" a="1"/>
  <c r="R20" i="47" s="1"/>
  <c r="R20" i="49" s="1"/>
  <c r="O20" i="47" a="1"/>
  <c r="O20" i="47" s="1"/>
  <c r="O20" i="49" s="1"/>
  <c r="N20" i="47" a="1"/>
  <c r="N20" i="47" s="1"/>
  <c r="N20" i="49" s="1"/>
  <c r="M20" i="47" a="1"/>
  <c r="M20" i="47" s="1"/>
  <c r="M20" i="49" s="1"/>
  <c r="L20" i="47" a="1"/>
  <c r="L20" i="47" s="1"/>
  <c r="L20" i="49" s="1"/>
  <c r="K20" i="47" a="1"/>
  <c r="K20" i="47" s="1"/>
  <c r="K20" i="49" s="1"/>
  <c r="J20" i="47" a="1"/>
  <c r="J20" i="47" s="1"/>
  <c r="J20" i="49" s="1"/>
  <c r="G20" i="47" a="1"/>
  <c r="G20" i="47" s="1"/>
  <c r="F20" i="47" a="1"/>
  <c r="F20" i="47" s="1"/>
  <c r="E20" i="47" a="1"/>
  <c r="E20" i="47" s="1"/>
  <c r="D20" i="47" a="1"/>
  <c r="D20" i="47" s="1"/>
  <c r="C20" i="47" a="1"/>
  <c r="C20" i="47" s="1"/>
  <c r="B20" i="47" a="1"/>
  <c r="B20" i="47" s="1"/>
  <c r="W19" i="47" a="1"/>
  <c r="W19" i="47" s="1"/>
  <c r="W19" i="49" s="1"/>
  <c r="V19" i="47" a="1"/>
  <c r="V19" i="47" s="1"/>
  <c r="V19" i="49" s="1"/>
  <c r="U19" i="47" a="1"/>
  <c r="U19" i="47" s="1"/>
  <c r="U19" i="49" s="1"/>
  <c r="T19" i="47" a="1"/>
  <c r="T19" i="47" s="1"/>
  <c r="T19" i="49" s="1"/>
  <c r="S19" i="47" a="1"/>
  <c r="S19" i="47" s="1"/>
  <c r="S19" i="49" s="1"/>
  <c r="R19" i="47" a="1"/>
  <c r="R19" i="47" s="1"/>
  <c r="R19" i="49" s="1"/>
  <c r="O19" i="47" a="1"/>
  <c r="O19" i="47" s="1"/>
  <c r="O19" i="49" s="1"/>
  <c r="N19" i="47" a="1"/>
  <c r="N19" i="47" s="1"/>
  <c r="N19" i="49" s="1"/>
  <c r="M19" i="47" a="1"/>
  <c r="M19" i="47" s="1"/>
  <c r="M19" i="49" s="1"/>
  <c r="L19" i="47" a="1"/>
  <c r="L19" i="47" s="1"/>
  <c r="L19" i="49" s="1"/>
  <c r="K19" i="47" a="1"/>
  <c r="K19" i="47" s="1"/>
  <c r="K19" i="49" s="1"/>
  <c r="J19" i="47" a="1"/>
  <c r="J19" i="47" s="1"/>
  <c r="J19" i="49" s="1"/>
  <c r="G19" i="47" a="1"/>
  <c r="G19" i="47" s="1"/>
  <c r="F19" i="47" a="1"/>
  <c r="F19" i="47" s="1"/>
  <c r="E19" i="47" a="1"/>
  <c r="E19" i="47" s="1"/>
  <c r="D19" i="47" a="1"/>
  <c r="D19" i="47" s="1"/>
  <c r="C19" i="47" a="1"/>
  <c r="C19" i="47" s="1"/>
  <c r="B19" i="47" a="1"/>
  <c r="B19" i="47" s="1"/>
  <c r="W18" i="47" a="1"/>
  <c r="W18" i="47" s="1"/>
  <c r="W18" i="49" s="1"/>
  <c r="V18" i="47" a="1"/>
  <c r="V18" i="47" s="1"/>
  <c r="V18" i="49" s="1"/>
  <c r="U18" i="47" a="1"/>
  <c r="U18" i="47" s="1"/>
  <c r="U18" i="49" s="1"/>
  <c r="T18" i="47" a="1"/>
  <c r="T18" i="47" s="1"/>
  <c r="T18" i="49" s="1"/>
  <c r="S18" i="47" a="1"/>
  <c r="S18" i="47" s="1"/>
  <c r="S18" i="49" s="1"/>
  <c r="R18" i="47" a="1"/>
  <c r="R18" i="47" s="1"/>
  <c r="R18" i="49" s="1"/>
  <c r="O18" i="47" a="1"/>
  <c r="O18" i="47" s="1"/>
  <c r="O18" i="49" s="1"/>
  <c r="N18" i="47" a="1"/>
  <c r="N18" i="47" s="1"/>
  <c r="N18" i="49" s="1"/>
  <c r="M18" i="47" a="1"/>
  <c r="M18" i="47" s="1"/>
  <c r="M18" i="49" s="1"/>
  <c r="L18" i="47" a="1"/>
  <c r="L18" i="47" s="1"/>
  <c r="L18" i="49" s="1"/>
  <c r="K18" i="47" a="1"/>
  <c r="K18" i="47" s="1"/>
  <c r="K18" i="49" s="1"/>
  <c r="J18" i="47" a="1"/>
  <c r="J18" i="47" s="1"/>
  <c r="J18" i="49" s="1"/>
  <c r="G18" i="47" a="1"/>
  <c r="G18" i="47" s="1"/>
  <c r="F18" i="47" a="1"/>
  <c r="F18" i="47" s="1"/>
  <c r="E18" i="47" a="1"/>
  <c r="E18" i="47" s="1"/>
  <c r="D18" i="47" a="1"/>
  <c r="D18" i="47" s="1"/>
  <c r="C18" i="47" a="1"/>
  <c r="C18" i="47" s="1"/>
  <c r="B18" i="47" a="1"/>
  <c r="B18" i="47" s="1"/>
  <c r="W17" i="47" a="1"/>
  <c r="W17" i="47" s="1"/>
  <c r="W17" i="49" s="1"/>
  <c r="V17" i="47" a="1"/>
  <c r="V17" i="47" s="1"/>
  <c r="V17" i="49" s="1"/>
  <c r="U17" i="47" a="1"/>
  <c r="U17" i="47" s="1"/>
  <c r="U17" i="49" s="1"/>
  <c r="T17" i="47" a="1"/>
  <c r="T17" i="47" s="1"/>
  <c r="T17" i="49" s="1"/>
  <c r="S17" i="47" a="1"/>
  <c r="S17" i="47" s="1"/>
  <c r="S17" i="49" s="1"/>
  <c r="R17" i="47" a="1"/>
  <c r="R17" i="47" s="1"/>
  <c r="R17" i="49" s="1"/>
  <c r="O17" i="47" a="1"/>
  <c r="O17" i="47" s="1"/>
  <c r="O17" i="49" s="1"/>
  <c r="N17" i="47" a="1"/>
  <c r="N17" i="47" s="1"/>
  <c r="N17" i="49" s="1"/>
  <c r="M17" i="47" a="1"/>
  <c r="M17" i="47" s="1"/>
  <c r="M17" i="49" s="1"/>
  <c r="L17" i="47" a="1"/>
  <c r="L17" i="47" s="1"/>
  <c r="L17" i="49" s="1"/>
  <c r="K17" i="47" a="1"/>
  <c r="K17" i="47" s="1"/>
  <c r="K17" i="49" s="1"/>
  <c r="J17" i="47" a="1"/>
  <c r="J17" i="47" s="1"/>
  <c r="J17" i="49" s="1"/>
  <c r="G17" i="47" a="1"/>
  <c r="G17" i="47" s="1"/>
  <c r="F17" i="47" a="1"/>
  <c r="F17" i="47" s="1"/>
  <c r="E17" i="47" a="1"/>
  <c r="E17" i="47" s="1"/>
  <c r="D17" i="47" a="1"/>
  <c r="D17" i="47" s="1"/>
  <c r="C17" i="47" a="1"/>
  <c r="C17" i="47" s="1"/>
  <c r="B17" i="47" a="1"/>
  <c r="B17" i="47" s="1"/>
  <c r="W16" i="47" a="1"/>
  <c r="W16" i="47" s="1"/>
  <c r="W16" i="49" s="1"/>
  <c r="V16" i="47" a="1"/>
  <c r="V16" i="47" s="1"/>
  <c r="V16" i="49" s="1"/>
  <c r="U16" i="47" a="1"/>
  <c r="U16" i="47" s="1"/>
  <c r="U16" i="49" s="1"/>
  <c r="T16" i="47" a="1"/>
  <c r="T16" i="47" s="1"/>
  <c r="T16" i="49" s="1"/>
  <c r="S16" i="47" a="1"/>
  <c r="S16" i="47" s="1"/>
  <c r="S16" i="49" s="1"/>
  <c r="R16" i="47" a="1"/>
  <c r="R16" i="47" s="1"/>
  <c r="R16" i="49" s="1"/>
  <c r="O16" i="47" a="1"/>
  <c r="O16" i="47" s="1"/>
  <c r="O16" i="49" s="1"/>
  <c r="N16" i="47" a="1"/>
  <c r="N16" i="47" s="1"/>
  <c r="N16" i="49" s="1"/>
  <c r="M16" i="47" a="1"/>
  <c r="M16" i="47" s="1"/>
  <c r="M16" i="49" s="1"/>
  <c r="L16" i="47" a="1"/>
  <c r="L16" i="47" s="1"/>
  <c r="L16" i="49" s="1"/>
  <c r="K16" i="47" a="1"/>
  <c r="K16" i="47" s="1"/>
  <c r="K16" i="49" s="1"/>
  <c r="J16" i="47" a="1"/>
  <c r="J16" i="47" s="1"/>
  <c r="J16" i="49" s="1"/>
  <c r="G16" i="47" a="1"/>
  <c r="G16" i="47" s="1"/>
  <c r="F16" i="47" a="1"/>
  <c r="F16" i="47" s="1"/>
  <c r="E16" i="47" a="1"/>
  <c r="E16" i="47" s="1"/>
  <c r="D16" i="47" a="1"/>
  <c r="D16" i="47" s="1"/>
  <c r="C16" i="47" a="1"/>
  <c r="C16" i="47" s="1"/>
  <c r="B16" i="47" a="1"/>
  <c r="B16" i="47" s="1"/>
  <c r="W15" i="47" a="1"/>
  <c r="W15" i="47" s="1"/>
  <c r="W15" i="49" s="1"/>
  <c r="V15" i="47" a="1"/>
  <c r="V15" i="47" s="1"/>
  <c r="V15" i="49" s="1"/>
  <c r="U15" i="47" a="1"/>
  <c r="U15" i="47" s="1"/>
  <c r="U15" i="49" s="1"/>
  <c r="T15" i="47" a="1"/>
  <c r="T15" i="47" s="1"/>
  <c r="T15" i="49" s="1"/>
  <c r="S15" i="47" a="1"/>
  <c r="S15" i="47" s="1"/>
  <c r="S15" i="49" s="1"/>
  <c r="R15" i="47" a="1"/>
  <c r="R15" i="47" s="1"/>
  <c r="R15" i="49" s="1"/>
  <c r="O15" i="47" a="1"/>
  <c r="O15" i="47" s="1"/>
  <c r="O15" i="49" s="1"/>
  <c r="N15" i="47" a="1"/>
  <c r="N15" i="47" s="1"/>
  <c r="N15" i="49" s="1"/>
  <c r="M15" i="47" a="1"/>
  <c r="M15" i="47" s="1"/>
  <c r="M15" i="49" s="1"/>
  <c r="L15" i="47" a="1"/>
  <c r="L15" i="47" s="1"/>
  <c r="L15" i="49" s="1"/>
  <c r="K15" i="47" a="1"/>
  <c r="K15" i="47" s="1"/>
  <c r="K15" i="49" s="1"/>
  <c r="J15" i="47" a="1"/>
  <c r="J15" i="47" s="1"/>
  <c r="J15" i="49" s="1"/>
  <c r="G15" i="47" a="1"/>
  <c r="G15" i="47" s="1"/>
  <c r="F15" i="47" a="1"/>
  <c r="F15" i="47" s="1"/>
  <c r="E15" i="47" a="1"/>
  <c r="E15" i="47" s="1"/>
  <c r="D15" i="47" a="1"/>
  <c r="D15" i="47" s="1"/>
  <c r="C15" i="47" a="1"/>
  <c r="C15" i="47" s="1"/>
  <c r="B15" i="47" a="1"/>
  <c r="B15" i="47" s="1"/>
  <c r="W14" i="47" a="1"/>
  <c r="W14" i="47" s="1"/>
  <c r="W14" i="49" s="1"/>
  <c r="V14" i="47" a="1"/>
  <c r="V14" i="47" s="1"/>
  <c r="V14" i="49" s="1"/>
  <c r="U14" i="47" a="1"/>
  <c r="U14" i="47" s="1"/>
  <c r="U14" i="49" s="1"/>
  <c r="T14" i="47" a="1"/>
  <c r="T14" i="47" s="1"/>
  <c r="T14" i="49" s="1"/>
  <c r="S14" i="47" a="1"/>
  <c r="S14" i="47" s="1"/>
  <c r="S14" i="49" s="1"/>
  <c r="R14" i="47" a="1"/>
  <c r="R14" i="47" s="1"/>
  <c r="R14" i="49" s="1"/>
  <c r="O14" i="47" a="1"/>
  <c r="O14" i="47" s="1"/>
  <c r="O14" i="49" s="1"/>
  <c r="N14" i="47" a="1"/>
  <c r="N14" i="47" s="1"/>
  <c r="N14" i="49" s="1"/>
  <c r="M14" i="47" a="1"/>
  <c r="M14" i="47" s="1"/>
  <c r="M14" i="49" s="1"/>
  <c r="L14" i="47" a="1"/>
  <c r="L14" i="47" s="1"/>
  <c r="L14" i="49" s="1"/>
  <c r="K14" i="47" a="1"/>
  <c r="K14" i="47" s="1"/>
  <c r="K14" i="49" s="1"/>
  <c r="J14" i="47" a="1"/>
  <c r="J14" i="47" s="1"/>
  <c r="J14" i="49" s="1"/>
  <c r="G14" i="47" a="1"/>
  <c r="G14" i="47" s="1"/>
  <c r="F14" i="47" a="1"/>
  <c r="F14" i="47" s="1"/>
  <c r="E14" i="47" a="1"/>
  <c r="E14" i="47" s="1"/>
  <c r="D14" i="47" a="1"/>
  <c r="D14" i="47" s="1"/>
  <c r="C14" i="47" a="1"/>
  <c r="C14" i="47" s="1"/>
  <c r="B14" i="47" a="1"/>
  <c r="B14" i="47" s="1"/>
  <c r="W13" i="47" a="1"/>
  <c r="W13" i="47" s="1"/>
  <c r="W13" i="49" s="1"/>
  <c r="V13" i="47" a="1"/>
  <c r="V13" i="47" s="1"/>
  <c r="V13" i="49" s="1"/>
  <c r="U13" i="47" a="1"/>
  <c r="U13" i="47" s="1"/>
  <c r="U13" i="49" s="1"/>
  <c r="T13" i="47" a="1"/>
  <c r="T13" i="47" s="1"/>
  <c r="T13" i="49" s="1"/>
  <c r="S13" i="47" a="1"/>
  <c r="S13" i="47" s="1"/>
  <c r="S13" i="49" s="1"/>
  <c r="R13" i="47" a="1"/>
  <c r="R13" i="47" s="1"/>
  <c r="R13" i="49" s="1"/>
  <c r="O13" i="47" a="1"/>
  <c r="O13" i="47" s="1"/>
  <c r="O13" i="49" s="1"/>
  <c r="N13" i="47" a="1"/>
  <c r="N13" i="47" s="1"/>
  <c r="N13" i="49" s="1"/>
  <c r="M13" i="47" a="1"/>
  <c r="M13" i="47" s="1"/>
  <c r="M13" i="49" s="1"/>
  <c r="L13" i="47" a="1"/>
  <c r="L13" i="47" s="1"/>
  <c r="L13" i="49" s="1"/>
  <c r="K13" i="47" a="1"/>
  <c r="K13" i="47" s="1"/>
  <c r="K13" i="49" s="1"/>
  <c r="J13" i="47" a="1"/>
  <c r="J13" i="47" s="1"/>
  <c r="J13" i="49" s="1"/>
  <c r="G13" i="47" a="1"/>
  <c r="G13" i="47" s="1"/>
  <c r="F13" i="47" a="1"/>
  <c r="F13" i="47" s="1"/>
  <c r="E13" i="47" a="1"/>
  <c r="E13" i="47" s="1"/>
  <c r="D13" i="47" a="1"/>
  <c r="D13" i="47" s="1"/>
  <c r="C13" i="47" a="1"/>
  <c r="C13" i="47" s="1"/>
  <c r="B13" i="47" a="1"/>
  <c r="B13" i="47" s="1"/>
  <c r="W12" i="47" a="1"/>
  <c r="W12" i="47" s="1"/>
  <c r="W12" i="49" s="1"/>
  <c r="V12" i="47" a="1"/>
  <c r="V12" i="47" s="1"/>
  <c r="V12" i="49" s="1"/>
  <c r="U12" i="47" a="1"/>
  <c r="U12" i="47" s="1"/>
  <c r="U12" i="49" s="1"/>
  <c r="T12" i="47" a="1"/>
  <c r="T12" i="47" s="1"/>
  <c r="T12" i="49" s="1"/>
  <c r="S12" i="47" a="1"/>
  <c r="S12" i="47" s="1"/>
  <c r="S12" i="49" s="1"/>
  <c r="R12" i="47" a="1"/>
  <c r="R12" i="47" s="1"/>
  <c r="R12" i="49" s="1"/>
  <c r="O12" i="47" a="1"/>
  <c r="O12" i="47" s="1"/>
  <c r="O12" i="49" s="1"/>
  <c r="N12" i="47" a="1"/>
  <c r="N12" i="47" s="1"/>
  <c r="N12" i="49" s="1"/>
  <c r="M12" i="47" a="1"/>
  <c r="M12" i="47" s="1"/>
  <c r="M12" i="49" s="1"/>
  <c r="L12" i="47" a="1"/>
  <c r="L12" i="47" s="1"/>
  <c r="L12" i="49" s="1"/>
  <c r="K12" i="47" a="1"/>
  <c r="K12" i="47" s="1"/>
  <c r="K12" i="49" s="1"/>
  <c r="J12" i="47" a="1"/>
  <c r="J12" i="47" s="1"/>
  <c r="J12" i="49" s="1"/>
  <c r="G12" i="47" a="1"/>
  <c r="G12" i="47" s="1"/>
  <c r="F12" i="47" a="1"/>
  <c r="F12" i="47" s="1"/>
  <c r="E12" i="47" a="1"/>
  <c r="E12" i="47" s="1"/>
  <c r="D12" i="47" a="1"/>
  <c r="D12" i="47" s="1"/>
  <c r="C12" i="47" a="1"/>
  <c r="C12" i="47" s="1"/>
  <c r="B12" i="47" a="1"/>
  <c r="B12" i="47" s="1"/>
  <c r="W11" i="47" a="1"/>
  <c r="W11" i="47" s="1"/>
  <c r="W11" i="49" s="1"/>
  <c r="V11" i="47" a="1"/>
  <c r="V11" i="47" s="1"/>
  <c r="V11" i="49" s="1"/>
  <c r="U11" i="47" a="1"/>
  <c r="U11" i="47" s="1"/>
  <c r="U11" i="49" s="1"/>
  <c r="T11" i="47" a="1"/>
  <c r="T11" i="47" s="1"/>
  <c r="T11" i="49" s="1"/>
  <c r="S11" i="47" a="1"/>
  <c r="S11" i="47" s="1"/>
  <c r="S11" i="49" s="1"/>
  <c r="R11" i="47" a="1"/>
  <c r="R11" i="47" s="1"/>
  <c r="R11" i="49" s="1"/>
  <c r="O11" i="47" a="1"/>
  <c r="O11" i="47" s="1"/>
  <c r="O11" i="49" s="1"/>
  <c r="N11" i="47" a="1"/>
  <c r="N11" i="47" s="1"/>
  <c r="N11" i="49" s="1"/>
  <c r="M11" i="47" a="1"/>
  <c r="M11" i="47" s="1"/>
  <c r="M11" i="49" s="1"/>
  <c r="L11" i="47" a="1"/>
  <c r="L11" i="47" s="1"/>
  <c r="L11" i="49" s="1"/>
  <c r="K11" i="47" a="1"/>
  <c r="K11" i="47" s="1"/>
  <c r="K11" i="49" s="1"/>
  <c r="J11" i="47" a="1"/>
  <c r="J11" i="47" s="1"/>
  <c r="J11" i="49" s="1"/>
  <c r="G11" i="47" a="1"/>
  <c r="G11" i="47" s="1"/>
  <c r="F11" i="47" a="1"/>
  <c r="F11" i="47" s="1"/>
  <c r="E11" i="47" a="1"/>
  <c r="E11" i="47" s="1"/>
  <c r="D11" i="47" a="1"/>
  <c r="D11" i="47" s="1"/>
  <c r="C11" i="47" a="1"/>
  <c r="C11" i="47" s="1"/>
  <c r="B11" i="47" a="1"/>
  <c r="B11" i="47" s="1"/>
  <c r="W10" i="47" a="1"/>
  <c r="W10" i="47" s="1"/>
  <c r="W10" i="49" s="1"/>
  <c r="V10" i="47" a="1"/>
  <c r="V10" i="47" s="1"/>
  <c r="V10" i="49" s="1"/>
  <c r="U10" i="47" a="1"/>
  <c r="U10" i="47" s="1"/>
  <c r="U10" i="49" s="1"/>
  <c r="T10" i="47" a="1"/>
  <c r="T10" i="47" s="1"/>
  <c r="T10" i="49" s="1"/>
  <c r="S10" i="47" a="1"/>
  <c r="S10" i="47" s="1"/>
  <c r="S10" i="49" s="1"/>
  <c r="R10" i="47" a="1"/>
  <c r="R10" i="47" s="1"/>
  <c r="R10" i="49" s="1"/>
  <c r="O10" i="47" a="1"/>
  <c r="O10" i="47" s="1"/>
  <c r="O10" i="49" s="1"/>
  <c r="N10" i="47" a="1"/>
  <c r="N10" i="47" s="1"/>
  <c r="N10" i="49" s="1"/>
  <c r="M10" i="47" a="1"/>
  <c r="M10" i="47" s="1"/>
  <c r="M10" i="49" s="1"/>
  <c r="L10" i="47" a="1"/>
  <c r="L10" i="47" s="1"/>
  <c r="L10" i="49" s="1"/>
  <c r="K10" i="47" a="1"/>
  <c r="K10" i="47" s="1"/>
  <c r="K10" i="49" s="1"/>
  <c r="J10" i="47" a="1"/>
  <c r="J10" i="47" s="1"/>
  <c r="J10" i="49" s="1"/>
  <c r="G10" i="47" a="1"/>
  <c r="G10" i="47" s="1"/>
  <c r="F10" i="47" a="1"/>
  <c r="F10" i="47" s="1"/>
  <c r="E10" i="47" a="1"/>
  <c r="E10" i="47" s="1"/>
  <c r="D10" i="47" a="1"/>
  <c r="D10" i="47" s="1"/>
  <c r="C10" i="47" a="1"/>
  <c r="C10" i="47" s="1"/>
  <c r="B10" i="47" a="1"/>
  <c r="B10" i="47" s="1"/>
  <c r="W9" i="47" a="1"/>
  <c r="W9" i="47" s="1"/>
  <c r="W9" i="49" s="1"/>
  <c r="V9" i="47" a="1"/>
  <c r="V9" i="47" s="1"/>
  <c r="V9" i="49" s="1"/>
  <c r="U9" i="47" a="1"/>
  <c r="U9" i="47" s="1"/>
  <c r="U9" i="49" s="1"/>
  <c r="T9" i="47" a="1"/>
  <c r="T9" i="47" s="1"/>
  <c r="T9" i="49" s="1"/>
  <c r="S9" i="47" a="1"/>
  <c r="S9" i="47" s="1"/>
  <c r="S9" i="49" s="1"/>
  <c r="R9" i="47" a="1"/>
  <c r="R9" i="47" s="1"/>
  <c r="R9" i="49" s="1"/>
  <c r="O9" i="47" a="1"/>
  <c r="O9" i="47" s="1"/>
  <c r="O9" i="49" s="1"/>
  <c r="N9" i="47" a="1"/>
  <c r="N9" i="47" s="1"/>
  <c r="N9" i="49" s="1"/>
  <c r="M9" i="47" a="1"/>
  <c r="M9" i="47" s="1"/>
  <c r="M9" i="49" s="1"/>
  <c r="L9" i="47" a="1"/>
  <c r="L9" i="47" s="1"/>
  <c r="L9" i="49" s="1"/>
  <c r="K9" i="47" a="1"/>
  <c r="K9" i="47" s="1"/>
  <c r="K9" i="49" s="1"/>
  <c r="J9" i="47" a="1"/>
  <c r="J9" i="47" s="1"/>
  <c r="J9" i="49" s="1"/>
  <c r="G9" i="47" a="1"/>
  <c r="G9" i="47" s="1"/>
  <c r="F9" i="47" a="1"/>
  <c r="F9" i="47" s="1"/>
  <c r="E9" i="47" a="1"/>
  <c r="E9" i="47" s="1"/>
  <c r="D9" i="47" a="1"/>
  <c r="D9" i="47" s="1"/>
  <c r="C9" i="47" a="1"/>
  <c r="C9" i="47" s="1"/>
  <c r="B9" i="47" a="1"/>
  <c r="B9" i="47" s="1"/>
  <c r="W8" i="47" a="1"/>
  <c r="W8" i="47" s="1"/>
  <c r="W8" i="49" s="1"/>
  <c r="V8" i="47" a="1"/>
  <c r="V8" i="47" s="1"/>
  <c r="V8" i="49" s="1"/>
  <c r="U8" i="47" a="1"/>
  <c r="U8" i="47" s="1"/>
  <c r="U8" i="49" s="1"/>
  <c r="T8" i="47" a="1"/>
  <c r="T8" i="47" s="1"/>
  <c r="T8" i="49" s="1"/>
  <c r="S8" i="47" a="1"/>
  <c r="S8" i="47" s="1"/>
  <c r="S8" i="49" s="1"/>
  <c r="R8" i="47" a="1"/>
  <c r="R8" i="47" s="1"/>
  <c r="R8" i="49" s="1"/>
  <c r="O8" i="47" a="1"/>
  <c r="O8" i="47" s="1"/>
  <c r="O8" i="49" s="1"/>
  <c r="N8" i="47" a="1"/>
  <c r="N8" i="47" s="1"/>
  <c r="N8" i="49" s="1"/>
  <c r="M8" i="47" a="1"/>
  <c r="M8" i="47" s="1"/>
  <c r="M8" i="49" s="1"/>
  <c r="L8" i="47" a="1"/>
  <c r="L8" i="47" s="1"/>
  <c r="L8" i="49" s="1"/>
  <c r="K8" i="47" a="1"/>
  <c r="K8" i="47" s="1"/>
  <c r="K8" i="49" s="1"/>
  <c r="J8" i="47" a="1"/>
  <c r="J8" i="47" s="1"/>
  <c r="J8" i="49" s="1"/>
  <c r="G8" i="47" a="1"/>
  <c r="G8" i="47" s="1"/>
  <c r="F8" i="47" a="1"/>
  <c r="F8" i="47" s="1"/>
  <c r="E8" i="47" a="1"/>
  <c r="E8" i="47" s="1"/>
  <c r="D8" i="47" a="1"/>
  <c r="D8" i="47" s="1"/>
  <c r="C8" i="47" a="1"/>
  <c r="C8" i="47" s="1"/>
  <c r="B8" i="47" a="1"/>
  <c r="B8" i="47" s="1"/>
  <c r="W7" i="47" a="1"/>
  <c r="W7" i="47" s="1"/>
  <c r="W7" i="49" s="1"/>
  <c r="V7" i="47" a="1"/>
  <c r="V7" i="47" s="1"/>
  <c r="V7" i="49" s="1"/>
  <c r="U7" i="47" a="1"/>
  <c r="U7" i="47" s="1"/>
  <c r="U7" i="49" s="1"/>
  <c r="T7" i="47" a="1"/>
  <c r="T7" i="47" s="1"/>
  <c r="T7" i="49" s="1"/>
  <c r="S7" i="47" a="1"/>
  <c r="S7" i="47" s="1"/>
  <c r="S7" i="49" s="1"/>
  <c r="R7" i="47" a="1"/>
  <c r="R7" i="47" s="1"/>
  <c r="R7" i="49" s="1"/>
  <c r="O7" i="47" a="1"/>
  <c r="O7" i="47" s="1"/>
  <c r="O7" i="49" s="1"/>
  <c r="N7" i="47" a="1"/>
  <c r="N7" i="47" s="1"/>
  <c r="N7" i="49" s="1"/>
  <c r="M7" i="47" a="1"/>
  <c r="M7" i="47" s="1"/>
  <c r="M7" i="49" s="1"/>
  <c r="L7" i="47" a="1"/>
  <c r="L7" i="47" s="1"/>
  <c r="L7" i="49" s="1"/>
  <c r="K7" i="47" a="1"/>
  <c r="K7" i="47" s="1"/>
  <c r="K7" i="49" s="1"/>
  <c r="J7" i="47" a="1"/>
  <c r="J7" i="47" s="1"/>
  <c r="J7" i="49" s="1"/>
  <c r="G7" i="47" a="1"/>
  <c r="G7" i="47" s="1"/>
  <c r="F7" i="47" a="1"/>
  <c r="F7" i="47" s="1"/>
  <c r="E7" i="47" a="1"/>
  <c r="E7" i="47" s="1"/>
  <c r="D7" i="47" a="1"/>
  <c r="D7" i="47" s="1"/>
  <c r="C7" i="47" a="1"/>
  <c r="C7" i="47" s="1"/>
  <c r="B7" i="47" a="1"/>
  <c r="B7" i="47" s="1"/>
  <c r="W6" i="47" a="1"/>
  <c r="W6" i="47" s="1"/>
  <c r="W6" i="49" s="1"/>
  <c r="V6" i="47" a="1"/>
  <c r="V6" i="47" s="1"/>
  <c r="V6" i="49" s="1"/>
  <c r="U6" i="47" a="1"/>
  <c r="U6" i="47" s="1"/>
  <c r="U6" i="49" s="1"/>
  <c r="T6" i="47" a="1"/>
  <c r="T6" i="47" s="1"/>
  <c r="T6" i="49" s="1"/>
  <c r="S6" i="47" a="1"/>
  <c r="S6" i="47" s="1"/>
  <c r="S6" i="49" s="1"/>
  <c r="R6" i="47" a="1"/>
  <c r="R6" i="47" s="1"/>
  <c r="R6" i="49" s="1"/>
  <c r="O6" i="47" a="1"/>
  <c r="O6" i="47" s="1"/>
  <c r="O6" i="49" s="1"/>
  <c r="N6" i="47" a="1"/>
  <c r="N6" i="47" s="1"/>
  <c r="N6" i="49" s="1"/>
  <c r="M6" i="47" a="1"/>
  <c r="M6" i="47" s="1"/>
  <c r="M6" i="49" s="1"/>
  <c r="L6" i="47" a="1"/>
  <c r="L6" i="47" s="1"/>
  <c r="L6" i="49" s="1"/>
  <c r="K6" i="47" a="1"/>
  <c r="K6" i="47" s="1"/>
  <c r="K6" i="49" s="1"/>
  <c r="J6" i="47" a="1"/>
  <c r="J6" i="47" s="1"/>
  <c r="J6" i="49" s="1"/>
  <c r="G6" i="47" a="1"/>
  <c r="G6" i="47" s="1"/>
  <c r="F6" i="47" a="1"/>
  <c r="F6" i="47" s="1"/>
  <c r="F6" i="49" s="1"/>
  <c r="E6" i="47" a="1"/>
  <c r="E6" i="47" s="1"/>
  <c r="D6" i="47" a="1"/>
  <c r="D6" i="47" s="1"/>
  <c r="D6" i="49" s="1"/>
  <c r="C6" i="47" a="1"/>
  <c r="C6" i="47" s="1"/>
  <c r="B6" i="47" a="1"/>
  <c r="B6" i="47" s="1"/>
  <c r="B6" i="49" s="1"/>
  <c r="R56" i="51" l="1" a="1"/>
  <c r="R56" i="51" s="1"/>
  <c r="B56" i="51" a="1"/>
  <c r="B56" i="51" s="1"/>
  <c r="B56" i="52" s="1"/>
  <c r="J55" i="51" a="1"/>
  <c r="J55" i="51" s="1"/>
  <c r="J55" i="52" s="1"/>
  <c r="R54" i="51" a="1"/>
  <c r="R54" i="51" s="1"/>
  <c r="B54" i="51" a="1"/>
  <c r="B54" i="51" s="1"/>
  <c r="B54" i="52" s="1"/>
  <c r="J53" i="51" a="1"/>
  <c r="J53" i="51" s="1"/>
  <c r="J53" i="52" s="1"/>
  <c r="R52" i="51" a="1"/>
  <c r="R52" i="51" s="1"/>
  <c r="B52" i="51" a="1"/>
  <c r="B52" i="51" s="1"/>
  <c r="B52" i="52" s="1"/>
  <c r="J51" i="51" a="1"/>
  <c r="J51" i="51" s="1"/>
  <c r="J51" i="52" s="1"/>
  <c r="R50" i="51" a="1"/>
  <c r="R50" i="51" s="1"/>
  <c r="B50" i="51" a="1"/>
  <c r="B50" i="51" s="1"/>
  <c r="B50" i="52" s="1"/>
  <c r="J49" i="51" a="1"/>
  <c r="J49" i="51" s="1"/>
  <c r="J49" i="52" s="1"/>
  <c r="R48" i="51" a="1"/>
  <c r="R48" i="51" s="1"/>
  <c r="R48" i="52" s="1"/>
  <c r="B48" i="51" a="1"/>
  <c r="B48" i="51" s="1"/>
  <c r="B48" i="52" s="1"/>
  <c r="J47" i="51" a="1"/>
  <c r="J47" i="51" s="1"/>
  <c r="J47" i="52" s="1"/>
  <c r="R46" i="51" a="1"/>
  <c r="R46" i="51" s="1"/>
  <c r="R46" i="52" s="1"/>
  <c r="B46" i="51" a="1"/>
  <c r="B46" i="51" s="1"/>
  <c r="B46" i="52" s="1"/>
  <c r="J45" i="51" a="1"/>
  <c r="J45" i="51" s="1"/>
  <c r="J45" i="52" s="1"/>
  <c r="R44" i="51" a="1"/>
  <c r="R44" i="51" s="1"/>
  <c r="R44" i="52" s="1"/>
  <c r="B44" i="51" a="1"/>
  <c r="B44" i="51" s="1"/>
  <c r="B44" i="52" s="1"/>
  <c r="J43" i="51" a="1"/>
  <c r="J43" i="51" s="1"/>
  <c r="J43" i="52" s="1"/>
  <c r="R42" i="51" a="1"/>
  <c r="R42" i="51" s="1"/>
  <c r="R42" i="52" s="1"/>
  <c r="B42" i="51" a="1"/>
  <c r="B42" i="51" s="1"/>
  <c r="B42" i="52" s="1"/>
  <c r="J41" i="51" a="1"/>
  <c r="J41" i="51" s="1"/>
  <c r="J41" i="52" s="1"/>
  <c r="R40" i="51" a="1"/>
  <c r="R40" i="51" s="1"/>
  <c r="R40" i="52" s="1"/>
  <c r="B40" i="51" a="1"/>
  <c r="B40" i="51" s="1"/>
  <c r="B40" i="52" s="1"/>
  <c r="J39" i="51" a="1"/>
  <c r="J39" i="51" s="1"/>
  <c r="J39" i="52" s="1"/>
  <c r="R38" i="51" a="1"/>
  <c r="R38" i="51" s="1"/>
  <c r="R38" i="52" s="1"/>
  <c r="B38" i="51" a="1"/>
  <c r="B38" i="51" s="1"/>
  <c r="B38" i="52" s="1"/>
  <c r="J37" i="51" a="1"/>
  <c r="J37" i="51" s="1"/>
  <c r="J37" i="52" s="1"/>
  <c r="R36" i="51" a="1"/>
  <c r="R36" i="51" s="1"/>
  <c r="R36" i="52" s="1"/>
  <c r="O56" i="51" a="1"/>
  <c r="O56" i="51" s="1"/>
  <c r="O56" i="52" s="1"/>
  <c r="W55" i="51" a="1"/>
  <c r="W55" i="51" s="1"/>
  <c r="W55" i="52" s="1"/>
  <c r="G55" i="51" a="1"/>
  <c r="G55" i="51" s="1"/>
  <c r="G55" i="52" s="1"/>
  <c r="O54" i="51" a="1"/>
  <c r="O54" i="51" s="1"/>
  <c r="O54" i="52" s="1"/>
  <c r="W53" i="51" a="1"/>
  <c r="W53" i="51" s="1"/>
  <c r="W53" i="52" s="1"/>
  <c r="G53" i="51" a="1"/>
  <c r="G53" i="51" s="1"/>
  <c r="G53" i="52" s="1"/>
  <c r="O52" i="51" a="1"/>
  <c r="O52" i="51" s="1"/>
  <c r="O52" i="52" s="1"/>
  <c r="W51" i="51" a="1"/>
  <c r="W51" i="51" s="1"/>
  <c r="W51" i="52" s="1"/>
  <c r="G51" i="51" a="1"/>
  <c r="G51" i="51" s="1"/>
  <c r="G51" i="52" s="1"/>
  <c r="O50" i="51" a="1"/>
  <c r="O50" i="51" s="1"/>
  <c r="O50" i="52" s="1"/>
  <c r="W49" i="51" a="1"/>
  <c r="W49" i="51" s="1"/>
  <c r="W49" i="52" s="1"/>
  <c r="G49" i="51" a="1"/>
  <c r="G49" i="51" s="1"/>
  <c r="G49" i="52" s="1"/>
  <c r="O48" i="51" a="1"/>
  <c r="O48" i="51" s="1"/>
  <c r="O48" i="52" s="1"/>
  <c r="W47" i="51" a="1"/>
  <c r="W47" i="51" s="1"/>
  <c r="W47" i="52" s="1"/>
  <c r="G47" i="51" a="1"/>
  <c r="G47" i="51" s="1"/>
  <c r="G47" i="52" s="1"/>
  <c r="O46" i="51" a="1"/>
  <c r="O46" i="51" s="1"/>
  <c r="O46" i="52" s="1"/>
  <c r="W45" i="51" a="1"/>
  <c r="W45" i="51" s="1"/>
  <c r="W45" i="52" s="1"/>
  <c r="G45" i="51" a="1"/>
  <c r="G45" i="51" s="1"/>
  <c r="G45" i="52" s="1"/>
  <c r="O44" i="51" a="1"/>
  <c r="O44" i="51" s="1"/>
  <c r="O44" i="52" s="1"/>
  <c r="W43" i="51" a="1"/>
  <c r="W43" i="51" s="1"/>
  <c r="W43" i="52" s="1"/>
  <c r="G43" i="51" a="1"/>
  <c r="G43" i="51" s="1"/>
  <c r="G43" i="52" s="1"/>
  <c r="O42" i="51" a="1"/>
  <c r="O42" i="51" s="1"/>
  <c r="O42" i="52" s="1"/>
  <c r="W41" i="51" a="1"/>
  <c r="W41" i="51" s="1"/>
  <c r="W41" i="52" s="1"/>
  <c r="G41" i="51" a="1"/>
  <c r="G41" i="51" s="1"/>
  <c r="G41" i="52" s="1"/>
  <c r="O40" i="51" a="1"/>
  <c r="O40" i="51" s="1"/>
  <c r="O40" i="52" s="1"/>
  <c r="W39" i="51" a="1"/>
  <c r="W39" i="51" s="1"/>
  <c r="W39" i="52" s="1"/>
  <c r="G39" i="51" a="1"/>
  <c r="G39" i="51" s="1"/>
  <c r="G39" i="52" s="1"/>
  <c r="O38" i="51" a="1"/>
  <c r="O38" i="51" s="1"/>
  <c r="O38" i="52" s="1"/>
  <c r="W37" i="51" a="1"/>
  <c r="W37" i="51" s="1"/>
  <c r="W37" i="52" s="1"/>
  <c r="G37" i="51" a="1"/>
  <c r="G37" i="51" s="1"/>
  <c r="G37" i="52" s="1"/>
  <c r="O36" i="51" a="1"/>
  <c r="O36" i="51" s="1"/>
  <c r="O36" i="52" s="1"/>
  <c r="N56" i="51" a="1"/>
  <c r="N56" i="51" s="1"/>
  <c r="V55" i="51" a="1"/>
  <c r="V55" i="51" s="1"/>
  <c r="F55" i="51" a="1"/>
  <c r="F55" i="51" s="1"/>
  <c r="F55" i="52" s="1"/>
  <c r="N54" i="51" a="1"/>
  <c r="N54" i="51" s="1"/>
  <c r="N54" i="52" s="1"/>
  <c r="V53" i="51" a="1"/>
  <c r="V53" i="51" s="1"/>
  <c r="F53" i="51" a="1"/>
  <c r="F53" i="51" s="1"/>
  <c r="F53" i="52" s="1"/>
  <c r="N52" i="51" a="1"/>
  <c r="N52" i="51" s="1"/>
  <c r="N52" i="52" s="1"/>
  <c r="V51" i="51" a="1"/>
  <c r="V51" i="51" s="1"/>
  <c r="F51" i="51" a="1"/>
  <c r="F51" i="51" s="1"/>
  <c r="F51" i="52" s="1"/>
  <c r="N50" i="51" a="1"/>
  <c r="N50" i="51" s="1"/>
  <c r="N50" i="52" s="1"/>
  <c r="V49" i="51" a="1"/>
  <c r="V49" i="51" s="1"/>
  <c r="F49" i="51" a="1"/>
  <c r="F49" i="51" s="1"/>
  <c r="F49" i="52" s="1"/>
  <c r="N48" i="51" a="1"/>
  <c r="N48" i="51" s="1"/>
  <c r="N48" i="52" s="1"/>
  <c r="V47" i="51" a="1"/>
  <c r="V47" i="51" s="1"/>
  <c r="V47" i="52" s="1"/>
  <c r="F47" i="51" a="1"/>
  <c r="F47" i="51" s="1"/>
  <c r="F47" i="52" s="1"/>
  <c r="N46" i="51" a="1"/>
  <c r="N46" i="51" s="1"/>
  <c r="N46" i="52" s="1"/>
  <c r="V45" i="51" a="1"/>
  <c r="V45" i="51" s="1"/>
  <c r="V45" i="52" s="1"/>
  <c r="F45" i="51" a="1"/>
  <c r="F45" i="51" s="1"/>
  <c r="F45" i="52" s="1"/>
  <c r="N44" i="51" a="1"/>
  <c r="N44" i="51" s="1"/>
  <c r="N44" i="52" s="1"/>
  <c r="V43" i="51" a="1"/>
  <c r="V43" i="51" s="1"/>
  <c r="V43" i="52" s="1"/>
  <c r="F43" i="51" a="1"/>
  <c r="F43" i="51" s="1"/>
  <c r="F43" i="52" s="1"/>
  <c r="N42" i="51" a="1"/>
  <c r="N42" i="51" s="1"/>
  <c r="N42" i="52" s="1"/>
  <c r="V41" i="51" a="1"/>
  <c r="V41" i="51" s="1"/>
  <c r="V41" i="52" s="1"/>
  <c r="F41" i="51" a="1"/>
  <c r="F41" i="51" s="1"/>
  <c r="F41" i="52" s="1"/>
  <c r="N40" i="51" a="1"/>
  <c r="N40" i="51" s="1"/>
  <c r="N40" i="52" s="1"/>
  <c r="V39" i="51" a="1"/>
  <c r="V39" i="51" s="1"/>
  <c r="V39" i="52" s="1"/>
  <c r="F39" i="51" a="1"/>
  <c r="F39" i="51" s="1"/>
  <c r="F39" i="52" s="1"/>
  <c r="N38" i="51" a="1"/>
  <c r="N38" i="51" s="1"/>
  <c r="N38" i="52" s="1"/>
  <c r="V37" i="51" a="1"/>
  <c r="V37" i="51" s="1"/>
  <c r="V37" i="52" s="1"/>
  <c r="F37" i="51" a="1"/>
  <c r="F37" i="51" s="1"/>
  <c r="F37" i="52" s="1"/>
  <c r="N36" i="51" a="1"/>
  <c r="N36" i="51" s="1"/>
  <c r="N36" i="52" s="1"/>
  <c r="M56" i="51" a="1"/>
  <c r="M56" i="51" s="1"/>
  <c r="M56" i="52" s="1"/>
  <c r="U55" i="51" a="1"/>
  <c r="U55" i="51" s="1"/>
  <c r="U55" i="52" s="1"/>
  <c r="E55" i="51" a="1"/>
  <c r="E55" i="51" s="1"/>
  <c r="E55" i="52" s="1"/>
  <c r="M54" i="51" a="1"/>
  <c r="M54" i="51" s="1"/>
  <c r="M54" i="52" s="1"/>
  <c r="U53" i="51" a="1"/>
  <c r="U53" i="51" s="1"/>
  <c r="U53" i="52" s="1"/>
  <c r="E53" i="51" a="1"/>
  <c r="E53" i="51" s="1"/>
  <c r="E53" i="52" s="1"/>
  <c r="M52" i="51" a="1"/>
  <c r="M52" i="51" s="1"/>
  <c r="M52" i="52" s="1"/>
  <c r="U51" i="51" a="1"/>
  <c r="U51" i="51" s="1"/>
  <c r="U51" i="52" s="1"/>
  <c r="E51" i="51" a="1"/>
  <c r="E51" i="51" s="1"/>
  <c r="E51" i="52" s="1"/>
  <c r="M50" i="51" a="1"/>
  <c r="M50" i="51" s="1"/>
  <c r="M50" i="52" s="1"/>
  <c r="U49" i="51" a="1"/>
  <c r="U49" i="51" s="1"/>
  <c r="U49" i="52" s="1"/>
  <c r="E49" i="51" a="1"/>
  <c r="E49" i="51" s="1"/>
  <c r="E49" i="52" s="1"/>
  <c r="M48" i="51" a="1"/>
  <c r="M48" i="51" s="1"/>
  <c r="M48" i="52" s="1"/>
  <c r="U47" i="51" a="1"/>
  <c r="U47" i="51" s="1"/>
  <c r="U47" i="52" s="1"/>
  <c r="E47" i="51" a="1"/>
  <c r="E47" i="51" s="1"/>
  <c r="E47" i="52" s="1"/>
  <c r="M46" i="51" a="1"/>
  <c r="M46" i="51" s="1"/>
  <c r="M46" i="52" s="1"/>
  <c r="U45" i="51" a="1"/>
  <c r="U45" i="51" s="1"/>
  <c r="U45" i="52" s="1"/>
  <c r="E45" i="51" a="1"/>
  <c r="E45" i="51" s="1"/>
  <c r="E45" i="52" s="1"/>
  <c r="M44" i="51" a="1"/>
  <c r="M44" i="51" s="1"/>
  <c r="M44" i="52" s="1"/>
  <c r="U43" i="51" a="1"/>
  <c r="U43" i="51" s="1"/>
  <c r="U43" i="52" s="1"/>
  <c r="E43" i="51" a="1"/>
  <c r="E43" i="51" s="1"/>
  <c r="E43" i="52" s="1"/>
  <c r="M42" i="51" a="1"/>
  <c r="M42" i="51" s="1"/>
  <c r="M42" i="52" s="1"/>
  <c r="U41" i="51" a="1"/>
  <c r="U41" i="51" s="1"/>
  <c r="U41" i="52" s="1"/>
  <c r="E41" i="51" a="1"/>
  <c r="E41" i="51" s="1"/>
  <c r="E41" i="52" s="1"/>
  <c r="M40" i="51" a="1"/>
  <c r="M40" i="51" s="1"/>
  <c r="M40" i="52" s="1"/>
  <c r="U39" i="51" a="1"/>
  <c r="U39" i="51" s="1"/>
  <c r="U39" i="52" s="1"/>
  <c r="E39" i="51" a="1"/>
  <c r="E39" i="51" s="1"/>
  <c r="E39" i="52" s="1"/>
  <c r="M38" i="51" a="1"/>
  <c r="M38" i="51" s="1"/>
  <c r="M38" i="52" s="1"/>
  <c r="U37" i="51" a="1"/>
  <c r="U37" i="51" s="1"/>
  <c r="U37" i="52" s="1"/>
  <c r="E37" i="51" a="1"/>
  <c r="E37" i="51" s="1"/>
  <c r="E37" i="52" s="1"/>
  <c r="M36" i="51" a="1"/>
  <c r="M36" i="51" s="1"/>
  <c r="M36" i="52" s="1"/>
  <c r="U35" i="51" a="1"/>
  <c r="U35" i="51" s="1"/>
  <c r="U35" i="52" s="1"/>
  <c r="E35" i="51" a="1"/>
  <c r="E35" i="51" s="1"/>
  <c r="E35" i="52" s="1"/>
  <c r="M34" i="51" a="1"/>
  <c r="M34" i="51" s="1"/>
  <c r="M34" i="52" s="1"/>
  <c r="U33" i="51" a="1"/>
  <c r="U33" i="51" s="1"/>
  <c r="U33" i="52" s="1"/>
  <c r="E33" i="51" a="1"/>
  <c r="E33" i="51" s="1"/>
  <c r="E33" i="52" s="1"/>
  <c r="M32" i="51" a="1"/>
  <c r="M32" i="51" s="1"/>
  <c r="M32" i="52" s="1"/>
  <c r="U31" i="51" a="1"/>
  <c r="U31" i="51" s="1"/>
  <c r="U31" i="52" s="1"/>
  <c r="E31" i="51" a="1"/>
  <c r="E31" i="51" s="1"/>
  <c r="E31" i="52" s="1"/>
  <c r="M30" i="51" a="1"/>
  <c r="M30" i="51" s="1"/>
  <c r="M30" i="52" s="1"/>
  <c r="U29" i="51" a="1"/>
  <c r="U29" i="51" s="1"/>
  <c r="U29" i="52" s="1"/>
  <c r="E29" i="51" a="1"/>
  <c r="E29" i="51" s="1"/>
  <c r="E29" i="52" s="1"/>
  <c r="M28" i="51" a="1"/>
  <c r="M28" i="51" s="1"/>
  <c r="M28" i="52" s="1"/>
  <c r="U27" i="51" a="1"/>
  <c r="U27" i="51" s="1"/>
  <c r="U27" i="52" s="1"/>
  <c r="E27" i="51" a="1"/>
  <c r="E27" i="51" s="1"/>
  <c r="E27" i="52" s="1"/>
  <c r="M26" i="51" a="1"/>
  <c r="M26" i="51" s="1"/>
  <c r="M26" i="52" s="1"/>
  <c r="U25" i="51" a="1"/>
  <c r="U25" i="51" s="1"/>
  <c r="U25" i="52" s="1"/>
  <c r="E25" i="51" a="1"/>
  <c r="E25" i="51" s="1"/>
  <c r="E25" i="52" s="1"/>
  <c r="M24" i="51" a="1"/>
  <c r="M24" i="51" s="1"/>
  <c r="M24" i="52" s="1"/>
  <c r="U23" i="51" a="1"/>
  <c r="U23" i="51" s="1"/>
  <c r="U23" i="52" s="1"/>
  <c r="E23" i="51" a="1"/>
  <c r="E23" i="51" s="1"/>
  <c r="E23" i="52" s="1"/>
  <c r="M22" i="51" a="1"/>
  <c r="M22" i="51" s="1"/>
  <c r="M22" i="52" s="1"/>
  <c r="U21" i="51" a="1"/>
  <c r="U21" i="51" s="1"/>
  <c r="U21" i="52" s="1"/>
  <c r="X21" i="52" s="1"/>
  <c r="E21" i="51" a="1"/>
  <c r="E21" i="51" s="1"/>
  <c r="E21" i="52" s="1"/>
  <c r="H21" i="52" s="1"/>
  <c r="M20" i="51" a="1"/>
  <c r="M20" i="51" s="1"/>
  <c r="M20" i="52" s="1"/>
  <c r="P20" i="52" s="1"/>
  <c r="U19" i="51" a="1"/>
  <c r="U19" i="51" s="1"/>
  <c r="U19" i="52" s="1"/>
  <c r="E19" i="51" a="1"/>
  <c r="E19" i="51" s="1"/>
  <c r="E19" i="52" s="1"/>
  <c r="M18" i="51" a="1"/>
  <c r="M18" i="51" s="1"/>
  <c r="M18" i="52" s="1"/>
  <c r="U17" i="51" a="1"/>
  <c r="U17" i="51" s="1"/>
  <c r="U17" i="52" s="1"/>
  <c r="E17" i="51" a="1"/>
  <c r="E17" i="51" s="1"/>
  <c r="E17" i="52" s="1"/>
  <c r="M16" i="51" a="1"/>
  <c r="M16" i="51" s="1"/>
  <c r="M16" i="52" s="1"/>
  <c r="U15" i="51" a="1"/>
  <c r="U15" i="51" s="1"/>
  <c r="U15" i="52" s="1"/>
  <c r="E15" i="51" a="1"/>
  <c r="E15" i="51" s="1"/>
  <c r="E15" i="52" s="1"/>
  <c r="M14" i="51" a="1"/>
  <c r="M14" i="51" s="1"/>
  <c r="M14" i="52" s="1"/>
  <c r="P14" i="52" s="1"/>
  <c r="U13" i="51" a="1"/>
  <c r="U13" i="51" s="1"/>
  <c r="U13" i="52" s="1"/>
  <c r="E13" i="51" a="1"/>
  <c r="E13" i="51" s="1"/>
  <c r="E13" i="52" s="1"/>
  <c r="M12" i="51" a="1"/>
  <c r="M12" i="51" s="1"/>
  <c r="M12" i="52" s="1"/>
  <c r="U11" i="51" a="1"/>
  <c r="U11" i="51" s="1"/>
  <c r="U11" i="52" s="1"/>
  <c r="E11" i="51" a="1"/>
  <c r="E11" i="51" s="1"/>
  <c r="E11" i="52" s="1"/>
  <c r="M10" i="51" a="1"/>
  <c r="M10" i="51" s="1"/>
  <c r="M10" i="52" s="1"/>
  <c r="U9" i="51" a="1"/>
  <c r="U9" i="51" s="1"/>
  <c r="U9" i="52" s="1"/>
  <c r="E9" i="51" a="1"/>
  <c r="E9" i="51" s="1"/>
  <c r="E9" i="52" s="1"/>
  <c r="M8" i="51" a="1"/>
  <c r="M8" i="51" s="1"/>
  <c r="M8" i="52" s="1"/>
  <c r="U7" i="51" a="1"/>
  <c r="U7" i="51" s="1"/>
  <c r="U7" i="52" s="1"/>
  <c r="E7" i="51" a="1"/>
  <c r="E7" i="51" s="1"/>
  <c r="E7" i="52" s="1"/>
  <c r="M6" i="51" a="1"/>
  <c r="M6" i="51" s="1"/>
  <c r="M6" i="52" s="1"/>
  <c r="L56" i="51" a="1"/>
  <c r="L56" i="51" s="1"/>
  <c r="P56" i="51" s="1"/>
  <c r="T55" i="51" a="1"/>
  <c r="T55" i="51" s="1"/>
  <c r="D55" i="51" a="1"/>
  <c r="D55" i="51" s="1"/>
  <c r="D55" i="52" s="1"/>
  <c r="H55" i="52" s="1"/>
  <c r="L54" i="51" a="1"/>
  <c r="L54" i="51" s="1"/>
  <c r="L54" i="52" s="1"/>
  <c r="P54" i="52" s="1"/>
  <c r="T53" i="51" a="1"/>
  <c r="T53" i="51" s="1"/>
  <c r="T53" i="52" s="1"/>
  <c r="D53" i="51" a="1"/>
  <c r="D53" i="51" s="1"/>
  <c r="D53" i="52" s="1"/>
  <c r="H53" i="52" s="1"/>
  <c r="L52" i="51" a="1"/>
  <c r="L52" i="51" s="1"/>
  <c r="L52" i="52" s="1"/>
  <c r="T51" i="51" a="1"/>
  <c r="T51" i="51" s="1"/>
  <c r="D51" i="51" a="1"/>
  <c r="D51" i="51" s="1"/>
  <c r="D51" i="52" s="1"/>
  <c r="L55" i="47" a="1"/>
  <c r="L55" i="47" s="1"/>
  <c r="L55" i="49" s="1"/>
  <c r="V55" i="47" a="1"/>
  <c r="V55" i="47" s="1"/>
  <c r="V55" i="49" s="1"/>
  <c r="J56" i="47" a="1"/>
  <c r="J56" i="47" s="1"/>
  <c r="J56" i="49" s="1"/>
  <c r="T56" i="47" a="1"/>
  <c r="T56" i="47" s="1"/>
  <c r="T56" i="49" s="1"/>
  <c r="U50" i="47" a="1"/>
  <c r="U50" i="47" s="1"/>
  <c r="U50" i="49" s="1"/>
  <c r="W50" i="47" a="1"/>
  <c r="W50" i="47" s="1"/>
  <c r="W50" i="49" s="1"/>
  <c r="C51" i="47" a="1"/>
  <c r="C51" i="47" s="1"/>
  <c r="C51" i="49" s="1"/>
  <c r="E51" i="47" a="1"/>
  <c r="E51" i="47" s="1"/>
  <c r="E51" i="49" s="1"/>
  <c r="G51" i="47" a="1"/>
  <c r="G51" i="47" s="1"/>
  <c r="G51" i="49" s="1"/>
  <c r="K51" i="47" a="1"/>
  <c r="K51" i="47" s="1"/>
  <c r="K51" i="49" s="1"/>
  <c r="M51" i="47" a="1"/>
  <c r="M51" i="47" s="1"/>
  <c r="M51" i="49" s="1"/>
  <c r="O51" i="47" a="1"/>
  <c r="O51" i="47" s="1"/>
  <c r="O51" i="49" s="1"/>
  <c r="S51" i="47" a="1"/>
  <c r="S51" i="47" s="1"/>
  <c r="S51" i="49" s="1"/>
  <c r="U51" i="47" a="1"/>
  <c r="U51" i="47" s="1"/>
  <c r="U51" i="49" s="1"/>
  <c r="W51" i="47" a="1"/>
  <c r="W51" i="47" s="1"/>
  <c r="W51" i="49" s="1"/>
  <c r="C52" i="47" a="1"/>
  <c r="C52" i="47" s="1"/>
  <c r="C52" i="49" s="1"/>
  <c r="E52" i="47" a="1"/>
  <c r="E52" i="47" s="1"/>
  <c r="E52" i="49" s="1"/>
  <c r="G52" i="47" a="1"/>
  <c r="G52" i="47" s="1"/>
  <c r="G52" i="49" s="1"/>
  <c r="K52" i="47" a="1"/>
  <c r="K52" i="47" s="1"/>
  <c r="K52" i="49" s="1"/>
  <c r="M52" i="47" a="1"/>
  <c r="M52" i="47" s="1"/>
  <c r="M52" i="49" s="1"/>
  <c r="O52" i="47" a="1"/>
  <c r="O52" i="47" s="1"/>
  <c r="O52" i="49" s="1"/>
  <c r="S52" i="47" a="1"/>
  <c r="S52" i="47" s="1"/>
  <c r="S52" i="49" s="1"/>
  <c r="U52" i="47" a="1"/>
  <c r="U52" i="47" s="1"/>
  <c r="U52" i="49" s="1"/>
  <c r="W52" i="47" a="1"/>
  <c r="W52" i="47" s="1"/>
  <c r="W52" i="49" s="1"/>
  <c r="D53" i="47" a="1"/>
  <c r="D53" i="47" s="1"/>
  <c r="J53" i="47" a="1"/>
  <c r="J53" i="47" s="1"/>
  <c r="J53" i="49" s="1"/>
  <c r="N53" i="47" a="1"/>
  <c r="N53" i="47" s="1"/>
  <c r="N53" i="49" s="1"/>
  <c r="T53" i="47" a="1"/>
  <c r="T53" i="47" s="1"/>
  <c r="T53" i="49" s="1"/>
  <c r="B54" i="47" a="1"/>
  <c r="B54" i="47" s="1"/>
  <c r="F54" i="47" a="1"/>
  <c r="F54" i="47" s="1"/>
  <c r="L54" i="47" a="1"/>
  <c r="L54" i="47" s="1"/>
  <c r="L54" i="49" s="1"/>
  <c r="R54" i="47" a="1"/>
  <c r="R54" i="47" s="1"/>
  <c r="R54" i="49" s="1"/>
  <c r="V54" i="47" a="1"/>
  <c r="V54" i="47" s="1"/>
  <c r="V54" i="49" s="1"/>
  <c r="D55" i="47" a="1"/>
  <c r="D55" i="47" s="1"/>
  <c r="J55" i="47" a="1"/>
  <c r="J55" i="47" s="1"/>
  <c r="J55" i="49" s="1"/>
  <c r="N55" i="47" a="1"/>
  <c r="N55" i="47" s="1"/>
  <c r="N55" i="49" s="1"/>
  <c r="T55" i="47" a="1"/>
  <c r="T55" i="47" s="1"/>
  <c r="T55" i="49" s="1"/>
  <c r="B56" i="47" a="1"/>
  <c r="B56" i="47" s="1"/>
  <c r="F56" i="47" a="1"/>
  <c r="F56" i="47" s="1"/>
  <c r="L56" i="47" a="1"/>
  <c r="L56" i="47" s="1"/>
  <c r="L56" i="49" s="1"/>
  <c r="R56" i="47" a="1"/>
  <c r="R56" i="47" s="1"/>
  <c r="R56" i="49" s="1"/>
  <c r="V56" i="47" a="1"/>
  <c r="V56" i="47" s="1"/>
  <c r="V56" i="49" s="1"/>
  <c r="C53" i="47" a="1"/>
  <c r="C53" i="47" s="1"/>
  <c r="C53" i="49" s="1"/>
  <c r="E53" i="47" a="1"/>
  <c r="E53" i="47" s="1"/>
  <c r="E53" i="49" s="1"/>
  <c r="G53" i="47" a="1"/>
  <c r="G53" i="47" s="1"/>
  <c r="G53" i="49" s="1"/>
  <c r="K53" i="47" a="1"/>
  <c r="K53" i="47" s="1"/>
  <c r="K53" i="49" s="1"/>
  <c r="M53" i="47" a="1"/>
  <c r="M53" i="47" s="1"/>
  <c r="M53" i="49" s="1"/>
  <c r="O53" i="47" a="1"/>
  <c r="O53" i="47" s="1"/>
  <c r="O53" i="49" s="1"/>
  <c r="S53" i="47" a="1"/>
  <c r="S53" i="47" s="1"/>
  <c r="S53" i="49" s="1"/>
  <c r="U53" i="47" a="1"/>
  <c r="U53" i="47" s="1"/>
  <c r="U53" i="49" s="1"/>
  <c r="W53" i="47" a="1"/>
  <c r="W53" i="47" s="1"/>
  <c r="W53" i="49" s="1"/>
  <c r="C54" i="47" a="1"/>
  <c r="C54" i="47" s="1"/>
  <c r="C54" i="49" s="1"/>
  <c r="E54" i="47" a="1"/>
  <c r="E54" i="47" s="1"/>
  <c r="E54" i="49" s="1"/>
  <c r="G54" i="47" a="1"/>
  <c r="G54" i="47" s="1"/>
  <c r="G54" i="49" s="1"/>
  <c r="K54" i="47" a="1"/>
  <c r="K54" i="47" s="1"/>
  <c r="K54" i="49" s="1"/>
  <c r="M54" i="47" a="1"/>
  <c r="M54" i="47" s="1"/>
  <c r="M54" i="49" s="1"/>
  <c r="O54" i="47" a="1"/>
  <c r="O54" i="47" s="1"/>
  <c r="O54" i="49" s="1"/>
  <c r="S54" i="47" a="1"/>
  <c r="S54" i="47" s="1"/>
  <c r="S54" i="49" s="1"/>
  <c r="U54" i="47" a="1"/>
  <c r="U54" i="47" s="1"/>
  <c r="U54" i="49" s="1"/>
  <c r="W54" i="47" a="1"/>
  <c r="W54" i="47" s="1"/>
  <c r="W54" i="49" s="1"/>
  <c r="C55" i="47" a="1"/>
  <c r="C55" i="47" s="1"/>
  <c r="C55" i="49" s="1"/>
  <c r="E55" i="47" a="1"/>
  <c r="E55" i="47" s="1"/>
  <c r="E55" i="49" s="1"/>
  <c r="G55" i="47" a="1"/>
  <c r="G55" i="47" s="1"/>
  <c r="G55" i="49" s="1"/>
  <c r="K55" i="47" a="1"/>
  <c r="K55" i="47" s="1"/>
  <c r="K55" i="49" s="1"/>
  <c r="P55" i="49" s="1"/>
  <c r="M55" i="47" a="1"/>
  <c r="M55" i="47" s="1"/>
  <c r="M55" i="49" s="1"/>
  <c r="O55" i="47" a="1"/>
  <c r="O55" i="47" s="1"/>
  <c r="O55" i="49" s="1"/>
  <c r="S55" i="47" a="1"/>
  <c r="S55" i="47" s="1"/>
  <c r="S55" i="49" s="1"/>
  <c r="U55" i="47" a="1"/>
  <c r="U55" i="47" s="1"/>
  <c r="U55" i="49" s="1"/>
  <c r="W55" i="47" a="1"/>
  <c r="W55" i="47" s="1"/>
  <c r="W55" i="49" s="1"/>
  <c r="C56" i="47" a="1"/>
  <c r="C56" i="47" s="1"/>
  <c r="C56" i="49" s="1"/>
  <c r="E56" i="47" a="1"/>
  <c r="E56" i="47" s="1"/>
  <c r="E56" i="49" s="1"/>
  <c r="G56" i="47" a="1"/>
  <c r="G56" i="47" s="1"/>
  <c r="G56" i="49" s="1"/>
  <c r="K56" i="47" a="1"/>
  <c r="K56" i="47" s="1"/>
  <c r="K56" i="49" s="1"/>
  <c r="M56" i="47" a="1"/>
  <c r="M56" i="47" s="1"/>
  <c r="M56" i="49" s="1"/>
  <c r="O56" i="47" a="1"/>
  <c r="O56" i="47" s="1"/>
  <c r="O56" i="49" s="1"/>
  <c r="S56" i="47" a="1"/>
  <c r="S56" i="47" s="1"/>
  <c r="S56" i="49" s="1"/>
  <c r="U56" i="47" a="1"/>
  <c r="U56" i="47" s="1"/>
  <c r="U56" i="49" s="1"/>
  <c r="P26" i="49"/>
  <c r="P27" i="49"/>
  <c r="P28" i="49"/>
  <c r="P25" i="49"/>
  <c r="H54" i="52"/>
  <c r="C6" i="49"/>
  <c r="AA6" i="47"/>
  <c r="AA6" i="49" s="1"/>
  <c r="E6" i="49"/>
  <c r="AC6" i="47"/>
  <c r="AC6" i="49" s="1"/>
  <c r="G6" i="49"/>
  <c r="AE6" i="47"/>
  <c r="AE6" i="49" s="1"/>
  <c r="C7" i="49"/>
  <c r="AA7" i="47"/>
  <c r="E7" i="49"/>
  <c r="AC7" i="47"/>
  <c r="G7" i="49"/>
  <c r="AE7" i="47"/>
  <c r="AE7" i="49" s="1"/>
  <c r="C8" i="49"/>
  <c r="AA8" i="47"/>
  <c r="AA8" i="49" s="1"/>
  <c r="E8" i="49"/>
  <c r="AC8" i="47"/>
  <c r="AC8" i="49" s="1"/>
  <c r="G8" i="49"/>
  <c r="AE8" i="47"/>
  <c r="AE8" i="49" s="1"/>
  <c r="C9" i="49"/>
  <c r="AA9" i="47"/>
  <c r="AA9" i="49" s="1"/>
  <c r="E9" i="49"/>
  <c r="AC9" i="47"/>
  <c r="AC9" i="49" s="1"/>
  <c r="G9" i="49"/>
  <c r="AE9" i="47"/>
  <c r="AE9" i="49" s="1"/>
  <c r="C10" i="49"/>
  <c r="AA10" i="47"/>
  <c r="AA10" i="49" s="1"/>
  <c r="E10" i="49"/>
  <c r="AC10" i="47"/>
  <c r="AC10" i="49" s="1"/>
  <c r="G10" i="49"/>
  <c r="AE10" i="47"/>
  <c r="AE10" i="49" s="1"/>
  <c r="C11" i="49"/>
  <c r="AA11" i="47"/>
  <c r="AA11" i="49" s="1"/>
  <c r="E11" i="49"/>
  <c r="AC11" i="47"/>
  <c r="AC11" i="49" s="1"/>
  <c r="G11" i="49"/>
  <c r="AE11" i="47"/>
  <c r="AE11" i="49" s="1"/>
  <c r="C12" i="49"/>
  <c r="AA12" i="47"/>
  <c r="AA12" i="49" s="1"/>
  <c r="E12" i="49"/>
  <c r="AC12" i="47"/>
  <c r="AC12" i="49" s="1"/>
  <c r="G12" i="49"/>
  <c r="AE12" i="47"/>
  <c r="AE12" i="49" s="1"/>
  <c r="C13" i="49"/>
  <c r="AA13" i="47"/>
  <c r="AA13" i="49" s="1"/>
  <c r="E13" i="49"/>
  <c r="AC13" i="47"/>
  <c r="AC13" i="49" s="1"/>
  <c r="G13" i="49"/>
  <c r="AE13" i="47"/>
  <c r="AE13" i="49" s="1"/>
  <c r="C14" i="49"/>
  <c r="AA14" i="47"/>
  <c r="AA14" i="49" s="1"/>
  <c r="E14" i="49"/>
  <c r="AC14" i="47"/>
  <c r="AC14" i="49" s="1"/>
  <c r="G14" i="49"/>
  <c r="AE14" i="47"/>
  <c r="AE14" i="49" s="1"/>
  <c r="C15" i="49"/>
  <c r="AA15" i="47"/>
  <c r="AA15" i="49" s="1"/>
  <c r="E15" i="49"/>
  <c r="AC15" i="47"/>
  <c r="AC15" i="49" s="1"/>
  <c r="G15" i="49"/>
  <c r="AE15" i="47"/>
  <c r="AE15" i="49" s="1"/>
  <c r="C16" i="49"/>
  <c r="AA16" i="47"/>
  <c r="AA16" i="49" s="1"/>
  <c r="E16" i="49"/>
  <c r="AC16" i="47"/>
  <c r="AC16" i="49" s="1"/>
  <c r="G16" i="49"/>
  <c r="AE16" i="47"/>
  <c r="AE16" i="49" s="1"/>
  <c r="C17" i="49"/>
  <c r="AA17" i="47"/>
  <c r="AA17" i="49" s="1"/>
  <c r="E17" i="49"/>
  <c r="AC17" i="47"/>
  <c r="AC17" i="49" s="1"/>
  <c r="G17" i="49"/>
  <c r="AE17" i="47"/>
  <c r="AE17" i="49" s="1"/>
  <c r="C18" i="49"/>
  <c r="AA18" i="47"/>
  <c r="AA18" i="49" s="1"/>
  <c r="E18" i="49"/>
  <c r="AC18" i="47"/>
  <c r="AC18" i="49" s="1"/>
  <c r="G18" i="49"/>
  <c r="AE18" i="47"/>
  <c r="AE18" i="49" s="1"/>
  <c r="C19" i="49"/>
  <c r="AA19" i="47"/>
  <c r="AA19" i="49" s="1"/>
  <c r="E19" i="49"/>
  <c r="AC19" i="47"/>
  <c r="AC19" i="49" s="1"/>
  <c r="G19" i="49"/>
  <c r="AE19" i="47"/>
  <c r="AE19" i="49" s="1"/>
  <c r="C20" i="49"/>
  <c r="AA20" i="47"/>
  <c r="AA20" i="49" s="1"/>
  <c r="E20" i="49"/>
  <c r="AC20" i="47"/>
  <c r="AC20" i="49" s="1"/>
  <c r="G20" i="49"/>
  <c r="AE20" i="47"/>
  <c r="AE20" i="49" s="1"/>
  <c r="C21" i="49"/>
  <c r="AA21" i="47"/>
  <c r="AA21" i="49" s="1"/>
  <c r="E21" i="49"/>
  <c r="AC21" i="47"/>
  <c r="AC21" i="49" s="1"/>
  <c r="G21" i="49"/>
  <c r="AE21" i="47"/>
  <c r="AE21" i="49" s="1"/>
  <c r="C22" i="49"/>
  <c r="AA22" i="47"/>
  <c r="AA22" i="49" s="1"/>
  <c r="E22" i="49"/>
  <c r="AC22" i="47"/>
  <c r="AC22" i="49" s="1"/>
  <c r="G22" i="49"/>
  <c r="AE22" i="47"/>
  <c r="AE22" i="49" s="1"/>
  <c r="C23" i="49"/>
  <c r="AA23" i="47"/>
  <c r="AA23" i="49" s="1"/>
  <c r="E23" i="49"/>
  <c r="AC23" i="47"/>
  <c r="AC23" i="49" s="1"/>
  <c r="G23" i="49"/>
  <c r="AE23" i="47"/>
  <c r="AE23" i="49" s="1"/>
  <c r="C24" i="49"/>
  <c r="AA24" i="47"/>
  <c r="E24" i="49"/>
  <c r="AC24" i="47"/>
  <c r="G24" i="49"/>
  <c r="AE24" i="47"/>
  <c r="C25" i="49"/>
  <c r="AA25" i="47"/>
  <c r="E25" i="49"/>
  <c r="AC25" i="47"/>
  <c r="G25" i="49"/>
  <c r="AE25" i="47"/>
  <c r="C26" i="49"/>
  <c r="AA26" i="47"/>
  <c r="E26" i="49"/>
  <c r="AC26" i="47"/>
  <c r="G26" i="49"/>
  <c r="AE26" i="47"/>
  <c r="C27" i="49"/>
  <c r="AA27" i="47"/>
  <c r="E27" i="49"/>
  <c r="AC27" i="47"/>
  <c r="G27" i="49"/>
  <c r="AE27" i="47"/>
  <c r="C28" i="49"/>
  <c r="AA28" i="47"/>
  <c r="E28" i="49"/>
  <c r="AC28" i="47"/>
  <c r="G28" i="49"/>
  <c r="AE28" i="47"/>
  <c r="B29" i="49"/>
  <c r="Z29" i="47"/>
  <c r="D29" i="49"/>
  <c r="AB29" i="47"/>
  <c r="F29" i="49"/>
  <c r="AD29" i="47"/>
  <c r="B30" i="49"/>
  <c r="Z30" i="47"/>
  <c r="D30" i="49"/>
  <c r="AB30" i="47"/>
  <c r="F30" i="49"/>
  <c r="AD30" i="47"/>
  <c r="B31" i="49"/>
  <c r="Z31" i="47"/>
  <c r="D31" i="49"/>
  <c r="AB31" i="47"/>
  <c r="F31" i="49"/>
  <c r="AD31" i="47"/>
  <c r="B32" i="49"/>
  <c r="Z32" i="47"/>
  <c r="D32" i="49"/>
  <c r="AB32" i="47"/>
  <c r="F32" i="49"/>
  <c r="AD32" i="47"/>
  <c r="B33" i="49"/>
  <c r="Z33" i="47"/>
  <c r="D33" i="49"/>
  <c r="AB33" i="47"/>
  <c r="F33" i="49"/>
  <c r="AD33" i="47"/>
  <c r="B34" i="49"/>
  <c r="Z34" i="47"/>
  <c r="D34" i="49"/>
  <c r="AB34" i="47"/>
  <c r="F34" i="49"/>
  <c r="AD34" i="47"/>
  <c r="B35" i="49"/>
  <c r="Z35" i="47"/>
  <c r="D35" i="49"/>
  <c r="AB35" i="47"/>
  <c r="F35" i="49"/>
  <c r="AD35" i="47"/>
  <c r="B36" i="49"/>
  <c r="Z36" i="47"/>
  <c r="D36" i="49"/>
  <c r="AB36" i="47"/>
  <c r="F36" i="49"/>
  <c r="AD36" i="47"/>
  <c r="B37" i="49"/>
  <c r="Z37" i="47"/>
  <c r="D37" i="49"/>
  <c r="AB37" i="47"/>
  <c r="F37" i="49"/>
  <c r="AD37" i="47"/>
  <c r="B38" i="49"/>
  <c r="Z38" i="47"/>
  <c r="D38" i="49"/>
  <c r="AB38" i="47"/>
  <c r="F38" i="49"/>
  <c r="AD38" i="47"/>
  <c r="B39" i="49"/>
  <c r="Z39" i="47"/>
  <c r="D39" i="49"/>
  <c r="AB39" i="47"/>
  <c r="F39" i="49"/>
  <c r="AD39" i="47"/>
  <c r="B40" i="49"/>
  <c r="Z40" i="47"/>
  <c r="D40" i="49"/>
  <c r="AB40" i="47"/>
  <c r="F40" i="49"/>
  <c r="AD40" i="47"/>
  <c r="B41" i="49"/>
  <c r="Z41" i="47"/>
  <c r="D41" i="49"/>
  <c r="AB41" i="47"/>
  <c r="F41" i="49"/>
  <c r="AD41" i="47"/>
  <c r="B42" i="49"/>
  <c r="Z42" i="47"/>
  <c r="D42" i="49"/>
  <c r="AB42" i="47"/>
  <c r="F42" i="49"/>
  <c r="AD42" i="47"/>
  <c r="B43" i="49"/>
  <c r="Z43" i="47"/>
  <c r="D43" i="49"/>
  <c r="AB43" i="47"/>
  <c r="AB43" i="49" s="1"/>
  <c r="F43" i="49"/>
  <c r="AD43" i="47"/>
  <c r="AD43" i="49" s="1"/>
  <c r="B44" i="49"/>
  <c r="Z44" i="47"/>
  <c r="D44" i="49"/>
  <c r="AB44" i="47"/>
  <c r="F44" i="49"/>
  <c r="AD44" i="47"/>
  <c r="B45" i="49"/>
  <c r="Z45" i="47"/>
  <c r="D45" i="49"/>
  <c r="AB45" i="47"/>
  <c r="F45" i="49"/>
  <c r="AD45" i="47"/>
  <c r="B46" i="49"/>
  <c r="Z46" i="47"/>
  <c r="D46" i="49"/>
  <c r="AB46" i="47"/>
  <c r="F46" i="49"/>
  <c r="AD46" i="47"/>
  <c r="B47" i="49"/>
  <c r="Z47" i="47"/>
  <c r="D47" i="49"/>
  <c r="AB47" i="47"/>
  <c r="F47" i="49"/>
  <c r="AD47" i="47"/>
  <c r="B48" i="49"/>
  <c r="Z48" i="47"/>
  <c r="D48" i="49"/>
  <c r="AB48" i="47"/>
  <c r="AB48" i="49" s="1"/>
  <c r="F48" i="49"/>
  <c r="AD48" i="47"/>
  <c r="AD48" i="49" s="1"/>
  <c r="B49" i="49"/>
  <c r="Z49" i="47"/>
  <c r="D49" i="49"/>
  <c r="AB49" i="47"/>
  <c r="F49" i="49"/>
  <c r="AD49" i="47"/>
  <c r="B50" i="49"/>
  <c r="Z50" i="47"/>
  <c r="D50" i="49"/>
  <c r="AB50" i="47"/>
  <c r="AB50" i="49" s="1"/>
  <c r="F50" i="49"/>
  <c r="AD50" i="47"/>
  <c r="AD50" i="49" s="1"/>
  <c r="B51" i="49"/>
  <c r="Z51" i="47"/>
  <c r="D51" i="49"/>
  <c r="AB51" i="47"/>
  <c r="F51" i="49"/>
  <c r="AD51" i="47"/>
  <c r="B52" i="49"/>
  <c r="Z52" i="47"/>
  <c r="D52" i="49"/>
  <c r="AB52" i="47"/>
  <c r="F52" i="49"/>
  <c r="AD52" i="47"/>
  <c r="B53" i="49"/>
  <c r="Z53" i="47"/>
  <c r="D53" i="49"/>
  <c r="AB53" i="47"/>
  <c r="F53" i="49"/>
  <c r="AD53" i="47"/>
  <c r="P53" i="49"/>
  <c r="B54" i="49"/>
  <c r="Z54" i="47"/>
  <c r="D54" i="49"/>
  <c r="AB54" i="47"/>
  <c r="F54" i="49"/>
  <c r="AD54" i="47"/>
  <c r="B55" i="49"/>
  <c r="Z55" i="47"/>
  <c r="D55" i="49"/>
  <c r="AB55" i="47"/>
  <c r="F55" i="49"/>
  <c r="AD55" i="47"/>
  <c r="B56" i="49"/>
  <c r="Z56" i="47"/>
  <c r="D56" i="49"/>
  <c r="AB56" i="47"/>
  <c r="AB56" i="49" s="1"/>
  <c r="F56" i="49"/>
  <c r="AD56" i="47"/>
  <c r="AD56" i="49" s="1"/>
  <c r="AD6" i="47"/>
  <c r="AD6" i="49" s="1"/>
  <c r="AA54" i="47"/>
  <c r="AE52" i="47"/>
  <c r="AA52" i="47"/>
  <c r="AC51" i="47"/>
  <c r="AC51" i="49" s="1"/>
  <c r="AE50" i="47"/>
  <c r="AA50" i="47"/>
  <c r="AC49" i="47"/>
  <c r="AC49" i="49" s="1"/>
  <c r="B7" i="49"/>
  <c r="Z7" i="47"/>
  <c r="D7" i="49"/>
  <c r="AB7" i="47"/>
  <c r="F7" i="49"/>
  <c r="AD7" i="47"/>
  <c r="AD7" i="49" s="1"/>
  <c r="B8" i="49"/>
  <c r="Z8" i="47"/>
  <c r="D8" i="49"/>
  <c r="AB8" i="47"/>
  <c r="AB8" i="49" s="1"/>
  <c r="F8" i="49"/>
  <c r="AD8" i="47"/>
  <c r="AD8" i="49" s="1"/>
  <c r="B9" i="49"/>
  <c r="Z9" i="47"/>
  <c r="D9" i="49"/>
  <c r="AB9" i="47"/>
  <c r="AB9" i="49" s="1"/>
  <c r="F9" i="49"/>
  <c r="AD9" i="47"/>
  <c r="AD9" i="49" s="1"/>
  <c r="B10" i="49"/>
  <c r="Z10" i="47"/>
  <c r="D10" i="49"/>
  <c r="AB10" i="47"/>
  <c r="AB10" i="49" s="1"/>
  <c r="F10" i="49"/>
  <c r="AD10" i="47"/>
  <c r="AD10" i="49" s="1"/>
  <c r="B11" i="49"/>
  <c r="Z11" i="47"/>
  <c r="D11" i="49"/>
  <c r="AB11" i="47"/>
  <c r="AB11" i="49" s="1"/>
  <c r="F11" i="49"/>
  <c r="AD11" i="47"/>
  <c r="AD11" i="49" s="1"/>
  <c r="B12" i="49"/>
  <c r="Z12" i="47"/>
  <c r="D12" i="49"/>
  <c r="AB12" i="47"/>
  <c r="AB12" i="49" s="1"/>
  <c r="F12" i="49"/>
  <c r="AD12" i="47"/>
  <c r="AD12" i="49" s="1"/>
  <c r="B13" i="49"/>
  <c r="Z13" i="47"/>
  <c r="D13" i="49"/>
  <c r="AB13" i="47"/>
  <c r="AB13" i="49" s="1"/>
  <c r="F13" i="49"/>
  <c r="AD13" i="47"/>
  <c r="AD13" i="49" s="1"/>
  <c r="B14" i="49"/>
  <c r="Z14" i="47"/>
  <c r="D14" i="49"/>
  <c r="AB14" i="47"/>
  <c r="AB14" i="49" s="1"/>
  <c r="F14" i="49"/>
  <c r="AD14" i="47"/>
  <c r="AD14" i="49" s="1"/>
  <c r="B15" i="49"/>
  <c r="Z15" i="47"/>
  <c r="D15" i="49"/>
  <c r="AB15" i="47"/>
  <c r="AB15" i="49" s="1"/>
  <c r="F15" i="49"/>
  <c r="AD15" i="47"/>
  <c r="AD15" i="49" s="1"/>
  <c r="B16" i="49"/>
  <c r="Z16" i="47"/>
  <c r="D16" i="49"/>
  <c r="AB16" i="47"/>
  <c r="AB16" i="49" s="1"/>
  <c r="F16" i="49"/>
  <c r="AD16" i="47"/>
  <c r="AD16" i="49" s="1"/>
  <c r="B17" i="49"/>
  <c r="Z17" i="47"/>
  <c r="D17" i="49"/>
  <c r="AB17" i="47"/>
  <c r="AB17" i="49" s="1"/>
  <c r="F17" i="49"/>
  <c r="AD17" i="47"/>
  <c r="AD17" i="49" s="1"/>
  <c r="B18" i="49"/>
  <c r="Z18" i="47"/>
  <c r="D18" i="49"/>
  <c r="AB18" i="47"/>
  <c r="AB18" i="49" s="1"/>
  <c r="F18" i="49"/>
  <c r="AD18" i="47"/>
  <c r="AD18" i="49" s="1"/>
  <c r="B19" i="49"/>
  <c r="Z19" i="47"/>
  <c r="D19" i="49"/>
  <c r="AB19" i="47"/>
  <c r="AB19" i="49" s="1"/>
  <c r="F19" i="49"/>
  <c r="AD19" i="47"/>
  <c r="AD19" i="49" s="1"/>
  <c r="B20" i="49"/>
  <c r="Z20" i="47"/>
  <c r="D20" i="49"/>
  <c r="AB20" i="47"/>
  <c r="AB20" i="49" s="1"/>
  <c r="F20" i="49"/>
  <c r="AD20" i="47"/>
  <c r="AD20" i="49" s="1"/>
  <c r="B21" i="49"/>
  <c r="Z21" i="47"/>
  <c r="D21" i="49"/>
  <c r="AB21" i="47"/>
  <c r="AB21" i="49" s="1"/>
  <c r="F21" i="49"/>
  <c r="AD21" i="47"/>
  <c r="AD21" i="49" s="1"/>
  <c r="B22" i="49"/>
  <c r="Z22" i="47"/>
  <c r="D22" i="49"/>
  <c r="AB22" i="47"/>
  <c r="AB22" i="49" s="1"/>
  <c r="F22" i="49"/>
  <c r="AD22" i="47"/>
  <c r="AD22" i="49" s="1"/>
  <c r="B23" i="49"/>
  <c r="Z23" i="47"/>
  <c r="D23" i="49"/>
  <c r="AB23" i="47"/>
  <c r="AB23" i="49" s="1"/>
  <c r="F23" i="49"/>
  <c r="AD23" i="47"/>
  <c r="AD23" i="49" s="1"/>
  <c r="B24" i="49"/>
  <c r="Z24" i="47"/>
  <c r="D24" i="49"/>
  <c r="AB24" i="47"/>
  <c r="F24" i="49"/>
  <c r="AD24" i="47"/>
  <c r="AD24" i="49" s="1"/>
  <c r="B25" i="49"/>
  <c r="Z25" i="47"/>
  <c r="D25" i="49"/>
  <c r="AB25" i="47"/>
  <c r="F25" i="49"/>
  <c r="AD25" i="47"/>
  <c r="B26" i="49"/>
  <c r="Z26" i="47"/>
  <c r="D26" i="49"/>
  <c r="AB26" i="47"/>
  <c r="F26" i="49"/>
  <c r="AD26" i="47"/>
  <c r="B27" i="49"/>
  <c r="Z27" i="47"/>
  <c r="D27" i="49"/>
  <c r="AB27" i="47"/>
  <c r="F27" i="49"/>
  <c r="AD27" i="47"/>
  <c r="B28" i="49"/>
  <c r="Z28" i="47"/>
  <c r="D28" i="49"/>
  <c r="AB28" i="47"/>
  <c r="F28" i="49"/>
  <c r="AD28" i="47"/>
  <c r="C29" i="49"/>
  <c r="AA29" i="47"/>
  <c r="E29" i="49"/>
  <c r="AC29" i="47"/>
  <c r="G29" i="49"/>
  <c r="AE29" i="47"/>
  <c r="C30" i="49"/>
  <c r="AA30" i="47"/>
  <c r="E30" i="49"/>
  <c r="AC30" i="47"/>
  <c r="G30" i="49"/>
  <c r="AE30" i="47"/>
  <c r="C31" i="49"/>
  <c r="AA31" i="47"/>
  <c r="E31" i="49"/>
  <c r="AC31" i="47"/>
  <c r="G31" i="49"/>
  <c r="AE31" i="47"/>
  <c r="C32" i="49"/>
  <c r="AA32" i="47"/>
  <c r="E32" i="49"/>
  <c r="AC32" i="47"/>
  <c r="G32" i="49"/>
  <c r="AE32" i="47"/>
  <c r="C33" i="49"/>
  <c r="AA33" i="47"/>
  <c r="E33" i="49"/>
  <c r="AC33" i="47"/>
  <c r="G33" i="49"/>
  <c r="AE33" i="47"/>
  <c r="C34" i="49"/>
  <c r="AA34" i="47"/>
  <c r="E34" i="49"/>
  <c r="AC34" i="47"/>
  <c r="G34" i="49"/>
  <c r="AE34" i="47"/>
  <c r="C35" i="49"/>
  <c r="AA35" i="47"/>
  <c r="E35" i="49"/>
  <c r="AC35" i="47"/>
  <c r="G35" i="49"/>
  <c r="AE35" i="47"/>
  <c r="C36" i="49"/>
  <c r="AA36" i="47"/>
  <c r="E36" i="49"/>
  <c r="AC36" i="47"/>
  <c r="G36" i="49"/>
  <c r="AE36" i="47"/>
  <c r="C37" i="49"/>
  <c r="AA37" i="47"/>
  <c r="E37" i="49"/>
  <c r="AC37" i="47"/>
  <c r="G37" i="49"/>
  <c r="AE37" i="47"/>
  <c r="C38" i="49"/>
  <c r="AA38" i="47"/>
  <c r="E38" i="49"/>
  <c r="AC38" i="47"/>
  <c r="G38" i="49"/>
  <c r="AE38" i="47"/>
  <c r="C39" i="49"/>
  <c r="AA39" i="47"/>
  <c r="E39" i="49"/>
  <c r="AC39" i="47"/>
  <c r="G39" i="49"/>
  <c r="AE39" i="47"/>
  <c r="C40" i="49"/>
  <c r="AA40" i="47"/>
  <c r="E40" i="49"/>
  <c r="AC40" i="47"/>
  <c r="G40" i="49"/>
  <c r="AE40" i="47"/>
  <c r="C41" i="49"/>
  <c r="AA41" i="47"/>
  <c r="E41" i="49"/>
  <c r="AC41" i="47"/>
  <c r="G41" i="49"/>
  <c r="AE41" i="47"/>
  <c r="C42" i="49"/>
  <c r="AA42" i="47"/>
  <c r="E42" i="49"/>
  <c r="AC42" i="47"/>
  <c r="G42" i="49"/>
  <c r="AE42" i="47"/>
  <c r="C43" i="49"/>
  <c r="AA43" i="47"/>
  <c r="E43" i="49"/>
  <c r="AC43" i="47"/>
  <c r="G43" i="49"/>
  <c r="AE43" i="47"/>
  <c r="C44" i="49"/>
  <c r="AA44" i="47"/>
  <c r="AA44" i="49" s="1"/>
  <c r="E44" i="49"/>
  <c r="AC44" i="47"/>
  <c r="AC44" i="49" s="1"/>
  <c r="G44" i="49"/>
  <c r="AE44" i="47"/>
  <c r="AE44" i="49" s="1"/>
  <c r="C45" i="49"/>
  <c r="AA45" i="47"/>
  <c r="E45" i="49"/>
  <c r="AC45" i="47"/>
  <c r="G45" i="49"/>
  <c r="AE45" i="47"/>
  <c r="C46" i="49"/>
  <c r="AA46" i="47"/>
  <c r="E46" i="49"/>
  <c r="AC46" i="47"/>
  <c r="G46" i="49"/>
  <c r="AE46" i="47"/>
  <c r="C47" i="49"/>
  <c r="AA47" i="47"/>
  <c r="E47" i="49"/>
  <c r="AC47" i="47"/>
  <c r="G47" i="49"/>
  <c r="AE47" i="47"/>
  <c r="C48" i="49"/>
  <c r="AA48" i="47"/>
  <c r="E48" i="49"/>
  <c r="AC48" i="47"/>
  <c r="G48" i="49"/>
  <c r="AE48" i="47"/>
  <c r="C49" i="49"/>
  <c r="AA49" i="47"/>
  <c r="AA49" i="49" s="1"/>
  <c r="Z6" i="47"/>
  <c r="AB6" i="47"/>
  <c r="AB6" i="49" s="1"/>
  <c r="AC54" i="47"/>
  <c r="AE53" i="47"/>
  <c r="AA53" i="47"/>
  <c r="AC52" i="47"/>
  <c r="AE51" i="47"/>
  <c r="AE51" i="49" s="1"/>
  <c r="AA51" i="47"/>
  <c r="AA51" i="49" s="1"/>
  <c r="AC50" i="47"/>
  <c r="AE49" i="47"/>
  <c r="AE49" i="49" s="1"/>
  <c r="H41" i="52"/>
  <c r="X41" i="52"/>
  <c r="H42" i="52"/>
  <c r="X42" i="52"/>
  <c r="X43" i="52"/>
  <c r="H44" i="52"/>
  <c r="AA6" i="51"/>
  <c r="AA6" i="52" s="1"/>
  <c r="S6" i="52"/>
  <c r="U6" i="52"/>
  <c r="AE6" i="51"/>
  <c r="AE6" i="52" s="1"/>
  <c r="W6" i="52"/>
  <c r="P13" i="52"/>
  <c r="X20" i="52"/>
  <c r="H25" i="52"/>
  <c r="H34" i="52"/>
  <c r="X34" i="52"/>
  <c r="H35" i="52"/>
  <c r="AD49" i="51"/>
  <c r="AD49" i="52" s="1"/>
  <c r="V49" i="52"/>
  <c r="Z50" i="51"/>
  <c r="Z50" i="52" s="1"/>
  <c r="R50" i="52"/>
  <c r="AB50" i="51"/>
  <c r="AB50" i="52" s="1"/>
  <c r="T50" i="52"/>
  <c r="AD50" i="51"/>
  <c r="AD50" i="52" s="1"/>
  <c r="V50" i="52"/>
  <c r="Z51" i="51"/>
  <c r="Z51" i="52" s="1"/>
  <c r="R51" i="52"/>
  <c r="AD51" i="51"/>
  <c r="AD51" i="52" s="1"/>
  <c r="V51" i="52"/>
  <c r="Z52" i="51"/>
  <c r="Z52" i="52" s="1"/>
  <c r="R52" i="52"/>
  <c r="T52" i="52"/>
  <c r="AD52" i="51"/>
  <c r="AD52" i="52" s="1"/>
  <c r="V52" i="52"/>
  <c r="Z53" i="51"/>
  <c r="Z53" i="52" s="1"/>
  <c r="R53" i="52"/>
  <c r="AD53" i="51"/>
  <c r="AD53" i="52" s="1"/>
  <c r="V53" i="52"/>
  <c r="Z54" i="51"/>
  <c r="Z54" i="52" s="1"/>
  <c r="R54" i="52"/>
  <c r="T54" i="52"/>
  <c r="AD54" i="51"/>
  <c r="AD54" i="52" s="1"/>
  <c r="V54" i="52"/>
  <c r="Z55" i="51"/>
  <c r="Z55" i="52" s="1"/>
  <c r="R55" i="52"/>
  <c r="AD55" i="51"/>
  <c r="AD55" i="52" s="1"/>
  <c r="V55" i="52"/>
  <c r="AD56" i="51"/>
  <c r="AD56" i="52" s="1"/>
  <c r="N56" i="52"/>
  <c r="Z56" i="51"/>
  <c r="Z56" i="52" s="1"/>
  <c r="R56" i="52"/>
  <c r="P15" i="52"/>
  <c r="P16" i="52"/>
  <c r="P17" i="52"/>
  <c r="P18" i="52"/>
  <c r="P19" i="52"/>
  <c r="P21" i="52"/>
  <c r="P25" i="52"/>
  <c r="P26" i="52"/>
  <c r="P27" i="52"/>
  <c r="P28" i="52"/>
  <c r="P29" i="52"/>
  <c r="P30" i="52"/>
  <c r="P31" i="52"/>
  <c r="P32" i="52"/>
  <c r="P34" i="52"/>
  <c r="P35" i="52"/>
  <c r="P36" i="52"/>
  <c r="P37" i="52"/>
  <c r="P38" i="52"/>
  <c r="P41" i="52"/>
  <c r="P42" i="52"/>
  <c r="P43" i="52"/>
  <c r="P44" i="52"/>
  <c r="P45" i="52"/>
  <c r="P46" i="52"/>
  <c r="P47" i="52"/>
  <c r="P49" i="52"/>
  <c r="P50" i="52"/>
  <c r="P53" i="52"/>
  <c r="P55" i="52"/>
  <c r="AA7" i="51"/>
  <c r="AA7" i="52" s="1"/>
  <c r="AE7" i="51"/>
  <c r="AE7" i="52" s="1"/>
  <c r="AA8" i="51"/>
  <c r="AA8" i="52" s="1"/>
  <c r="AE8" i="51"/>
  <c r="AE8" i="52" s="1"/>
  <c r="AA9" i="51"/>
  <c r="AA9" i="52" s="1"/>
  <c r="AC9" i="51"/>
  <c r="AC9" i="52" s="1"/>
  <c r="AE9" i="51"/>
  <c r="AE9" i="52" s="1"/>
  <c r="AA10" i="51"/>
  <c r="AA10" i="52" s="1"/>
  <c r="AE10" i="51"/>
  <c r="AE10" i="52" s="1"/>
  <c r="AA11" i="51"/>
  <c r="AA11" i="52" s="1"/>
  <c r="AE11" i="51"/>
  <c r="AE11" i="52" s="1"/>
  <c r="AA12" i="51"/>
  <c r="AA12" i="52" s="1"/>
  <c r="AE12" i="51"/>
  <c r="AE12" i="52" s="1"/>
  <c r="AA13" i="51"/>
  <c r="AA13" i="52" s="1"/>
  <c r="AE13" i="51"/>
  <c r="AE13" i="52" s="1"/>
  <c r="AA14" i="51"/>
  <c r="AA14" i="52" s="1"/>
  <c r="AE14" i="51"/>
  <c r="AE14" i="52" s="1"/>
  <c r="AA15" i="51"/>
  <c r="AA15" i="52" s="1"/>
  <c r="AE15" i="51"/>
  <c r="AE15" i="52" s="1"/>
  <c r="AA16" i="51"/>
  <c r="AA16" i="52" s="1"/>
  <c r="AC16" i="51"/>
  <c r="AC16" i="52" s="1"/>
  <c r="AE16" i="51"/>
  <c r="AE16" i="52" s="1"/>
  <c r="AA17" i="51"/>
  <c r="AA17" i="52" s="1"/>
  <c r="AC17" i="51"/>
  <c r="AC17" i="52" s="1"/>
  <c r="AE17" i="51"/>
  <c r="AE17" i="52" s="1"/>
  <c r="AA18" i="51"/>
  <c r="AA18" i="52" s="1"/>
  <c r="AC18" i="51"/>
  <c r="AC18" i="52" s="1"/>
  <c r="AE18" i="51"/>
  <c r="AE18" i="52" s="1"/>
  <c r="AA19" i="51"/>
  <c r="AA19" i="52" s="1"/>
  <c r="AE19" i="51"/>
  <c r="AE19" i="52" s="1"/>
  <c r="AA20" i="51"/>
  <c r="AA20" i="52" s="1"/>
  <c r="AC20" i="51"/>
  <c r="AC20" i="52" s="1"/>
  <c r="AE20" i="51"/>
  <c r="AE20" i="52" s="1"/>
  <c r="AA21" i="51"/>
  <c r="AA21" i="52" s="1"/>
  <c r="AE21" i="51"/>
  <c r="AE21" i="52" s="1"/>
  <c r="AA22" i="51"/>
  <c r="AA22" i="52" s="1"/>
  <c r="AE22" i="51"/>
  <c r="AE22" i="52" s="1"/>
  <c r="AA23" i="51"/>
  <c r="AA23" i="52" s="1"/>
  <c r="AC23" i="51"/>
  <c r="AC23" i="52" s="1"/>
  <c r="AE23" i="51"/>
  <c r="AE23" i="52" s="1"/>
  <c r="AA24" i="51"/>
  <c r="AA24" i="52" s="1"/>
  <c r="AC24" i="51"/>
  <c r="AC24" i="52" s="1"/>
  <c r="AE24" i="51"/>
  <c r="AE24" i="52" s="1"/>
  <c r="AA25" i="51"/>
  <c r="AA25" i="52" s="1"/>
  <c r="AC25" i="51"/>
  <c r="AC25" i="52" s="1"/>
  <c r="AE25" i="51"/>
  <c r="AE25" i="52" s="1"/>
  <c r="AA26" i="51"/>
  <c r="AA26" i="52" s="1"/>
  <c r="AC26" i="51"/>
  <c r="AC26" i="52" s="1"/>
  <c r="AE26" i="51"/>
  <c r="AE26" i="52" s="1"/>
  <c r="AA27" i="51"/>
  <c r="AA27" i="52" s="1"/>
  <c r="AC27" i="51"/>
  <c r="AC27" i="52" s="1"/>
  <c r="AE27" i="51"/>
  <c r="AE27" i="52" s="1"/>
  <c r="AA28" i="51"/>
  <c r="AA28" i="52" s="1"/>
  <c r="AC28" i="51"/>
  <c r="AC28" i="52" s="1"/>
  <c r="AE28" i="51"/>
  <c r="AE28" i="52" s="1"/>
  <c r="AA29" i="51"/>
  <c r="AA29" i="52" s="1"/>
  <c r="AC29" i="51"/>
  <c r="AC29" i="52" s="1"/>
  <c r="AE29" i="51"/>
  <c r="AE29" i="52" s="1"/>
  <c r="AA30" i="51"/>
  <c r="AA30" i="52" s="1"/>
  <c r="AE30" i="51"/>
  <c r="AE30" i="52" s="1"/>
  <c r="AA31" i="51"/>
  <c r="AA31" i="52" s="1"/>
  <c r="AC31" i="51"/>
  <c r="AC31" i="52" s="1"/>
  <c r="AE31" i="51"/>
  <c r="AE31" i="52" s="1"/>
  <c r="AA32" i="51"/>
  <c r="AA32" i="52" s="1"/>
  <c r="AC32" i="51"/>
  <c r="AC32" i="52" s="1"/>
  <c r="AE32" i="51"/>
  <c r="AE32" i="52" s="1"/>
  <c r="AA33" i="51"/>
  <c r="AA33" i="52" s="1"/>
  <c r="AC33" i="51"/>
  <c r="AC33" i="52" s="1"/>
  <c r="AE33" i="51"/>
  <c r="AE33" i="52" s="1"/>
  <c r="AA34" i="51"/>
  <c r="AA34" i="52" s="1"/>
  <c r="AC34" i="51"/>
  <c r="AC34" i="52" s="1"/>
  <c r="AE34" i="51"/>
  <c r="AE34" i="52" s="1"/>
  <c r="AA35" i="51"/>
  <c r="AA35" i="52" s="1"/>
  <c r="AC35" i="51"/>
  <c r="AC35" i="52" s="1"/>
  <c r="AE35" i="51"/>
  <c r="AE35" i="52" s="1"/>
  <c r="AA36" i="51"/>
  <c r="AA36" i="52" s="1"/>
  <c r="AC36" i="51"/>
  <c r="AC36" i="52" s="1"/>
  <c r="AE36" i="51"/>
  <c r="AE36" i="52" s="1"/>
  <c r="AA37" i="51"/>
  <c r="AA37" i="52" s="1"/>
  <c r="AC37" i="51"/>
  <c r="AC37" i="52" s="1"/>
  <c r="AE37" i="51"/>
  <c r="AE37" i="52" s="1"/>
  <c r="AA38" i="51"/>
  <c r="AA38" i="52" s="1"/>
  <c r="AC38" i="51"/>
  <c r="AC38" i="52" s="1"/>
  <c r="AE38" i="51"/>
  <c r="AE38" i="52" s="1"/>
  <c r="AA39" i="51"/>
  <c r="AA39" i="52" s="1"/>
  <c r="AC39" i="51"/>
  <c r="AC39" i="52" s="1"/>
  <c r="AE39" i="51"/>
  <c r="AE39" i="52" s="1"/>
  <c r="AA40" i="51"/>
  <c r="AA40" i="52" s="1"/>
  <c r="AC40" i="51"/>
  <c r="AC40" i="52" s="1"/>
  <c r="AE40" i="51"/>
  <c r="AE40" i="52" s="1"/>
  <c r="AA41" i="51"/>
  <c r="AA41" i="52" s="1"/>
  <c r="AC41" i="51"/>
  <c r="AC41" i="52" s="1"/>
  <c r="AE41" i="51"/>
  <c r="AE41" i="52" s="1"/>
  <c r="AA42" i="51"/>
  <c r="AA42" i="52" s="1"/>
  <c r="AC42" i="51"/>
  <c r="AC42" i="52" s="1"/>
  <c r="AE42" i="51"/>
  <c r="AE42" i="52" s="1"/>
  <c r="AA43" i="51"/>
  <c r="AA43" i="52" s="1"/>
  <c r="AC43" i="51"/>
  <c r="AC43" i="52" s="1"/>
  <c r="AE43" i="51"/>
  <c r="AE43" i="52" s="1"/>
  <c r="AA44" i="51"/>
  <c r="AA44" i="52" s="1"/>
  <c r="AC44" i="51"/>
  <c r="AC44" i="52" s="1"/>
  <c r="AE44" i="51"/>
  <c r="AE44" i="52" s="1"/>
  <c r="AA45" i="51"/>
  <c r="AA45" i="52" s="1"/>
  <c r="AC45" i="51"/>
  <c r="AC45" i="52" s="1"/>
  <c r="AE45" i="51"/>
  <c r="AE45" i="52" s="1"/>
  <c r="AA46" i="51"/>
  <c r="AA46" i="52" s="1"/>
  <c r="AC46" i="51"/>
  <c r="AC46" i="52" s="1"/>
  <c r="AE46" i="51"/>
  <c r="AE46" i="52" s="1"/>
  <c r="AA47" i="51"/>
  <c r="AA47" i="52" s="1"/>
  <c r="AC47" i="51"/>
  <c r="AC47" i="52" s="1"/>
  <c r="AE47" i="51"/>
  <c r="AE47" i="52" s="1"/>
  <c r="AA48" i="51"/>
  <c r="AA48" i="52" s="1"/>
  <c r="AC48" i="51"/>
  <c r="AC48" i="52" s="1"/>
  <c r="AE48" i="51"/>
  <c r="AE48" i="52" s="1"/>
  <c r="AA49" i="51"/>
  <c r="AA49" i="52" s="1"/>
  <c r="AC49" i="51"/>
  <c r="AC49" i="52" s="1"/>
  <c r="AE49" i="51"/>
  <c r="AE49" i="52" s="1"/>
  <c r="AA50" i="51"/>
  <c r="AA50" i="52" s="1"/>
  <c r="AC50" i="51"/>
  <c r="AC50" i="52" s="1"/>
  <c r="AE50" i="51"/>
  <c r="AE50" i="52" s="1"/>
  <c r="AA51" i="51"/>
  <c r="AA51" i="52" s="1"/>
  <c r="AC51" i="51"/>
  <c r="AC51" i="52" s="1"/>
  <c r="AE51" i="51"/>
  <c r="AE51" i="52" s="1"/>
  <c r="AA52" i="51"/>
  <c r="AA52" i="52" s="1"/>
  <c r="AC52" i="51"/>
  <c r="AC52" i="52" s="1"/>
  <c r="AE52" i="51"/>
  <c r="AE52" i="52" s="1"/>
  <c r="AA53" i="51"/>
  <c r="AA53" i="52" s="1"/>
  <c r="AC53" i="51"/>
  <c r="AC53" i="52" s="1"/>
  <c r="AE53" i="51"/>
  <c r="AE53" i="52" s="1"/>
  <c r="AA54" i="51"/>
  <c r="AA54" i="52" s="1"/>
  <c r="AC54" i="51"/>
  <c r="AC54" i="52" s="1"/>
  <c r="AE54" i="51"/>
  <c r="AE54" i="52" s="1"/>
  <c r="AA55" i="51"/>
  <c r="AA55" i="52" s="1"/>
  <c r="AC55" i="51"/>
  <c r="AC55" i="52" s="1"/>
  <c r="AE55" i="51"/>
  <c r="AE55" i="52" s="1"/>
  <c r="AA56" i="51"/>
  <c r="AA56" i="52" s="1"/>
  <c r="AC56" i="51"/>
  <c r="AC56" i="52" s="1"/>
  <c r="AE56" i="51"/>
  <c r="AE56" i="52" s="1"/>
  <c r="Z6" i="51"/>
  <c r="Z6" i="52" s="1"/>
  <c r="AB6" i="51"/>
  <c r="AB6" i="52" s="1"/>
  <c r="AD6" i="51"/>
  <c r="AD6" i="52" s="1"/>
  <c r="Z7" i="51"/>
  <c r="Z7" i="52" s="1"/>
  <c r="AB7" i="51"/>
  <c r="AB7" i="52" s="1"/>
  <c r="AD7" i="51"/>
  <c r="AD7" i="52" s="1"/>
  <c r="Z8" i="51"/>
  <c r="Z8" i="52" s="1"/>
  <c r="AB8" i="51"/>
  <c r="AB8" i="52" s="1"/>
  <c r="AD8" i="51"/>
  <c r="AD8" i="52" s="1"/>
  <c r="Z9" i="51"/>
  <c r="Z9" i="52" s="1"/>
  <c r="AB9" i="51"/>
  <c r="AB9" i="52" s="1"/>
  <c r="AD9" i="51"/>
  <c r="AD9" i="52" s="1"/>
  <c r="Z10" i="51"/>
  <c r="Z10" i="52" s="1"/>
  <c r="AB10" i="51"/>
  <c r="AB10" i="52" s="1"/>
  <c r="AD10" i="51"/>
  <c r="AD10" i="52" s="1"/>
  <c r="Z11" i="51"/>
  <c r="Z11" i="52" s="1"/>
  <c r="AB11" i="51"/>
  <c r="AB11" i="52" s="1"/>
  <c r="AD11" i="51"/>
  <c r="AD11" i="52" s="1"/>
  <c r="Z12" i="51"/>
  <c r="Z12" i="52" s="1"/>
  <c r="AB12" i="51"/>
  <c r="AB12" i="52" s="1"/>
  <c r="AD12" i="51"/>
  <c r="AD12" i="52" s="1"/>
  <c r="Z13" i="51"/>
  <c r="Z13" i="52" s="1"/>
  <c r="AB13" i="51"/>
  <c r="AB13" i="52" s="1"/>
  <c r="AD13" i="51"/>
  <c r="AD13" i="52" s="1"/>
  <c r="Z14" i="51"/>
  <c r="Z14" i="52" s="1"/>
  <c r="AB14" i="51"/>
  <c r="AB14" i="52" s="1"/>
  <c r="AD14" i="51"/>
  <c r="AD14" i="52" s="1"/>
  <c r="Z15" i="51"/>
  <c r="Z15" i="52" s="1"/>
  <c r="AB15" i="51"/>
  <c r="AB15" i="52" s="1"/>
  <c r="AD15" i="51"/>
  <c r="AD15" i="52" s="1"/>
  <c r="Z16" i="51"/>
  <c r="Z16" i="52" s="1"/>
  <c r="AB16" i="51"/>
  <c r="AB16" i="52" s="1"/>
  <c r="AD16" i="51"/>
  <c r="AD16" i="52" s="1"/>
  <c r="Z17" i="51"/>
  <c r="Z17" i="52" s="1"/>
  <c r="AB17" i="51"/>
  <c r="AB17" i="52" s="1"/>
  <c r="AD17" i="51"/>
  <c r="AD17" i="52" s="1"/>
  <c r="Z18" i="51"/>
  <c r="Z18" i="52" s="1"/>
  <c r="AB18" i="51"/>
  <c r="AB18" i="52" s="1"/>
  <c r="AD18" i="51"/>
  <c r="AD18" i="52" s="1"/>
  <c r="Z19" i="51"/>
  <c r="Z19" i="52" s="1"/>
  <c r="AB19" i="51"/>
  <c r="AB19" i="52" s="1"/>
  <c r="AD19" i="51"/>
  <c r="AD19" i="52" s="1"/>
  <c r="Z20" i="51"/>
  <c r="Z20" i="52" s="1"/>
  <c r="AB20" i="51"/>
  <c r="AB20" i="52" s="1"/>
  <c r="AD20" i="51"/>
  <c r="AD20" i="52" s="1"/>
  <c r="Z21" i="51"/>
  <c r="Z21" i="52" s="1"/>
  <c r="AB21" i="51"/>
  <c r="AB21" i="52" s="1"/>
  <c r="AD21" i="51"/>
  <c r="AD21" i="52" s="1"/>
  <c r="Z22" i="51"/>
  <c r="Z22" i="52" s="1"/>
  <c r="AB22" i="51"/>
  <c r="AB22" i="52" s="1"/>
  <c r="AD22" i="51"/>
  <c r="AD22" i="52" s="1"/>
  <c r="Z23" i="51"/>
  <c r="Z23" i="52" s="1"/>
  <c r="AB23" i="51"/>
  <c r="AB23" i="52" s="1"/>
  <c r="AD23" i="51"/>
  <c r="AD23" i="52" s="1"/>
  <c r="Z24" i="51"/>
  <c r="Z24" i="52" s="1"/>
  <c r="AB24" i="51"/>
  <c r="AB24" i="52" s="1"/>
  <c r="AD24" i="51"/>
  <c r="AD24" i="52" s="1"/>
  <c r="Z25" i="51"/>
  <c r="Z25" i="52" s="1"/>
  <c r="AB25" i="51"/>
  <c r="AB25" i="52" s="1"/>
  <c r="AD25" i="51"/>
  <c r="AD25" i="52" s="1"/>
  <c r="Z26" i="51"/>
  <c r="Z26" i="52" s="1"/>
  <c r="AB26" i="51"/>
  <c r="AB26" i="52" s="1"/>
  <c r="AD26" i="51"/>
  <c r="AD26" i="52" s="1"/>
  <c r="Z27" i="51"/>
  <c r="Z27" i="52" s="1"/>
  <c r="AB27" i="51"/>
  <c r="AB27" i="52" s="1"/>
  <c r="AD27" i="51"/>
  <c r="AD27" i="52" s="1"/>
  <c r="Z28" i="51"/>
  <c r="Z28" i="52" s="1"/>
  <c r="AB28" i="51"/>
  <c r="AB28" i="52" s="1"/>
  <c r="AD28" i="51"/>
  <c r="AD28" i="52" s="1"/>
  <c r="Z29" i="51"/>
  <c r="Z29" i="52" s="1"/>
  <c r="AB29" i="51"/>
  <c r="AB29" i="52" s="1"/>
  <c r="AD29" i="51"/>
  <c r="AD29" i="52" s="1"/>
  <c r="Z30" i="51"/>
  <c r="Z30" i="52" s="1"/>
  <c r="AB30" i="51"/>
  <c r="AB30" i="52" s="1"/>
  <c r="AD30" i="51"/>
  <c r="AD30" i="52" s="1"/>
  <c r="Z31" i="51"/>
  <c r="Z31" i="52" s="1"/>
  <c r="AB31" i="51"/>
  <c r="AB31" i="52" s="1"/>
  <c r="AD31" i="51"/>
  <c r="AD31" i="52" s="1"/>
  <c r="Z32" i="51"/>
  <c r="Z32" i="52" s="1"/>
  <c r="AB32" i="51"/>
  <c r="AB32" i="52" s="1"/>
  <c r="AD32" i="51"/>
  <c r="AD32" i="52" s="1"/>
  <c r="Z33" i="51"/>
  <c r="Z33" i="52" s="1"/>
  <c r="AB33" i="51"/>
  <c r="AB33" i="52" s="1"/>
  <c r="AD33" i="51"/>
  <c r="AD33" i="52" s="1"/>
  <c r="Z34" i="51"/>
  <c r="Z34" i="52" s="1"/>
  <c r="AB34" i="51"/>
  <c r="AB34" i="52" s="1"/>
  <c r="AD34" i="51"/>
  <c r="AD34" i="52" s="1"/>
  <c r="Z35" i="51"/>
  <c r="Z35" i="52" s="1"/>
  <c r="AB35" i="51"/>
  <c r="AB35" i="52" s="1"/>
  <c r="AD35" i="51"/>
  <c r="AD35" i="52" s="1"/>
  <c r="Z36" i="51"/>
  <c r="Z36" i="52" s="1"/>
  <c r="AB36" i="51"/>
  <c r="AB36" i="52" s="1"/>
  <c r="AD36" i="51"/>
  <c r="AD36" i="52" s="1"/>
  <c r="Z37" i="51"/>
  <c r="Z37" i="52" s="1"/>
  <c r="AB37" i="51"/>
  <c r="AB37" i="52" s="1"/>
  <c r="AD37" i="51"/>
  <c r="AD37" i="52" s="1"/>
  <c r="Z38" i="51"/>
  <c r="Z38" i="52" s="1"/>
  <c r="AB38" i="51"/>
  <c r="AB38" i="52" s="1"/>
  <c r="AD38" i="51"/>
  <c r="AD38" i="52" s="1"/>
  <c r="Z39" i="51"/>
  <c r="Z39" i="52" s="1"/>
  <c r="AB39" i="51"/>
  <c r="AB39" i="52" s="1"/>
  <c r="AD39" i="51"/>
  <c r="AD39" i="52" s="1"/>
  <c r="Z40" i="51"/>
  <c r="Z40" i="52" s="1"/>
  <c r="AB40" i="51"/>
  <c r="AB40" i="52" s="1"/>
  <c r="AD40" i="51"/>
  <c r="AD40" i="52" s="1"/>
  <c r="Z41" i="51"/>
  <c r="Z41" i="52" s="1"/>
  <c r="AB41" i="51"/>
  <c r="AB41" i="52" s="1"/>
  <c r="AD41" i="51"/>
  <c r="AD41" i="52" s="1"/>
  <c r="Z42" i="51"/>
  <c r="Z42" i="52" s="1"/>
  <c r="AB42" i="51"/>
  <c r="AB42" i="52" s="1"/>
  <c r="AD42" i="51"/>
  <c r="AD42" i="52" s="1"/>
  <c r="Z43" i="51"/>
  <c r="Z43" i="52" s="1"/>
  <c r="AB43" i="51"/>
  <c r="AB43" i="52" s="1"/>
  <c r="AD43" i="51"/>
  <c r="AD43" i="52" s="1"/>
  <c r="Z44" i="51"/>
  <c r="Z44" i="52" s="1"/>
  <c r="AB44" i="51"/>
  <c r="AB44" i="52" s="1"/>
  <c r="AD44" i="51"/>
  <c r="AD44" i="52" s="1"/>
  <c r="Z45" i="51"/>
  <c r="Z45" i="52" s="1"/>
  <c r="AB45" i="51"/>
  <c r="AB45" i="52" s="1"/>
  <c r="AD45" i="51"/>
  <c r="AD45" i="52" s="1"/>
  <c r="Z46" i="51"/>
  <c r="Z46" i="52" s="1"/>
  <c r="AB46" i="51"/>
  <c r="AB46" i="52" s="1"/>
  <c r="AD46" i="51"/>
  <c r="AD46" i="52" s="1"/>
  <c r="Z47" i="51"/>
  <c r="Z47" i="52" s="1"/>
  <c r="AB47" i="51"/>
  <c r="AB47" i="52" s="1"/>
  <c r="AD47" i="51"/>
  <c r="AD47" i="52" s="1"/>
  <c r="Z48" i="51"/>
  <c r="Z48" i="52" s="1"/>
  <c r="AB48" i="51"/>
  <c r="AB48" i="52" s="1"/>
  <c r="AD48" i="51"/>
  <c r="AD48" i="52" s="1"/>
  <c r="Z49" i="51"/>
  <c r="Z49" i="52" s="1"/>
  <c r="AB49" i="51"/>
  <c r="AB49" i="52" s="1"/>
  <c r="H6" i="51"/>
  <c r="H6" i="52" s="1"/>
  <c r="P55" i="51"/>
  <c r="P53" i="51"/>
  <c r="P51" i="51"/>
  <c r="P51" i="52" s="1"/>
  <c r="P50" i="51"/>
  <c r="P49" i="51"/>
  <c r="P48" i="51"/>
  <c r="P48" i="52" s="1"/>
  <c r="P47" i="51"/>
  <c r="P46" i="51"/>
  <c r="P45" i="51"/>
  <c r="P44" i="51"/>
  <c r="P43" i="51"/>
  <c r="P41" i="51"/>
  <c r="P40" i="51"/>
  <c r="P40" i="52" s="1"/>
  <c r="P39" i="51"/>
  <c r="P39" i="52" s="1"/>
  <c r="P38" i="51"/>
  <c r="P37" i="51"/>
  <c r="P36" i="51"/>
  <c r="P35" i="51"/>
  <c r="P34" i="51"/>
  <c r="P32" i="51"/>
  <c r="P31" i="51"/>
  <c r="P30" i="51"/>
  <c r="P29" i="51"/>
  <c r="P28" i="51"/>
  <c r="P27" i="51"/>
  <c r="P26" i="51"/>
  <c r="P25" i="51"/>
  <c r="P24" i="51"/>
  <c r="P24" i="52" s="1"/>
  <c r="P23" i="51"/>
  <c r="P23" i="52" s="1"/>
  <c r="P22" i="51"/>
  <c r="P22" i="52" s="1"/>
  <c r="P31" i="49"/>
  <c r="X31" i="49"/>
  <c r="X34" i="49"/>
  <c r="P35" i="49"/>
  <c r="P37" i="49"/>
  <c r="P41" i="49"/>
  <c r="X41" i="49"/>
  <c r="X42" i="49"/>
  <c r="P43" i="49"/>
  <c r="X43" i="49"/>
  <c r="P45" i="49"/>
  <c r="P47" i="49"/>
  <c r="P49" i="49"/>
  <c r="P13" i="49"/>
  <c r="P14" i="49"/>
  <c r="P15" i="49"/>
  <c r="P16" i="49"/>
  <c r="P17" i="49"/>
  <c r="P18" i="49"/>
  <c r="P19" i="49"/>
  <c r="P20" i="49"/>
  <c r="P21" i="49"/>
  <c r="P29" i="49"/>
  <c r="P30" i="49"/>
  <c r="P32" i="49"/>
  <c r="P34" i="49"/>
  <c r="P36" i="49"/>
  <c r="P42" i="49"/>
  <c r="P44" i="49"/>
  <c r="P46" i="49"/>
  <c r="P50" i="49"/>
  <c r="H6" i="47"/>
  <c r="X6" i="47"/>
  <c r="X6" i="49" s="1"/>
  <c r="P53" i="47"/>
  <c r="P51" i="47"/>
  <c r="P51" i="49" s="1"/>
  <c r="P50" i="47"/>
  <c r="P49" i="47"/>
  <c r="P48" i="47"/>
  <c r="P48" i="49" s="1"/>
  <c r="P47" i="47"/>
  <c r="P42" i="47"/>
  <c r="P41" i="47"/>
  <c r="P40" i="47"/>
  <c r="P40" i="49" s="1"/>
  <c r="P39" i="47"/>
  <c r="P39" i="49" s="1"/>
  <c r="P38" i="47"/>
  <c r="P38" i="49" s="1"/>
  <c r="P37" i="47"/>
  <c r="P35" i="47"/>
  <c r="P32" i="47"/>
  <c r="P31" i="47"/>
  <c r="P30" i="47"/>
  <c r="P28" i="47"/>
  <c r="AC14" i="51" l="1"/>
  <c r="AC14" i="52" s="1"/>
  <c r="AC30" i="51"/>
  <c r="AC30" i="52" s="1"/>
  <c r="AC22" i="51"/>
  <c r="AC22" i="52" s="1"/>
  <c r="P52" i="51"/>
  <c r="P52" i="52" s="1"/>
  <c r="AB52" i="51"/>
  <c r="AB52" i="52" s="1"/>
  <c r="AC6" i="51"/>
  <c r="AC6" i="52" s="1"/>
  <c r="AB55" i="51"/>
  <c r="AB55" i="52" s="1"/>
  <c r="AC10" i="51"/>
  <c r="AC10" i="52" s="1"/>
  <c r="AC19" i="51"/>
  <c r="AC19" i="52" s="1"/>
  <c r="AC8" i="51"/>
  <c r="AC8" i="52" s="1"/>
  <c r="AB51" i="51"/>
  <c r="AB51" i="52" s="1"/>
  <c r="AB53" i="51"/>
  <c r="AB53" i="52" s="1"/>
  <c r="L56" i="52"/>
  <c r="P56" i="52" s="1"/>
  <c r="AB56" i="51"/>
  <c r="AB56" i="52" s="1"/>
  <c r="AC21" i="51"/>
  <c r="AC21" i="52" s="1"/>
  <c r="AF21" i="52" s="1"/>
  <c r="AC13" i="51"/>
  <c r="AC13" i="52" s="1"/>
  <c r="AB54" i="51"/>
  <c r="AB54" i="52" s="1"/>
  <c r="T55" i="52"/>
  <c r="T51" i="52"/>
  <c r="X51" i="52" s="1"/>
  <c r="AC15" i="51"/>
  <c r="AC15" i="52" s="1"/>
  <c r="AC11" i="51"/>
  <c r="AC11" i="52" s="1"/>
  <c r="AC7" i="51"/>
  <c r="AC7" i="52" s="1"/>
  <c r="AC12" i="51"/>
  <c r="AC12" i="52" s="1"/>
  <c r="H6" i="49"/>
  <c r="AE55" i="47"/>
  <c r="AE55" i="49" s="1"/>
  <c r="AE54" i="47"/>
  <c r="AC55" i="47"/>
  <c r="AC55" i="49" s="1"/>
  <c r="AA56" i="47"/>
  <c r="AA55" i="47"/>
  <c r="AA55" i="49" s="1"/>
  <c r="AC53" i="47"/>
  <c r="H42" i="49"/>
  <c r="H44" i="49"/>
  <c r="H41" i="49"/>
  <c r="H35" i="49"/>
  <c r="H34" i="49"/>
  <c r="AC56" i="47"/>
  <c r="AE56" i="47"/>
  <c r="AE56" i="49" s="1"/>
  <c r="H25" i="49"/>
  <c r="H21" i="49"/>
  <c r="H53" i="49"/>
  <c r="AF41" i="52"/>
  <c r="AF42" i="52"/>
  <c r="AF34" i="52"/>
  <c r="X21" i="51"/>
  <c r="H21" i="51"/>
  <c r="X20" i="51"/>
  <c r="H20" i="51"/>
  <c r="H20" i="52" s="1"/>
  <c r="X19" i="51"/>
  <c r="X19" i="52" s="1"/>
  <c r="H19" i="51"/>
  <c r="H19" i="52" s="1"/>
  <c r="X18" i="51"/>
  <c r="X18" i="52" s="1"/>
  <c r="H18" i="51"/>
  <c r="H18" i="52" s="1"/>
  <c r="X17" i="51"/>
  <c r="X17" i="52" s="1"/>
  <c r="H17" i="51"/>
  <c r="H17" i="52" s="1"/>
  <c r="X16" i="51"/>
  <c r="X16" i="52" s="1"/>
  <c r="H16" i="51"/>
  <c r="H16" i="52" s="1"/>
  <c r="X15" i="51"/>
  <c r="X15" i="52" s="1"/>
  <c r="H15" i="51"/>
  <c r="H15" i="52" s="1"/>
  <c r="X14" i="51"/>
  <c r="X14" i="52" s="1"/>
  <c r="H14" i="51"/>
  <c r="H14" i="52" s="1"/>
  <c r="X13" i="51"/>
  <c r="X13" i="52" s="1"/>
  <c r="H13" i="51"/>
  <c r="H13" i="52" s="1"/>
  <c r="X12" i="51"/>
  <c r="X12" i="52" s="1"/>
  <c r="H12" i="51"/>
  <c r="H12" i="52" s="1"/>
  <c r="X11" i="51"/>
  <c r="X11" i="52" s="1"/>
  <c r="H11" i="51"/>
  <c r="H11" i="52" s="1"/>
  <c r="X10" i="51"/>
  <c r="X10" i="52" s="1"/>
  <c r="H10" i="51"/>
  <c r="H10" i="52" s="1"/>
  <c r="X9" i="51"/>
  <c r="X9" i="52" s="1"/>
  <c r="H9" i="51"/>
  <c r="H9" i="52" s="1"/>
  <c r="X8" i="51"/>
  <c r="X8" i="52" s="1"/>
  <c r="H8" i="51"/>
  <c r="H8" i="52" s="1"/>
  <c r="X7" i="51"/>
  <c r="X7" i="52" s="1"/>
  <c r="H7" i="51"/>
  <c r="H7" i="52" s="1"/>
  <c r="H22" i="51"/>
  <c r="H22" i="52" s="1"/>
  <c r="X22" i="51"/>
  <c r="X22" i="52" s="1"/>
  <c r="H23" i="51"/>
  <c r="H23" i="52" s="1"/>
  <c r="X23" i="51"/>
  <c r="X23" i="52" s="1"/>
  <c r="H24" i="51"/>
  <c r="H24" i="52" s="1"/>
  <c r="X24" i="51"/>
  <c r="X24" i="52" s="1"/>
  <c r="H25" i="51"/>
  <c r="X25" i="51"/>
  <c r="X25" i="52" s="1"/>
  <c r="H26" i="51"/>
  <c r="H26" i="52" s="1"/>
  <c r="X26" i="51"/>
  <c r="X26" i="52" s="1"/>
  <c r="H27" i="51"/>
  <c r="H27" i="52" s="1"/>
  <c r="X27" i="51"/>
  <c r="X27" i="52" s="1"/>
  <c r="H28" i="51"/>
  <c r="H28" i="52" s="1"/>
  <c r="X28" i="51"/>
  <c r="X28" i="52" s="1"/>
  <c r="H29" i="51"/>
  <c r="H29" i="52" s="1"/>
  <c r="X29" i="51"/>
  <c r="X29" i="52" s="1"/>
  <c r="H30" i="51"/>
  <c r="H30" i="52" s="1"/>
  <c r="X30" i="51"/>
  <c r="X30" i="52" s="1"/>
  <c r="H31" i="51"/>
  <c r="H31" i="52" s="1"/>
  <c r="X32" i="51"/>
  <c r="X32" i="52" s="1"/>
  <c r="H32" i="51"/>
  <c r="H32" i="52" s="1"/>
  <c r="X42" i="51"/>
  <c r="H43" i="51"/>
  <c r="H43" i="52" s="1"/>
  <c r="X43" i="51"/>
  <c r="H44" i="51"/>
  <c r="X44" i="51"/>
  <c r="X44" i="52" s="1"/>
  <c r="H45" i="51"/>
  <c r="H45" i="52" s="1"/>
  <c r="X45" i="51"/>
  <c r="X45" i="52" s="1"/>
  <c r="H46" i="51"/>
  <c r="H46" i="52" s="1"/>
  <c r="X46" i="51"/>
  <c r="X46" i="52" s="1"/>
  <c r="H47" i="51"/>
  <c r="H47" i="52" s="1"/>
  <c r="X52" i="51"/>
  <c r="X52" i="52" s="1"/>
  <c r="H53" i="51"/>
  <c r="X53" i="51"/>
  <c r="X53" i="52" s="1"/>
  <c r="H54" i="51"/>
  <c r="P54" i="51"/>
  <c r="P21" i="51"/>
  <c r="P20" i="51"/>
  <c r="P19" i="51"/>
  <c r="P18" i="51"/>
  <c r="P17" i="51"/>
  <c r="P16" i="51"/>
  <c r="P15" i="51"/>
  <c r="P14" i="51"/>
  <c r="P13" i="51"/>
  <c r="P12" i="51"/>
  <c r="P12" i="52" s="1"/>
  <c r="P11" i="51"/>
  <c r="P11" i="52" s="1"/>
  <c r="P10" i="51"/>
  <c r="P10" i="52" s="1"/>
  <c r="P9" i="51"/>
  <c r="P9" i="52" s="1"/>
  <c r="P8" i="51"/>
  <c r="P8" i="52" s="1"/>
  <c r="P7" i="51"/>
  <c r="P7" i="52" s="1"/>
  <c r="P6" i="51"/>
  <c r="P6" i="52" s="1"/>
  <c r="H33" i="51"/>
  <c r="H33" i="52" s="1"/>
  <c r="X31" i="51"/>
  <c r="X31" i="52" s="1"/>
  <c r="X33" i="51"/>
  <c r="X33" i="52" s="1"/>
  <c r="P33" i="51"/>
  <c r="P33" i="52" s="1"/>
  <c r="H34" i="51"/>
  <c r="X34" i="51"/>
  <c r="H35" i="51"/>
  <c r="X35" i="51"/>
  <c r="X35" i="52" s="1"/>
  <c r="H36" i="51"/>
  <c r="H36" i="52" s="1"/>
  <c r="X36" i="51"/>
  <c r="X36" i="52" s="1"/>
  <c r="H37" i="51"/>
  <c r="H37" i="52" s="1"/>
  <c r="X37" i="51"/>
  <c r="X37" i="52" s="1"/>
  <c r="H38" i="51"/>
  <c r="H38" i="52" s="1"/>
  <c r="X38" i="51"/>
  <c r="X38" i="52" s="1"/>
  <c r="H39" i="51"/>
  <c r="H39" i="52" s="1"/>
  <c r="X39" i="51"/>
  <c r="X39" i="52" s="1"/>
  <c r="H40" i="51"/>
  <c r="H40" i="52" s="1"/>
  <c r="X40" i="51"/>
  <c r="X40" i="52" s="1"/>
  <c r="H41" i="51"/>
  <c r="X41" i="51"/>
  <c r="H42" i="51"/>
  <c r="P42" i="51"/>
  <c r="X47" i="51"/>
  <c r="X47" i="52" s="1"/>
  <c r="H48" i="51"/>
  <c r="H48" i="52" s="1"/>
  <c r="X48" i="51"/>
  <c r="X48" i="52" s="1"/>
  <c r="H49" i="51"/>
  <c r="H49" i="52" s="1"/>
  <c r="X49" i="51"/>
  <c r="X49" i="52" s="1"/>
  <c r="H50" i="51"/>
  <c r="H50" i="52" s="1"/>
  <c r="X50" i="51"/>
  <c r="X50" i="52" s="1"/>
  <c r="H51" i="51"/>
  <c r="H51" i="52" s="1"/>
  <c r="X51" i="51"/>
  <c r="H52" i="51"/>
  <c r="H52" i="52" s="1"/>
  <c r="X54" i="51"/>
  <c r="X54" i="52" s="1"/>
  <c r="H55" i="51"/>
  <c r="X55" i="51"/>
  <c r="X55" i="52" s="1"/>
  <c r="H56" i="51"/>
  <c r="H56" i="52" s="1"/>
  <c r="X56" i="51"/>
  <c r="X56" i="52" s="1"/>
  <c r="X6" i="51"/>
  <c r="X6" i="52" s="1"/>
  <c r="AB24" i="49"/>
  <c r="AC7" i="49"/>
  <c r="AA7" i="49"/>
  <c r="AE24" i="49"/>
  <c r="AA24" i="49"/>
  <c r="Z25" i="49"/>
  <c r="H25" i="47"/>
  <c r="X25" i="47"/>
  <c r="X25" i="49" s="1"/>
  <c r="AB25" i="49"/>
  <c r="AD25" i="49"/>
  <c r="Z26" i="49"/>
  <c r="H26" i="47"/>
  <c r="H26" i="49" s="1"/>
  <c r="X26" i="47"/>
  <c r="X26" i="49" s="1"/>
  <c r="AB26" i="49"/>
  <c r="AD26" i="49"/>
  <c r="Z27" i="49"/>
  <c r="H27" i="47"/>
  <c r="H27" i="49" s="1"/>
  <c r="X27" i="47"/>
  <c r="X27" i="49" s="1"/>
  <c r="AB27" i="49"/>
  <c r="AD27" i="49"/>
  <c r="Z28" i="49"/>
  <c r="H28" i="47"/>
  <c r="H28" i="49" s="1"/>
  <c r="X28" i="47"/>
  <c r="X28" i="49" s="1"/>
  <c r="AB28" i="49"/>
  <c r="AD28" i="49"/>
  <c r="Z29" i="49"/>
  <c r="H29" i="47"/>
  <c r="H29" i="49" s="1"/>
  <c r="X29" i="47"/>
  <c r="X29" i="49" s="1"/>
  <c r="AB29" i="49"/>
  <c r="AD29" i="49"/>
  <c r="Z30" i="49"/>
  <c r="H30" i="47"/>
  <c r="H30" i="49" s="1"/>
  <c r="X30" i="47"/>
  <c r="X30" i="49" s="1"/>
  <c r="AB30" i="49"/>
  <c r="AD30" i="49"/>
  <c r="Z31" i="49"/>
  <c r="H31" i="47"/>
  <c r="H31" i="49" s="1"/>
  <c r="X31" i="47"/>
  <c r="AB31" i="49"/>
  <c r="AD31" i="49"/>
  <c r="Z32" i="49"/>
  <c r="H32" i="47"/>
  <c r="H32" i="49" s="1"/>
  <c r="X32" i="47"/>
  <c r="X32" i="49" s="1"/>
  <c r="AB32" i="49"/>
  <c r="AD32" i="49"/>
  <c r="Z33" i="49"/>
  <c r="H33" i="47"/>
  <c r="H33" i="49" s="1"/>
  <c r="P34" i="47"/>
  <c r="P36" i="47"/>
  <c r="AA34" i="49"/>
  <c r="AC34" i="49"/>
  <c r="AE34" i="49"/>
  <c r="AA35" i="49"/>
  <c r="AC35" i="49"/>
  <c r="AE35" i="49"/>
  <c r="AA36" i="49"/>
  <c r="AC36" i="49"/>
  <c r="AE36" i="49"/>
  <c r="AA37" i="49"/>
  <c r="AC37" i="49"/>
  <c r="AE37" i="49"/>
  <c r="AA38" i="49"/>
  <c r="AC38" i="49"/>
  <c r="AE38" i="49"/>
  <c r="AA39" i="49"/>
  <c r="AC39" i="49"/>
  <c r="AE39" i="49"/>
  <c r="AA40" i="49"/>
  <c r="AC40" i="49"/>
  <c r="AE40" i="49"/>
  <c r="AA41" i="49"/>
  <c r="AC41" i="49"/>
  <c r="AE41" i="49"/>
  <c r="AC42" i="49"/>
  <c r="H44" i="47"/>
  <c r="X42" i="47"/>
  <c r="AD42" i="49"/>
  <c r="AA43" i="49"/>
  <c r="AE43" i="49"/>
  <c r="Z44" i="49"/>
  <c r="X44" i="47"/>
  <c r="X44" i="49" s="1"/>
  <c r="AD44" i="49"/>
  <c r="AA45" i="49"/>
  <c r="AC45" i="49"/>
  <c r="AE45" i="49"/>
  <c r="AA46" i="49"/>
  <c r="AC46" i="49"/>
  <c r="AE46" i="49"/>
  <c r="AC47" i="49"/>
  <c r="H49" i="47"/>
  <c r="H49" i="49" s="1"/>
  <c r="H51" i="47"/>
  <c r="H51" i="49" s="1"/>
  <c r="AB47" i="49"/>
  <c r="H48" i="47"/>
  <c r="H48" i="49" s="1"/>
  <c r="AC48" i="49"/>
  <c r="AB49" i="49"/>
  <c r="H50" i="47"/>
  <c r="H50" i="49" s="1"/>
  <c r="AC50" i="49"/>
  <c r="AB51" i="49"/>
  <c r="H52" i="47"/>
  <c r="H52" i="49" s="1"/>
  <c r="X54" i="47"/>
  <c r="X54" i="49" s="1"/>
  <c r="X56" i="47"/>
  <c r="X56" i="49" s="1"/>
  <c r="X52" i="47"/>
  <c r="X52" i="49" s="1"/>
  <c r="Z52" i="49"/>
  <c r="AB52" i="49"/>
  <c r="AD52" i="49"/>
  <c r="Z53" i="49"/>
  <c r="H53" i="47"/>
  <c r="AB53" i="49"/>
  <c r="AD53" i="49"/>
  <c r="X53" i="47"/>
  <c r="X53" i="49" s="1"/>
  <c r="H54" i="47"/>
  <c r="H54" i="49" s="1"/>
  <c r="AB54" i="49"/>
  <c r="AD54" i="49"/>
  <c r="X55" i="47"/>
  <c r="X55" i="49" s="1"/>
  <c r="AD55" i="49"/>
  <c r="AA56" i="49"/>
  <c r="H7" i="47"/>
  <c r="H7" i="49" s="1"/>
  <c r="X24" i="47"/>
  <c r="X24" i="49" s="1"/>
  <c r="H24" i="47"/>
  <c r="H24" i="49" s="1"/>
  <c r="X23" i="47"/>
  <c r="X23" i="49" s="1"/>
  <c r="H23" i="47"/>
  <c r="H23" i="49" s="1"/>
  <c r="X22" i="47"/>
  <c r="X22" i="49" s="1"/>
  <c r="H22" i="47"/>
  <c r="H22" i="49" s="1"/>
  <c r="X21" i="47"/>
  <c r="X21" i="49" s="1"/>
  <c r="H21" i="47"/>
  <c r="X20" i="47"/>
  <c r="X20" i="49" s="1"/>
  <c r="H20" i="47"/>
  <c r="H20" i="49" s="1"/>
  <c r="X19" i="47"/>
  <c r="X19" i="49" s="1"/>
  <c r="H19" i="47"/>
  <c r="H19" i="49" s="1"/>
  <c r="X18" i="47"/>
  <c r="X18" i="49" s="1"/>
  <c r="H18" i="47"/>
  <c r="H18" i="49" s="1"/>
  <c r="X17" i="47"/>
  <c r="X17" i="49" s="1"/>
  <c r="H17" i="47"/>
  <c r="H17" i="49" s="1"/>
  <c r="X16" i="47"/>
  <c r="X16" i="49" s="1"/>
  <c r="H16" i="47"/>
  <c r="H16" i="49" s="1"/>
  <c r="X15" i="47"/>
  <c r="X15" i="49" s="1"/>
  <c r="H15" i="47"/>
  <c r="H15" i="49" s="1"/>
  <c r="X14" i="47"/>
  <c r="X14" i="49" s="1"/>
  <c r="H14" i="47"/>
  <c r="H14" i="49" s="1"/>
  <c r="X13" i="47"/>
  <c r="X13" i="49" s="1"/>
  <c r="H13" i="47"/>
  <c r="H13" i="49" s="1"/>
  <c r="X12" i="47"/>
  <c r="X12" i="49" s="1"/>
  <c r="H12" i="47"/>
  <c r="H12" i="49" s="1"/>
  <c r="X11" i="47"/>
  <c r="X11" i="49" s="1"/>
  <c r="H11" i="47"/>
  <c r="H11" i="49" s="1"/>
  <c r="X10" i="47"/>
  <c r="X10" i="49" s="1"/>
  <c r="H10" i="47"/>
  <c r="H10" i="49" s="1"/>
  <c r="X9" i="47"/>
  <c r="X9" i="49" s="1"/>
  <c r="H9" i="47"/>
  <c r="H9" i="49" s="1"/>
  <c r="X8" i="47"/>
  <c r="X8" i="49" s="1"/>
  <c r="H8" i="47"/>
  <c r="H8" i="49" s="1"/>
  <c r="AB7" i="49"/>
  <c r="X7" i="47"/>
  <c r="X7" i="49" s="1"/>
  <c r="AC24" i="49"/>
  <c r="P23" i="47"/>
  <c r="P23" i="49" s="1"/>
  <c r="P22" i="47"/>
  <c r="P22" i="49" s="1"/>
  <c r="P21" i="47"/>
  <c r="P20" i="47"/>
  <c r="P19" i="47"/>
  <c r="P18" i="47"/>
  <c r="P17" i="47"/>
  <c r="P16" i="47"/>
  <c r="P15" i="47"/>
  <c r="P14" i="47"/>
  <c r="P13" i="47"/>
  <c r="P12" i="47"/>
  <c r="P12" i="49" s="1"/>
  <c r="P11" i="47"/>
  <c r="P11" i="49" s="1"/>
  <c r="P10" i="47"/>
  <c r="P10" i="49" s="1"/>
  <c r="P9" i="47"/>
  <c r="P9" i="49" s="1"/>
  <c r="P8" i="47"/>
  <c r="P8" i="49" s="1"/>
  <c r="P7" i="47"/>
  <c r="P7" i="49" s="1"/>
  <c r="P6" i="47"/>
  <c r="P6" i="49" s="1"/>
  <c r="P24" i="47"/>
  <c r="P24" i="49" s="1"/>
  <c r="P25" i="47"/>
  <c r="P26" i="47"/>
  <c r="P27" i="47"/>
  <c r="P29" i="47"/>
  <c r="P33" i="47"/>
  <c r="P33" i="49" s="1"/>
  <c r="AA25" i="49"/>
  <c r="AE25" i="49"/>
  <c r="AC25" i="49"/>
  <c r="AA26" i="49"/>
  <c r="AE26" i="49"/>
  <c r="AC26" i="49"/>
  <c r="AA27" i="49"/>
  <c r="AE27" i="49"/>
  <c r="AC27" i="49"/>
  <c r="AA28" i="49"/>
  <c r="AE28" i="49"/>
  <c r="AC28" i="49"/>
  <c r="AA29" i="49"/>
  <c r="AE29" i="49"/>
  <c r="AC29" i="49"/>
  <c r="AA30" i="49"/>
  <c r="AE30" i="49"/>
  <c r="AC30" i="49"/>
  <c r="AA31" i="49"/>
  <c r="AE31" i="49"/>
  <c r="AC31" i="49"/>
  <c r="AA32" i="49"/>
  <c r="AE32" i="49"/>
  <c r="AC32" i="49"/>
  <c r="AA33" i="49"/>
  <c r="AC33" i="49"/>
  <c r="AE33" i="49"/>
  <c r="X33" i="47"/>
  <c r="X33" i="49" s="1"/>
  <c r="AB33" i="49"/>
  <c r="AD33" i="49"/>
  <c r="Z34" i="49"/>
  <c r="H34" i="47"/>
  <c r="X34" i="47"/>
  <c r="AB34" i="49"/>
  <c r="AD34" i="49"/>
  <c r="Z35" i="49"/>
  <c r="H35" i="47"/>
  <c r="X35" i="47"/>
  <c r="X35" i="49" s="1"/>
  <c r="AB35" i="49"/>
  <c r="AD35" i="49"/>
  <c r="Z36" i="49"/>
  <c r="H36" i="47"/>
  <c r="H36" i="49" s="1"/>
  <c r="X36" i="47"/>
  <c r="X36" i="49" s="1"/>
  <c r="AB36" i="49"/>
  <c r="AD36" i="49"/>
  <c r="H37" i="47"/>
  <c r="H37" i="49" s="1"/>
  <c r="Z37" i="49"/>
  <c r="X37" i="47"/>
  <c r="X37" i="49" s="1"/>
  <c r="AB37" i="49"/>
  <c r="AD37" i="49"/>
  <c r="H38" i="47"/>
  <c r="H38" i="49" s="1"/>
  <c r="Z38" i="49"/>
  <c r="X38" i="47"/>
  <c r="X38" i="49" s="1"/>
  <c r="AB38" i="49"/>
  <c r="AD38" i="49"/>
  <c r="H39" i="47"/>
  <c r="H39" i="49" s="1"/>
  <c r="Z39" i="49"/>
  <c r="X39" i="47"/>
  <c r="X39" i="49" s="1"/>
  <c r="AB39" i="49"/>
  <c r="AD39" i="49"/>
  <c r="H40" i="47"/>
  <c r="H40" i="49" s="1"/>
  <c r="Z40" i="49"/>
  <c r="X40" i="47"/>
  <c r="X40" i="49" s="1"/>
  <c r="AB40" i="49"/>
  <c r="AD40" i="49"/>
  <c r="H41" i="47"/>
  <c r="Z41" i="49"/>
  <c r="X41" i="47"/>
  <c r="AB41" i="49"/>
  <c r="AD41" i="49"/>
  <c r="H42" i="47"/>
  <c r="AA42" i="49"/>
  <c r="AE42" i="49"/>
  <c r="X43" i="47"/>
  <c r="AB42" i="49"/>
  <c r="H43" i="47"/>
  <c r="H43" i="49" s="1"/>
  <c r="AC43" i="49"/>
  <c r="AB44" i="49"/>
  <c r="H45" i="47"/>
  <c r="H45" i="49" s="1"/>
  <c r="Z45" i="49"/>
  <c r="X45" i="47"/>
  <c r="X45" i="49" s="1"/>
  <c r="AB45" i="49"/>
  <c r="AD45" i="49"/>
  <c r="H46" i="47"/>
  <c r="H46" i="49" s="1"/>
  <c r="Z46" i="49"/>
  <c r="X46" i="47"/>
  <c r="X46" i="49" s="1"/>
  <c r="AB46" i="49"/>
  <c r="AD46" i="49"/>
  <c r="H47" i="47"/>
  <c r="H47" i="49" s="1"/>
  <c r="AA47" i="49"/>
  <c r="AE47" i="49"/>
  <c r="Z48" i="49"/>
  <c r="X48" i="47"/>
  <c r="X48" i="49" s="1"/>
  <c r="Z50" i="49"/>
  <c r="X50" i="47"/>
  <c r="X50" i="49" s="1"/>
  <c r="P43" i="47"/>
  <c r="P44" i="47"/>
  <c r="P45" i="47"/>
  <c r="P46" i="47"/>
  <c r="Z47" i="49"/>
  <c r="X47" i="47"/>
  <c r="X47" i="49" s="1"/>
  <c r="AD47" i="49"/>
  <c r="AA48" i="49"/>
  <c r="AE48" i="49"/>
  <c r="X49" i="47"/>
  <c r="X49" i="49" s="1"/>
  <c r="AD49" i="49"/>
  <c r="AA50" i="49"/>
  <c r="AE50" i="49"/>
  <c r="Z51" i="49"/>
  <c r="X51" i="47"/>
  <c r="X51" i="49" s="1"/>
  <c r="AD51" i="49"/>
  <c r="P52" i="47"/>
  <c r="P52" i="49" s="1"/>
  <c r="H55" i="47"/>
  <c r="H55" i="49" s="1"/>
  <c r="AE52" i="49"/>
  <c r="AA52" i="49"/>
  <c r="AC52" i="49"/>
  <c r="AA53" i="49"/>
  <c r="AC53" i="49"/>
  <c r="AE53" i="49"/>
  <c r="AA54" i="49"/>
  <c r="AE54" i="49"/>
  <c r="AC54" i="49"/>
  <c r="AB55" i="49"/>
  <c r="H56" i="47"/>
  <c r="H56" i="49" s="1"/>
  <c r="AC56" i="49"/>
  <c r="P54" i="47"/>
  <c r="P54" i="49" s="1"/>
  <c r="P55" i="47"/>
  <c r="P56" i="47"/>
  <c r="P56" i="49" s="1"/>
  <c r="AF40" i="51" l="1"/>
  <c r="AF40" i="52" s="1"/>
  <c r="AF39" i="51"/>
  <c r="AF39" i="52" s="1"/>
  <c r="AF36" i="51"/>
  <c r="AF36" i="52" s="1"/>
  <c r="AF51" i="51"/>
  <c r="AF51" i="52" s="1"/>
  <c r="AF50" i="51"/>
  <c r="AF50" i="52" s="1"/>
  <c r="AF49" i="51"/>
  <c r="AF49" i="52" s="1"/>
  <c r="AF48" i="51"/>
  <c r="AF48" i="52" s="1"/>
  <c r="AF41" i="51"/>
  <c r="AF38" i="51"/>
  <c r="AF38" i="52" s="1"/>
  <c r="AF37" i="51"/>
  <c r="AF37" i="52" s="1"/>
  <c r="AF35" i="51"/>
  <c r="AF35" i="52" s="1"/>
  <c r="AF34" i="51"/>
  <c r="AF45" i="51"/>
  <c r="AF45" i="52" s="1"/>
  <c r="AF43" i="51"/>
  <c r="AF43" i="52" s="1"/>
  <c r="AF46" i="51"/>
  <c r="AF46" i="52" s="1"/>
  <c r="AF44" i="51"/>
  <c r="AF44" i="52" s="1"/>
  <c r="AF54" i="51"/>
  <c r="AF54" i="52" s="1"/>
  <c r="AF47" i="51"/>
  <c r="AF47" i="52" s="1"/>
  <c r="AF33" i="51"/>
  <c r="AF33" i="52" s="1"/>
  <c r="AF31" i="51"/>
  <c r="AF31" i="52" s="1"/>
  <c r="AF42" i="51"/>
  <c r="AF7" i="51"/>
  <c r="AF7" i="52" s="1"/>
  <c r="AF8" i="51"/>
  <c r="AF8" i="52" s="1"/>
  <c r="AF9" i="51"/>
  <c r="AF9" i="52" s="1"/>
  <c r="AF10" i="51"/>
  <c r="AF10" i="52" s="1"/>
  <c r="AF11" i="51"/>
  <c r="AF11" i="52" s="1"/>
  <c r="AF12" i="51"/>
  <c r="AF12" i="52" s="1"/>
  <c r="AF13" i="51"/>
  <c r="AF13" i="52" s="1"/>
  <c r="AF14" i="51"/>
  <c r="AF14" i="52" s="1"/>
  <c r="AF15" i="51"/>
  <c r="AF15" i="52" s="1"/>
  <c r="AF16" i="51"/>
  <c r="AF16" i="52" s="1"/>
  <c r="AF17" i="51"/>
  <c r="AF17" i="52" s="1"/>
  <c r="AF18" i="51"/>
  <c r="AF18" i="52" s="1"/>
  <c r="AF19" i="51"/>
  <c r="AF19" i="52" s="1"/>
  <c r="AF20" i="51"/>
  <c r="AF20" i="52" s="1"/>
  <c r="AF21" i="51"/>
  <c r="AF56" i="51"/>
  <c r="AF56" i="52" s="1"/>
  <c r="AF55" i="51"/>
  <c r="AF55" i="52" s="1"/>
  <c r="AF53" i="51"/>
  <c r="AF53" i="52" s="1"/>
  <c r="AF52" i="51"/>
  <c r="AF52" i="52" s="1"/>
  <c r="AF32" i="51"/>
  <c r="AF32" i="52" s="1"/>
  <c r="AF30" i="51"/>
  <c r="AF30" i="52" s="1"/>
  <c r="AF29" i="51"/>
  <c r="AF29" i="52" s="1"/>
  <c r="AF28" i="51"/>
  <c r="AF28" i="52" s="1"/>
  <c r="AF27" i="51"/>
  <c r="AF27" i="52" s="1"/>
  <c r="AF26" i="51"/>
  <c r="AF26" i="52" s="1"/>
  <c r="AF25" i="51"/>
  <c r="AF25" i="52" s="1"/>
  <c r="AF24" i="51"/>
  <c r="AF24" i="52" s="1"/>
  <c r="AF23" i="51"/>
  <c r="AF23" i="52" s="1"/>
  <c r="AF22" i="51"/>
  <c r="AF22" i="52" s="1"/>
  <c r="AF6" i="51"/>
  <c r="AF6" i="52" s="1"/>
  <c r="Z49" i="49"/>
  <c r="AF41" i="49"/>
  <c r="AF34" i="49"/>
  <c r="AF49" i="47"/>
  <c r="AF41" i="47"/>
  <c r="AF40" i="47"/>
  <c r="AF40" i="49" s="1"/>
  <c r="AF39" i="47"/>
  <c r="AF39" i="49" s="1"/>
  <c r="AF38" i="47"/>
  <c r="AF38" i="49" s="1"/>
  <c r="AF37" i="47"/>
  <c r="AF37" i="49" s="1"/>
  <c r="AF32" i="47"/>
  <c r="AF32" i="49" s="1"/>
  <c r="AF31" i="47"/>
  <c r="AF31" i="49" s="1"/>
  <c r="AF30" i="47"/>
  <c r="AF30" i="49" s="1"/>
  <c r="AF29" i="47"/>
  <c r="AF29" i="49" s="1"/>
  <c r="AF28" i="47"/>
  <c r="AF28" i="49" s="1"/>
  <c r="AF27" i="47"/>
  <c r="AF27" i="49" s="1"/>
  <c r="AF26" i="47"/>
  <c r="AF26" i="49" s="1"/>
  <c r="AF25" i="47"/>
  <c r="AF25" i="49" s="1"/>
  <c r="AF51" i="47"/>
  <c r="AF51" i="49" s="1"/>
  <c r="AF47" i="47"/>
  <c r="AF47" i="49" s="1"/>
  <c r="AF50" i="47"/>
  <c r="AF50" i="49" s="1"/>
  <c r="AF48" i="47"/>
  <c r="AF48" i="49" s="1"/>
  <c r="AF46" i="47"/>
  <c r="AF46" i="49" s="1"/>
  <c r="AF45" i="47"/>
  <c r="AF45" i="49" s="1"/>
  <c r="AF36" i="47"/>
  <c r="AF36" i="49" s="1"/>
  <c r="AF35" i="47"/>
  <c r="AF35" i="49" s="1"/>
  <c r="AF34" i="47"/>
  <c r="AF33" i="47"/>
  <c r="AF33" i="49" s="1"/>
  <c r="AF53" i="47"/>
  <c r="AF53" i="49" s="1"/>
  <c r="AF52" i="47"/>
  <c r="AF52" i="49" s="1"/>
  <c r="AF44" i="47"/>
  <c r="AF44" i="49" s="1"/>
  <c r="AF49" i="49" l="1"/>
  <c r="AF54" i="47"/>
  <c r="Z54" i="49"/>
  <c r="AF42" i="47"/>
  <c r="Z42" i="49"/>
  <c r="AF42" i="49" s="1"/>
  <c r="AF56" i="47"/>
  <c r="Z56" i="49"/>
  <c r="AF55" i="47"/>
  <c r="Z55" i="49"/>
  <c r="AF24" i="47"/>
  <c r="Z24" i="49"/>
  <c r="AF7" i="47"/>
  <c r="Z7" i="49"/>
  <c r="AF43" i="47"/>
  <c r="Z43" i="49"/>
  <c r="AF43" i="49" s="1"/>
  <c r="AF6" i="47"/>
  <c r="Z6" i="49"/>
  <c r="AF23" i="47"/>
  <c r="Z23" i="49"/>
  <c r="AF22" i="47"/>
  <c r="Z22" i="49"/>
  <c r="AF21" i="47"/>
  <c r="Z21" i="49"/>
  <c r="AF20" i="47"/>
  <c r="Z20" i="49"/>
  <c r="AF19" i="47"/>
  <c r="Z19" i="49"/>
  <c r="AF18" i="47"/>
  <c r="Z18" i="49"/>
  <c r="AF17" i="47"/>
  <c r="Z17" i="49"/>
  <c r="AF16" i="47"/>
  <c r="Z16" i="49"/>
  <c r="AF15" i="47"/>
  <c r="Z15" i="49"/>
  <c r="AF14" i="47"/>
  <c r="Z14" i="49"/>
  <c r="AF13" i="47"/>
  <c r="Z13" i="49"/>
  <c r="AF12" i="47"/>
  <c r="Z12" i="49"/>
  <c r="AF11" i="47"/>
  <c r="Z11" i="49"/>
  <c r="AF10" i="47"/>
  <c r="Z10" i="49"/>
  <c r="AF9" i="47"/>
  <c r="Z9" i="49"/>
  <c r="AF8" i="47"/>
  <c r="Z8" i="49"/>
  <c r="AF18" i="49" l="1"/>
  <c r="AF8" i="49"/>
  <c r="AF9" i="49"/>
  <c r="AF10" i="49"/>
  <c r="AF11" i="49"/>
  <c r="AF12" i="49"/>
  <c r="AF13" i="49"/>
  <c r="AF14" i="49"/>
  <c r="AF15" i="49"/>
  <c r="AF16" i="49"/>
  <c r="AF17" i="49"/>
  <c r="AF19" i="49"/>
  <c r="AF20" i="49"/>
  <c r="AF21" i="49"/>
  <c r="AF22" i="49"/>
  <c r="AF23" i="49"/>
  <c r="AF6" i="49"/>
  <c r="AF7" i="49"/>
  <c r="AF24" i="49"/>
  <c r="AF55" i="49"/>
  <c r="AF56" i="49"/>
  <c r="AF54" i="4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<sst xmlns="http://schemas.openxmlformats.org/spreadsheetml/2006/main" count="15802" uniqueCount="212">
  <si>
    <t>England</t>
  </si>
  <si>
    <t>Avon</t>
  </si>
  <si>
    <t>Bedfordshire</t>
  </si>
  <si>
    <t>Berkshire</t>
  </si>
  <si>
    <t>Buckinghamshire</t>
  </si>
  <si>
    <t>Cambridgeshire</t>
  </si>
  <si>
    <t>Cheshire</t>
  </si>
  <si>
    <t>Cleveland</t>
  </si>
  <si>
    <t>Cornwall</t>
  </si>
  <si>
    <t>Cumbria</t>
  </si>
  <si>
    <t>Derbyshire</t>
  </si>
  <si>
    <t>Durham</t>
  </si>
  <si>
    <t>East Sussex</t>
  </si>
  <si>
    <t>Essex</t>
  </si>
  <si>
    <t>Gloucestershire</t>
  </si>
  <si>
    <t>Greater London</t>
  </si>
  <si>
    <t>Greater Manchester</t>
  </si>
  <si>
    <t>Hertfordshire</t>
  </si>
  <si>
    <t>Humberside</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</si>
  <si>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</si>
  <si>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</si>
  <si>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</si>
  <si>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</si>
  <si>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</si>
  <si>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</si>
  <si>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</si>
  <si>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</si>
  <si>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</si>
  <si>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</si>
  <si>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</si>
  <si>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</si>
  <si>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</si>
  <si>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</si>
  <si>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</si>
  <si>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</si>
  <si>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</si>
  <si>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Warwickshire</t>
  </si>
  <si>
    <t>West Midlands</t>
  </si>
  <si>
    <t>West Sussex</t>
  </si>
  <si>
    <t>West Yorkshire</t>
  </si>
  <si>
    <t>Metropolitan</t>
  </si>
  <si>
    <t>Apprentice wholetime firefighters</t>
  </si>
  <si>
    <t>16-24</t>
  </si>
  <si>
    <t>25-35</t>
  </si>
  <si>
    <t>36-45</t>
  </si>
  <si>
    <t>46-55</t>
  </si>
  <si>
    <t>56+</t>
  </si>
  <si>
    <t>The full set of fire statistics releases, tables and guidance can be found on our landing page, here-</t>
  </si>
  <si>
    <t>https://www.gov.uk/government/collections/fire-statistics</t>
  </si>
  <si>
    <t>The statistics in this table are Official Statistics.</t>
  </si>
  <si>
    <t>Source: Home Office Operational Statistics Data Collection, figures supplied by fire and rescue authorities.</t>
  </si>
  <si>
    <t>Contact: FireStatistics@homeoffice.gov.uk</t>
  </si>
  <si>
    <t>Fire and rescue workforce and pensions statistics</t>
  </si>
  <si>
    <t>Contents</t>
  </si>
  <si>
    <t>We’re always looking to improve the accessibility of our documents.</t>
  </si>
  <si>
    <t xml:space="preserve">To access data tables, select the table number or tabs. </t>
  </si>
  <si>
    <t>Cover sheet</t>
  </si>
  <si>
    <t>Sheet</t>
  </si>
  <si>
    <t>Title</t>
  </si>
  <si>
    <t>Period covered</t>
  </si>
  <si>
    <t>National Statistics?</t>
  </si>
  <si>
    <t>No</t>
  </si>
  <si>
    <t>Table 1125</t>
  </si>
  <si>
    <t xml:space="preserve">Apprentices by age, fire and rescue authority and role </t>
  </si>
  <si>
    <t>end of table</t>
  </si>
  <si>
    <t>blank</t>
  </si>
  <si>
    <t>End of table</t>
  </si>
  <si>
    <t>Hampshire and Isle of Wight</t>
  </si>
  <si>
    <t>Isles Of Scilly</t>
  </si>
  <si>
    <t>North West Fire Control</t>
  </si>
  <si>
    <t xml:space="preserve">In 2019-20 the range of the lowest age category for which data was collected changed from 17-24 to 16-24. Historical data for this age category has been retained in this table despite not being exactly comparable due to the likely low number of 16 year olds in previous years. </t>
  </si>
  <si>
    <t>Age not stated</t>
  </si>
  <si>
    <t>Notes on data adjustments</t>
  </si>
  <si>
    <t>General notes</t>
  </si>
  <si>
    <t>FINANCIAL_YEAR</t>
  </si>
  <si>
    <t>FRS_NAME</t>
  </si>
  <si>
    <t>E_CODE</t>
  </si>
  <si>
    <t>IS_MET_NON_MET</t>
  </si>
  <si>
    <t>URBAN_RURAL</t>
  </si>
  <si>
    <t>HC_OR_FTE</t>
  </si>
  <si>
    <t>ROLE</t>
  </si>
  <si>
    <t>AGE_CHARACTERISTIC</t>
  </si>
  <si>
    <t>TOTAL_STAFF</t>
  </si>
  <si>
    <t>Non-metropolitan</t>
  </si>
  <si>
    <t>Predominantly Urban</t>
  </si>
  <si>
    <t>16to24</t>
  </si>
  <si>
    <t>25to35</t>
  </si>
  <si>
    <t>36to45</t>
  </si>
  <si>
    <t>46to55</t>
  </si>
  <si>
    <t>56plus</t>
  </si>
  <si>
    <t>Wholetime firefighters</t>
  </si>
  <si>
    <t>Significantly Rural</t>
  </si>
  <si>
    <t>Predominantly Rural</t>
  </si>
  <si>
    <t>Devon and Somerset</t>
  </si>
  <si>
    <t>Dorset and Wiltshire</t>
  </si>
  <si>
    <t>Hereford and Worcester</t>
  </si>
  <si>
    <t>Tyne and Wear</t>
  </si>
  <si>
    <t>Fire Control</t>
  </si>
  <si>
    <t>Support Staff</t>
  </si>
  <si>
    <t>Total Staff</t>
  </si>
  <si>
    <t>Average Age</t>
  </si>
  <si>
    <t>Age Not Stated</t>
  </si>
  <si>
    <t>Data - apprentices</t>
  </si>
  <si>
    <t>2022/23</t>
  </si>
  <si>
    <t>1 The total number of employees.</t>
  </si>
  <si>
    <t>2 For a list of FRAs and whether they are considered "Metropolitan", "Non Metropolitan", "Predominantly Rural", "Significantly Rural" or "Predominantly Urban" please see the FRS geographical categories sheet.</t>
  </si>
  <si>
    <t>4 This figure is indicative. It is calculated using average ages for each age band and therefore should be used with caution.</t>
  </si>
  <si>
    <t xml:space="preserve">Hampshire FRS and Isle of Wight FRS merged on 31st March 2021. Figures for previous years are the sum of the figures for the two individual FRSs. </t>
  </si>
  <si>
    <t xml:space="preserve">Staff on dual contracts have been recorded more than once e.g. firefighters on both a wholetime and an on-call contract are included in the wholetime firefighter and retained duty system firefighter figures above. 
 </t>
  </si>
  <si>
    <t xml:space="preserve">Nevertheless it should be noted that for all years prior to 2019-20 the numbers covering the 16-24 age group in this table may be slightly lower than in reality due to 16 year olds working for FRSs during this time period not being captured in the data. </t>
  </si>
  <si>
    <t>"-" refers to data not captured.</t>
  </si>
  <si>
    <t>A huge amount of work has been undertaken by FRSs to improve the quality of data, including in previous years, and Home Office are grateful for this. This explains some small amendments in the national and local figures in previous years.</t>
  </si>
  <si>
    <t>2021/22</t>
  </si>
  <si>
    <t>2020/21</t>
  </si>
  <si>
    <t>2019/20</t>
  </si>
  <si>
    <t>2018/19</t>
  </si>
  <si>
    <t>Apprentice Fire Control</t>
  </si>
  <si>
    <t>Apprentice Support Staff</t>
  </si>
  <si>
    <t>Total Apprentices</t>
  </si>
  <si>
    <t>3 Position at 31 March of each year.</t>
  </si>
  <si>
    <t>It is impossible to be an apprentice on call firefighter.</t>
  </si>
  <si>
    <t>Northamptonshire were unable to provide data for 2019 and 2020.</t>
  </si>
  <si>
    <t>FRS Name</t>
  </si>
  <si>
    <t>Met/Non-met category</t>
  </si>
  <si>
    <t>Hampshire and Isle Of Wight</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</si>
  <si>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</si>
  <si>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</si>
  <si>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</si>
  <si>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</si>
  <si>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North West Fire Control is not an FRS, but employs control staff and should be included to be consistent. The allocations here are based on the 4 FRSs it covers (Cumbria, Lancashire, Greater Manchester and Cheshire).</t>
  </si>
  <si>
    <t>Data - new apprentices</t>
  </si>
  <si>
    <t>FRS geographical categories</t>
  </si>
  <si>
    <t>Shows the classification of each FRS into the rural/urban and metropolitan/non-metropolitan groups.</t>
  </si>
  <si>
    <t xml:space="preserve">Raw data for the FIRE1225a table </t>
  </si>
  <si>
    <t xml:space="preserve">Raw data for the FIRE1225b table </t>
  </si>
  <si>
    <t xml:space="preserve">New joiner apprentices by age, fire and rescue authority and role </t>
  </si>
  <si>
    <t>FIRE1125a</t>
  </si>
  <si>
    <t>FIRE1125b</t>
  </si>
  <si>
    <t>CALENDAR_YEAR</t>
  </si>
  <si>
    <t>Pubdate</t>
  </si>
  <si>
    <t>Upcoming date</t>
  </si>
  <si>
    <t>Responsible statistician</t>
  </si>
  <si>
    <t>year ending month</t>
  </si>
  <si>
    <t>year</t>
  </si>
  <si>
    <t>2024/25</t>
  </si>
  <si>
    <t>Press enquiries: NewsDesk@communities.gov.uk</t>
  </si>
  <si>
    <t>4 December 2025</t>
  </si>
  <si>
    <t>Autumn 2026</t>
  </si>
  <si>
    <t>Paul Gaught-Allen</t>
  </si>
  <si>
    <t>March</t>
  </si>
  <si>
    <t>financial year</t>
  </si>
  <si>
    <t>Email: firestatistics@communities.gov.uk</t>
  </si>
  <si>
    <t>If you find any problems, or have any feedback, relating to accessibility</t>
  </si>
  <si>
    <t>please email us at firestatistics@communities.gov.uk</t>
  </si>
  <si>
    <r>
      <t>Select a year</t>
    </r>
    <r>
      <rPr>
        <vertAlign val="superscript"/>
        <sz val="12"/>
        <color rgb="FF000000"/>
        <rFont val="Arial"/>
        <family val="2"/>
      </rPr>
      <t>3</t>
    </r>
    <r>
      <rPr>
        <sz val="12"/>
        <color rgb="FF000000"/>
        <rFont val="Arial"/>
        <family val="2"/>
      </rPr>
      <t xml:space="preserve"> from the drop-down list below:</t>
    </r>
  </si>
  <si>
    <t>2023/24</t>
  </si>
  <si>
    <t>Detailed notes can be found in the guidance document.</t>
  </si>
  <si>
    <t>E31000001</t>
  </si>
  <si>
    <t>HC</t>
  </si>
  <si>
    <t>Fire control</t>
  </si>
  <si>
    <t>Support staff</t>
  </si>
  <si>
    <t>E31000002</t>
  </si>
  <si>
    <t>E31000003</t>
  </si>
  <si>
    <t>E31000004</t>
  </si>
  <si>
    <t>E31000005</t>
  </si>
  <si>
    <t>E31000006</t>
  </si>
  <si>
    <t>E31000008</t>
  </si>
  <si>
    <t>E31000009</t>
  </si>
  <si>
    <t>E31000011</t>
  </si>
  <si>
    <t>E31000047</t>
  </si>
  <si>
    <t>E31000013</t>
  </si>
  <si>
    <t>E31000014</t>
  </si>
  <si>
    <t>E31000015</t>
  </si>
  <si>
    <t>E31000016</t>
  </si>
  <si>
    <t>E31000046</t>
  </si>
  <si>
    <t>E31000040</t>
  </si>
  <si>
    <t>E31000048</t>
  </si>
  <si>
    <t>E31000019</t>
  </si>
  <si>
    <t>E31000020</t>
  </si>
  <si>
    <t>E31000022</t>
  </si>
  <si>
    <t>E31000023</t>
  </si>
  <si>
    <t>E31000024</t>
  </si>
  <si>
    <t>E31000041</t>
  </si>
  <si>
    <t>E31000026</t>
  </si>
  <si>
    <t>E31000029</t>
  </si>
  <si>
    <t>E31000030</t>
  </si>
  <si>
    <t>E31000031</t>
  </si>
  <si>
    <t>E31000042</t>
  </si>
  <si>
    <t>E31000033</t>
  </si>
  <si>
    <t>E31000034</t>
  </si>
  <si>
    <t>E31000035</t>
  </si>
  <si>
    <t>E31000043</t>
  </si>
  <si>
    <t>E31000044</t>
  </si>
  <si>
    <t>E31000037</t>
  </si>
  <si>
    <t>E31000045</t>
  </si>
  <si>
    <t>E31000010</t>
  </si>
  <si>
    <t>E31000018</t>
  </si>
  <si>
    <t>E31000025</t>
  </si>
  <si>
    <t>E31000032</t>
  </si>
  <si>
    <t>E31000036</t>
  </si>
  <si>
    <t>E31000027</t>
  </si>
  <si>
    <t>E31000007</t>
  </si>
  <si>
    <t>E31000028</t>
  </si>
  <si>
    <r>
      <t>Year</t>
    </r>
    <r>
      <rPr>
        <vertAlign val="superscript"/>
        <sz val="12"/>
        <color rgb="FF000000"/>
        <rFont val="Arial"/>
        <family val="2"/>
      </rPr>
      <t>2</t>
    </r>
  </si>
  <si>
    <r>
      <t xml:space="preserve">Average Age (calc) </t>
    </r>
    <r>
      <rPr>
        <vertAlign val="superscript"/>
        <sz val="12"/>
        <color rgb="FF000000"/>
        <rFont val="Arial"/>
        <family val="2"/>
      </rPr>
      <t>3</t>
    </r>
  </si>
  <si>
    <r>
      <t>FIRE STATISTICS TABLE 1125a Apprentices</t>
    </r>
    <r>
      <rPr>
        <b/>
        <vertAlign val="superscript"/>
        <sz val="12"/>
        <color rgb="FF000000"/>
        <rFont val="Arial"/>
        <family val="2"/>
      </rPr>
      <t>1</t>
    </r>
    <r>
      <rPr>
        <b/>
        <sz val="12"/>
        <color rgb="FF000000"/>
        <rFont val="Arial"/>
        <family val="2"/>
      </rPr>
      <t xml:space="preserve"> by age, fire and rescue authority</t>
    </r>
    <r>
      <rPr>
        <b/>
        <vertAlign val="superscript"/>
        <sz val="12"/>
        <color rgb="FF000000"/>
        <rFont val="Arial"/>
        <family val="2"/>
      </rPr>
      <t>2</t>
    </r>
    <r>
      <rPr>
        <b/>
        <sz val="12"/>
        <color rgb="FF000000"/>
        <rFont val="Arial"/>
        <family val="2"/>
      </rPr>
      <t xml:space="preserve"> and role </t>
    </r>
  </si>
  <si>
    <r>
      <t>FRS</t>
    </r>
    <r>
      <rPr>
        <vertAlign val="superscript"/>
        <sz val="12"/>
        <color rgb="FF000000"/>
        <rFont val="Arial"/>
        <family val="2"/>
      </rPr>
      <t>2</t>
    </r>
  </si>
  <si>
    <r>
      <t>Average Age (calc)</t>
    </r>
    <r>
      <rPr>
        <vertAlign val="superscript"/>
        <sz val="12"/>
        <color rgb="FF000000"/>
        <rFont val="Arial"/>
        <family val="2"/>
      </rPr>
      <t>4</t>
    </r>
  </si>
  <si>
    <r>
      <t>Average Age (calc)</t>
    </r>
    <r>
      <rPr>
        <b/>
        <vertAlign val="superscript"/>
        <sz val="12"/>
        <color rgb="FF000000"/>
        <rFont val="Arial"/>
        <family val="2"/>
      </rPr>
      <t>4</t>
    </r>
  </si>
  <si>
    <r>
      <rPr>
        <sz val="12"/>
        <color rgb="FF000000"/>
        <rFont val="Arial"/>
        <family val="2"/>
      </rPr>
      <t xml:space="preserve">See table </t>
    </r>
    <r>
      <rPr>
        <u/>
        <sz val="12"/>
        <color rgb="FF000000"/>
        <rFont val="Arial"/>
        <family val="2"/>
      </rPr>
      <t xml:space="preserve">FIRE1132 </t>
    </r>
    <r>
      <rPr>
        <sz val="12"/>
        <color rgb="FF000000"/>
        <rFont val="Arial"/>
        <family val="2"/>
      </rPr>
      <t>for more detail on dual contracts.</t>
    </r>
  </si>
  <si>
    <r>
      <t>FIRE STATISTICS TABLE 1125b New joiner apprentices</t>
    </r>
    <r>
      <rPr>
        <b/>
        <vertAlign val="superscript"/>
        <sz val="12"/>
        <color rgb="FF000000"/>
        <rFont val="Arial"/>
        <family val="2"/>
      </rPr>
      <t>1</t>
    </r>
    <r>
      <rPr>
        <b/>
        <sz val="12"/>
        <color rgb="FF000000"/>
        <rFont val="Arial"/>
        <family val="2"/>
      </rPr>
      <t xml:space="preserve"> by age, fire and rescue authority</t>
    </r>
    <r>
      <rPr>
        <b/>
        <vertAlign val="superscript"/>
        <sz val="12"/>
        <color rgb="FF000000"/>
        <rFont val="Arial"/>
        <family val="2"/>
      </rPr>
      <t>2</t>
    </r>
    <r>
      <rPr>
        <b/>
        <sz val="12"/>
        <color rgb="FF000000"/>
        <rFont val="Arial"/>
        <family val="2"/>
      </rPr>
      <t xml:space="preserve"> and role </t>
    </r>
  </si>
  <si>
    <r>
      <t>Urban/Rural category</t>
    </r>
    <r>
      <rPr>
        <b/>
        <vertAlign val="superscript"/>
        <sz val="12"/>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</si>
</sst>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8" x14ac:knownFonts="1">
    <font>
      <sz val="11"/>
      <color theme="1"/>
      <name val="Calibri"/>
      <family val="2"/>
      <scheme val="minor"/>
    </font>
    <font>
      <sz val="11"/>
      <color rgb="FF000000"/>
      <name val="Calibri"/>
      <family val="2"/>
    </font>
    <font>
      <u/>
      <sz val="11"/>
      <color rgb="FF0563C1"/>
      <name val="Calibri"/>
      <family val="2"/>
    </font>
    <font>
      <sz val="10"/>
      <name val="MS Sans Serif"/>
      <family val="2"/>
    </font>
    <font>
      <sz val="10"/>
      <name val="Arial"/>
      <family val="2"/>
    </font>
    <font>
      <sz val="10"/>
      <name val="MS Sans Serif"/>
      <family val="2"/>
    </font>
    <font>
      <sz val="11"/>
      <color theme="1"/>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0"/>
      <color rgb="FF0000FF"/>
      <name val="Arial"/>
      <family val="2"/>
    </font>
    <font>
      <u/>
      <sz val="12"/>
      <color rgb="FF0000FF"/>
      <name val="Arial"/>
      <family val="2"/>
    </font>
    <font>
      <u/>
      <sz val="12"/>
      <color theme="10"/>
      <name val="Arial"/>
      <family val="2"/>
    </font>
    <font>
      <u/>
      <sz val="12"/>
      <color rgb="FF0563C1"/>
      <name val="Arial"/>
      <family val="2"/>
    </font>
    <font>
      <b/>
      <sz val="12"/>
      <color rgb="FF000000"/>
      <name val="Arial"/>
      <family val="2"/>
    </font>
    <font>
      <sz val="12"/>
      <color theme="1"/>
      <name val="Arial"/>
      <family val="2"/>
    </font>
    <font>
      <sz val="12"/>
      <color rgb="FFFFFFFF"/>
      <name val="Arial"/>
      <family val="2"/>
    </font>
    <font>
      <sz val="12"/>
      <color theme="0"/>
      <name val="Arial"/>
      <family val="2"/>
    </font>
    <font>
      <b/>
      <sz val="12"/>
      <color theme="1"/>
      <name val="Arial"/>
      <family val="2"/>
    </font>
    <font>
      <b/>
      <sz val="12"/>
      <color theme="0"/>
      <name val="Arial"/>
      <family val="2"/>
    </font>
    <font>
      <sz val="12"/>
      <name val="Arial"/>
      <family val="2"/>
    </font>
    <font>
      <vertAlign val="superscript"/>
      <sz val="12"/>
      <color rgb="FF000000"/>
      <name val="Arial"/>
      <family val="2"/>
    </font>
    <font>
      <u/>
      <sz val="12"/>
      <color rgb="FF000000"/>
      <name val="Arial"/>
      <family val="2"/>
    </font>
    <font>
      <b/>
      <vertAlign val="superscript"/>
      <sz val="12"/>
      <color rgb="FF000000"/>
      <name val="Arial"/>
      <family val="2"/>
    </font>
  </fonts>
  <fills count="8">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rgb="FFFFFFFF"/>
        <bgColor rgb="FFFFFFFF"/>
      </patternFill>
    </fill>
    <fill>
      <patternFill patternType="solid">
        <fgColor rgb="FFFFFFFF"/>
        <bgColor indexed="64"/>
      </patternFill>
    </fill>
    <fill>
      <patternFill patternType="solid">
        <fgColor rgb="FFFFFFFF"/>
        <bgColor rgb="FFFF0000"/>
      </patternFill>
    </fill>
    <fill>
      <patternFill patternType="solid">
        <fgColor rgb="FFFFFFFF"/>
        <bgColor rgb="FFFFC000"/>
      </patternFill>
    </fill>
  </fills>
  <borders count="4">
    <border>
      <left/>
      <right/>
      <top/>
      <bottom/>
      <diagonal/>
    </border>
    <border>
      <left/>
      <right/>
      <top/>
      <bottom style="medium">
        <color indexed="64"/>
      </bottom>
      <diagonal/>
    </border>
    <border>
      <left/>
      <right/>
      <top/>
      <bottom style="medium">
        <color rgb="FF000000"/>
      </bottom>
      <diagonal/>
    </border>
    <border>
      <left/>
      <right/>
      <top style="medium">
        <color rgb="FF000000"/>
      </top>
      <bottom/>
      <diagonal/>
    </border>
  </borders>
  <cellStyleXfs count="19">
    <xf numFmtId="0" fontId="0" fillId="0" borderId="0"/>
    <xf numFmtId="0" fontId="1" fillId="0" borderId="0"/>
    <xf numFmtId="0" fontId="2" fillId="0" borderId="0" applyNumberFormat="0" applyFill="0" applyBorder="0" applyAlignment="0" applyProtection="0"/>
    <xf numFmtId="0" fontId="3" fillId="0" borderId="0"/>
    <xf numFmtId="0" fontId="5" fillId="0" borderId="0"/>
    <xf numFmtId="0" fontId="4" fillId="0" borderId="0"/>
    <xf numFmtId="9" fontId="6" fillId="0" borderId="0" applyFont="0" applyFill="0" applyBorder="0" applyAlignment="0" applyProtection="0"/>
    <xf numFmtId="0" fontId="7" fillId="0" borderId="0" applyNumberFormat="0" applyBorder="0" applyProtection="0"/>
    <xf numFmtId="0" fontId="8" fillId="0" borderId="0" applyNumberFormat="0" applyBorder="0" applyProtection="0"/>
    <xf numFmtId="0" fontId="13" fillId="0" borderId="0" applyNumberFormat="0" applyFill="0" applyBorder="0" applyAlignment="0" applyProtection="0"/>
    <xf numFmtId="0" fontId="1" fillId="0" borderId="0" applyNumberFormat="0" applyFont="0" applyBorder="0" applyProtection="0"/>
    <xf numFmtId="0" fontId="14" fillId="0" borderId="0" applyNumberFormat="0" applyFill="0" applyBorder="0" applyAlignment="0" applyProtection="0"/>
    <xf numFmtId="0" fontId="2" fillId="0" borderId="0" applyNumberFormat="0" applyFill="0" applyBorder="0" applyAlignment="0" applyProtection="0"/>
    <xf numFmtId="0" fontId="8" fillId="0" borderId="0" applyNumberFormat="0" applyBorder="0" applyProtection="0"/>
    <xf numFmtId="0" fontId="1" fillId="0" borderId="0"/>
    <xf numFmtId="0" fontId="1" fillId="0" borderId="0" applyNumberFormat="0" applyFont="0" applyBorder="0" applyProtection="0"/>
    <xf numFmtId="0" fontId="14" fillId="0" borderId="0" applyNumberFormat="0" applyFill="0" applyBorder="0" applyAlignment="0" applyProtection="0"/>
    <xf numFmtId="0" fontId="2" fillId="0" borderId="0" applyNumberFormat="0" applyFill="0" applyBorder="0" applyAlignment="0" applyProtection="0"/>
    <xf numFmtId="0" fontId="13" fillId="0" borderId="0" applyNumberFormat="0" applyFill="0" applyBorder="0" applyAlignment="0" applyProtection="0"/>
  </cellStyleXfs>
  <cellXfs count="118">
    <xf numFmtId="0" fontId="0" fillId="0" borderId="0" xfId="0"/>
    <xf numFmtId="0" fontId="9" fillId="4" borderId="0" xfId="8" applyFont="1" applyFill="1" applyAlignment="1">
      <alignment vertical="center"/>
    </xf>
    <xf numFmtId="0" fontId="7" fillId="4" borderId="0" xfId="7" applyFill="1"/>
    <xf numFmtId="0" fontId="8" fillId="4" borderId="0" xfId="7" applyFont="1" applyFill="1"/>
    <xf numFmtId="0" fontId="10" fillId="4" borderId="0" xfId="7" applyFont="1" applyFill="1"/>
    <xf numFmtId="0" fontId="11" fillId="0" borderId="0" xfId="8" applyFont="1" applyAlignment="1">
      <alignment vertical="center"/>
    </xf>
    <xf numFmtId="0" fontId="12" fillId="0" borderId="0" xfId="7" applyFont="1"/>
    <xf numFmtId="0" fontId="7" fillId="4" borderId="0" xfId="10" applyFont="1" applyFill="1"/>
    <xf numFmtId="0" fontId="15" fillId="4" borderId="0" xfId="16" applyFont="1" applyFill="1" applyAlignment="1"/>
    <xf numFmtId="49" fontId="8" fillId="4" borderId="0" xfId="7" applyNumberFormat="1" applyFont="1" applyFill="1"/>
    <xf numFmtId="0" fontId="16" fillId="2" borderId="0" xfId="18" applyFont="1" applyFill="1" applyAlignment="1"/>
    <xf numFmtId="0" fontId="16" fillId="2" borderId="0" xfId="18" applyFont="1" applyFill="1"/>
    <xf numFmtId="0" fontId="16" fillId="0" borderId="0" xfId="18" applyFont="1" applyFill="1" applyAlignment="1"/>
    <xf numFmtId="0" fontId="17" fillId="4" borderId="0" xfId="17" applyFont="1" applyFill="1" applyAlignment="1"/>
    <xf numFmtId="0" fontId="16" fillId="4" borderId="0" xfId="18" applyFont="1" applyFill="1" applyAlignment="1" applyProtection="1"/>
    <xf numFmtId="0" fontId="7" fillId="2" borderId="0" xfId="15" applyFont="1" applyFill="1" applyAlignment="1">
      <alignment horizontal="left" vertical="center"/>
    </xf>
    <xf numFmtId="0" fontId="19" fillId="3" borderId="0" xfId="0" applyFont="1" applyFill="1"/>
    <xf numFmtId="0" fontId="18" fillId="2" borderId="0" xfId="8" applyFont="1" applyFill="1"/>
    <xf numFmtId="0" fontId="7" fillId="2" borderId="0" xfId="13" applyFont="1" applyFill="1"/>
    <xf numFmtId="0" fontId="7" fillId="2" borderId="0" xfId="13" applyFont="1" applyFill="1" applyAlignment="1">
      <alignment horizontal="left"/>
    </xf>
    <xf numFmtId="0" fontId="7" fillId="2" borderId="0" xfId="8" applyFont="1" applyFill="1"/>
    <xf numFmtId="0" fontId="7" fillId="2" borderId="0" xfId="8" applyFont="1" applyFill="1" applyAlignment="1">
      <alignment horizontal="left"/>
    </xf>
    <xf numFmtId="0" fontId="18" fillId="2" borderId="0" xfId="13" applyFont="1" applyFill="1" applyAlignment="1">
      <alignment wrapText="1"/>
    </xf>
    <xf numFmtId="0" fontId="18" fillId="2" borderId="0" xfId="13" applyFont="1" applyFill="1" applyAlignment="1">
      <alignment horizontal="left" wrapText="1"/>
    </xf>
    <xf numFmtId="0" fontId="7" fillId="2" borderId="0" xfId="14" applyFont="1" applyFill="1"/>
    <xf numFmtId="1" fontId="7" fillId="2" borderId="0" xfId="15" applyNumberFormat="1" applyFont="1" applyFill="1" applyAlignment="1">
      <alignment horizontal="left" vertical="center"/>
    </xf>
    <xf numFmtId="0" fontId="7" fillId="2" borderId="0" xfId="15" applyFont="1" applyFill="1" applyAlignment="1">
      <alignment horizontal="left" vertical="center" wrapText="1"/>
    </xf>
    <xf numFmtId="0" fontId="7" fillId="2" borderId="0" xfId="14" applyFont="1" applyFill="1" applyAlignment="1">
      <alignment wrapText="1"/>
    </xf>
    <xf numFmtId="0" fontId="7" fillId="2" borderId="0" xfId="14" applyFont="1" applyFill="1" applyAlignment="1">
      <alignment horizontal="left"/>
    </xf>
    <xf numFmtId="0" fontId="7" fillId="5" borderId="0" xfId="1" applyFont="1" applyFill="1"/>
    <xf numFmtId="0" fontId="18" fillId="7" borderId="0" xfId="1" applyFont="1" applyFill="1" applyAlignment="1">
      <alignment vertical="center"/>
    </xf>
    <xf numFmtId="0" fontId="21" fillId="4" borderId="0" xfId="0" applyFont="1" applyFill="1" applyAlignment="1">
      <alignment vertical="center"/>
    </xf>
    <xf numFmtId="0" fontId="21" fillId="4" borderId="2" xfId="0" applyFont="1" applyFill="1" applyBorder="1" applyAlignment="1">
      <alignment horizontal="center" vertical="center" wrapText="1"/>
    </xf>
    <xf numFmtId="0" fontId="19" fillId="2" borderId="0" xfId="0" applyFont="1" applyFill="1" applyAlignment="1">
      <alignment horizontal="right" vertical="center" wrapText="1"/>
    </xf>
    <xf numFmtId="3" fontId="23" fillId="5" borderId="3" xfId="0" applyNumberFormat="1" applyFont="1" applyFill="1" applyBorder="1"/>
    <xf numFmtId="0" fontId="22" fillId="3" borderId="0" xfId="0" applyFont="1" applyFill="1"/>
    <xf numFmtId="3" fontId="23" fillId="5" borderId="0" xfId="0" applyNumberFormat="1" applyFont="1" applyFill="1"/>
    <xf numFmtId="3" fontId="21" fillId="5" borderId="0" xfId="0" applyNumberFormat="1" applyFont="1" applyFill="1"/>
    <xf numFmtId="3" fontId="21" fillId="5" borderId="2" xfId="0" applyNumberFormat="1" applyFont="1" applyFill="1" applyBorder="1"/>
    <xf numFmtId="0" fontId="19" fillId="2" borderId="0" xfId="0" applyFont="1" applyFill="1"/>
    <xf numFmtId="0" fontId="18" fillId="4" borderId="0" xfId="0" applyFont="1" applyFill="1"/>
    <xf numFmtId="0" fontId="7" fillId="4" borderId="0" xfId="0" applyFont="1" applyFill="1"/>
    <xf numFmtId="0" fontId="24" fillId="3" borderId="0" xfId="5" applyFont="1" applyFill="1" applyAlignment="1">
      <alignment vertical="center"/>
    </xf>
    <xf numFmtId="0" fontId="7" fillId="4" borderId="0" xfId="1" applyFont="1" applyFill="1"/>
    <xf numFmtId="0" fontId="7" fillId="7" borderId="0" xfId="1" applyFont="1" applyFill="1" applyAlignment="1">
      <alignment horizontal="center" vertical="center"/>
    </xf>
    <xf numFmtId="0" fontId="19" fillId="0" borderId="0" xfId="0" applyFont="1"/>
    <xf numFmtId="0" fontId="19" fillId="3" borderId="0" xfId="0" applyFont="1" applyFill="1" applyAlignment="1">
      <alignment horizontal="left"/>
    </xf>
    <xf numFmtId="0" fontId="7" fillId="0" borderId="0" xfId="0" applyFont="1"/>
    <xf numFmtId="49" fontId="7" fillId="0" borderId="0" xfId="0" applyNumberFormat="1" applyFont="1" applyAlignment="1">
      <alignment horizontal="right"/>
    </xf>
    <xf numFmtId="0" fontId="7" fillId="0" borderId="0" xfId="0" applyFont="1" applyAlignment="1">
      <alignment horizontal="right"/>
    </xf>
    <xf numFmtId="3" fontId="7" fillId="0" borderId="0" xfId="0" applyNumberFormat="1" applyFont="1" applyAlignment="1">
      <alignment horizontal="right"/>
    </xf>
    <xf numFmtId="0" fontId="26" fillId="2" borderId="0" xfId="11" applyFont="1" applyFill="1" applyAlignment="1"/>
    <xf numFmtId="0" fontId="26" fillId="2" borderId="0" xfId="2" applyFont="1" applyFill="1" applyAlignment="1"/>
    <xf numFmtId="0" fontId="7" fillId="3" borderId="0" xfId="0" applyFont="1" applyFill="1"/>
    <xf numFmtId="0" fontId="26" fillId="2" borderId="0" xfId="16" applyFont="1" applyFill="1" applyAlignment="1"/>
    <xf numFmtId="1" fontId="7" fillId="0" borderId="0" xfId="0" applyNumberFormat="1" applyFont="1"/>
    <xf numFmtId="3" fontId="7" fillId="0" borderId="0" xfId="0" applyNumberFormat="1" applyFont="1"/>
    <xf numFmtId="0" fontId="18" fillId="5" borderId="0" xfId="1" applyFont="1" applyFill="1" applyAlignment="1">
      <alignment vertical="center"/>
    </xf>
    <xf numFmtId="0" fontId="19" fillId="0" borderId="0" xfId="0" applyFont="1" applyAlignment="1">
      <alignment horizontal="right" vertical="center" wrapText="1"/>
    </xf>
    <xf numFmtId="0" fontId="7" fillId="5" borderId="0" xfId="0" applyFont="1" applyFill="1"/>
    <xf numFmtId="0" fontId="7" fillId="5" borderId="0" xfId="1" applyFont="1" applyFill="1" applyAlignment="1">
      <alignment vertical="center"/>
    </xf>
    <xf numFmtId="0" fontId="18" fillId="5" borderId="0" xfId="0" applyFont="1" applyFill="1"/>
    <xf numFmtId="0" fontId="7" fillId="5" borderId="0" xfId="0" applyFont="1" applyFill="1" applyAlignment="1">
      <alignment horizontal="left" vertical="center" wrapText="1"/>
    </xf>
    <xf numFmtId="0" fontId="7" fillId="5" borderId="0" xfId="0" applyFont="1" applyFill="1" applyAlignment="1">
      <alignment horizontal="center" vertical="center"/>
    </xf>
    <xf numFmtId="0" fontId="7" fillId="5" borderId="0" xfId="0" applyFont="1" applyFill="1" applyAlignment="1">
      <alignment horizontal="center" vertical="center" wrapText="1"/>
    </xf>
    <xf numFmtId="0" fontId="7" fillId="5" borderId="0" xfId="0" applyFont="1" applyFill="1" applyAlignment="1">
      <alignment horizontal="right" vertical="center" wrapText="1"/>
    </xf>
    <xf numFmtId="3" fontId="7" fillId="5" borderId="0" xfId="0" applyNumberFormat="1" applyFont="1" applyFill="1" applyAlignment="1">
      <alignment horizontal="right"/>
    </xf>
    <xf numFmtId="1" fontId="18" fillId="5" borderId="0" xfId="6" applyNumberFormat="1" applyFont="1" applyFill="1" applyBorder="1" applyAlignment="1">
      <alignment horizontal="right"/>
    </xf>
    <xf numFmtId="3" fontId="7" fillId="5" borderId="0" xfId="0" applyNumberFormat="1" applyFont="1" applyFill="1"/>
    <xf numFmtId="164" fontId="7" fillId="5" borderId="0" xfId="6" applyNumberFormat="1" applyFont="1" applyFill="1" applyBorder="1" applyAlignment="1">
      <alignment horizontal="right"/>
    </xf>
    <xf numFmtId="165" fontId="7" fillId="5" borderId="0" xfId="6" applyNumberFormat="1" applyFont="1" applyFill="1" applyBorder="1"/>
    <xf numFmtId="0" fontId="7" fillId="5" borderId="0" xfId="0" applyFont="1" applyFill="1" applyAlignment="1">
      <alignment wrapText="1"/>
    </xf>
    <xf numFmtId="0" fontId="26" fillId="5" borderId="0" xfId="2" applyFont="1" applyFill="1" applyBorder="1"/>
    <xf numFmtId="0" fontId="7" fillId="5" borderId="0" xfId="0" applyFont="1" applyFill="1" applyAlignment="1">
      <alignment horizontal="right"/>
    </xf>
    <xf numFmtId="1" fontId="18" fillId="5" borderId="0" xfId="0" applyNumberFormat="1" applyFont="1" applyFill="1"/>
    <xf numFmtId="1" fontId="18" fillId="5" borderId="0" xfId="1" applyNumberFormat="1" applyFont="1" applyFill="1" applyAlignment="1">
      <alignment vertical="center"/>
    </xf>
    <xf numFmtId="3" fontId="18" fillId="5" borderId="0" xfId="6" applyNumberFormat="1" applyFont="1" applyFill="1" applyBorder="1" applyAlignment="1">
      <alignment horizontal="right"/>
    </xf>
    <xf numFmtId="3" fontId="7" fillId="5" borderId="0" xfId="0" applyNumberFormat="1" applyFont="1" applyFill="1" applyAlignment="1">
      <alignment horizontal="center" vertical="center" wrapText="1"/>
    </xf>
    <xf numFmtId="0" fontId="18" fillId="6" borderId="0" xfId="0" applyFont="1" applyFill="1"/>
    <xf numFmtId="0" fontId="7" fillId="4" borderId="2" xfId="0" applyFont="1" applyFill="1" applyBorder="1" applyAlignment="1">
      <alignment vertical="center"/>
    </xf>
    <xf numFmtId="0" fontId="18" fillId="4" borderId="2" xfId="0" applyFont="1" applyFill="1" applyBorder="1" applyAlignment="1">
      <alignment vertical="center"/>
    </xf>
    <xf numFmtId="0" fontId="7" fillId="4" borderId="2"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7" fillId="4" borderId="0" xfId="0" applyFont="1" applyFill="1" applyAlignment="1">
      <alignment horizontal="right" vertical="center" wrapText="1"/>
    </xf>
    <xf numFmtId="3" fontId="18" fillId="5" borderId="3" xfId="0" applyNumberFormat="1" applyFont="1" applyFill="1" applyBorder="1" applyAlignment="1">
      <alignment horizontal="right"/>
    </xf>
    <xf numFmtId="3" fontId="18" fillId="4" borderId="0" xfId="0" applyNumberFormat="1" applyFont="1" applyFill="1"/>
    <xf numFmtId="3" fontId="18" fillId="5" borderId="0" xfId="0" applyNumberFormat="1" applyFont="1" applyFill="1" applyAlignment="1">
      <alignment horizontal="right"/>
    </xf>
    <xf numFmtId="3" fontId="7" fillId="4" borderId="0" xfId="0" applyNumberFormat="1" applyFont="1" applyFill="1"/>
    <xf numFmtId="10" fontId="7" fillId="4" borderId="0" xfId="0" applyNumberFormat="1" applyFont="1" applyFill="1"/>
    <xf numFmtId="164" fontId="7" fillId="4" borderId="0" xfId="6" applyNumberFormat="1" applyFont="1" applyFill="1"/>
    <xf numFmtId="0" fontId="7" fillId="5" borderId="2" xfId="0" applyFont="1" applyFill="1" applyBorder="1"/>
    <xf numFmtId="3" fontId="7" fillId="5" borderId="2" xfId="0" applyNumberFormat="1" applyFont="1" applyFill="1" applyBorder="1" applyAlignment="1">
      <alignment horizontal="right"/>
    </xf>
    <xf numFmtId="3" fontId="18" fillId="5" borderId="2" xfId="0" applyNumberFormat="1" applyFont="1" applyFill="1" applyBorder="1" applyAlignment="1">
      <alignment horizontal="right"/>
    </xf>
    <xf numFmtId="165" fontId="7" fillId="4" borderId="0" xfId="6" applyNumberFormat="1" applyFont="1" applyFill="1"/>
    <xf numFmtId="0" fontId="26" fillId="5" borderId="0" xfId="11" applyFont="1" applyFill="1" applyAlignment="1"/>
    <xf numFmtId="0" fontId="7" fillId="4" borderId="0" xfId="0" applyFont="1" applyFill="1" applyAlignment="1">
      <alignment horizontal="left"/>
    </xf>
    <xf numFmtId="0" fontId="7" fillId="4" borderId="0" xfId="0" applyFont="1" applyFill="1" applyAlignment="1">
      <alignment wrapText="1"/>
    </xf>
    <xf numFmtId="0" fontId="7" fillId="4" borderId="0" xfId="0" applyFont="1" applyFill="1" applyAlignment="1">
      <alignment vertical="top"/>
    </xf>
    <xf numFmtId="0" fontId="7" fillId="5" borderId="0" xfId="5" applyFont="1" applyFill="1" applyAlignment="1">
      <alignment vertical="center"/>
    </xf>
    <xf numFmtId="0" fontId="26" fillId="5" borderId="0" xfId="2" applyFont="1" applyFill="1" applyAlignment="1"/>
    <xf numFmtId="0" fontId="26" fillId="5" borderId="0" xfId="2" applyFont="1" applyFill="1" applyAlignment="1">
      <alignment vertical="center"/>
    </xf>
    <xf numFmtId="0" fontId="7" fillId="5" borderId="0" xfId="2" applyFont="1" applyFill="1" applyAlignment="1">
      <alignment vertical="center"/>
    </xf>
    <xf numFmtId="0" fontId="18" fillId="5" borderId="0" xfId="2" applyFont="1" applyFill="1" applyAlignment="1"/>
    <xf numFmtId="0" fontId="7" fillId="5" borderId="0" xfId="2" applyFont="1" applyFill="1" applyAlignment="1"/>
    <xf numFmtId="0" fontId="26" fillId="4" borderId="0" xfId="2" applyFont="1" applyFill="1" applyAlignment="1"/>
    <xf numFmtId="1" fontId="7" fillId="7" borderId="0" xfId="1" applyNumberFormat="1" applyFont="1" applyFill="1" applyAlignment="1">
      <alignment horizontal="center" vertical="center"/>
    </xf>
    <xf numFmtId="3" fontId="7" fillId="4" borderId="2" xfId="0" applyNumberFormat="1" applyFont="1" applyFill="1" applyBorder="1" applyAlignment="1">
      <alignment horizontal="center" vertical="center" wrapText="1"/>
    </xf>
    <xf numFmtId="3" fontId="18" fillId="4" borderId="2" xfId="0" applyNumberFormat="1" applyFont="1" applyFill="1" applyBorder="1" applyAlignment="1">
      <alignment horizontal="center" vertical="center" wrapText="1"/>
    </xf>
    <xf numFmtId="0" fontId="20" fillId="4" borderId="0" xfId="0" applyFont="1" applyFill="1"/>
    <xf numFmtId="0" fontId="18" fillId="5" borderId="0" xfId="1" applyFont="1" applyFill="1" applyAlignment="1">
      <alignment horizontal="right" vertical="center"/>
    </xf>
    <xf numFmtId="0" fontId="18" fillId="3" borderId="1" xfId="0" applyFont="1" applyFill="1" applyBorder="1"/>
    <xf numFmtId="0" fontId="7" fillId="3" borderId="0" xfId="0" applyFont="1" applyFill="1" applyAlignment="1">
      <alignment vertical="top"/>
    </xf>
    <xf numFmtId="0" fontId="7" fillId="3" borderId="1" xfId="0" applyFont="1" applyFill="1" applyBorder="1"/>
    <xf numFmtId="0" fontId="26" fillId="3" borderId="0" xfId="18" applyFont="1" applyFill="1" applyAlignment="1"/>
    <xf numFmtId="0" fontId="26" fillId="3" borderId="0" xfId="18" applyFont="1" applyFill="1" applyAlignment="1">
      <alignment horizontal="left"/>
    </xf>
    <xf numFmtId="0" fontId="7" fillId="3" borderId="0" xfId="0" applyFont="1" applyFill="1" applyAlignment="1">
      <alignment horizontal="left"/>
    </xf>
    <xf numFmtId="0" fontId="20" fillId="3" borderId="0" xfId="0" applyFont="1" applyFill="1"/>
  </cellXfs>
  <cellStyles count="19">
    <cellStyle name="Hyperlink" xfId="2" xr:uid="{00000000-0005-0000-0000-000001000000}"/>
    <cellStyle name="Hyperlink 2 2" xfId="11" xr:uid="{05C248D8-1062-492E-8586-5DF9F2BC0271}"/>
    <cellStyle name="Hyperlink 2 2 2" xfId="16" xr:uid="{6C238978-57C5-4D16-9EAF-0E81D4F0C8DB}"/>
    <cellStyle name="Hyperlink 2 2 3" xfId="18" xr:uid="{57780D2F-9205-4FA6-99AC-E61DC58CF0BC}"/>
    <cellStyle name="Hyperlink 2 3" xfId="9" xr:uid="{17BF74FC-EAB6-4BAE-B171-C613AD2C537F}"/>
    <cellStyle name="Hyperlink 3" xfId="12" xr:uid="{6C464653-32E3-42AD-924A-DF23C5538B66}"/>
    <cellStyle name="Hyperlink 3 2" xfId="17" xr:uid="{2B7173D7-2577-4987-B84D-B951B6C6A0C0}"/>
    <cellStyle name="Normal" xfId="0" builtinId="0"/>
    <cellStyle name="Normal 2" xfId="1" xr:uid="{00000000-0005-0000-0000-000003000000}"/>
    <cellStyle name="Normal 2 2" xfId="3" xr:uid="{00000000-0005-0000-0000-000004000000}"/>
    <cellStyle name="Normal 2 2 2 2" xfId="8" xr:uid="{B7AB6BE4-7277-4C3D-86E9-AF4340A3A646}"/>
    <cellStyle name="Normal 2 3" xfId="13" xr:uid="{861225F2-2BA0-4BE2-9BB3-8092183F9962}"/>
    <cellStyle name="Normal 2 4" xfId="15" xr:uid="{5897F853-0C5B-42F9-A4DA-41D682741E1C}"/>
    <cellStyle name="Normal 3" xfId="4" xr:uid="{00000000-0005-0000-0000-000005000000}"/>
    <cellStyle name="Normal 5 2" xfId="14" xr:uid="{B92710D4-12C5-4B6E-A59C-9B476DC50A68}"/>
    <cellStyle name="Normal 6 2" xfId="7" xr:uid="{C79F639E-9171-4C6C-ADBF-966D0A269903}"/>
    <cellStyle name="Normal 7 2" xfId="10" xr:uid="{77F3DA6D-0F07-4A3E-A211-ABABCC61103F}"/>
    <cellStyle name="Normal_Operational Activities" xfId="5" xr:uid="{00000000-0005-0000-0000-00000C000000}"/>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1747673</xdr:colOff>
      <xdr:row>0</xdr:row>
      <xdr:rowOff>955817</xdr:rowOff>
    </xdr:to>
    <xdr:pic>
      <xdr:nvPicPr>
        <xdr:cNvPr id="2" name="Picture 1">
          <a:extLst>
            <a:ext uri="{FF2B5EF4-FFF2-40B4-BE49-F238E27FC236}">
              <a16:creationId xmlns:a16="http://schemas.microsoft.com/office/drawing/2014/main" id="{12DAC967-ABBF-4545-A254-D2B6E96ED653}"/>
            </a:ext>
          </a:extLst>
        </xdr:cNvPr>
        <xdr:cNvPicPr>
          <a:picLocks noChangeAspect="1"/>
        </xdr:cNvPicPr>
      </xdr:nvPicPr>
      <xdr:blipFill>
        <a:blip xmlns:r="http://schemas.openxmlformats.org/officeDocument/2006/relationships" r:embed="rId1"/>
        <a:stretch>
          <a:fillRect/>
        </a:stretch>
      </xdr:blipFill>
      <xdr:spPr>
        <a:xfrm>
          <a:off x="0" y="0"/>
          <a:ext cx="1747673" cy="9558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883920</xdr:colOff>
      <xdr:row>0</xdr:row>
      <xdr:rowOff>0</xdr:rowOff>
    </xdr:from>
    <xdr:to>
      <xdr:col>3</xdr:col>
      <xdr:colOff>917093</xdr:colOff>
      <xdr:row>2</xdr:row>
      <xdr:rowOff>163337</xdr:rowOff>
    </xdr:to>
    <xdr:pic>
      <xdr:nvPicPr>
        <xdr:cNvPr id="2" name="Picture 1">
          <a:extLst>
            <a:ext uri="{FF2B5EF4-FFF2-40B4-BE49-F238E27FC236}">
              <a16:creationId xmlns:a16="http://schemas.microsoft.com/office/drawing/2014/main" id="{7F1C29B9-F3F1-07B1-1267-3691DFA8B472}"/>
            </a:ext>
          </a:extLst>
        </xdr:cNvPr>
        <xdr:cNvPicPr>
          <a:picLocks noChangeAspect="1"/>
        </xdr:cNvPicPr>
      </xdr:nvPicPr>
      <xdr:blipFill>
        <a:blip xmlns:r="http://schemas.openxmlformats.org/officeDocument/2006/relationships" r:embed="rId1"/>
        <a:stretch>
          <a:fillRect/>
        </a:stretch>
      </xdr:blipFill>
      <xdr:spPr>
        <a:xfrm>
          <a:off x="9403080" y="0"/>
          <a:ext cx="1747673" cy="9558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https://www.gov.uk/government/collections/fire-and-rescue-workforce-and-pensions-statistics"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mailto:firestatistics@communities.gov.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statistical-data-sets/fire-statistics-data-table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3.bin"/><Relationship Id="rId4" Type="http://schemas.openxmlformats.org/officeDocument/2006/relationships/hyperlink" Target="https://www.gov.uk/government/publications/fire-statistics-guidance/fire-statistics-definition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gov.uk/government/publications/fire-statistics-guidance/fire-statistics-definition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D15F0-43A9-4FB9-91DF-86107CB1F768}">
  <sheetPr codeName="Sheet10">
    <tabColor rgb="FFFF0000"/>
  </sheetPr>
  <dimension ref="A1:B6"/>
  <sheetViews>
    <sheetView zoomScaleNormal="100" workbookViewId="0">
      <selection activeCell="D7" sqref="D7"/>
    </sheetView>
  </sheetViews>
  <sheetFormatPr defaultColWidth="9.140625" defaultRowHeight="15" x14ac:dyDescent="0.2"/>
  <cols>
    <col min="1" max="1" width="20.140625" style="45" bestFit="1" customWidth="1"/>
    <col min="2" max="2" width="17.28515625" style="45" bestFit="1" customWidth="1"/>
    <col min="3" max="16384" width="9.140625" style="45"/>
  </cols>
  <sheetData>
    <row r="1" spans="1:2" x14ac:dyDescent="0.2">
      <c r="A1" s="47" t="s">
        <v>139</v>
      </c>
      <c r="B1" s="48" t="s">
        <v>146</v>
      </c>
    </row>
    <row r="2" spans="1:2" x14ac:dyDescent="0.2">
      <c r="A2" s="47" t="s">
        <v>140</v>
      </c>
      <c r="B2" s="49" t="s">
        <v>147</v>
      </c>
    </row>
    <row r="3" spans="1:2" x14ac:dyDescent="0.2">
      <c r="A3" s="47" t="s">
        <v>141</v>
      </c>
      <c r="B3" s="49" t="s">
        <v>148</v>
      </c>
    </row>
    <row r="4" spans="1:2" x14ac:dyDescent="0.2">
      <c r="A4" s="47" t="s">
        <v>142</v>
      </c>
      <c r="B4" s="49" t="s">
        <v>149</v>
      </c>
    </row>
    <row r="5" spans="1:2" x14ac:dyDescent="0.2">
      <c r="A5" s="47" t="s">
        <v>143</v>
      </c>
      <c r="B5" s="50">
        <v>2025</v>
      </c>
    </row>
    <row r="6" spans="1:2" x14ac:dyDescent="0.2">
      <c r="A6" s="47" t="s">
        <v>150</v>
      </c>
      <c r="B6" s="49" t="s">
        <v>144</v>
      </c>
    </row>
  </sheetData>
  <pageMargins left="0.7" right="0.7" top="0.75" bottom="0.75" header="0.3" footer="0.3"/>
  <headerFooter>
    <oddHeader>&amp;C&amp;"Calibri"&amp;10&amp;K000000 OFFICIAL-SENSITIVE - MHCLG ONLY&amp;1#_x000D_</oddHeader>
    <oddFooter>&amp;C_x000D_&amp;1#&amp;"Calibri"&amp;10&amp;K000000 OFFICIAL-SENSITIVE - MHCLG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4A97B-5B65-4045-B066-6847CD000439}">
  <sheetPr codeName="Sheet9"/>
  <dimension ref="A1:J52"/>
  <sheetViews>
    <sheetView zoomScaleNormal="100" workbookViewId="0"/>
  </sheetViews>
  <sheetFormatPr defaultColWidth="8.85546875" defaultRowHeight="15" x14ac:dyDescent="0.2"/>
  <cols>
    <col min="1" max="1" width="28" style="16" customWidth="1"/>
    <col min="2" max="3" width="25.7109375" style="16" customWidth="1"/>
    <col min="4" max="16384" width="8.85546875" style="16"/>
  </cols>
  <sheetData>
    <row r="1" spans="1:10" ht="19.5" thickBot="1" x14ac:dyDescent="0.3">
      <c r="A1" s="111" t="s">
        <v>122</v>
      </c>
      <c r="B1" s="111" t="s">
        <v>211</v>
      </c>
      <c r="C1" s="111" t="s">
        <v>123</v>
      </c>
      <c r="D1" s="53"/>
      <c r="E1" s="53"/>
      <c r="F1" s="53"/>
      <c r="G1" s="53"/>
      <c r="H1" s="53"/>
      <c r="I1" s="53"/>
      <c r="J1" s="53"/>
    </row>
    <row r="2" spans="1:10" x14ac:dyDescent="0.2">
      <c r="A2" s="53" t="s">
        <v>1</v>
      </c>
      <c r="B2" s="53" t="s">
        <v>84</v>
      </c>
      <c r="C2" s="53" t="s">
        <v>83</v>
      </c>
      <c r="D2" s="53"/>
      <c r="E2" s="53"/>
      <c r="F2" s="53"/>
      <c r="G2" s="53"/>
      <c r="H2" s="53"/>
      <c r="I2" s="53"/>
      <c r="J2" s="53"/>
    </row>
    <row r="3" spans="1:10" x14ac:dyDescent="0.2">
      <c r="A3" s="53" t="s">
        <v>2</v>
      </c>
      <c r="B3" s="53" t="s">
        <v>91</v>
      </c>
      <c r="C3" s="53" t="s">
        <v>83</v>
      </c>
      <c r="D3" s="53"/>
      <c r="E3" s="53"/>
      <c r="F3" s="53"/>
      <c r="G3" s="53"/>
      <c r="H3" s="53"/>
      <c r="I3" s="53"/>
      <c r="J3" s="53"/>
    </row>
    <row r="4" spans="1:10" x14ac:dyDescent="0.2">
      <c r="A4" s="53" t="s">
        <v>3</v>
      </c>
      <c r="B4" s="53" t="s">
        <v>84</v>
      </c>
      <c r="C4" s="53" t="s">
        <v>83</v>
      </c>
      <c r="D4" s="53"/>
      <c r="E4" s="53"/>
      <c r="F4" s="53"/>
      <c r="G4" s="53"/>
      <c r="H4" s="53"/>
      <c r="I4" s="53"/>
      <c r="J4" s="53"/>
    </row>
    <row r="5" spans="1:10" x14ac:dyDescent="0.2">
      <c r="A5" s="53" t="s">
        <v>4</v>
      </c>
      <c r="B5" s="53" t="s">
        <v>91</v>
      </c>
      <c r="C5" s="53" t="s">
        <v>83</v>
      </c>
      <c r="D5" s="53"/>
      <c r="E5" s="53"/>
      <c r="F5" s="53"/>
      <c r="G5" s="53"/>
      <c r="H5" s="53"/>
      <c r="I5" s="53"/>
      <c r="J5" s="53"/>
    </row>
    <row r="6" spans="1:10" x14ac:dyDescent="0.2">
      <c r="A6" s="53" t="s">
        <v>5</v>
      </c>
      <c r="B6" s="53" t="s">
        <v>92</v>
      </c>
      <c r="C6" s="53" t="s">
        <v>83</v>
      </c>
      <c r="D6" s="53"/>
      <c r="E6" s="53"/>
      <c r="F6" s="53"/>
      <c r="G6" s="53"/>
      <c r="H6" s="53"/>
      <c r="I6" s="53"/>
      <c r="J6" s="53"/>
    </row>
    <row r="7" spans="1:10" x14ac:dyDescent="0.2">
      <c r="A7" s="53" t="s">
        <v>6</v>
      </c>
      <c r="B7" s="53" t="s">
        <v>91</v>
      </c>
      <c r="C7" s="53" t="s">
        <v>83</v>
      </c>
      <c r="D7" s="53"/>
      <c r="E7" s="53"/>
      <c r="F7" s="53"/>
      <c r="G7" s="53"/>
      <c r="H7" s="53"/>
      <c r="I7" s="53"/>
      <c r="J7" s="53"/>
    </row>
    <row r="8" spans="1:10" x14ac:dyDescent="0.2">
      <c r="A8" s="53" t="s">
        <v>7</v>
      </c>
      <c r="B8" s="53" t="s">
        <v>84</v>
      </c>
      <c r="C8" s="53" t="s">
        <v>83</v>
      </c>
      <c r="D8" s="53"/>
      <c r="E8" s="53"/>
      <c r="F8" s="53"/>
      <c r="G8" s="53"/>
      <c r="H8" s="53"/>
      <c r="I8" s="53"/>
      <c r="J8" s="53"/>
    </row>
    <row r="9" spans="1:10" x14ac:dyDescent="0.2">
      <c r="A9" s="53" t="s">
        <v>8</v>
      </c>
      <c r="B9" s="53" t="s">
        <v>92</v>
      </c>
      <c r="C9" s="53" t="s">
        <v>83</v>
      </c>
      <c r="D9" s="53"/>
      <c r="E9" s="53"/>
      <c r="F9" s="53"/>
      <c r="G9" s="53"/>
      <c r="H9" s="53"/>
      <c r="I9" s="53"/>
      <c r="J9" s="53"/>
    </row>
    <row r="10" spans="1:10" x14ac:dyDescent="0.2">
      <c r="A10" s="53" t="s">
        <v>9</v>
      </c>
      <c r="B10" s="53" t="s">
        <v>92</v>
      </c>
      <c r="C10" s="53" t="s">
        <v>83</v>
      </c>
      <c r="D10" s="53"/>
      <c r="E10" s="53"/>
      <c r="F10" s="53"/>
      <c r="G10" s="53"/>
      <c r="H10" s="53"/>
      <c r="I10" s="53"/>
      <c r="J10" s="53"/>
    </row>
    <row r="11" spans="1:10" x14ac:dyDescent="0.2">
      <c r="A11" s="53" t="s">
        <v>10</v>
      </c>
      <c r="B11" s="53" t="s">
        <v>91</v>
      </c>
      <c r="C11" s="53" t="s">
        <v>83</v>
      </c>
      <c r="D11" s="53"/>
      <c r="E11" s="53"/>
      <c r="F11" s="53"/>
      <c r="G11" s="53"/>
      <c r="H11" s="53"/>
      <c r="I11" s="53"/>
      <c r="J11" s="53"/>
    </row>
    <row r="12" spans="1:10" x14ac:dyDescent="0.2">
      <c r="A12" s="53" t="s">
        <v>93</v>
      </c>
      <c r="B12" s="53" t="s">
        <v>92</v>
      </c>
      <c r="C12" s="53" t="s">
        <v>83</v>
      </c>
      <c r="D12" s="53"/>
      <c r="E12" s="53"/>
      <c r="F12" s="53"/>
      <c r="G12" s="53"/>
      <c r="H12" s="53"/>
      <c r="I12" s="53"/>
      <c r="J12" s="53"/>
    </row>
    <row r="13" spans="1:10" x14ac:dyDescent="0.2">
      <c r="A13" s="53" t="s">
        <v>94</v>
      </c>
      <c r="B13" s="53" t="s">
        <v>91</v>
      </c>
      <c r="C13" s="53" t="s">
        <v>83</v>
      </c>
      <c r="D13" s="53"/>
      <c r="E13" s="53"/>
      <c r="F13" s="53"/>
      <c r="G13" s="53"/>
      <c r="H13" s="53"/>
      <c r="I13" s="53"/>
      <c r="J13" s="53"/>
    </row>
    <row r="14" spans="1:10" x14ac:dyDescent="0.2">
      <c r="A14" s="53" t="s">
        <v>11</v>
      </c>
      <c r="B14" s="53" t="s">
        <v>92</v>
      </c>
      <c r="C14" s="53" t="s">
        <v>83</v>
      </c>
      <c r="D14" s="53"/>
      <c r="E14" s="53"/>
      <c r="F14" s="53"/>
      <c r="G14" s="53"/>
      <c r="H14" s="53"/>
      <c r="I14" s="53"/>
      <c r="J14" s="53"/>
    </row>
    <row r="15" spans="1:10" x14ac:dyDescent="0.2">
      <c r="A15" s="53" t="s">
        <v>12</v>
      </c>
      <c r="B15" s="53" t="s">
        <v>91</v>
      </c>
      <c r="C15" s="53" t="s">
        <v>83</v>
      </c>
      <c r="D15" s="53"/>
      <c r="E15" s="53"/>
      <c r="F15" s="53"/>
      <c r="G15" s="53"/>
      <c r="H15" s="53"/>
      <c r="I15" s="53"/>
      <c r="J15" s="53"/>
    </row>
    <row r="16" spans="1:10" x14ac:dyDescent="0.2">
      <c r="A16" s="53" t="s">
        <v>13</v>
      </c>
      <c r="B16" s="53" t="s">
        <v>91</v>
      </c>
      <c r="C16" s="53" t="s">
        <v>83</v>
      </c>
      <c r="D16" s="53"/>
      <c r="E16" s="53"/>
      <c r="F16" s="53"/>
      <c r="G16" s="53"/>
      <c r="H16" s="53"/>
      <c r="I16" s="53"/>
      <c r="J16" s="53"/>
    </row>
    <row r="17" spans="1:10" x14ac:dyDescent="0.2">
      <c r="A17" s="53" t="s">
        <v>14</v>
      </c>
      <c r="B17" s="53" t="s">
        <v>91</v>
      </c>
      <c r="C17" s="53" t="s">
        <v>83</v>
      </c>
      <c r="D17" s="53"/>
      <c r="E17" s="53"/>
      <c r="F17" s="53"/>
      <c r="G17" s="53"/>
      <c r="H17" s="53"/>
      <c r="I17" s="53"/>
      <c r="J17" s="53"/>
    </row>
    <row r="18" spans="1:10" x14ac:dyDescent="0.2">
      <c r="A18" s="53" t="s">
        <v>15</v>
      </c>
      <c r="B18" s="53" t="s">
        <v>84</v>
      </c>
      <c r="C18" s="53" t="s">
        <v>40</v>
      </c>
      <c r="D18" s="53"/>
      <c r="E18" s="53"/>
      <c r="F18" s="53"/>
      <c r="G18" s="53"/>
      <c r="H18" s="53"/>
      <c r="I18" s="53"/>
      <c r="J18" s="53"/>
    </row>
    <row r="19" spans="1:10" x14ac:dyDescent="0.2">
      <c r="A19" s="53" t="s">
        <v>16</v>
      </c>
      <c r="B19" s="53" t="s">
        <v>84</v>
      </c>
      <c r="C19" s="53" t="s">
        <v>40</v>
      </c>
      <c r="D19" s="53"/>
      <c r="E19" s="53"/>
      <c r="F19" s="53"/>
      <c r="G19" s="53"/>
      <c r="H19" s="53"/>
      <c r="I19" s="53"/>
      <c r="J19" s="53"/>
    </row>
    <row r="20" spans="1:10" x14ac:dyDescent="0.2">
      <c r="A20" s="53" t="s">
        <v>124</v>
      </c>
      <c r="B20" s="53" t="s">
        <v>91</v>
      </c>
      <c r="C20" s="53" t="s">
        <v>83</v>
      </c>
      <c r="D20" s="53"/>
      <c r="E20" s="53"/>
      <c r="F20" s="53"/>
      <c r="G20" s="53"/>
      <c r="H20" s="53"/>
      <c r="I20" s="53"/>
      <c r="J20" s="53"/>
    </row>
    <row r="21" spans="1:10" x14ac:dyDescent="0.2">
      <c r="A21" s="53" t="s">
        <v>95</v>
      </c>
      <c r="B21" s="53" t="s">
        <v>91</v>
      </c>
      <c r="C21" s="53" t="s">
        <v>83</v>
      </c>
      <c r="D21" s="53"/>
      <c r="E21" s="53"/>
      <c r="F21" s="53"/>
      <c r="G21" s="53"/>
      <c r="H21" s="53"/>
      <c r="I21" s="53"/>
      <c r="J21" s="53"/>
    </row>
    <row r="22" spans="1:10" x14ac:dyDescent="0.2">
      <c r="A22" s="53" t="s">
        <v>17</v>
      </c>
      <c r="B22" s="53" t="s">
        <v>84</v>
      </c>
      <c r="C22" s="53" t="s">
        <v>83</v>
      </c>
      <c r="D22" s="53"/>
      <c r="E22" s="53"/>
      <c r="F22" s="53"/>
      <c r="G22" s="53"/>
      <c r="H22" s="53"/>
      <c r="I22" s="53"/>
      <c r="J22" s="53"/>
    </row>
    <row r="23" spans="1:10" x14ac:dyDescent="0.2">
      <c r="A23" s="53" t="s">
        <v>18</v>
      </c>
      <c r="B23" s="53" t="s">
        <v>91</v>
      </c>
      <c r="C23" s="53" t="s">
        <v>83</v>
      </c>
      <c r="D23" s="53"/>
      <c r="E23" s="53"/>
      <c r="F23" s="53"/>
      <c r="G23" s="53"/>
      <c r="H23" s="53"/>
      <c r="I23" s="53"/>
      <c r="J23" s="53"/>
    </row>
    <row r="24" spans="1:10" x14ac:dyDescent="0.2">
      <c r="A24" s="53" t="s">
        <v>68</v>
      </c>
      <c r="B24" s="53" t="s">
        <v>92</v>
      </c>
      <c r="C24" s="53" t="s">
        <v>83</v>
      </c>
      <c r="D24" s="53"/>
      <c r="E24" s="53"/>
      <c r="F24" s="53"/>
      <c r="G24" s="53"/>
      <c r="H24" s="53"/>
      <c r="I24" s="53"/>
      <c r="J24" s="53"/>
    </row>
    <row r="25" spans="1:10" x14ac:dyDescent="0.2">
      <c r="A25" s="53" t="s">
        <v>20</v>
      </c>
      <c r="B25" s="53" t="s">
        <v>91</v>
      </c>
      <c r="C25" s="53" t="s">
        <v>83</v>
      </c>
      <c r="D25" s="53"/>
      <c r="E25" s="53"/>
      <c r="F25" s="53"/>
      <c r="G25" s="53"/>
      <c r="H25" s="53"/>
      <c r="I25" s="53"/>
      <c r="J25" s="53"/>
    </row>
    <row r="26" spans="1:10" x14ac:dyDescent="0.2">
      <c r="A26" s="53" t="s">
        <v>21</v>
      </c>
      <c r="B26" s="53" t="s">
        <v>84</v>
      </c>
      <c r="C26" s="53" t="s">
        <v>83</v>
      </c>
      <c r="D26" s="53"/>
      <c r="E26" s="53"/>
      <c r="F26" s="53"/>
      <c r="G26" s="53"/>
      <c r="H26" s="53"/>
      <c r="I26" s="53"/>
      <c r="J26" s="53"/>
    </row>
    <row r="27" spans="1:10" x14ac:dyDescent="0.2">
      <c r="A27" s="53" t="s">
        <v>22</v>
      </c>
      <c r="B27" s="53" t="s">
        <v>91</v>
      </c>
      <c r="C27" s="53" t="s">
        <v>83</v>
      </c>
      <c r="D27" s="53"/>
      <c r="E27" s="53"/>
      <c r="F27" s="53"/>
      <c r="G27" s="53"/>
      <c r="H27" s="53"/>
      <c r="I27" s="53"/>
      <c r="J27" s="53"/>
    </row>
    <row r="28" spans="1:10" x14ac:dyDescent="0.2">
      <c r="A28" s="53" t="s">
        <v>23</v>
      </c>
      <c r="B28" s="53" t="s">
        <v>92</v>
      </c>
      <c r="C28" s="53" t="s">
        <v>83</v>
      </c>
      <c r="D28" s="53"/>
      <c r="E28" s="53"/>
      <c r="F28" s="53"/>
      <c r="G28" s="53"/>
      <c r="H28" s="53"/>
      <c r="I28" s="53"/>
      <c r="J28" s="53"/>
    </row>
    <row r="29" spans="1:10" x14ac:dyDescent="0.2">
      <c r="A29" s="53" t="s">
        <v>24</v>
      </c>
      <c r="B29" s="53" t="s">
        <v>84</v>
      </c>
      <c r="C29" s="53" t="s">
        <v>40</v>
      </c>
      <c r="D29" s="53"/>
      <c r="E29" s="53"/>
      <c r="F29" s="53"/>
      <c r="G29" s="53"/>
      <c r="H29" s="53"/>
      <c r="I29" s="53"/>
      <c r="J29" s="53"/>
    </row>
    <row r="30" spans="1:10" x14ac:dyDescent="0.2">
      <c r="A30" s="53" t="s">
        <v>25</v>
      </c>
      <c r="B30" s="53" t="s">
        <v>92</v>
      </c>
      <c r="C30" s="53" t="s">
        <v>83</v>
      </c>
      <c r="D30" s="53"/>
      <c r="E30" s="53"/>
      <c r="F30" s="53"/>
      <c r="G30" s="53"/>
      <c r="H30" s="53"/>
      <c r="I30" s="53"/>
      <c r="J30" s="53"/>
    </row>
    <row r="31" spans="1:10" x14ac:dyDescent="0.2">
      <c r="A31" s="53" t="s">
        <v>26</v>
      </c>
      <c r="B31" s="53" t="s">
        <v>92</v>
      </c>
      <c r="C31" s="53" t="s">
        <v>83</v>
      </c>
      <c r="D31" s="53"/>
      <c r="E31" s="53"/>
      <c r="F31" s="53"/>
      <c r="G31" s="53"/>
      <c r="H31" s="53"/>
      <c r="I31" s="53"/>
      <c r="J31" s="53"/>
    </row>
    <row r="32" spans="1:10" x14ac:dyDescent="0.2">
      <c r="A32" s="53" t="s">
        <v>27</v>
      </c>
      <c r="B32" s="53" t="s">
        <v>91</v>
      </c>
      <c r="C32" s="53" t="s">
        <v>83</v>
      </c>
      <c r="D32" s="53"/>
      <c r="E32" s="53"/>
      <c r="F32" s="53"/>
      <c r="G32" s="53"/>
      <c r="H32" s="53"/>
      <c r="I32" s="53"/>
      <c r="J32" s="53"/>
    </row>
    <row r="33" spans="1:10" x14ac:dyDescent="0.2">
      <c r="A33" s="53" t="s">
        <v>28</v>
      </c>
      <c r="B33" s="53" t="s">
        <v>92</v>
      </c>
      <c r="C33" s="53" t="s">
        <v>83</v>
      </c>
      <c r="D33" s="53"/>
      <c r="E33" s="53"/>
      <c r="F33" s="53"/>
      <c r="G33" s="53"/>
      <c r="H33" s="53"/>
      <c r="I33" s="53"/>
      <c r="J33" s="53"/>
    </row>
    <row r="34" spans="1:10" x14ac:dyDescent="0.2">
      <c r="A34" s="53" t="s">
        <v>29</v>
      </c>
      <c r="B34" s="53" t="s">
        <v>84</v>
      </c>
      <c r="C34" s="53" t="s">
        <v>83</v>
      </c>
      <c r="D34" s="53"/>
      <c r="E34" s="53"/>
      <c r="F34" s="53"/>
      <c r="G34" s="112"/>
      <c r="H34" s="112"/>
      <c r="I34" s="53"/>
      <c r="J34" s="53"/>
    </row>
    <row r="35" spans="1:10" x14ac:dyDescent="0.2">
      <c r="A35" s="53" t="s">
        <v>30</v>
      </c>
      <c r="B35" s="53" t="s">
        <v>92</v>
      </c>
      <c r="C35" s="53" t="s">
        <v>83</v>
      </c>
      <c r="D35" s="53"/>
      <c r="E35" s="53"/>
      <c r="F35" s="53"/>
      <c r="G35" s="53"/>
      <c r="H35" s="53"/>
      <c r="I35" s="53"/>
      <c r="J35" s="53"/>
    </row>
    <row r="36" spans="1:10" x14ac:dyDescent="0.2">
      <c r="A36" s="53" t="s">
        <v>31</v>
      </c>
      <c r="B36" s="53" t="s">
        <v>92</v>
      </c>
      <c r="C36" s="53" t="s">
        <v>83</v>
      </c>
      <c r="D36" s="53"/>
      <c r="E36" s="53"/>
      <c r="F36" s="53"/>
      <c r="G36" s="53"/>
      <c r="H36" s="53"/>
      <c r="I36" s="53"/>
      <c r="J36" s="53"/>
    </row>
    <row r="37" spans="1:10" x14ac:dyDescent="0.2">
      <c r="A37" s="53" t="s">
        <v>32</v>
      </c>
      <c r="B37" s="53" t="s">
        <v>84</v>
      </c>
      <c r="C37" s="53" t="s">
        <v>40</v>
      </c>
      <c r="D37" s="53"/>
      <c r="E37" s="53"/>
      <c r="F37" s="53"/>
      <c r="G37" s="53"/>
      <c r="H37" s="53"/>
      <c r="I37" s="53"/>
      <c r="J37" s="53"/>
    </row>
    <row r="38" spans="1:10" x14ac:dyDescent="0.2">
      <c r="A38" s="53" t="s">
        <v>33</v>
      </c>
      <c r="B38" s="53" t="s">
        <v>91</v>
      </c>
      <c r="C38" s="53" t="s">
        <v>83</v>
      </c>
      <c r="D38" s="53"/>
      <c r="E38" s="53"/>
      <c r="F38" s="53"/>
      <c r="G38" s="53"/>
      <c r="H38" s="53"/>
      <c r="I38" s="53"/>
      <c r="J38" s="53"/>
    </row>
    <row r="39" spans="1:10" x14ac:dyDescent="0.2">
      <c r="A39" s="53" t="s">
        <v>34</v>
      </c>
      <c r="B39" s="53" t="s">
        <v>92</v>
      </c>
      <c r="C39" s="53" t="s">
        <v>83</v>
      </c>
      <c r="D39" s="53"/>
      <c r="E39" s="53"/>
      <c r="F39" s="53"/>
      <c r="G39" s="53"/>
      <c r="H39" s="53"/>
      <c r="I39" s="53"/>
      <c r="J39" s="53"/>
    </row>
    <row r="40" spans="1:10" x14ac:dyDescent="0.2">
      <c r="A40" s="53" t="s">
        <v>35</v>
      </c>
      <c r="B40" s="53" t="s">
        <v>84</v>
      </c>
      <c r="C40" s="53" t="s">
        <v>83</v>
      </c>
      <c r="D40" s="53"/>
      <c r="E40" s="53"/>
      <c r="F40" s="53"/>
      <c r="G40" s="53"/>
      <c r="H40" s="53"/>
      <c r="I40" s="53"/>
      <c r="J40" s="53"/>
    </row>
    <row r="41" spans="1:10" x14ac:dyDescent="0.2">
      <c r="A41" s="53" t="s">
        <v>96</v>
      </c>
      <c r="B41" s="53" t="s">
        <v>84</v>
      </c>
      <c r="C41" s="53" t="s">
        <v>40</v>
      </c>
      <c r="D41" s="53"/>
      <c r="E41" s="53"/>
      <c r="F41" s="53"/>
      <c r="G41" s="53"/>
      <c r="H41" s="53"/>
      <c r="I41" s="53"/>
      <c r="J41" s="53"/>
    </row>
    <row r="42" spans="1:10" x14ac:dyDescent="0.2">
      <c r="A42" s="53" t="s">
        <v>36</v>
      </c>
      <c r="B42" s="53" t="s">
        <v>91</v>
      </c>
      <c r="C42" s="53" t="s">
        <v>83</v>
      </c>
      <c r="D42" s="53"/>
      <c r="E42" s="53"/>
      <c r="F42" s="53"/>
      <c r="G42" s="53"/>
      <c r="H42" s="53"/>
      <c r="I42" s="53"/>
      <c r="J42" s="53"/>
    </row>
    <row r="43" spans="1:10" x14ac:dyDescent="0.2">
      <c r="A43" s="53" t="s">
        <v>37</v>
      </c>
      <c r="B43" s="53" t="s">
        <v>84</v>
      </c>
      <c r="C43" s="53" t="s">
        <v>40</v>
      </c>
      <c r="D43" s="53"/>
      <c r="E43" s="53"/>
      <c r="F43" s="53"/>
      <c r="G43" s="53"/>
      <c r="H43" s="53"/>
      <c r="I43" s="53"/>
      <c r="J43" s="53"/>
    </row>
    <row r="44" spans="1:10" x14ac:dyDescent="0.2">
      <c r="A44" s="53" t="s">
        <v>38</v>
      </c>
      <c r="B44" s="53" t="s">
        <v>91</v>
      </c>
      <c r="C44" s="53" t="s">
        <v>83</v>
      </c>
      <c r="D44" s="53"/>
      <c r="E44" s="53"/>
      <c r="F44" s="53"/>
      <c r="G44" s="53"/>
      <c r="H44" s="53"/>
      <c r="I44" s="53"/>
      <c r="J44" s="53"/>
    </row>
    <row r="45" spans="1:10" x14ac:dyDescent="0.2">
      <c r="A45" s="53" t="s">
        <v>39</v>
      </c>
      <c r="B45" s="53" t="s">
        <v>84</v>
      </c>
      <c r="C45" s="53" t="s">
        <v>40</v>
      </c>
      <c r="D45" s="53"/>
      <c r="E45" s="53"/>
      <c r="F45" s="53"/>
      <c r="G45" s="53"/>
      <c r="H45" s="53"/>
      <c r="I45" s="53"/>
      <c r="J45" s="53"/>
    </row>
    <row r="46" spans="1:10" ht="15.75" thickBot="1" x14ac:dyDescent="0.25">
      <c r="A46" s="113" t="s">
        <v>69</v>
      </c>
      <c r="B46" s="113" t="s">
        <v>84</v>
      </c>
      <c r="C46" s="113" t="s">
        <v>83</v>
      </c>
      <c r="D46" s="53"/>
      <c r="E46" s="53"/>
      <c r="F46" s="53"/>
      <c r="G46" s="53"/>
      <c r="H46" s="53"/>
      <c r="I46" s="53"/>
      <c r="J46" s="53"/>
    </row>
    <row r="47" spans="1:10" s="46" customFormat="1" x14ac:dyDescent="0.2">
      <c r="A47" s="114" t="s">
        <v>125</v>
      </c>
      <c r="B47" s="114"/>
      <c r="C47" s="114"/>
      <c r="D47" s="115"/>
      <c r="E47" s="115"/>
      <c r="F47" s="115"/>
      <c r="G47" s="115"/>
      <c r="H47" s="115"/>
      <c r="I47" s="115"/>
      <c r="J47" s="115"/>
    </row>
    <row r="48" spans="1:10" x14ac:dyDescent="0.2">
      <c r="A48" s="116" t="s">
        <v>126</v>
      </c>
      <c r="B48" s="53"/>
      <c r="C48" s="53"/>
      <c r="D48" s="53"/>
      <c r="E48" s="53"/>
      <c r="F48" s="53"/>
      <c r="G48" s="53"/>
      <c r="H48" s="53"/>
      <c r="I48" s="53"/>
      <c r="J48" s="53"/>
    </row>
    <row r="49" spans="1:10" x14ac:dyDescent="0.2">
      <c r="A49" s="116" t="s">
        <v>127</v>
      </c>
      <c r="B49" s="53"/>
      <c r="C49" s="53"/>
      <c r="D49" s="53"/>
      <c r="E49" s="53"/>
      <c r="F49" s="53"/>
      <c r="G49" s="53"/>
      <c r="H49" s="53"/>
      <c r="I49" s="53"/>
      <c r="J49" s="53"/>
    </row>
    <row r="50" spans="1:10" x14ac:dyDescent="0.2">
      <c r="A50" s="116" t="s">
        <v>128</v>
      </c>
      <c r="B50" s="53"/>
      <c r="C50" s="53"/>
      <c r="D50" s="53"/>
      <c r="E50" s="53"/>
      <c r="F50" s="53"/>
      <c r="G50" s="53"/>
      <c r="H50" s="53"/>
      <c r="I50" s="53"/>
      <c r="J50" s="53"/>
    </row>
    <row r="51" spans="1:10" x14ac:dyDescent="0.2">
      <c r="A51" s="116" t="s">
        <v>129</v>
      </c>
      <c r="B51" s="53"/>
      <c r="C51" s="53"/>
      <c r="D51" s="53"/>
      <c r="E51" s="53"/>
      <c r="F51" s="53"/>
      <c r="G51" s="53"/>
      <c r="H51" s="53"/>
      <c r="I51" s="53"/>
      <c r="J51" s="53"/>
    </row>
    <row r="52" spans="1:10" x14ac:dyDescent="0.2">
      <c r="A52" s="117" t="s">
        <v>64</v>
      </c>
      <c r="B52" s="53"/>
      <c r="C52" s="53"/>
      <c r="D52" s="53"/>
      <c r="E52" s="53"/>
      <c r="F52" s="53"/>
      <c r="G52" s="53"/>
      <c r="H52" s="53"/>
      <c r="I52" s="53"/>
      <c r="J52" s="53"/>
    </row>
  </sheetData>
  <hyperlinks>
    <hyperlink ref="A47" r:id="rId1" display="1  Rural Urban classifications of Fire and Rescue Service as defined by Department for Environment, Food and Rural Affairs (DEFRA).. LINK" xr:uid="{3F24DDA5-3819-4302-BED9-6A82B1956A3F}"/>
  </hyperlinks>
  <pageMargins left="0.7" right="0.7" top="0.75" bottom="0.75" header="0.3" footer="0.3"/>
  <headerFooter>
    <oddHeader>&amp;C&amp;"Calibri"&amp;10&amp;K000000 OFFICIAL-SENSITIVE - MHCLG ONLY&amp;1#_x000D_</oddHeader>
    <oddFooter>&amp;C_x000D_&amp;1#&amp;"Calibri"&amp;10&amp;K000000 OFFICIAL-SENSITIVE - MHCLG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757A-459F-44A7-A8CB-433B81094E46}">
  <sheetPr codeName="Sheet1"/>
  <dimension ref="A1:K14"/>
  <sheetViews>
    <sheetView tabSelected="1" workbookViewId="0"/>
  </sheetViews>
  <sheetFormatPr defaultRowHeight="12.75" x14ac:dyDescent="0.2"/>
  <cols>
    <col min="1" max="1" width="78" style="3" customWidth="1"/>
    <col min="2" max="255" width="9.42578125" style="3" customWidth="1"/>
    <col min="256" max="256" width="2.85546875" style="3" customWidth="1"/>
    <col min="257" max="257" width="74" style="3" bestFit="1" customWidth="1"/>
    <col min="258" max="511" width="9.42578125" style="3" customWidth="1"/>
    <col min="512" max="512" width="2.85546875" style="3" customWidth="1"/>
    <col min="513" max="513" width="74" style="3" bestFit="1" customWidth="1"/>
    <col min="514" max="767" width="9.42578125" style="3" customWidth="1"/>
    <col min="768" max="768" width="2.85546875" style="3" customWidth="1"/>
    <col min="769" max="769" width="74" style="3" bestFit="1" customWidth="1"/>
    <col min="770" max="1023" width="9.42578125" style="3" customWidth="1"/>
    <col min="1024" max="1024" width="2.85546875" style="3" customWidth="1"/>
    <col min="1025" max="1025" width="74" style="3" bestFit="1" customWidth="1"/>
    <col min="1026" max="1279" width="9.42578125" style="3" customWidth="1"/>
    <col min="1280" max="1280" width="2.85546875" style="3" customWidth="1"/>
    <col min="1281" max="1281" width="74" style="3" bestFit="1" customWidth="1"/>
    <col min="1282" max="1535" width="9.42578125" style="3" customWidth="1"/>
    <col min="1536" max="1536" width="2.85546875" style="3" customWidth="1"/>
    <col min="1537" max="1537" width="74" style="3" bestFit="1" customWidth="1"/>
    <col min="1538" max="1791" width="9.42578125" style="3" customWidth="1"/>
    <col min="1792" max="1792" width="2.85546875" style="3" customWidth="1"/>
    <col min="1793" max="1793" width="74" style="3" bestFit="1" customWidth="1"/>
    <col min="1794" max="2047" width="9.42578125" style="3" customWidth="1"/>
    <col min="2048" max="2048" width="2.85546875" style="3" customWidth="1"/>
    <col min="2049" max="2049" width="74" style="3" bestFit="1" customWidth="1"/>
    <col min="2050" max="2303" width="9.42578125" style="3" customWidth="1"/>
    <col min="2304" max="2304" width="2.85546875" style="3" customWidth="1"/>
    <col min="2305" max="2305" width="74" style="3" bestFit="1" customWidth="1"/>
    <col min="2306" max="2559" width="9.42578125" style="3" customWidth="1"/>
    <col min="2560" max="2560" width="2.85546875" style="3" customWidth="1"/>
    <col min="2561" max="2561" width="74" style="3" bestFit="1" customWidth="1"/>
    <col min="2562" max="2815" width="9.42578125" style="3" customWidth="1"/>
    <col min="2816" max="2816" width="2.85546875" style="3" customWidth="1"/>
    <col min="2817" max="2817" width="74" style="3" bestFit="1" customWidth="1"/>
    <col min="2818" max="3071" width="9.42578125" style="3" customWidth="1"/>
    <col min="3072" max="3072" width="2.85546875" style="3" customWidth="1"/>
    <col min="3073" max="3073" width="74" style="3" bestFit="1" customWidth="1"/>
    <col min="3074" max="3327" width="9.42578125" style="3" customWidth="1"/>
    <col min="3328" max="3328" width="2.85546875" style="3" customWidth="1"/>
    <col min="3329" max="3329" width="74" style="3" bestFit="1" customWidth="1"/>
    <col min="3330" max="3583" width="9.42578125" style="3" customWidth="1"/>
    <col min="3584" max="3584" width="2.85546875" style="3" customWidth="1"/>
    <col min="3585" max="3585" width="74" style="3" bestFit="1" customWidth="1"/>
    <col min="3586" max="3839" width="9.42578125" style="3" customWidth="1"/>
    <col min="3840" max="3840" width="2.85546875" style="3" customWidth="1"/>
    <col min="3841" max="3841" width="74" style="3" bestFit="1" customWidth="1"/>
    <col min="3842" max="4095" width="9.42578125" style="3" customWidth="1"/>
    <col min="4096" max="4096" width="2.85546875" style="3" customWidth="1"/>
    <col min="4097" max="4097" width="74" style="3" bestFit="1" customWidth="1"/>
    <col min="4098" max="4351" width="9.42578125" style="3" customWidth="1"/>
    <col min="4352" max="4352" width="2.85546875" style="3" customWidth="1"/>
    <col min="4353" max="4353" width="74" style="3" bestFit="1" customWidth="1"/>
    <col min="4354" max="4607" width="9.42578125" style="3" customWidth="1"/>
    <col min="4608" max="4608" width="2.85546875" style="3" customWidth="1"/>
    <col min="4609" max="4609" width="74" style="3" bestFit="1" customWidth="1"/>
    <col min="4610" max="4863" width="9.42578125" style="3" customWidth="1"/>
    <col min="4864" max="4864" width="2.85546875" style="3" customWidth="1"/>
    <col min="4865" max="4865" width="74" style="3" bestFit="1" customWidth="1"/>
    <col min="4866" max="5119" width="9.42578125" style="3" customWidth="1"/>
    <col min="5120" max="5120" width="2.85546875" style="3" customWidth="1"/>
    <col min="5121" max="5121" width="74" style="3" bestFit="1" customWidth="1"/>
    <col min="5122" max="5375" width="9.42578125" style="3" customWidth="1"/>
    <col min="5376" max="5376" width="2.85546875" style="3" customWidth="1"/>
    <col min="5377" max="5377" width="74" style="3" bestFit="1" customWidth="1"/>
    <col min="5378" max="5631" width="9.42578125" style="3" customWidth="1"/>
    <col min="5632" max="5632" width="2.85546875" style="3" customWidth="1"/>
    <col min="5633" max="5633" width="74" style="3" bestFit="1" customWidth="1"/>
    <col min="5634" max="5887" width="9.42578125" style="3" customWidth="1"/>
    <col min="5888" max="5888" width="2.85546875" style="3" customWidth="1"/>
    <col min="5889" max="5889" width="74" style="3" bestFit="1" customWidth="1"/>
    <col min="5890" max="6143" width="9.42578125" style="3" customWidth="1"/>
    <col min="6144" max="6144" width="2.85546875" style="3" customWidth="1"/>
    <col min="6145" max="6145" width="74" style="3" bestFit="1" customWidth="1"/>
    <col min="6146" max="6399" width="9.42578125" style="3" customWidth="1"/>
    <col min="6400" max="6400" width="2.85546875" style="3" customWidth="1"/>
    <col min="6401" max="6401" width="74" style="3" bestFit="1" customWidth="1"/>
    <col min="6402" max="6655" width="9.42578125" style="3" customWidth="1"/>
    <col min="6656" max="6656" width="2.85546875" style="3" customWidth="1"/>
    <col min="6657" max="6657" width="74" style="3" bestFit="1" customWidth="1"/>
    <col min="6658" max="6911" width="9.42578125" style="3" customWidth="1"/>
    <col min="6912" max="6912" width="2.85546875" style="3" customWidth="1"/>
    <col min="6913" max="6913" width="74" style="3" bestFit="1" customWidth="1"/>
    <col min="6914" max="7167" width="9.42578125" style="3" customWidth="1"/>
    <col min="7168" max="7168" width="2.85546875" style="3" customWidth="1"/>
    <col min="7169" max="7169" width="74" style="3" bestFit="1" customWidth="1"/>
    <col min="7170" max="7423" width="9.42578125" style="3" customWidth="1"/>
    <col min="7424" max="7424" width="2.85546875" style="3" customWidth="1"/>
    <col min="7425" max="7425" width="74" style="3" bestFit="1" customWidth="1"/>
    <col min="7426" max="7679" width="9.42578125" style="3" customWidth="1"/>
    <col min="7680" max="7680" width="2.85546875" style="3" customWidth="1"/>
    <col min="7681" max="7681" width="74" style="3" bestFit="1" customWidth="1"/>
    <col min="7682" max="7935" width="9.42578125" style="3" customWidth="1"/>
    <col min="7936" max="7936" width="2.85546875" style="3" customWidth="1"/>
    <col min="7937" max="7937" width="74" style="3" bestFit="1" customWidth="1"/>
    <col min="7938" max="8191" width="9.42578125" style="3" customWidth="1"/>
    <col min="8192" max="8192" width="2.85546875" style="3" customWidth="1"/>
    <col min="8193" max="8193" width="74" style="3" bestFit="1" customWidth="1"/>
    <col min="8194" max="8447" width="9.42578125" style="3" customWidth="1"/>
    <col min="8448" max="8448" width="2.85546875" style="3" customWidth="1"/>
    <col min="8449" max="8449" width="74" style="3" bestFit="1" customWidth="1"/>
    <col min="8450" max="8703" width="9.42578125" style="3" customWidth="1"/>
    <col min="8704" max="8704" width="2.85546875" style="3" customWidth="1"/>
    <col min="8705" max="8705" width="74" style="3" bestFit="1" customWidth="1"/>
    <col min="8706" max="8959" width="9.42578125" style="3" customWidth="1"/>
    <col min="8960" max="8960" width="2.85546875" style="3" customWidth="1"/>
    <col min="8961" max="8961" width="74" style="3" bestFit="1" customWidth="1"/>
    <col min="8962" max="9215" width="9.42578125" style="3" customWidth="1"/>
    <col min="9216" max="9216" width="2.85546875" style="3" customWidth="1"/>
    <col min="9217" max="9217" width="74" style="3" bestFit="1" customWidth="1"/>
    <col min="9218" max="9471" width="9.42578125" style="3" customWidth="1"/>
    <col min="9472" max="9472" width="2.85546875" style="3" customWidth="1"/>
    <col min="9473" max="9473" width="74" style="3" bestFit="1" customWidth="1"/>
    <col min="9474" max="9727" width="9.42578125" style="3" customWidth="1"/>
    <col min="9728" max="9728" width="2.85546875" style="3" customWidth="1"/>
    <col min="9729" max="9729" width="74" style="3" bestFit="1" customWidth="1"/>
    <col min="9730" max="9983" width="9.42578125" style="3" customWidth="1"/>
    <col min="9984" max="9984" width="2.85546875" style="3" customWidth="1"/>
    <col min="9985" max="9985" width="74" style="3" bestFit="1" customWidth="1"/>
    <col min="9986" max="10239" width="9.42578125" style="3" customWidth="1"/>
    <col min="10240" max="10240" width="2.85546875" style="3" customWidth="1"/>
    <col min="10241" max="10241" width="74" style="3" bestFit="1" customWidth="1"/>
    <col min="10242" max="10495" width="9.42578125" style="3" customWidth="1"/>
    <col min="10496" max="10496" width="2.85546875" style="3" customWidth="1"/>
    <col min="10497" max="10497" width="74" style="3" bestFit="1" customWidth="1"/>
    <col min="10498" max="10751" width="9.42578125" style="3" customWidth="1"/>
    <col min="10752" max="10752" width="2.85546875" style="3" customWidth="1"/>
    <col min="10753" max="10753" width="74" style="3" bestFit="1" customWidth="1"/>
    <col min="10754" max="11007" width="9.42578125" style="3" customWidth="1"/>
    <col min="11008" max="11008" width="2.85546875" style="3" customWidth="1"/>
    <col min="11009" max="11009" width="74" style="3" bestFit="1" customWidth="1"/>
    <col min="11010" max="11263" width="9.42578125" style="3" customWidth="1"/>
    <col min="11264" max="11264" width="2.85546875" style="3" customWidth="1"/>
    <col min="11265" max="11265" width="74" style="3" bestFit="1" customWidth="1"/>
    <col min="11266" max="11519" width="9.42578125" style="3" customWidth="1"/>
    <col min="11520" max="11520" width="2.85546875" style="3" customWidth="1"/>
    <col min="11521" max="11521" width="74" style="3" bestFit="1" customWidth="1"/>
    <col min="11522" max="11775" width="9.42578125" style="3" customWidth="1"/>
    <col min="11776" max="11776" width="2.85546875" style="3" customWidth="1"/>
    <col min="11777" max="11777" width="74" style="3" bestFit="1" customWidth="1"/>
    <col min="11778" max="12031" width="9.42578125" style="3" customWidth="1"/>
    <col min="12032" max="12032" width="2.85546875" style="3" customWidth="1"/>
    <col min="12033" max="12033" width="74" style="3" bestFit="1" customWidth="1"/>
    <col min="12034" max="12287" width="9.42578125" style="3" customWidth="1"/>
    <col min="12288" max="12288" width="2.85546875" style="3" customWidth="1"/>
    <col min="12289" max="12289" width="74" style="3" bestFit="1" customWidth="1"/>
    <col min="12290" max="12543" width="9.42578125" style="3" customWidth="1"/>
    <col min="12544" max="12544" width="2.85546875" style="3" customWidth="1"/>
    <col min="12545" max="12545" width="74" style="3" bestFit="1" customWidth="1"/>
    <col min="12546" max="12799" width="9.42578125" style="3" customWidth="1"/>
    <col min="12800" max="12800" width="2.85546875" style="3" customWidth="1"/>
    <col min="12801" max="12801" width="74" style="3" bestFit="1" customWidth="1"/>
    <col min="12802" max="13055" width="9.42578125" style="3" customWidth="1"/>
    <col min="13056" max="13056" width="2.85546875" style="3" customWidth="1"/>
    <col min="13057" max="13057" width="74" style="3" bestFit="1" customWidth="1"/>
    <col min="13058" max="13311" width="9.42578125" style="3" customWidth="1"/>
    <col min="13312" max="13312" width="2.85546875" style="3" customWidth="1"/>
    <col min="13313" max="13313" width="74" style="3" bestFit="1" customWidth="1"/>
    <col min="13314" max="13567" width="9.42578125" style="3" customWidth="1"/>
    <col min="13568" max="13568" width="2.85546875" style="3" customWidth="1"/>
    <col min="13569" max="13569" width="74" style="3" bestFit="1" customWidth="1"/>
    <col min="13570" max="13823" width="9.42578125" style="3" customWidth="1"/>
    <col min="13824" max="13824" width="2.85546875" style="3" customWidth="1"/>
    <col min="13825" max="13825" width="74" style="3" bestFit="1" customWidth="1"/>
    <col min="13826" max="14079" width="9.42578125" style="3" customWidth="1"/>
    <col min="14080" max="14080" width="2.85546875" style="3" customWidth="1"/>
    <col min="14081" max="14081" width="74" style="3" bestFit="1" customWidth="1"/>
    <col min="14082" max="14335" width="9.42578125" style="3" customWidth="1"/>
    <col min="14336" max="14336" width="2.85546875" style="3" customWidth="1"/>
    <col min="14337" max="14337" width="74" style="3" bestFit="1" customWidth="1"/>
    <col min="14338" max="14591" width="9.42578125" style="3" customWidth="1"/>
    <col min="14592" max="14592" width="2.85546875" style="3" customWidth="1"/>
    <col min="14593" max="14593" width="74" style="3" bestFit="1" customWidth="1"/>
    <col min="14594" max="14847" width="9.42578125" style="3" customWidth="1"/>
    <col min="14848" max="14848" width="2.85546875" style="3" customWidth="1"/>
    <col min="14849" max="14849" width="74" style="3" bestFit="1" customWidth="1"/>
    <col min="14850" max="15103" width="9.42578125" style="3" customWidth="1"/>
    <col min="15104" max="15104" width="2.85546875" style="3" customWidth="1"/>
    <col min="15105" max="15105" width="74" style="3" bestFit="1" customWidth="1"/>
    <col min="15106" max="15359" width="9.42578125" style="3" customWidth="1"/>
    <col min="15360" max="15360" width="2.85546875" style="3" customWidth="1"/>
    <col min="15361" max="15361" width="74" style="3" bestFit="1" customWidth="1"/>
    <col min="15362" max="15615" width="9.42578125" style="3" customWidth="1"/>
    <col min="15616" max="15616" width="2.85546875" style="3" customWidth="1"/>
    <col min="15617" max="15617" width="74" style="3" bestFit="1" customWidth="1"/>
    <col min="15618" max="15871" width="9.42578125" style="3" customWidth="1"/>
    <col min="15872" max="15872" width="2.85546875" style="3" customWidth="1"/>
    <col min="15873" max="15873" width="74" style="3" bestFit="1" customWidth="1"/>
    <col min="15874" max="16127" width="9.42578125" style="3" customWidth="1"/>
    <col min="16128" max="16128" width="2.85546875" style="3" customWidth="1"/>
    <col min="16129" max="16129" width="74" style="3" bestFit="1" customWidth="1"/>
    <col min="16130" max="16384" width="9.42578125" style="3" customWidth="1"/>
  </cols>
  <sheetData>
    <row r="1" spans="1:11" ht="84" customHeight="1" x14ac:dyDescent="0.2"/>
    <row r="2" spans="1:11" ht="23.25" x14ac:dyDescent="0.2">
      <c r="A2" s="1" t="s">
        <v>52</v>
      </c>
    </row>
    <row r="3" spans="1:11" ht="23.25" x14ac:dyDescent="0.2">
      <c r="A3" s="1" t="str">
        <f>_xlfn.CONCAT("England, year ending March ",config!B5)</f>
        <v>England, year ending March 2025</v>
      </c>
    </row>
    <row r="4" spans="1:11" ht="45" customHeight="1" x14ac:dyDescent="0.25">
      <c r="A4" s="4" t="s">
        <v>62</v>
      </c>
      <c r="C4" s="5"/>
      <c r="K4" s="6"/>
    </row>
    <row r="5" spans="1:11" ht="32.25" customHeight="1" x14ac:dyDescent="0.2">
      <c r="A5" s="2" t="str">
        <f>_xlfn.CONCAT("Responsible Statistician: ",config!B3)</f>
        <v>Responsible Statistician: Paul Gaught-Allen</v>
      </c>
      <c r="B5" s="2"/>
      <c r="E5" s="9"/>
    </row>
    <row r="6" spans="1:11" ht="15" x14ac:dyDescent="0.2">
      <c r="A6" s="10" t="s">
        <v>151</v>
      </c>
      <c r="B6" s="2"/>
    </row>
    <row r="7" spans="1:11" ht="15" x14ac:dyDescent="0.2">
      <c r="A7" s="11" t="s">
        <v>145</v>
      </c>
      <c r="B7" s="8"/>
    </row>
    <row r="8" spans="1:11" ht="28.5" customHeight="1" x14ac:dyDescent="0.2">
      <c r="A8" s="12" t="str">
        <f>_xlfn.CONCAT("Published: ",config!B1)</f>
        <v>Published: 4 December 2025</v>
      </c>
      <c r="B8" s="7"/>
    </row>
    <row r="9" spans="1:11" ht="15" x14ac:dyDescent="0.2">
      <c r="A9" s="13" t="str">
        <f>_xlfn.CONCAT("Next update: ",config!B2)</f>
        <v>Next update: Autumn 2026</v>
      </c>
      <c r="B9" s="7"/>
    </row>
    <row r="10" spans="1:11" ht="30" customHeight="1" x14ac:dyDescent="0.2">
      <c r="A10" s="2" t="str">
        <f>_xlfn.CONCAT("Crown copyright © ",config!B5)</f>
        <v>Crown copyright © 2025</v>
      </c>
    </row>
    <row r="11" spans="1:11" ht="15" x14ac:dyDescent="0.2">
      <c r="A11" s="13" t="s">
        <v>53</v>
      </c>
    </row>
    <row r="12" spans="1:11" ht="26.25" customHeight="1" x14ac:dyDescent="0.2">
      <c r="A12" s="2" t="s">
        <v>54</v>
      </c>
    </row>
    <row r="13" spans="1:11" ht="15" x14ac:dyDescent="0.2">
      <c r="A13" s="2" t="s">
        <v>152</v>
      </c>
    </row>
    <row r="14" spans="1:11" ht="15" x14ac:dyDescent="0.2">
      <c r="A14" s="14" t="s">
        <v>153</v>
      </c>
    </row>
  </sheetData>
  <hyperlinks>
    <hyperlink ref="A11" location="Contents!A1" display="Contents" xr:uid="{0B221BE6-4FD5-47EE-9BB1-42AC7005FEA9}"/>
    <hyperlink ref="A8" r:id="rId1" display="Published: 21 October 2021" xr:uid="{8366A7BF-36C6-403E-B2B3-AC81362437A4}"/>
    <hyperlink ref="A7" r:id="rId2" xr:uid="{11E59BA7-C33B-48DA-B6EB-F81AE9B7B8DE}"/>
    <hyperlink ref="A6" r:id="rId3" xr:uid="{C2272526-22CA-42F0-8EDD-AFC1B147BB45}"/>
    <hyperlink ref="A14" r:id="rId4" display="Please email us at firestatistics@communities.gov.uk" xr:uid="{F1C61AF9-DD83-4A24-9E02-BA1C0317F926}"/>
    <hyperlink ref="A9" r:id="rId5" display="https://www.gov.uk/search/research-and-statistics?keywords=fire&amp;content_store_document_type=upcoming_statistics&amp;order=release-date-oldest" xr:uid="{2A6385E1-CCBC-4630-BEF5-938E4B78E6D3}"/>
  </hyperlinks>
  <pageMargins left="0.70000000000000007" right="0.70000000000000007" top="0.75" bottom="0.75" header="0.30000000000000004" footer="0.30000000000000004"/>
  <pageSetup paperSize="9" fitToWidth="0" fitToHeight="0" orientation="landscape" r:id="rId6"/>
  <headerFooter>
    <oddHeader>&amp;C&amp;"Calibri"&amp;10&amp;K000000 OFFICIAL-SENSITIVE - MHCLG ONLY&amp;1#_x000D_</oddHeader>
    <oddFooter>&amp;C_x000D_&amp;1#&amp;"Calibri"&amp;10&amp;K000000 OFFICIAL-SENSITIVE - MHCLG ONLY</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E826B-F814-4C90-8DE0-9097D608B284}">
  <sheetPr codeName="Sheet2"/>
  <dimension ref="A1:D27"/>
  <sheetViews>
    <sheetView zoomScaleNormal="100" workbookViewId="0"/>
  </sheetViews>
  <sheetFormatPr defaultColWidth="9.42578125" defaultRowHeight="15.75" customHeight="1" x14ac:dyDescent="0.2"/>
  <cols>
    <col min="1" max="1" width="39.140625" style="24" customWidth="1"/>
    <col min="2" max="2" width="85.140625" style="27" customWidth="1"/>
    <col min="3" max="3" width="25" style="24" customWidth="1"/>
    <col min="4" max="4" width="16.42578125" style="24" customWidth="1"/>
    <col min="5" max="5" width="9.42578125" style="24" customWidth="1"/>
    <col min="6" max="16384" width="9.42578125" style="24"/>
  </cols>
  <sheetData>
    <row r="1" spans="1:4" s="18" customFormat="1" ht="31.5" customHeight="1" x14ac:dyDescent="0.25">
      <c r="A1" s="17" t="s">
        <v>52</v>
      </c>
      <c r="C1" s="19"/>
      <c r="D1" s="19"/>
    </row>
    <row r="2" spans="1:4" s="18" customFormat="1" ht="31.5" customHeight="1" x14ac:dyDescent="0.25">
      <c r="A2" s="17" t="str">
        <f>_xlfn.CONCAT("Publication Date: ",config!B1)</f>
        <v>Publication Date: 4 December 2025</v>
      </c>
      <c r="C2" s="19"/>
      <c r="D2" s="19"/>
    </row>
    <row r="3" spans="1:4" s="20" customFormat="1" ht="15.75" customHeight="1" x14ac:dyDescent="0.2">
      <c r="A3" s="20" t="s">
        <v>55</v>
      </c>
      <c r="C3" s="21"/>
      <c r="D3" s="21"/>
    </row>
    <row r="4" spans="1:4" s="20" customFormat="1" ht="15.75" customHeight="1" x14ac:dyDescent="0.2">
      <c r="A4" s="51" t="s">
        <v>56</v>
      </c>
      <c r="C4" s="21"/>
      <c r="D4" s="21"/>
    </row>
    <row r="5" spans="1:4" ht="31.5" customHeight="1" x14ac:dyDescent="0.25">
      <c r="A5" s="22" t="s">
        <v>57</v>
      </c>
      <c r="B5" s="22" t="s">
        <v>58</v>
      </c>
      <c r="C5" s="22" t="s">
        <v>59</v>
      </c>
      <c r="D5" s="23" t="s">
        <v>60</v>
      </c>
    </row>
    <row r="6" spans="1:4" ht="15.75" customHeight="1" x14ac:dyDescent="0.2">
      <c r="A6" s="52" t="s">
        <v>102</v>
      </c>
      <c r="B6" s="15" t="s">
        <v>133</v>
      </c>
      <c r="C6" s="53" t="str">
        <f>_xlfn.CONCAT("2019 to ",config!$B$5)</f>
        <v>2019 to 2025</v>
      </c>
      <c r="D6" s="25" t="s">
        <v>61</v>
      </c>
    </row>
    <row r="7" spans="1:4" ht="15.75" customHeight="1" x14ac:dyDescent="0.2">
      <c r="A7" s="52" t="s">
        <v>136</v>
      </c>
      <c r="B7" s="15" t="s">
        <v>63</v>
      </c>
      <c r="C7" s="53" t="str">
        <f>_xlfn.CONCAT("2019 to ",config!$B$5)</f>
        <v>2019 to 2025</v>
      </c>
      <c r="D7" s="25" t="s">
        <v>61</v>
      </c>
    </row>
    <row r="8" spans="1:4" ht="15.75" customHeight="1" x14ac:dyDescent="0.2">
      <c r="A8" s="52" t="s">
        <v>130</v>
      </c>
      <c r="B8" s="15" t="s">
        <v>134</v>
      </c>
      <c r="C8" s="53" t="str">
        <f>_xlfn.CONCAT("2018/19 to ",config!$B$6)</f>
        <v>2018/19 to 2024/25</v>
      </c>
      <c r="D8" s="25" t="s">
        <v>61</v>
      </c>
    </row>
    <row r="9" spans="1:4" ht="15.75" customHeight="1" x14ac:dyDescent="0.2">
      <c r="A9" s="52" t="s">
        <v>137</v>
      </c>
      <c r="B9" s="15" t="s">
        <v>135</v>
      </c>
      <c r="C9" s="53" t="str">
        <f>_xlfn.CONCAT("2018/19 to ",config!$B$6)</f>
        <v>2018/19 to 2024/25</v>
      </c>
      <c r="D9" s="25" t="s">
        <v>61</v>
      </c>
    </row>
    <row r="10" spans="1:4" ht="15.75" customHeight="1" x14ac:dyDescent="0.2">
      <c r="A10" s="52" t="s">
        <v>131</v>
      </c>
      <c r="B10" s="15" t="s">
        <v>132</v>
      </c>
      <c r="C10" s="53"/>
      <c r="D10" s="25"/>
    </row>
    <row r="11" spans="1:4" ht="15.75" customHeight="1" x14ac:dyDescent="0.2">
      <c r="A11" s="54"/>
      <c r="B11" s="26"/>
      <c r="C11" s="53"/>
      <c r="D11" s="25"/>
    </row>
    <row r="12" spans="1:4" ht="15.75" customHeight="1" x14ac:dyDescent="0.2">
      <c r="C12" s="28"/>
    </row>
    <row r="13" spans="1:4" ht="15.75" customHeight="1" x14ac:dyDescent="0.2">
      <c r="C13" s="28"/>
    </row>
    <row r="14" spans="1:4" ht="15.75" customHeight="1" x14ac:dyDescent="0.2">
      <c r="C14" s="28"/>
    </row>
    <row r="15" spans="1:4" ht="15.75" customHeight="1" x14ac:dyDescent="0.2">
      <c r="C15" s="28"/>
    </row>
    <row r="16" spans="1:4" ht="15.75" customHeight="1" x14ac:dyDescent="0.2">
      <c r="C16" s="28"/>
    </row>
    <row r="17" spans="3:3" ht="15.75" customHeight="1" x14ac:dyDescent="0.2">
      <c r="C17" s="28"/>
    </row>
    <row r="18" spans="3:3" ht="15.75" customHeight="1" x14ac:dyDescent="0.2">
      <c r="C18" s="28"/>
    </row>
    <row r="19" spans="3:3" ht="15.75" customHeight="1" x14ac:dyDescent="0.2">
      <c r="C19" s="28"/>
    </row>
    <row r="20" spans="3:3" ht="15.75" customHeight="1" x14ac:dyDescent="0.2">
      <c r="C20" s="28"/>
    </row>
    <row r="21" spans="3:3" ht="15.75" customHeight="1" x14ac:dyDescent="0.2">
      <c r="C21" s="28"/>
    </row>
    <row r="22" spans="3:3" ht="15.75" customHeight="1" x14ac:dyDescent="0.2">
      <c r="C22" s="28"/>
    </row>
    <row r="23" spans="3:3" ht="15.75" customHeight="1" x14ac:dyDescent="0.2">
      <c r="C23" s="28"/>
    </row>
    <row r="24" spans="3:3" ht="15.75" customHeight="1" x14ac:dyDescent="0.2">
      <c r="C24" s="28"/>
    </row>
    <row r="25" spans="3:3" ht="15.75" customHeight="1" x14ac:dyDescent="0.2">
      <c r="C25" s="28"/>
    </row>
    <row r="26" spans="3:3" ht="15.75" customHeight="1" x14ac:dyDescent="0.2">
      <c r="C26" s="28"/>
    </row>
    <row r="27" spans="3:3" ht="15.75" customHeight="1" x14ac:dyDescent="0.2">
      <c r="C27" s="28"/>
    </row>
  </sheetData>
  <hyperlinks>
    <hyperlink ref="A4" location="Cover_sheet!A1" display="Cover sheet" xr:uid="{00615272-5854-4B7A-86C1-4D11E92F5059}"/>
    <hyperlink ref="A7" location="FIRE1125a!A1" display="FIRE1125a" xr:uid="{9212F7EA-4C32-4A71-B646-9F4A74A09228}"/>
    <hyperlink ref="A9" location="FIRE1125b!A1" display="FIRE1125b" xr:uid="{37163F50-C797-4BFB-9F63-28F772A16EB4}"/>
    <hyperlink ref="A10" location="'FRS geographical categories'!A1" display="FRS geographical categories" xr:uid="{CF933F87-DED5-4EF0-B608-6795BC4B9C2D}"/>
    <hyperlink ref="A6" location="'Data - apprentices'!A1" display="Data - apprentices" xr:uid="{AA6B223D-0888-46DD-B8A3-068687C542D1}"/>
    <hyperlink ref="A8" location="'Data - new apprentices'!A1" display="Data - new apprentices" xr:uid="{711870B7-CF22-4D6A-BE88-829C7896C2AB}"/>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&amp;C&amp;"Calibri"&amp;10&amp;K000000 OFFICIAL-SENSITIVE - MHCLG ONLY&amp;1#_x000D_</oddHeader>
    <oddFooter>&amp;C_x000D_&amp;1#&amp;"Calibri"&amp;10&amp;K000000 OFFICIAL-SENSITIVE - MHCLG ONLY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AE2FA-E5F4-4CEC-9738-61B54E33F191}">
  <sheetPr codeName="Sheet3"/>
  <dimension ref="A1:I1158"/>
  <sheetViews>
    <sheetView zoomScaleNormal="100" workbookViewId="0"/>
  </sheetViews>
  <sheetFormatPr defaultColWidth="9.140625" defaultRowHeight="15" x14ac:dyDescent="0.2"/>
  <cols>
    <col min="1" max="16384" width="9.140625" style="45"/>
  </cols>
  <sheetData>
    <row r="1" spans="1:9" x14ac:dyDescent="0.2">
      <c r="A1" s="47" t="s">
        <v>138</v>
      </c>
      <c r="B1" s="47" t="s">
        <v>75</v>
      </c>
      <c r="C1" s="47" t="s">
        <v>76</v>
      </c>
      <c r="D1" s="47" t="s">
        <v>77</v>
      </c>
      <c r="E1" s="47" t="s">
        <v>78</v>
      </c>
      <c r="F1" s="47" t="s">
        <v>79</v>
      </c>
      <c r="G1" s="47" t="s">
        <v>80</v>
      </c>
      <c r="H1" s="47" t="s">
        <v>81</v>
      </c>
      <c r="I1" s="47" t="s">
        <v>82</v>
      </c>
    </row>
    <row r="2" spans="1:9" x14ac:dyDescent="0.2">
      <c r="A2" s="55">
        <v>2019</v>
      </c>
      <c r="B2" s="47" t="s">
        <v>1</v>
      </c>
      <c r="C2" s="47" t="s">
        <v>157</v>
      </c>
      <c r="D2" s="47" t="s">
        <v>83</v>
      </c>
      <c r="E2" s="47" t="s">
        <v>84</v>
      </c>
      <c r="F2" s="47" t="s">
        <v>158</v>
      </c>
      <c r="G2" s="47" t="s">
        <v>159</v>
      </c>
      <c r="H2" s="47" t="s">
        <v>86</v>
      </c>
      <c r="I2" s="56">
        <v>3</v>
      </c>
    </row>
    <row r="3" spans="1:9" x14ac:dyDescent="0.2">
      <c r="A3" s="55">
        <v>2019</v>
      </c>
      <c r="B3" s="47" t="s">
        <v>1</v>
      </c>
      <c r="C3" s="47" t="s">
        <v>157</v>
      </c>
      <c r="D3" s="47" t="s">
        <v>83</v>
      </c>
      <c r="E3" s="47" t="s">
        <v>84</v>
      </c>
      <c r="F3" s="47" t="s">
        <v>158</v>
      </c>
      <c r="G3" s="47" t="s">
        <v>159</v>
      </c>
      <c r="H3" s="47" t="s">
        <v>87</v>
      </c>
      <c r="I3" s="56">
        <v>1</v>
      </c>
    </row>
    <row r="4" spans="1:9" x14ac:dyDescent="0.2">
      <c r="A4" s="55">
        <v>2019</v>
      </c>
      <c r="B4" s="47" t="s">
        <v>1</v>
      </c>
      <c r="C4" s="47" t="s">
        <v>157</v>
      </c>
      <c r="D4" s="47" t="s">
        <v>83</v>
      </c>
      <c r="E4" s="47" t="s">
        <v>84</v>
      </c>
      <c r="F4" s="47" t="s">
        <v>158</v>
      </c>
      <c r="G4" s="47" t="s">
        <v>159</v>
      </c>
      <c r="H4" s="47" t="s">
        <v>88</v>
      </c>
      <c r="I4" s="56">
        <v>2</v>
      </c>
    </row>
    <row r="5" spans="1:9" x14ac:dyDescent="0.2">
      <c r="A5" s="55">
        <v>2019</v>
      </c>
      <c r="B5" s="47" t="s">
        <v>1</v>
      </c>
      <c r="C5" s="47" t="s">
        <v>157</v>
      </c>
      <c r="D5" s="47" t="s">
        <v>83</v>
      </c>
      <c r="E5" s="47" t="s">
        <v>84</v>
      </c>
      <c r="F5" s="47" t="s">
        <v>158</v>
      </c>
      <c r="G5" s="47" t="s">
        <v>160</v>
      </c>
      <c r="H5" s="47" t="s">
        <v>85</v>
      </c>
      <c r="I5" s="56">
        <v>3</v>
      </c>
    </row>
    <row r="6" spans="1:9" x14ac:dyDescent="0.2">
      <c r="A6" s="55">
        <v>2019</v>
      </c>
      <c r="B6" s="47" t="s">
        <v>1</v>
      </c>
      <c r="C6" s="47" t="s">
        <v>157</v>
      </c>
      <c r="D6" s="47" t="s">
        <v>83</v>
      </c>
      <c r="E6" s="47" t="s">
        <v>84</v>
      </c>
      <c r="F6" s="47" t="s">
        <v>158</v>
      </c>
      <c r="G6" s="47" t="s">
        <v>160</v>
      </c>
      <c r="H6" s="47" t="s">
        <v>86</v>
      </c>
      <c r="I6" s="56">
        <v>5</v>
      </c>
    </row>
    <row r="7" spans="1:9" x14ac:dyDescent="0.2">
      <c r="A7" s="55">
        <v>2019</v>
      </c>
      <c r="B7" s="47" t="s">
        <v>1</v>
      </c>
      <c r="C7" s="47" t="s">
        <v>157</v>
      </c>
      <c r="D7" s="47" t="s">
        <v>83</v>
      </c>
      <c r="E7" s="47" t="s">
        <v>84</v>
      </c>
      <c r="F7" s="47" t="s">
        <v>158</v>
      </c>
      <c r="G7" s="47" t="s">
        <v>160</v>
      </c>
      <c r="H7" s="47" t="s">
        <v>87</v>
      </c>
      <c r="I7" s="56">
        <v>4</v>
      </c>
    </row>
    <row r="8" spans="1:9" x14ac:dyDescent="0.2">
      <c r="A8" s="55">
        <v>2019</v>
      </c>
      <c r="B8" s="47" t="s">
        <v>1</v>
      </c>
      <c r="C8" s="47" t="s">
        <v>157</v>
      </c>
      <c r="D8" s="47" t="s">
        <v>83</v>
      </c>
      <c r="E8" s="47" t="s">
        <v>84</v>
      </c>
      <c r="F8" s="47" t="s">
        <v>158</v>
      </c>
      <c r="G8" s="47" t="s">
        <v>160</v>
      </c>
      <c r="H8" s="47" t="s">
        <v>88</v>
      </c>
      <c r="I8" s="56">
        <v>2</v>
      </c>
    </row>
    <row r="9" spans="1:9" x14ac:dyDescent="0.2">
      <c r="A9" s="55">
        <v>2019</v>
      </c>
      <c r="B9" s="47" t="s">
        <v>1</v>
      </c>
      <c r="C9" s="47" t="s">
        <v>157</v>
      </c>
      <c r="D9" s="47" t="s">
        <v>83</v>
      </c>
      <c r="E9" s="47" t="s">
        <v>84</v>
      </c>
      <c r="F9" s="47" t="s">
        <v>158</v>
      </c>
      <c r="G9" s="47" t="s">
        <v>160</v>
      </c>
      <c r="H9" s="47" t="s">
        <v>89</v>
      </c>
      <c r="I9" s="56">
        <v>2</v>
      </c>
    </row>
    <row r="10" spans="1:9" x14ac:dyDescent="0.2">
      <c r="A10" s="55">
        <v>2019</v>
      </c>
      <c r="B10" s="47" t="s">
        <v>1</v>
      </c>
      <c r="C10" s="47" t="s">
        <v>157</v>
      </c>
      <c r="D10" s="47" t="s">
        <v>83</v>
      </c>
      <c r="E10" s="47" t="s">
        <v>84</v>
      </c>
      <c r="F10" s="47" t="s">
        <v>158</v>
      </c>
      <c r="G10" s="47" t="s">
        <v>90</v>
      </c>
      <c r="H10" s="47" t="s">
        <v>86</v>
      </c>
      <c r="I10" s="56">
        <v>3</v>
      </c>
    </row>
    <row r="11" spans="1:9" x14ac:dyDescent="0.2">
      <c r="A11" s="55">
        <v>2019</v>
      </c>
      <c r="B11" s="47" t="s">
        <v>1</v>
      </c>
      <c r="C11" s="47" t="s">
        <v>157</v>
      </c>
      <c r="D11" s="47" t="s">
        <v>83</v>
      </c>
      <c r="E11" s="47" t="s">
        <v>84</v>
      </c>
      <c r="F11" s="47" t="s">
        <v>158</v>
      </c>
      <c r="G11" s="47" t="s">
        <v>90</v>
      </c>
      <c r="H11" s="47" t="s">
        <v>87</v>
      </c>
      <c r="I11" s="56">
        <v>8</v>
      </c>
    </row>
    <row r="12" spans="1:9" x14ac:dyDescent="0.2">
      <c r="A12" s="55">
        <v>2019</v>
      </c>
      <c r="B12" s="47" t="s">
        <v>1</v>
      </c>
      <c r="C12" s="47" t="s">
        <v>157</v>
      </c>
      <c r="D12" s="47" t="s">
        <v>83</v>
      </c>
      <c r="E12" s="47" t="s">
        <v>84</v>
      </c>
      <c r="F12" s="47" t="s">
        <v>158</v>
      </c>
      <c r="G12" s="47" t="s">
        <v>90</v>
      </c>
      <c r="H12" s="47" t="s">
        <v>88</v>
      </c>
      <c r="I12" s="56">
        <v>5</v>
      </c>
    </row>
    <row r="13" spans="1:9" x14ac:dyDescent="0.2">
      <c r="A13" s="55">
        <v>2019</v>
      </c>
      <c r="B13" s="47" t="s">
        <v>2</v>
      </c>
      <c r="C13" s="47" t="s">
        <v>161</v>
      </c>
      <c r="D13" s="47" t="s">
        <v>83</v>
      </c>
      <c r="E13" s="47" t="s">
        <v>91</v>
      </c>
      <c r="F13" s="47" t="s">
        <v>158</v>
      </c>
      <c r="G13" s="47" t="s">
        <v>160</v>
      </c>
      <c r="H13" s="47" t="s">
        <v>85</v>
      </c>
      <c r="I13" s="56">
        <v>2</v>
      </c>
    </row>
    <row r="14" spans="1:9" x14ac:dyDescent="0.2">
      <c r="A14" s="55">
        <v>2019</v>
      </c>
      <c r="B14" s="47" t="s">
        <v>3</v>
      </c>
      <c r="C14" s="47" t="s">
        <v>162</v>
      </c>
      <c r="D14" s="47" t="s">
        <v>83</v>
      </c>
      <c r="E14" s="47" t="s">
        <v>84</v>
      </c>
      <c r="F14" s="47" t="s">
        <v>158</v>
      </c>
      <c r="G14" s="47" t="s">
        <v>160</v>
      </c>
      <c r="H14" s="47" t="s">
        <v>85</v>
      </c>
      <c r="I14" s="56">
        <v>2</v>
      </c>
    </row>
    <row r="15" spans="1:9" x14ac:dyDescent="0.2">
      <c r="A15" s="55">
        <v>2019</v>
      </c>
      <c r="B15" s="47" t="s">
        <v>4</v>
      </c>
      <c r="C15" s="47" t="s">
        <v>163</v>
      </c>
      <c r="D15" s="47" t="s">
        <v>83</v>
      </c>
      <c r="E15" s="47" t="s">
        <v>91</v>
      </c>
      <c r="F15" s="47" t="s">
        <v>158</v>
      </c>
      <c r="G15" s="47" t="s">
        <v>160</v>
      </c>
      <c r="H15" s="47" t="s">
        <v>85</v>
      </c>
      <c r="I15" s="56">
        <v>6</v>
      </c>
    </row>
    <row r="16" spans="1:9" x14ac:dyDescent="0.2">
      <c r="A16" s="55">
        <v>2019</v>
      </c>
      <c r="B16" s="47" t="s">
        <v>4</v>
      </c>
      <c r="C16" s="47" t="s">
        <v>163</v>
      </c>
      <c r="D16" s="47" t="s">
        <v>83</v>
      </c>
      <c r="E16" s="47" t="s">
        <v>91</v>
      </c>
      <c r="F16" s="47" t="s">
        <v>158</v>
      </c>
      <c r="G16" s="47" t="s">
        <v>90</v>
      </c>
      <c r="H16" s="47" t="s">
        <v>85</v>
      </c>
      <c r="I16" s="56">
        <v>26</v>
      </c>
    </row>
    <row r="17" spans="1:9" x14ac:dyDescent="0.2">
      <c r="A17" s="55">
        <v>2019</v>
      </c>
      <c r="B17" s="47" t="s">
        <v>4</v>
      </c>
      <c r="C17" s="47" t="s">
        <v>163</v>
      </c>
      <c r="D17" s="47" t="s">
        <v>83</v>
      </c>
      <c r="E17" s="47" t="s">
        <v>91</v>
      </c>
      <c r="F17" s="47" t="s">
        <v>158</v>
      </c>
      <c r="G17" s="47" t="s">
        <v>90</v>
      </c>
      <c r="H17" s="47" t="s">
        <v>86</v>
      </c>
      <c r="I17" s="56">
        <v>28</v>
      </c>
    </row>
    <row r="18" spans="1:9" x14ac:dyDescent="0.2">
      <c r="A18" s="55">
        <v>2019</v>
      </c>
      <c r="B18" s="47" t="s">
        <v>4</v>
      </c>
      <c r="C18" s="47" t="s">
        <v>163</v>
      </c>
      <c r="D18" s="47" t="s">
        <v>83</v>
      </c>
      <c r="E18" s="47" t="s">
        <v>91</v>
      </c>
      <c r="F18" s="47" t="s">
        <v>158</v>
      </c>
      <c r="G18" s="47" t="s">
        <v>90</v>
      </c>
      <c r="H18" s="47" t="s">
        <v>87</v>
      </c>
      <c r="I18" s="56">
        <v>1</v>
      </c>
    </row>
    <row r="19" spans="1:9" x14ac:dyDescent="0.2">
      <c r="A19" s="55">
        <v>2019</v>
      </c>
      <c r="B19" s="47" t="s">
        <v>5</v>
      </c>
      <c r="C19" s="47" t="s">
        <v>164</v>
      </c>
      <c r="D19" s="47" t="s">
        <v>83</v>
      </c>
      <c r="E19" s="47" t="s">
        <v>92</v>
      </c>
      <c r="F19" s="47" t="s">
        <v>158</v>
      </c>
      <c r="G19" s="47" t="s">
        <v>160</v>
      </c>
      <c r="H19" s="47" t="s">
        <v>85</v>
      </c>
      <c r="I19" s="56">
        <v>4</v>
      </c>
    </row>
    <row r="20" spans="1:9" x14ac:dyDescent="0.2">
      <c r="A20" s="55">
        <v>2019</v>
      </c>
      <c r="B20" s="47" t="s">
        <v>6</v>
      </c>
      <c r="C20" s="47" t="s">
        <v>165</v>
      </c>
      <c r="D20" s="47" t="s">
        <v>83</v>
      </c>
      <c r="E20" s="47" t="s">
        <v>91</v>
      </c>
      <c r="F20" s="47" t="s">
        <v>158</v>
      </c>
      <c r="G20" s="47" t="s">
        <v>160</v>
      </c>
      <c r="H20" s="47" t="s">
        <v>85</v>
      </c>
      <c r="I20" s="56">
        <v>1</v>
      </c>
    </row>
    <row r="21" spans="1:9" x14ac:dyDescent="0.2">
      <c r="A21" s="55">
        <v>2019</v>
      </c>
      <c r="B21" s="47" t="s">
        <v>6</v>
      </c>
      <c r="C21" s="47" t="s">
        <v>165</v>
      </c>
      <c r="D21" s="47" t="s">
        <v>83</v>
      </c>
      <c r="E21" s="47" t="s">
        <v>91</v>
      </c>
      <c r="F21" s="47" t="s">
        <v>158</v>
      </c>
      <c r="G21" s="47" t="s">
        <v>90</v>
      </c>
      <c r="H21" s="47" t="s">
        <v>85</v>
      </c>
      <c r="I21" s="56">
        <v>5</v>
      </c>
    </row>
    <row r="22" spans="1:9" x14ac:dyDescent="0.2">
      <c r="A22" s="55">
        <v>2019</v>
      </c>
      <c r="B22" s="47" t="s">
        <v>6</v>
      </c>
      <c r="C22" s="47" t="s">
        <v>165</v>
      </c>
      <c r="D22" s="47" t="s">
        <v>83</v>
      </c>
      <c r="E22" s="47" t="s">
        <v>91</v>
      </c>
      <c r="F22" s="47" t="s">
        <v>158</v>
      </c>
      <c r="G22" s="47" t="s">
        <v>90</v>
      </c>
      <c r="H22" s="47" t="s">
        <v>86</v>
      </c>
      <c r="I22" s="56">
        <v>5</v>
      </c>
    </row>
    <row r="23" spans="1:9" x14ac:dyDescent="0.2">
      <c r="A23" s="55">
        <v>2019</v>
      </c>
      <c r="B23" s="47" t="s">
        <v>6</v>
      </c>
      <c r="C23" s="47" t="s">
        <v>165</v>
      </c>
      <c r="D23" s="47" t="s">
        <v>83</v>
      </c>
      <c r="E23" s="47" t="s">
        <v>91</v>
      </c>
      <c r="F23" s="47" t="s">
        <v>158</v>
      </c>
      <c r="G23" s="47" t="s">
        <v>90</v>
      </c>
      <c r="H23" s="47" t="s">
        <v>87</v>
      </c>
      <c r="I23" s="56">
        <v>1</v>
      </c>
    </row>
    <row r="24" spans="1:9" x14ac:dyDescent="0.2">
      <c r="A24" s="55">
        <v>2019</v>
      </c>
      <c r="B24" s="47" t="s">
        <v>8</v>
      </c>
      <c r="C24" s="47" t="s">
        <v>166</v>
      </c>
      <c r="D24" s="47" t="s">
        <v>83</v>
      </c>
      <c r="E24" s="47" t="s">
        <v>92</v>
      </c>
      <c r="F24" s="47" t="s">
        <v>158</v>
      </c>
      <c r="G24" s="47" t="s">
        <v>160</v>
      </c>
      <c r="H24" s="47" t="s">
        <v>85</v>
      </c>
      <c r="I24" s="56">
        <v>5</v>
      </c>
    </row>
    <row r="25" spans="1:9" x14ac:dyDescent="0.2">
      <c r="A25" s="55">
        <v>2019</v>
      </c>
      <c r="B25" s="47" t="s">
        <v>8</v>
      </c>
      <c r="C25" s="47" t="s">
        <v>166</v>
      </c>
      <c r="D25" s="47" t="s">
        <v>83</v>
      </c>
      <c r="E25" s="47" t="s">
        <v>92</v>
      </c>
      <c r="F25" s="47" t="s">
        <v>158</v>
      </c>
      <c r="G25" s="47" t="s">
        <v>90</v>
      </c>
      <c r="H25" s="47" t="s">
        <v>85</v>
      </c>
      <c r="I25" s="56">
        <v>6</v>
      </c>
    </row>
    <row r="26" spans="1:9" x14ac:dyDescent="0.2">
      <c r="A26" s="55">
        <v>2019</v>
      </c>
      <c r="B26" s="47" t="s">
        <v>9</v>
      </c>
      <c r="C26" s="47" t="s">
        <v>167</v>
      </c>
      <c r="D26" s="47" t="s">
        <v>83</v>
      </c>
      <c r="E26" s="47" t="s">
        <v>92</v>
      </c>
      <c r="F26" s="47" t="s">
        <v>158</v>
      </c>
      <c r="G26" s="47" t="s">
        <v>90</v>
      </c>
      <c r="H26" s="47" t="s">
        <v>85</v>
      </c>
      <c r="I26" s="56">
        <v>5</v>
      </c>
    </row>
    <row r="27" spans="1:9" x14ac:dyDescent="0.2">
      <c r="A27" s="55">
        <v>2019</v>
      </c>
      <c r="B27" s="47" t="s">
        <v>9</v>
      </c>
      <c r="C27" s="47" t="s">
        <v>167</v>
      </c>
      <c r="D27" s="47" t="s">
        <v>83</v>
      </c>
      <c r="E27" s="47" t="s">
        <v>92</v>
      </c>
      <c r="F27" s="47" t="s">
        <v>158</v>
      </c>
      <c r="G27" s="47" t="s">
        <v>90</v>
      </c>
      <c r="H27" s="47" t="s">
        <v>86</v>
      </c>
      <c r="I27" s="56">
        <v>2</v>
      </c>
    </row>
    <row r="28" spans="1:9" x14ac:dyDescent="0.2">
      <c r="A28" s="55">
        <v>2019</v>
      </c>
      <c r="B28" s="47" t="s">
        <v>93</v>
      </c>
      <c r="C28" s="47" t="s">
        <v>168</v>
      </c>
      <c r="D28" s="47" t="s">
        <v>83</v>
      </c>
      <c r="E28" s="47" t="s">
        <v>92</v>
      </c>
      <c r="F28" s="47" t="s">
        <v>158</v>
      </c>
      <c r="G28" s="47" t="s">
        <v>160</v>
      </c>
      <c r="H28" s="47" t="s">
        <v>85</v>
      </c>
      <c r="I28" s="56">
        <v>6</v>
      </c>
    </row>
    <row r="29" spans="1:9" x14ac:dyDescent="0.2">
      <c r="A29" s="55">
        <v>2019</v>
      </c>
      <c r="B29" s="47" t="s">
        <v>93</v>
      </c>
      <c r="C29" s="47" t="s">
        <v>168</v>
      </c>
      <c r="D29" s="47" t="s">
        <v>83</v>
      </c>
      <c r="E29" s="47" t="s">
        <v>92</v>
      </c>
      <c r="F29" s="47" t="s">
        <v>158</v>
      </c>
      <c r="G29" s="47" t="s">
        <v>160</v>
      </c>
      <c r="H29" s="47" t="s">
        <v>86</v>
      </c>
      <c r="I29" s="56">
        <v>1</v>
      </c>
    </row>
    <row r="30" spans="1:9" x14ac:dyDescent="0.2">
      <c r="A30" s="55">
        <v>2019</v>
      </c>
      <c r="B30" s="47" t="s">
        <v>93</v>
      </c>
      <c r="C30" s="47" t="s">
        <v>168</v>
      </c>
      <c r="D30" s="47" t="s">
        <v>83</v>
      </c>
      <c r="E30" s="47" t="s">
        <v>92</v>
      </c>
      <c r="F30" s="47" t="s">
        <v>158</v>
      </c>
      <c r="G30" s="47" t="s">
        <v>160</v>
      </c>
      <c r="H30" s="47" t="s">
        <v>87</v>
      </c>
      <c r="I30" s="56">
        <v>1</v>
      </c>
    </row>
    <row r="31" spans="1:9" x14ac:dyDescent="0.2">
      <c r="A31" s="55">
        <v>2019</v>
      </c>
      <c r="B31" s="47" t="s">
        <v>93</v>
      </c>
      <c r="C31" s="47" t="s">
        <v>168</v>
      </c>
      <c r="D31" s="47" t="s">
        <v>83</v>
      </c>
      <c r="E31" s="47" t="s">
        <v>92</v>
      </c>
      <c r="F31" s="47" t="s">
        <v>158</v>
      </c>
      <c r="G31" s="47" t="s">
        <v>90</v>
      </c>
      <c r="H31" s="47" t="s">
        <v>85</v>
      </c>
      <c r="I31" s="56">
        <v>2</v>
      </c>
    </row>
    <row r="32" spans="1:9" x14ac:dyDescent="0.2">
      <c r="A32" s="55">
        <v>2019</v>
      </c>
      <c r="B32" s="47" t="s">
        <v>93</v>
      </c>
      <c r="C32" s="47" t="s">
        <v>168</v>
      </c>
      <c r="D32" s="47" t="s">
        <v>83</v>
      </c>
      <c r="E32" s="47" t="s">
        <v>92</v>
      </c>
      <c r="F32" s="47" t="s">
        <v>158</v>
      </c>
      <c r="G32" s="47" t="s">
        <v>90</v>
      </c>
      <c r="H32" s="47" t="s">
        <v>86</v>
      </c>
      <c r="I32" s="56">
        <v>10</v>
      </c>
    </row>
    <row r="33" spans="1:9" x14ac:dyDescent="0.2">
      <c r="A33" s="55">
        <v>2019</v>
      </c>
      <c r="B33" s="47" t="s">
        <v>93</v>
      </c>
      <c r="C33" s="47" t="s">
        <v>168</v>
      </c>
      <c r="D33" s="47" t="s">
        <v>83</v>
      </c>
      <c r="E33" s="47" t="s">
        <v>92</v>
      </c>
      <c r="F33" s="47" t="s">
        <v>158</v>
      </c>
      <c r="G33" s="47" t="s">
        <v>90</v>
      </c>
      <c r="H33" s="47" t="s">
        <v>87</v>
      </c>
      <c r="I33" s="56">
        <v>2</v>
      </c>
    </row>
    <row r="34" spans="1:9" x14ac:dyDescent="0.2">
      <c r="A34" s="55">
        <v>2019</v>
      </c>
      <c r="B34" s="47" t="s">
        <v>94</v>
      </c>
      <c r="C34" s="47" t="s">
        <v>169</v>
      </c>
      <c r="D34" s="47" t="s">
        <v>83</v>
      </c>
      <c r="E34" s="47" t="s">
        <v>91</v>
      </c>
      <c r="F34" s="47" t="s">
        <v>158</v>
      </c>
      <c r="G34" s="47" t="s">
        <v>160</v>
      </c>
      <c r="H34" s="47" t="s">
        <v>86</v>
      </c>
      <c r="I34" s="56">
        <v>2</v>
      </c>
    </row>
    <row r="35" spans="1:9" x14ac:dyDescent="0.2">
      <c r="A35" s="55">
        <v>2019</v>
      </c>
      <c r="B35" s="47" t="s">
        <v>11</v>
      </c>
      <c r="C35" s="47" t="s">
        <v>170</v>
      </c>
      <c r="D35" s="47" t="s">
        <v>83</v>
      </c>
      <c r="E35" s="47" t="s">
        <v>92</v>
      </c>
      <c r="F35" s="47" t="s">
        <v>158</v>
      </c>
      <c r="G35" s="47" t="s">
        <v>160</v>
      </c>
      <c r="H35" s="47" t="s">
        <v>85</v>
      </c>
      <c r="I35" s="56">
        <v>4</v>
      </c>
    </row>
    <row r="36" spans="1:9" x14ac:dyDescent="0.2">
      <c r="A36" s="55">
        <v>2019</v>
      </c>
      <c r="B36" s="47" t="s">
        <v>11</v>
      </c>
      <c r="C36" s="47" t="s">
        <v>170</v>
      </c>
      <c r="D36" s="47" t="s">
        <v>83</v>
      </c>
      <c r="E36" s="47" t="s">
        <v>92</v>
      </c>
      <c r="F36" s="47" t="s">
        <v>158</v>
      </c>
      <c r="G36" s="47" t="s">
        <v>160</v>
      </c>
      <c r="H36" s="47" t="s">
        <v>88</v>
      </c>
      <c r="I36" s="56">
        <v>1</v>
      </c>
    </row>
    <row r="37" spans="1:9" x14ac:dyDescent="0.2">
      <c r="A37" s="55">
        <v>2019</v>
      </c>
      <c r="B37" s="47" t="s">
        <v>11</v>
      </c>
      <c r="C37" s="47" t="s">
        <v>170</v>
      </c>
      <c r="D37" s="47" t="s">
        <v>83</v>
      </c>
      <c r="E37" s="47" t="s">
        <v>92</v>
      </c>
      <c r="F37" s="47" t="s">
        <v>158</v>
      </c>
      <c r="G37" s="47" t="s">
        <v>90</v>
      </c>
      <c r="H37" s="47" t="s">
        <v>85</v>
      </c>
      <c r="I37" s="56">
        <v>6</v>
      </c>
    </row>
    <row r="38" spans="1:9" x14ac:dyDescent="0.2">
      <c r="A38" s="55">
        <v>2019</v>
      </c>
      <c r="B38" s="47" t="s">
        <v>11</v>
      </c>
      <c r="C38" s="47" t="s">
        <v>170</v>
      </c>
      <c r="D38" s="47" t="s">
        <v>83</v>
      </c>
      <c r="E38" s="47" t="s">
        <v>92</v>
      </c>
      <c r="F38" s="47" t="s">
        <v>158</v>
      </c>
      <c r="G38" s="47" t="s">
        <v>90</v>
      </c>
      <c r="H38" s="47" t="s">
        <v>86</v>
      </c>
      <c r="I38" s="56">
        <v>5</v>
      </c>
    </row>
    <row r="39" spans="1:9" x14ac:dyDescent="0.2">
      <c r="A39" s="55">
        <v>2019</v>
      </c>
      <c r="B39" s="47" t="s">
        <v>11</v>
      </c>
      <c r="C39" s="47" t="s">
        <v>170</v>
      </c>
      <c r="D39" s="47" t="s">
        <v>83</v>
      </c>
      <c r="E39" s="47" t="s">
        <v>92</v>
      </c>
      <c r="F39" s="47" t="s">
        <v>158</v>
      </c>
      <c r="G39" s="47" t="s">
        <v>90</v>
      </c>
      <c r="H39" s="47" t="s">
        <v>87</v>
      </c>
      <c r="I39" s="56">
        <v>1</v>
      </c>
    </row>
    <row r="40" spans="1:9" x14ac:dyDescent="0.2">
      <c r="A40" s="55">
        <v>2019</v>
      </c>
      <c r="B40" s="47" t="s">
        <v>12</v>
      </c>
      <c r="C40" s="47" t="s">
        <v>171</v>
      </c>
      <c r="D40" s="47" t="s">
        <v>83</v>
      </c>
      <c r="E40" s="47" t="s">
        <v>91</v>
      </c>
      <c r="F40" s="47" t="s">
        <v>158</v>
      </c>
      <c r="G40" s="47" t="s">
        <v>160</v>
      </c>
      <c r="H40" s="47" t="s">
        <v>87</v>
      </c>
      <c r="I40" s="56">
        <v>1</v>
      </c>
    </row>
    <row r="41" spans="1:9" x14ac:dyDescent="0.2">
      <c r="A41" s="55">
        <v>2019</v>
      </c>
      <c r="B41" s="47" t="s">
        <v>12</v>
      </c>
      <c r="C41" s="47" t="s">
        <v>171</v>
      </c>
      <c r="D41" s="47" t="s">
        <v>83</v>
      </c>
      <c r="E41" s="47" t="s">
        <v>91</v>
      </c>
      <c r="F41" s="47" t="s">
        <v>158</v>
      </c>
      <c r="G41" s="47" t="s">
        <v>160</v>
      </c>
      <c r="H41" s="47" t="s">
        <v>88</v>
      </c>
      <c r="I41" s="56">
        <v>1</v>
      </c>
    </row>
    <row r="42" spans="1:9" x14ac:dyDescent="0.2">
      <c r="A42" s="55">
        <v>2019</v>
      </c>
      <c r="B42" s="47" t="s">
        <v>13</v>
      </c>
      <c r="C42" s="47" t="s">
        <v>172</v>
      </c>
      <c r="D42" s="47" t="s">
        <v>83</v>
      </c>
      <c r="E42" s="47" t="s">
        <v>91</v>
      </c>
      <c r="F42" s="47" t="s">
        <v>158</v>
      </c>
      <c r="G42" s="47" t="s">
        <v>160</v>
      </c>
      <c r="H42" s="47" t="s">
        <v>85</v>
      </c>
      <c r="I42" s="56">
        <v>5</v>
      </c>
    </row>
    <row r="43" spans="1:9" x14ac:dyDescent="0.2">
      <c r="A43" s="55">
        <v>2019</v>
      </c>
      <c r="B43" s="47" t="s">
        <v>13</v>
      </c>
      <c r="C43" s="47" t="s">
        <v>172</v>
      </c>
      <c r="D43" s="47" t="s">
        <v>83</v>
      </c>
      <c r="E43" s="47" t="s">
        <v>91</v>
      </c>
      <c r="F43" s="47" t="s">
        <v>158</v>
      </c>
      <c r="G43" s="47" t="s">
        <v>90</v>
      </c>
      <c r="H43" s="47" t="s">
        <v>85</v>
      </c>
      <c r="I43" s="56">
        <v>1</v>
      </c>
    </row>
    <row r="44" spans="1:9" x14ac:dyDescent="0.2">
      <c r="A44" s="55">
        <v>2019</v>
      </c>
      <c r="B44" s="47" t="s">
        <v>13</v>
      </c>
      <c r="C44" s="47" t="s">
        <v>172</v>
      </c>
      <c r="D44" s="47" t="s">
        <v>83</v>
      </c>
      <c r="E44" s="47" t="s">
        <v>91</v>
      </c>
      <c r="F44" s="47" t="s">
        <v>158</v>
      </c>
      <c r="G44" s="47" t="s">
        <v>90</v>
      </c>
      <c r="H44" s="47" t="s">
        <v>86</v>
      </c>
      <c r="I44" s="56">
        <v>10</v>
      </c>
    </row>
    <row r="45" spans="1:9" x14ac:dyDescent="0.2">
      <c r="A45" s="55">
        <v>2019</v>
      </c>
      <c r="B45" s="47" t="s">
        <v>13</v>
      </c>
      <c r="C45" s="47" t="s">
        <v>172</v>
      </c>
      <c r="D45" s="47" t="s">
        <v>83</v>
      </c>
      <c r="E45" s="47" t="s">
        <v>91</v>
      </c>
      <c r="F45" s="47" t="s">
        <v>158</v>
      </c>
      <c r="G45" s="47" t="s">
        <v>90</v>
      </c>
      <c r="H45" s="47" t="s">
        <v>87</v>
      </c>
      <c r="I45" s="56">
        <v>1</v>
      </c>
    </row>
    <row r="46" spans="1:9" x14ac:dyDescent="0.2">
      <c r="A46" s="55">
        <v>2019</v>
      </c>
      <c r="B46" s="47" t="s">
        <v>14</v>
      </c>
      <c r="C46" s="47" t="s">
        <v>173</v>
      </c>
      <c r="D46" s="47" t="s">
        <v>83</v>
      </c>
      <c r="E46" s="47" t="s">
        <v>91</v>
      </c>
      <c r="F46" s="47" t="s">
        <v>158</v>
      </c>
      <c r="G46" s="47" t="s">
        <v>160</v>
      </c>
      <c r="H46" s="47" t="s">
        <v>85</v>
      </c>
      <c r="I46" s="56">
        <v>1</v>
      </c>
    </row>
    <row r="47" spans="1:9" x14ac:dyDescent="0.2">
      <c r="A47" s="55">
        <v>2019</v>
      </c>
      <c r="B47" s="47" t="s">
        <v>15</v>
      </c>
      <c r="C47" s="47" t="s">
        <v>174</v>
      </c>
      <c r="D47" s="47" t="s">
        <v>40</v>
      </c>
      <c r="E47" s="47" t="s">
        <v>84</v>
      </c>
      <c r="F47" s="47" t="s">
        <v>158</v>
      </c>
      <c r="G47" s="47" t="s">
        <v>160</v>
      </c>
      <c r="H47" s="47" t="s">
        <v>85</v>
      </c>
      <c r="I47" s="56">
        <v>5</v>
      </c>
    </row>
    <row r="48" spans="1:9" x14ac:dyDescent="0.2">
      <c r="A48" s="55">
        <v>2019</v>
      </c>
      <c r="B48" s="47" t="s">
        <v>15</v>
      </c>
      <c r="C48" s="47" t="s">
        <v>174</v>
      </c>
      <c r="D48" s="47" t="s">
        <v>40</v>
      </c>
      <c r="E48" s="47" t="s">
        <v>84</v>
      </c>
      <c r="F48" s="47" t="s">
        <v>158</v>
      </c>
      <c r="G48" s="47" t="s">
        <v>90</v>
      </c>
      <c r="H48" s="47" t="s">
        <v>85</v>
      </c>
      <c r="I48" s="56">
        <v>52</v>
      </c>
    </row>
    <row r="49" spans="1:9" x14ac:dyDescent="0.2">
      <c r="A49" s="55">
        <v>2019</v>
      </c>
      <c r="B49" s="47" t="s">
        <v>15</v>
      </c>
      <c r="C49" s="47" t="s">
        <v>174</v>
      </c>
      <c r="D49" s="47" t="s">
        <v>40</v>
      </c>
      <c r="E49" s="47" t="s">
        <v>84</v>
      </c>
      <c r="F49" s="47" t="s">
        <v>158</v>
      </c>
      <c r="G49" s="47" t="s">
        <v>90</v>
      </c>
      <c r="H49" s="47" t="s">
        <v>86</v>
      </c>
      <c r="I49" s="56">
        <v>120</v>
      </c>
    </row>
    <row r="50" spans="1:9" x14ac:dyDescent="0.2">
      <c r="A50" s="55">
        <v>2019</v>
      </c>
      <c r="B50" s="47" t="s">
        <v>15</v>
      </c>
      <c r="C50" s="47" t="s">
        <v>174</v>
      </c>
      <c r="D50" s="47" t="s">
        <v>40</v>
      </c>
      <c r="E50" s="47" t="s">
        <v>84</v>
      </c>
      <c r="F50" s="47" t="s">
        <v>158</v>
      </c>
      <c r="G50" s="47" t="s">
        <v>90</v>
      </c>
      <c r="H50" s="47" t="s">
        <v>87</v>
      </c>
      <c r="I50" s="56">
        <v>15</v>
      </c>
    </row>
    <row r="51" spans="1:9" x14ac:dyDescent="0.2">
      <c r="A51" s="55">
        <v>2019</v>
      </c>
      <c r="B51" s="47" t="s">
        <v>15</v>
      </c>
      <c r="C51" s="47" t="s">
        <v>174</v>
      </c>
      <c r="D51" s="47" t="s">
        <v>40</v>
      </c>
      <c r="E51" s="47" t="s">
        <v>84</v>
      </c>
      <c r="F51" s="47" t="s">
        <v>158</v>
      </c>
      <c r="G51" s="47" t="s">
        <v>90</v>
      </c>
      <c r="H51" s="47" t="s">
        <v>88</v>
      </c>
      <c r="I51" s="56">
        <v>1</v>
      </c>
    </row>
    <row r="52" spans="1:9" x14ac:dyDescent="0.2">
      <c r="A52" s="55">
        <v>2019</v>
      </c>
      <c r="B52" s="47" t="s">
        <v>16</v>
      </c>
      <c r="C52" s="47" t="s">
        <v>175</v>
      </c>
      <c r="D52" s="47" t="s">
        <v>40</v>
      </c>
      <c r="E52" s="47" t="s">
        <v>84</v>
      </c>
      <c r="F52" s="47" t="s">
        <v>158</v>
      </c>
      <c r="G52" s="47" t="s">
        <v>160</v>
      </c>
      <c r="H52" s="47" t="s">
        <v>85</v>
      </c>
      <c r="I52" s="56">
        <v>4</v>
      </c>
    </row>
    <row r="53" spans="1:9" x14ac:dyDescent="0.2">
      <c r="A53" s="55">
        <v>2019</v>
      </c>
      <c r="B53" s="47" t="s">
        <v>16</v>
      </c>
      <c r="C53" s="47" t="s">
        <v>175</v>
      </c>
      <c r="D53" s="47" t="s">
        <v>40</v>
      </c>
      <c r="E53" s="47" t="s">
        <v>84</v>
      </c>
      <c r="F53" s="47" t="s">
        <v>158</v>
      </c>
      <c r="G53" s="47" t="s">
        <v>160</v>
      </c>
      <c r="H53" s="47" t="s">
        <v>86</v>
      </c>
      <c r="I53" s="56">
        <v>8</v>
      </c>
    </row>
    <row r="54" spans="1:9" x14ac:dyDescent="0.2">
      <c r="A54" s="55">
        <v>2019</v>
      </c>
      <c r="B54" s="47" t="s">
        <v>16</v>
      </c>
      <c r="C54" s="47" t="s">
        <v>175</v>
      </c>
      <c r="D54" s="47" t="s">
        <v>40</v>
      </c>
      <c r="E54" s="47" t="s">
        <v>84</v>
      </c>
      <c r="F54" s="47" t="s">
        <v>158</v>
      </c>
      <c r="G54" s="47" t="s">
        <v>160</v>
      </c>
      <c r="H54" s="47" t="s">
        <v>87</v>
      </c>
      <c r="I54" s="56">
        <v>7</v>
      </c>
    </row>
    <row r="55" spans="1:9" x14ac:dyDescent="0.2">
      <c r="A55" s="55">
        <v>2019</v>
      </c>
      <c r="B55" s="47" t="s">
        <v>16</v>
      </c>
      <c r="C55" s="47" t="s">
        <v>175</v>
      </c>
      <c r="D55" s="47" t="s">
        <v>40</v>
      </c>
      <c r="E55" s="47" t="s">
        <v>84</v>
      </c>
      <c r="F55" s="47" t="s">
        <v>158</v>
      </c>
      <c r="G55" s="47" t="s">
        <v>160</v>
      </c>
      <c r="H55" s="47" t="s">
        <v>88</v>
      </c>
      <c r="I55" s="56">
        <v>1</v>
      </c>
    </row>
    <row r="56" spans="1:9" x14ac:dyDescent="0.2">
      <c r="A56" s="55">
        <v>2019</v>
      </c>
      <c r="B56" s="47" t="s">
        <v>16</v>
      </c>
      <c r="C56" s="47" t="s">
        <v>175</v>
      </c>
      <c r="D56" s="47" t="s">
        <v>40</v>
      </c>
      <c r="E56" s="47" t="s">
        <v>84</v>
      </c>
      <c r="F56" s="47" t="s">
        <v>158</v>
      </c>
      <c r="G56" s="47" t="s">
        <v>90</v>
      </c>
      <c r="H56" s="47" t="s">
        <v>85</v>
      </c>
      <c r="I56" s="56">
        <v>30</v>
      </c>
    </row>
    <row r="57" spans="1:9" x14ac:dyDescent="0.2">
      <c r="A57" s="55">
        <v>2019</v>
      </c>
      <c r="B57" s="47" t="s">
        <v>16</v>
      </c>
      <c r="C57" s="47" t="s">
        <v>175</v>
      </c>
      <c r="D57" s="47" t="s">
        <v>40</v>
      </c>
      <c r="E57" s="47" t="s">
        <v>84</v>
      </c>
      <c r="F57" s="47" t="s">
        <v>158</v>
      </c>
      <c r="G57" s="47" t="s">
        <v>90</v>
      </c>
      <c r="H57" s="47" t="s">
        <v>86</v>
      </c>
      <c r="I57" s="56">
        <v>99</v>
      </c>
    </row>
    <row r="58" spans="1:9" x14ac:dyDescent="0.2">
      <c r="A58" s="55">
        <v>2019</v>
      </c>
      <c r="B58" s="47" t="s">
        <v>16</v>
      </c>
      <c r="C58" s="47" t="s">
        <v>175</v>
      </c>
      <c r="D58" s="47" t="s">
        <v>40</v>
      </c>
      <c r="E58" s="47" t="s">
        <v>84</v>
      </c>
      <c r="F58" s="47" t="s">
        <v>158</v>
      </c>
      <c r="G58" s="47" t="s">
        <v>90</v>
      </c>
      <c r="H58" s="47" t="s">
        <v>87</v>
      </c>
      <c r="I58" s="56">
        <v>28</v>
      </c>
    </row>
    <row r="59" spans="1:9" x14ac:dyDescent="0.2">
      <c r="A59" s="55">
        <v>2019</v>
      </c>
      <c r="B59" s="47" t="s">
        <v>16</v>
      </c>
      <c r="C59" s="47" t="s">
        <v>175</v>
      </c>
      <c r="D59" s="47" t="s">
        <v>40</v>
      </c>
      <c r="E59" s="47" t="s">
        <v>84</v>
      </c>
      <c r="F59" s="47" t="s">
        <v>158</v>
      </c>
      <c r="G59" s="47" t="s">
        <v>90</v>
      </c>
      <c r="H59" s="47" t="s">
        <v>88</v>
      </c>
      <c r="I59" s="56">
        <v>3</v>
      </c>
    </row>
    <row r="60" spans="1:9" x14ac:dyDescent="0.2">
      <c r="A60" s="55">
        <v>2019</v>
      </c>
      <c r="B60" s="47" t="s">
        <v>67</v>
      </c>
      <c r="C60" s="47" t="s">
        <v>176</v>
      </c>
      <c r="D60" s="47" t="s">
        <v>83</v>
      </c>
      <c r="E60" s="47" t="s">
        <v>91</v>
      </c>
      <c r="F60" s="47" t="s">
        <v>158</v>
      </c>
      <c r="G60" s="47" t="s">
        <v>160</v>
      </c>
      <c r="H60" s="47" t="s">
        <v>85</v>
      </c>
      <c r="I60" s="56">
        <v>1</v>
      </c>
    </row>
    <row r="61" spans="1:9" x14ac:dyDescent="0.2">
      <c r="A61" s="55">
        <v>2019</v>
      </c>
      <c r="B61" s="47" t="s">
        <v>17</v>
      </c>
      <c r="C61" s="47" t="s">
        <v>177</v>
      </c>
      <c r="D61" s="47" t="s">
        <v>83</v>
      </c>
      <c r="E61" s="47" t="s">
        <v>84</v>
      </c>
      <c r="F61" s="47" t="s">
        <v>158</v>
      </c>
      <c r="G61" s="47" t="s">
        <v>160</v>
      </c>
      <c r="H61" s="47" t="s">
        <v>89</v>
      </c>
      <c r="I61" s="56">
        <v>1</v>
      </c>
    </row>
    <row r="62" spans="1:9" x14ac:dyDescent="0.2">
      <c r="A62" s="55">
        <v>2019</v>
      </c>
      <c r="B62" s="47" t="s">
        <v>17</v>
      </c>
      <c r="C62" s="47" t="s">
        <v>177</v>
      </c>
      <c r="D62" s="47" t="s">
        <v>83</v>
      </c>
      <c r="E62" s="47" t="s">
        <v>84</v>
      </c>
      <c r="F62" s="47" t="s">
        <v>158</v>
      </c>
      <c r="G62" s="47" t="s">
        <v>90</v>
      </c>
      <c r="H62" s="47" t="s">
        <v>85</v>
      </c>
      <c r="I62" s="56">
        <v>10</v>
      </c>
    </row>
    <row r="63" spans="1:9" x14ac:dyDescent="0.2">
      <c r="A63" s="55">
        <v>2019</v>
      </c>
      <c r="B63" s="47" t="s">
        <v>17</v>
      </c>
      <c r="C63" s="47" t="s">
        <v>177</v>
      </c>
      <c r="D63" s="47" t="s">
        <v>83</v>
      </c>
      <c r="E63" s="47" t="s">
        <v>84</v>
      </c>
      <c r="F63" s="47" t="s">
        <v>158</v>
      </c>
      <c r="G63" s="47" t="s">
        <v>90</v>
      </c>
      <c r="H63" s="47" t="s">
        <v>86</v>
      </c>
      <c r="I63" s="56">
        <v>15</v>
      </c>
    </row>
    <row r="64" spans="1:9" x14ac:dyDescent="0.2">
      <c r="A64" s="55">
        <v>2019</v>
      </c>
      <c r="B64" s="47" t="s">
        <v>17</v>
      </c>
      <c r="C64" s="47" t="s">
        <v>177</v>
      </c>
      <c r="D64" s="47" t="s">
        <v>83</v>
      </c>
      <c r="E64" s="47" t="s">
        <v>84</v>
      </c>
      <c r="F64" s="47" t="s">
        <v>158</v>
      </c>
      <c r="G64" s="47" t="s">
        <v>90</v>
      </c>
      <c r="H64" s="47" t="s">
        <v>87</v>
      </c>
      <c r="I64" s="56">
        <v>1</v>
      </c>
    </row>
    <row r="65" spans="1:9" x14ac:dyDescent="0.2">
      <c r="A65" s="55">
        <v>2019</v>
      </c>
      <c r="B65" s="47" t="s">
        <v>17</v>
      </c>
      <c r="C65" s="47" t="s">
        <v>177</v>
      </c>
      <c r="D65" s="47" t="s">
        <v>83</v>
      </c>
      <c r="E65" s="47" t="s">
        <v>84</v>
      </c>
      <c r="F65" s="47" t="s">
        <v>158</v>
      </c>
      <c r="G65" s="47" t="s">
        <v>90</v>
      </c>
      <c r="H65" s="47" t="s">
        <v>88</v>
      </c>
      <c r="I65" s="56">
        <v>3</v>
      </c>
    </row>
    <row r="66" spans="1:9" x14ac:dyDescent="0.2">
      <c r="A66" s="55">
        <v>2019</v>
      </c>
      <c r="B66" s="47" t="s">
        <v>18</v>
      </c>
      <c r="C66" s="47" t="s">
        <v>178</v>
      </c>
      <c r="D66" s="47" t="s">
        <v>83</v>
      </c>
      <c r="E66" s="47" t="s">
        <v>91</v>
      </c>
      <c r="F66" s="47" t="s">
        <v>158</v>
      </c>
      <c r="G66" s="47" t="s">
        <v>160</v>
      </c>
      <c r="H66" s="47" t="s">
        <v>86</v>
      </c>
      <c r="I66" s="56">
        <v>10</v>
      </c>
    </row>
    <row r="67" spans="1:9" x14ac:dyDescent="0.2">
      <c r="A67" s="55">
        <v>2019</v>
      </c>
      <c r="B67" s="47" t="s">
        <v>18</v>
      </c>
      <c r="C67" s="47" t="s">
        <v>178</v>
      </c>
      <c r="D67" s="47" t="s">
        <v>83</v>
      </c>
      <c r="E67" s="47" t="s">
        <v>91</v>
      </c>
      <c r="F67" s="47" t="s">
        <v>158</v>
      </c>
      <c r="G67" s="47" t="s">
        <v>160</v>
      </c>
      <c r="H67" s="47" t="s">
        <v>87</v>
      </c>
      <c r="I67" s="56">
        <v>2</v>
      </c>
    </row>
    <row r="68" spans="1:9" x14ac:dyDescent="0.2">
      <c r="A68" s="55">
        <v>2019</v>
      </c>
      <c r="B68" s="47" t="s">
        <v>18</v>
      </c>
      <c r="C68" s="47" t="s">
        <v>178</v>
      </c>
      <c r="D68" s="47" t="s">
        <v>83</v>
      </c>
      <c r="E68" s="47" t="s">
        <v>91</v>
      </c>
      <c r="F68" s="47" t="s">
        <v>158</v>
      </c>
      <c r="G68" s="47" t="s">
        <v>160</v>
      </c>
      <c r="H68" s="47" t="s">
        <v>88</v>
      </c>
      <c r="I68" s="56">
        <v>9</v>
      </c>
    </row>
    <row r="69" spans="1:9" x14ac:dyDescent="0.2">
      <c r="A69" s="55">
        <v>2019</v>
      </c>
      <c r="B69" s="47" t="s">
        <v>20</v>
      </c>
      <c r="C69" s="47" t="s">
        <v>179</v>
      </c>
      <c r="D69" s="47" t="s">
        <v>83</v>
      </c>
      <c r="E69" s="47" t="s">
        <v>91</v>
      </c>
      <c r="F69" s="47" t="s">
        <v>158</v>
      </c>
      <c r="G69" s="47" t="s">
        <v>160</v>
      </c>
      <c r="H69" s="47" t="s">
        <v>85</v>
      </c>
      <c r="I69" s="56">
        <v>13</v>
      </c>
    </row>
    <row r="70" spans="1:9" x14ac:dyDescent="0.2">
      <c r="A70" s="55">
        <v>2019</v>
      </c>
      <c r="B70" s="47" t="s">
        <v>20</v>
      </c>
      <c r="C70" s="47" t="s">
        <v>179</v>
      </c>
      <c r="D70" s="47" t="s">
        <v>83</v>
      </c>
      <c r="E70" s="47" t="s">
        <v>91</v>
      </c>
      <c r="F70" s="47" t="s">
        <v>158</v>
      </c>
      <c r="G70" s="47" t="s">
        <v>160</v>
      </c>
      <c r="H70" s="47" t="s">
        <v>86</v>
      </c>
      <c r="I70" s="56">
        <v>1</v>
      </c>
    </row>
    <row r="71" spans="1:9" x14ac:dyDescent="0.2">
      <c r="A71" s="55">
        <v>2019</v>
      </c>
      <c r="B71" s="47" t="s">
        <v>21</v>
      </c>
      <c r="C71" s="47" t="s">
        <v>180</v>
      </c>
      <c r="D71" s="47" t="s">
        <v>83</v>
      </c>
      <c r="E71" s="47" t="s">
        <v>84</v>
      </c>
      <c r="F71" s="47" t="s">
        <v>158</v>
      </c>
      <c r="G71" s="47" t="s">
        <v>160</v>
      </c>
      <c r="H71" s="47" t="s">
        <v>85</v>
      </c>
      <c r="I71" s="56">
        <v>6</v>
      </c>
    </row>
    <row r="72" spans="1:9" x14ac:dyDescent="0.2">
      <c r="A72" s="55">
        <v>2019</v>
      </c>
      <c r="B72" s="47" t="s">
        <v>22</v>
      </c>
      <c r="C72" s="47" t="s">
        <v>181</v>
      </c>
      <c r="D72" s="47" t="s">
        <v>83</v>
      </c>
      <c r="E72" s="47" t="s">
        <v>91</v>
      </c>
      <c r="F72" s="47" t="s">
        <v>158</v>
      </c>
      <c r="G72" s="47" t="s">
        <v>160</v>
      </c>
      <c r="H72" s="47" t="s">
        <v>85</v>
      </c>
      <c r="I72" s="56">
        <v>1</v>
      </c>
    </row>
    <row r="73" spans="1:9" x14ac:dyDescent="0.2">
      <c r="A73" s="55">
        <v>2019</v>
      </c>
      <c r="B73" s="47" t="s">
        <v>22</v>
      </c>
      <c r="C73" s="47" t="s">
        <v>181</v>
      </c>
      <c r="D73" s="47" t="s">
        <v>83</v>
      </c>
      <c r="E73" s="47" t="s">
        <v>91</v>
      </c>
      <c r="F73" s="47" t="s">
        <v>158</v>
      </c>
      <c r="G73" s="47" t="s">
        <v>160</v>
      </c>
      <c r="H73" s="47" t="s">
        <v>86</v>
      </c>
      <c r="I73" s="56">
        <v>1</v>
      </c>
    </row>
    <row r="74" spans="1:9" x14ac:dyDescent="0.2">
      <c r="A74" s="55">
        <v>2019</v>
      </c>
      <c r="B74" s="47" t="s">
        <v>24</v>
      </c>
      <c r="C74" s="47" t="s">
        <v>182</v>
      </c>
      <c r="D74" s="47" t="s">
        <v>40</v>
      </c>
      <c r="E74" s="47" t="s">
        <v>84</v>
      </c>
      <c r="F74" s="47" t="s">
        <v>158</v>
      </c>
      <c r="G74" s="47" t="s">
        <v>160</v>
      </c>
      <c r="H74" s="47" t="s">
        <v>85</v>
      </c>
      <c r="I74" s="56">
        <v>14</v>
      </c>
    </row>
    <row r="75" spans="1:9" x14ac:dyDescent="0.2">
      <c r="A75" s="55">
        <v>2019</v>
      </c>
      <c r="B75" s="47" t="s">
        <v>25</v>
      </c>
      <c r="C75" s="47" t="s">
        <v>183</v>
      </c>
      <c r="D75" s="47" t="s">
        <v>83</v>
      </c>
      <c r="E75" s="47" t="s">
        <v>92</v>
      </c>
      <c r="F75" s="47" t="s">
        <v>158</v>
      </c>
      <c r="G75" s="47" t="s">
        <v>90</v>
      </c>
      <c r="H75" s="47" t="s">
        <v>85</v>
      </c>
      <c r="I75" s="56">
        <v>2</v>
      </c>
    </row>
    <row r="76" spans="1:9" x14ac:dyDescent="0.2">
      <c r="A76" s="55">
        <v>2019</v>
      </c>
      <c r="B76" s="47" t="s">
        <v>25</v>
      </c>
      <c r="C76" s="47" t="s">
        <v>183</v>
      </c>
      <c r="D76" s="47" t="s">
        <v>83</v>
      </c>
      <c r="E76" s="47" t="s">
        <v>92</v>
      </c>
      <c r="F76" s="47" t="s">
        <v>158</v>
      </c>
      <c r="G76" s="47" t="s">
        <v>90</v>
      </c>
      <c r="H76" s="47" t="s">
        <v>86</v>
      </c>
      <c r="I76" s="56">
        <v>7</v>
      </c>
    </row>
    <row r="77" spans="1:9" x14ac:dyDescent="0.2">
      <c r="A77" s="55">
        <v>2019</v>
      </c>
      <c r="B77" s="47" t="s">
        <v>25</v>
      </c>
      <c r="C77" s="47" t="s">
        <v>183</v>
      </c>
      <c r="D77" s="47" t="s">
        <v>83</v>
      </c>
      <c r="E77" s="47" t="s">
        <v>92</v>
      </c>
      <c r="F77" s="47" t="s">
        <v>158</v>
      </c>
      <c r="G77" s="47" t="s">
        <v>90</v>
      </c>
      <c r="H77" s="47" t="s">
        <v>87</v>
      </c>
      <c r="I77" s="56">
        <v>5</v>
      </c>
    </row>
    <row r="78" spans="1:9" x14ac:dyDescent="0.2">
      <c r="A78" s="55">
        <v>2019</v>
      </c>
      <c r="B78" s="47" t="s">
        <v>28</v>
      </c>
      <c r="C78" s="47" t="s">
        <v>184</v>
      </c>
      <c r="D78" s="47" t="s">
        <v>83</v>
      </c>
      <c r="E78" s="47" t="s">
        <v>92</v>
      </c>
      <c r="F78" s="47" t="s">
        <v>158</v>
      </c>
      <c r="G78" s="47" t="s">
        <v>160</v>
      </c>
      <c r="H78" s="47" t="s">
        <v>85</v>
      </c>
      <c r="I78" s="56">
        <v>4</v>
      </c>
    </row>
    <row r="79" spans="1:9" x14ac:dyDescent="0.2">
      <c r="A79" s="55">
        <v>2019</v>
      </c>
      <c r="B79" s="47" t="s">
        <v>29</v>
      </c>
      <c r="C79" s="47" t="s">
        <v>185</v>
      </c>
      <c r="D79" s="47" t="s">
        <v>83</v>
      </c>
      <c r="E79" s="47" t="s">
        <v>84</v>
      </c>
      <c r="F79" s="47" t="s">
        <v>158</v>
      </c>
      <c r="G79" s="47" t="s">
        <v>160</v>
      </c>
      <c r="H79" s="47" t="s">
        <v>85</v>
      </c>
      <c r="I79" s="56">
        <v>1</v>
      </c>
    </row>
    <row r="80" spans="1:9" x14ac:dyDescent="0.2">
      <c r="A80" s="55">
        <v>2019</v>
      </c>
      <c r="B80" s="47" t="s">
        <v>29</v>
      </c>
      <c r="C80" s="47" t="s">
        <v>185</v>
      </c>
      <c r="D80" s="47" t="s">
        <v>83</v>
      </c>
      <c r="E80" s="47" t="s">
        <v>84</v>
      </c>
      <c r="F80" s="47" t="s">
        <v>158</v>
      </c>
      <c r="G80" s="47" t="s">
        <v>90</v>
      </c>
      <c r="H80" s="47" t="s">
        <v>85</v>
      </c>
      <c r="I80" s="56">
        <v>1</v>
      </c>
    </row>
    <row r="81" spans="1:9" x14ac:dyDescent="0.2">
      <c r="A81" s="55">
        <v>2019</v>
      </c>
      <c r="B81" s="47" t="s">
        <v>29</v>
      </c>
      <c r="C81" s="47" t="s">
        <v>185</v>
      </c>
      <c r="D81" s="47" t="s">
        <v>83</v>
      </c>
      <c r="E81" s="47" t="s">
        <v>84</v>
      </c>
      <c r="F81" s="47" t="s">
        <v>158</v>
      </c>
      <c r="G81" s="47" t="s">
        <v>90</v>
      </c>
      <c r="H81" s="47" t="s">
        <v>86</v>
      </c>
      <c r="I81" s="56">
        <v>9</v>
      </c>
    </row>
    <row r="82" spans="1:9" x14ac:dyDescent="0.2">
      <c r="A82" s="55">
        <v>2019</v>
      </c>
      <c r="B82" s="47" t="s">
        <v>29</v>
      </c>
      <c r="C82" s="47" t="s">
        <v>185</v>
      </c>
      <c r="D82" s="47" t="s">
        <v>83</v>
      </c>
      <c r="E82" s="47" t="s">
        <v>84</v>
      </c>
      <c r="F82" s="47" t="s">
        <v>158</v>
      </c>
      <c r="G82" s="47" t="s">
        <v>90</v>
      </c>
      <c r="H82" s="47" t="s">
        <v>87</v>
      </c>
      <c r="I82" s="56">
        <v>1</v>
      </c>
    </row>
    <row r="83" spans="1:9" x14ac:dyDescent="0.2">
      <c r="A83" s="55">
        <v>2019</v>
      </c>
      <c r="B83" s="47" t="s">
        <v>30</v>
      </c>
      <c r="C83" s="47" t="s">
        <v>186</v>
      </c>
      <c r="D83" s="47" t="s">
        <v>83</v>
      </c>
      <c r="E83" s="47" t="s">
        <v>92</v>
      </c>
      <c r="F83" s="47" t="s">
        <v>158</v>
      </c>
      <c r="G83" s="47" t="s">
        <v>160</v>
      </c>
      <c r="H83" s="47" t="s">
        <v>86</v>
      </c>
      <c r="I83" s="56">
        <v>1</v>
      </c>
    </row>
    <row r="84" spans="1:9" x14ac:dyDescent="0.2">
      <c r="A84" s="55">
        <v>2019</v>
      </c>
      <c r="B84" s="47" t="s">
        <v>32</v>
      </c>
      <c r="C84" s="47" t="s">
        <v>187</v>
      </c>
      <c r="D84" s="47" t="s">
        <v>40</v>
      </c>
      <c r="E84" s="47" t="s">
        <v>84</v>
      </c>
      <c r="F84" s="47" t="s">
        <v>158</v>
      </c>
      <c r="G84" s="47" t="s">
        <v>160</v>
      </c>
      <c r="H84" s="47" t="s">
        <v>85</v>
      </c>
      <c r="I84" s="56">
        <v>1</v>
      </c>
    </row>
    <row r="85" spans="1:9" x14ac:dyDescent="0.2">
      <c r="A85" s="55">
        <v>2019</v>
      </c>
      <c r="B85" s="47" t="s">
        <v>32</v>
      </c>
      <c r="C85" s="47" t="s">
        <v>187</v>
      </c>
      <c r="D85" s="47" t="s">
        <v>40</v>
      </c>
      <c r="E85" s="47" t="s">
        <v>84</v>
      </c>
      <c r="F85" s="47" t="s">
        <v>158</v>
      </c>
      <c r="G85" s="47" t="s">
        <v>160</v>
      </c>
      <c r="H85" s="47" t="s">
        <v>86</v>
      </c>
      <c r="I85" s="56">
        <v>8</v>
      </c>
    </row>
    <row r="86" spans="1:9" x14ac:dyDescent="0.2">
      <c r="A86" s="55">
        <v>2019</v>
      </c>
      <c r="B86" s="47" t="s">
        <v>32</v>
      </c>
      <c r="C86" s="47" t="s">
        <v>187</v>
      </c>
      <c r="D86" s="47" t="s">
        <v>40</v>
      </c>
      <c r="E86" s="47" t="s">
        <v>84</v>
      </c>
      <c r="F86" s="47" t="s">
        <v>158</v>
      </c>
      <c r="G86" s="47" t="s">
        <v>160</v>
      </c>
      <c r="H86" s="47" t="s">
        <v>87</v>
      </c>
      <c r="I86" s="56">
        <v>10</v>
      </c>
    </row>
    <row r="87" spans="1:9" x14ac:dyDescent="0.2">
      <c r="A87" s="55">
        <v>2019</v>
      </c>
      <c r="B87" s="47" t="s">
        <v>32</v>
      </c>
      <c r="C87" s="47" t="s">
        <v>187</v>
      </c>
      <c r="D87" s="47" t="s">
        <v>40</v>
      </c>
      <c r="E87" s="47" t="s">
        <v>84</v>
      </c>
      <c r="F87" s="47" t="s">
        <v>158</v>
      </c>
      <c r="G87" s="47" t="s">
        <v>160</v>
      </c>
      <c r="H87" s="47" t="s">
        <v>88</v>
      </c>
      <c r="I87" s="56">
        <v>4</v>
      </c>
    </row>
    <row r="88" spans="1:9" x14ac:dyDescent="0.2">
      <c r="A88" s="55">
        <v>2019</v>
      </c>
      <c r="B88" s="47" t="s">
        <v>33</v>
      </c>
      <c r="C88" s="47" t="s">
        <v>188</v>
      </c>
      <c r="D88" s="47" t="s">
        <v>83</v>
      </c>
      <c r="E88" s="47" t="s">
        <v>91</v>
      </c>
      <c r="F88" s="47" t="s">
        <v>158</v>
      </c>
      <c r="G88" s="47" t="s">
        <v>160</v>
      </c>
      <c r="H88" s="47" t="s">
        <v>85</v>
      </c>
      <c r="I88" s="56">
        <v>3</v>
      </c>
    </row>
    <row r="89" spans="1:9" x14ac:dyDescent="0.2">
      <c r="A89" s="55">
        <v>2019</v>
      </c>
      <c r="B89" s="47" t="s">
        <v>33</v>
      </c>
      <c r="C89" s="47" t="s">
        <v>188</v>
      </c>
      <c r="D89" s="47" t="s">
        <v>83</v>
      </c>
      <c r="E89" s="47" t="s">
        <v>91</v>
      </c>
      <c r="F89" s="47" t="s">
        <v>158</v>
      </c>
      <c r="G89" s="47" t="s">
        <v>90</v>
      </c>
      <c r="H89" s="47" t="s">
        <v>85</v>
      </c>
      <c r="I89" s="56">
        <v>4</v>
      </c>
    </row>
    <row r="90" spans="1:9" x14ac:dyDescent="0.2">
      <c r="A90" s="55">
        <v>2019</v>
      </c>
      <c r="B90" s="47" t="s">
        <v>33</v>
      </c>
      <c r="C90" s="47" t="s">
        <v>188</v>
      </c>
      <c r="D90" s="47" t="s">
        <v>83</v>
      </c>
      <c r="E90" s="47" t="s">
        <v>91</v>
      </c>
      <c r="F90" s="47" t="s">
        <v>158</v>
      </c>
      <c r="G90" s="47" t="s">
        <v>90</v>
      </c>
      <c r="H90" s="47" t="s">
        <v>86</v>
      </c>
      <c r="I90" s="56">
        <v>22</v>
      </c>
    </row>
    <row r="91" spans="1:9" x14ac:dyDescent="0.2">
      <c r="A91" s="55">
        <v>2019</v>
      </c>
      <c r="B91" s="47" t="s">
        <v>33</v>
      </c>
      <c r="C91" s="47" t="s">
        <v>188</v>
      </c>
      <c r="D91" s="47" t="s">
        <v>83</v>
      </c>
      <c r="E91" s="47" t="s">
        <v>91</v>
      </c>
      <c r="F91" s="47" t="s">
        <v>158</v>
      </c>
      <c r="G91" s="47" t="s">
        <v>90</v>
      </c>
      <c r="H91" s="47" t="s">
        <v>87</v>
      </c>
      <c r="I91" s="56">
        <v>7</v>
      </c>
    </row>
    <row r="92" spans="1:9" x14ac:dyDescent="0.2">
      <c r="A92" s="55">
        <v>2019</v>
      </c>
      <c r="B92" s="47" t="s">
        <v>34</v>
      </c>
      <c r="C92" s="47" t="s">
        <v>189</v>
      </c>
      <c r="D92" s="47" t="s">
        <v>83</v>
      </c>
      <c r="E92" s="47" t="s">
        <v>92</v>
      </c>
      <c r="F92" s="47" t="s">
        <v>158</v>
      </c>
      <c r="G92" s="47" t="s">
        <v>160</v>
      </c>
      <c r="H92" s="47" t="s">
        <v>85</v>
      </c>
      <c r="I92" s="56">
        <v>2</v>
      </c>
    </row>
    <row r="93" spans="1:9" x14ac:dyDescent="0.2">
      <c r="A93" s="55">
        <v>2019</v>
      </c>
      <c r="B93" s="47" t="s">
        <v>34</v>
      </c>
      <c r="C93" s="47" t="s">
        <v>189</v>
      </c>
      <c r="D93" s="47" t="s">
        <v>83</v>
      </c>
      <c r="E93" s="47" t="s">
        <v>92</v>
      </c>
      <c r="F93" s="47" t="s">
        <v>158</v>
      </c>
      <c r="G93" s="47" t="s">
        <v>160</v>
      </c>
      <c r="H93" s="47" t="s">
        <v>87</v>
      </c>
      <c r="I93" s="56">
        <v>2</v>
      </c>
    </row>
    <row r="94" spans="1:9" x14ac:dyDescent="0.2">
      <c r="A94" s="55">
        <v>2019</v>
      </c>
      <c r="B94" s="47" t="s">
        <v>34</v>
      </c>
      <c r="C94" s="47" t="s">
        <v>189</v>
      </c>
      <c r="D94" s="47" t="s">
        <v>83</v>
      </c>
      <c r="E94" s="47" t="s">
        <v>92</v>
      </c>
      <c r="F94" s="47" t="s">
        <v>158</v>
      </c>
      <c r="G94" s="47" t="s">
        <v>160</v>
      </c>
      <c r="H94" s="47" t="s">
        <v>88</v>
      </c>
      <c r="I94" s="56">
        <v>1</v>
      </c>
    </row>
    <row r="95" spans="1:9" x14ac:dyDescent="0.2">
      <c r="A95" s="55">
        <v>2019</v>
      </c>
      <c r="B95" s="47" t="s">
        <v>34</v>
      </c>
      <c r="C95" s="47" t="s">
        <v>189</v>
      </c>
      <c r="D95" s="47" t="s">
        <v>83</v>
      </c>
      <c r="E95" s="47" t="s">
        <v>92</v>
      </c>
      <c r="F95" s="47" t="s">
        <v>158</v>
      </c>
      <c r="G95" s="47" t="s">
        <v>90</v>
      </c>
      <c r="H95" s="47" t="s">
        <v>87</v>
      </c>
      <c r="I95" s="56">
        <v>4</v>
      </c>
    </row>
    <row r="96" spans="1:9" x14ac:dyDescent="0.2">
      <c r="A96" s="55">
        <v>2019</v>
      </c>
      <c r="B96" s="47" t="s">
        <v>34</v>
      </c>
      <c r="C96" s="47" t="s">
        <v>189</v>
      </c>
      <c r="D96" s="47" t="s">
        <v>83</v>
      </c>
      <c r="E96" s="47" t="s">
        <v>92</v>
      </c>
      <c r="F96" s="47" t="s">
        <v>158</v>
      </c>
      <c r="G96" s="47" t="s">
        <v>90</v>
      </c>
      <c r="H96" s="47" t="s">
        <v>88</v>
      </c>
      <c r="I96" s="56">
        <v>1</v>
      </c>
    </row>
    <row r="97" spans="1:9" x14ac:dyDescent="0.2">
      <c r="A97" s="55">
        <v>2019</v>
      </c>
      <c r="B97" s="47" t="s">
        <v>35</v>
      </c>
      <c r="C97" s="47" t="s">
        <v>190</v>
      </c>
      <c r="D97" s="47" t="s">
        <v>83</v>
      </c>
      <c r="E97" s="47" t="s">
        <v>84</v>
      </c>
      <c r="F97" s="47" t="s">
        <v>158</v>
      </c>
      <c r="G97" s="47" t="s">
        <v>160</v>
      </c>
      <c r="H97" s="47" t="s">
        <v>85</v>
      </c>
      <c r="I97" s="56">
        <v>1</v>
      </c>
    </row>
    <row r="98" spans="1:9" x14ac:dyDescent="0.2">
      <c r="A98" s="55">
        <v>2019</v>
      </c>
      <c r="B98" s="47" t="s">
        <v>96</v>
      </c>
      <c r="C98" s="47" t="s">
        <v>191</v>
      </c>
      <c r="D98" s="47" t="s">
        <v>40</v>
      </c>
      <c r="E98" s="47" t="s">
        <v>84</v>
      </c>
      <c r="F98" s="47" t="s">
        <v>158</v>
      </c>
      <c r="G98" s="47" t="s">
        <v>160</v>
      </c>
      <c r="H98" s="47" t="s">
        <v>85</v>
      </c>
      <c r="I98" s="56">
        <v>1</v>
      </c>
    </row>
    <row r="99" spans="1:9" x14ac:dyDescent="0.2">
      <c r="A99" s="55">
        <v>2019</v>
      </c>
      <c r="B99" s="47" t="s">
        <v>37</v>
      </c>
      <c r="C99" s="47" t="s">
        <v>192</v>
      </c>
      <c r="D99" s="47" t="s">
        <v>40</v>
      </c>
      <c r="E99" s="47" t="s">
        <v>84</v>
      </c>
      <c r="F99" s="47" t="s">
        <v>158</v>
      </c>
      <c r="G99" s="47" t="s">
        <v>160</v>
      </c>
      <c r="H99" s="47" t="s">
        <v>85</v>
      </c>
      <c r="I99" s="56">
        <v>5</v>
      </c>
    </row>
    <row r="100" spans="1:9" x14ac:dyDescent="0.2">
      <c r="A100" s="55">
        <v>2019</v>
      </c>
      <c r="B100" s="47" t="s">
        <v>38</v>
      </c>
      <c r="C100" s="47" t="s">
        <v>193</v>
      </c>
      <c r="D100" s="47" t="s">
        <v>83</v>
      </c>
      <c r="E100" s="47" t="s">
        <v>91</v>
      </c>
      <c r="F100" s="47" t="s">
        <v>158</v>
      </c>
      <c r="G100" s="47" t="s">
        <v>160</v>
      </c>
      <c r="H100" s="47" t="s">
        <v>85</v>
      </c>
      <c r="I100" s="56">
        <v>2</v>
      </c>
    </row>
    <row r="101" spans="1:9" x14ac:dyDescent="0.2">
      <c r="A101" s="55">
        <v>2019</v>
      </c>
      <c r="B101" s="47" t="s">
        <v>39</v>
      </c>
      <c r="C101" s="47" t="s">
        <v>194</v>
      </c>
      <c r="D101" s="47" t="s">
        <v>40</v>
      </c>
      <c r="E101" s="47" t="s">
        <v>84</v>
      </c>
      <c r="F101" s="47" t="s">
        <v>158</v>
      </c>
      <c r="G101" s="47" t="s">
        <v>159</v>
      </c>
      <c r="H101" s="47" t="s">
        <v>86</v>
      </c>
      <c r="I101" s="56">
        <v>4</v>
      </c>
    </row>
    <row r="102" spans="1:9" x14ac:dyDescent="0.2">
      <c r="A102" s="55">
        <v>2019</v>
      </c>
      <c r="B102" s="47" t="s">
        <v>39</v>
      </c>
      <c r="C102" s="47" t="s">
        <v>194</v>
      </c>
      <c r="D102" s="47" t="s">
        <v>40</v>
      </c>
      <c r="E102" s="47" t="s">
        <v>84</v>
      </c>
      <c r="F102" s="47" t="s">
        <v>158</v>
      </c>
      <c r="G102" s="47" t="s">
        <v>159</v>
      </c>
      <c r="H102" s="47" t="s">
        <v>87</v>
      </c>
      <c r="I102" s="56">
        <v>1</v>
      </c>
    </row>
    <row r="103" spans="1:9" x14ac:dyDescent="0.2">
      <c r="A103" s="55">
        <v>2019</v>
      </c>
      <c r="B103" s="47" t="s">
        <v>39</v>
      </c>
      <c r="C103" s="47" t="s">
        <v>194</v>
      </c>
      <c r="D103" s="47" t="s">
        <v>40</v>
      </c>
      <c r="E103" s="47" t="s">
        <v>84</v>
      </c>
      <c r="F103" s="47" t="s">
        <v>158</v>
      </c>
      <c r="G103" s="47" t="s">
        <v>159</v>
      </c>
      <c r="H103" s="47" t="s">
        <v>88</v>
      </c>
      <c r="I103" s="56">
        <v>1</v>
      </c>
    </row>
    <row r="104" spans="1:9" x14ac:dyDescent="0.2">
      <c r="A104" s="55">
        <v>2019</v>
      </c>
      <c r="B104" s="47" t="s">
        <v>39</v>
      </c>
      <c r="C104" s="47" t="s">
        <v>194</v>
      </c>
      <c r="D104" s="47" t="s">
        <v>40</v>
      </c>
      <c r="E104" s="47" t="s">
        <v>84</v>
      </c>
      <c r="F104" s="47" t="s">
        <v>158</v>
      </c>
      <c r="G104" s="47" t="s">
        <v>160</v>
      </c>
      <c r="H104" s="47" t="s">
        <v>85</v>
      </c>
      <c r="I104" s="56">
        <v>4</v>
      </c>
    </row>
    <row r="105" spans="1:9" x14ac:dyDescent="0.2">
      <c r="A105" s="55">
        <v>2019</v>
      </c>
      <c r="B105" s="47" t="s">
        <v>39</v>
      </c>
      <c r="C105" s="47" t="s">
        <v>194</v>
      </c>
      <c r="D105" s="47" t="s">
        <v>40</v>
      </c>
      <c r="E105" s="47" t="s">
        <v>84</v>
      </c>
      <c r="F105" s="47" t="s">
        <v>158</v>
      </c>
      <c r="G105" s="47" t="s">
        <v>160</v>
      </c>
      <c r="H105" s="47" t="s">
        <v>86</v>
      </c>
      <c r="I105" s="56">
        <v>3</v>
      </c>
    </row>
    <row r="106" spans="1:9" x14ac:dyDescent="0.2">
      <c r="A106" s="55">
        <v>2019</v>
      </c>
      <c r="B106" s="47" t="s">
        <v>39</v>
      </c>
      <c r="C106" s="47" t="s">
        <v>194</v>
      </c>
      <c r="D106" s="47" t="s">
        <v>40</v>
      </c>
      <c r="E106" s="47" t="s">
        <v>84</v>
      </c>
      <c r="F106" s="47" t="s">
        <v>158</v>
      </c>
      <c r="G106" s="47" t="s">
        <v>160</v>
      </c>
      <c r="H106" s="47" t="s">
        <v>87</v>
      </c>
      <c r="I106" s="56">
        <v>6</v>
      </c>
    </row>
    <row r="107" spans="1:9" x14ac:dyDescent="0.2">
      <c r="A107" s="55">
        <v>2019</v>
      </c>
      <c r="B107" s="47" t="s">
        <v>39</v>
      </c>
      <c r="C107" s="47" t="s">
        <v>194</v>
      </c>
      <c r="D107" s="47" t="s">
        <v>40</v>
      </c>
      <c r="E107" s="47" t="s">
        <v>84</v>
      </c>
      <c r="F107" s="47" t="s">
        <v>158</v>
      </c>
      <c r="G107" s="47" t="s">
        <v>160</v>
      </c>
      <c r="H107" s="47" t="s">
        <v>88</v>
      </c>
      <c r="I107" s="56">
        <v>3</v>
      </c>
    </row>
    <row r="108" spans="1:9" x14ac:dyDescent="0.2">
      <c r="A108" s="55">
        <v>2019</v>
      </c>
      <c r="B108" s="47" t="s">
        <v>39</v>
      </c>
      <c r="C108" s="47" t="s">
        <v>194</v>
      </c>
      <c r="D108" s="47" t="s">
        <v>40</v>
      </c>
      <c r="E108" s="47" t="s">
        <v>84</v>
      </c>
      <c r="F108" s="47" t="s">
        <v>158</v>
      </c>
      <c r="G108" s="47" t="s">
        <v>90</v>
      </c>
      <c r="H108" s="47" t="s">
        <v>86</v>
      </c>
      <c r="I108" s="56">
        <v>5</v>
      </c>
    </row>
    <row r="109" spans="1:9" x14ac:dyDescent="0.2">
      <c r="A109" s="55">
        <v>2019</v>
      </c>
      <c r="B109" s="47" t="s">
        <v>39</v>
      </c>
      <c r="C109" s="47" t="s">
        <v>194</v>
      </c>
      <c r="D109" s="47" t="s">
        <v>40</v>
      </c>
      <c r="E109" s="47" t="s">
        <v>84</v>
      </c>
      <c r="F109" s="47" t="s">
        <v>158</v>
      </c>
      <c r="G109" s="47" t="s">
        <v>90</v>
      </c>
      <c r="H109" s="47" t="s">
        <v>87</v>
      </c>
      <c r="I109" s="56">
        <v>11</v>
      </c>
    </row>
    <row r="110" spans="1:9" x14ac:dyDescent="0.2">
      <c r="A110" s="55">
        <v>2019</v>
      </c>
      <c r="B110" s="47" t="s">
        <v>39</v>
      </c>
      <c r="C110" s="47" t="s">
        <v>194</v>
      </c>
      <c r="D110" s="47" t="s">
        <v>40</v>
      </c>
      <c r="E110" s="47" t="s">
        <v>84</v>
      </c>
      <c r="F110" s="47" t="s">
        <v>158</v>
      </c>
      <c r="G110" s="47" t="s">
        <v>90</v>
      </c>
      <c r="H110" s="47" t="s">
        <v>88</v>
      </c>
      <c r="I110" s="56">
        <v>3</v>
      </c>
    </row>
    <row r="111" spans="1:9" x14ac:dyDescent="0.2">
      <c r="A111" s="55">
        <v>2020</v>
      </c>
      <c r="B111" s="47" t="s">
        <v>1</v>
      </c>
      <c r="C111" s="47" t="s">
        <v>157</v>
      </c>
      <c r="D111" s="47" t="s">
        <v>83</v>
      </c>
      <c r="E111" s="47" t="s">
        <v>84</v>
      </c>
      <c r="F111" s="47" t="s">
        <v>158</v>
      </c>
      <c r="G111" s="47" t="s">
        <v>159</v>
      </c>
      <c r="H111" s="47" t="s">
        <v>86</v>
      </c>
      <c r="I111" s="56">
        <v>1</v>
      </c>
    </row>
    <row r="112" spans="1:9" x14ac:dyDescent="0.2">
      <c r="A112" s="55">
        <v>2020</v>
      </c>
      <c r="B112" s="47" t="s">
        <v>1</v>
      </c>
      <c r="C112" s="47" t="s">
        <v>157</v>
      </c>
      <c r="D112" s="47" t="s">
        <v>83</v>
      </c>
      <c r="E112" s="47" t="s">
        <v>84</v>
      </c>
      <c r="F112" s="47" t="s">
        <v>158</v>
      </c>
      <c r="G112" s="47" t="s">
        <v>159</v>
      </c>
      <c r="H112" s="47" t="s">
        <v>87</v>
      </c>
      <c r="I112" s="56">
        <v>5</v>
      </c>
    </row>
    <row r="113" spans="1:9" x14ac:dyDescent="0.2">
      <c r="A113" s="55">
        <v>2020</v>
      </c>
      <c r="B113" s="47" t="s">
        <v>1</v>
      </c>
      <c r="C113" s="47" t="s">
        <v>157</v>
      </c>
      <c r="D113" s="47" t="s">
        <v>83</v>
      </c>
      <c r="E113" s="47" t="s">
        <v>84</v>
      </c>
      <c r="F113" s="47" t="s">
        <v>158</v>
      </c>
      <c r="G113" s="47" t="s">
        <v>159</v>
      </c>
      <c r="H113" s="47" t="s">
        <v>88</v>
      </c>
      <c r="I113" s="56">
        <v>2</v>
      </c>
    </row>
    <row r="114" spans="1:9" x14ac:dyDescent="0.2">
      <c r="A114" s="55">
        <v>2020</v>
      </c>
      <c r="B114" s="47" t="s">
        <v>1</v>
      </c>
      <c r="C114" s="47" t="s">
        <v>157</v>
      </c>
      <c r="D114" s="47" t="s">
        <v>83</v>
      </c>
      <c r="E114" s="47" t="s">
        <v>84</v>
      </c>
      <c r="F114" s="47" t="s">
        <v>158</v>
      </c>
      <c r="G114" s="47" t="s">
        <v>160</v>
      </c>
      <c r="H114" s="47" t="s">
        <v>85</v>
      </c>
      <c r="I114" s="56">
        <v>1</v>
      </c>
    </row>
    <row r="115" spans="1:9" x14ac:dyDescent="0.2">
      <c r="A115" s="55">
        <v>2020</v>
      </c>
      <c r="B115" s="47" t="s">
        <v>1</v>
      </c>
      <c r="C115" s="47" t="s">
        <v>157</v>
      </c>
      <c r="D115" s="47" t="s">
        <v>83</v>
      </c>
      <c r="E115" s="47" t="s">
        <v>84</v>
      </c>
      <c r="F115" s="47" t="s">
        <v>158</v>
      </c>
      <c r="G115" s="47" t="s">
        <v>160</v>
      </c>
      <c r="H115" s="47" t="s">
        <v>86</v>
      </c>
      <c r="I115" s="56">
        <v>8</v>
      </c>
    </row>
    <row r="116" spans="1:9" x14ac:dyDescent="0.2">
      <c r="A116" s="55">
        <v>2020</v>
      </c>
      <c r="B116" s="47" t="s">
        <v>1</v>
      </c>
      <c r="C116" s="47" t="s">
        <v>157</v>
      </c>
      <c r="D116" s="47" t="s">
        <v>83</v>
      </c>
      <c r="E116" s="47" t="s">
        <v>84</v>
      </c>
      <c r="F116" s="47" t="s">
        <v>158</v>
      </c>
      <c r="G116" s="47" t="s">
        <v>160</v>
      </c>
      <c r="H116" s="47" t="s">
        <v>87</v>
      </c>
      <c r="I116" s="56">
        <v>4</v>
      </c>
    </row>
    <row r="117" spans="1:9" x14ac:dyDescent="0.2">
      <c r="A117" s="55">
        <v>2020</v>
      </c>
      <c r="B117" s="47" t="s">
        <v>1</v>
      </c>
      <c r="C117" s="47" t="s">
        <v>157</v>
      </c>
      <c r="D117" s="47" t="s">
        <v>83</v>
      </c>
      <c r="E117" s="47" t="s">
        <v>84</v>
      </c>
      <c r="F117" s="47" t="s">
        <v>158</v>
      </c>
      <c r="G117" s="47" t="s">
        <v>160</v>
      </c>
      <c r="H117" s="47" t="s">
        <v>88</v>
      </c>
      <c r="I117" s="56">
        <v>2</v>
      </c>
    </row>
    <row r="118" spans="1:9" x14ac:dyDescent="0.2">
      <c r="A118" s="55">
        <v>2020</v>
      </c>
      <c r="B118" s="47" t="s">
        <v>1</v>
      </c>
      <c r="C118" s="47" t="s">
        <v>157</v>
      </c>
      <c r="D118" s="47" t="s">
        <v>83</v>
      </c>
      <c r="E118" s="47" t="s">
        <v>84</v>
      </c>
      <c r="F118" s="47" t="s">
        <v>158</v>
      </c>
      <c r="G118" s="47" t="s">
        <v>160</v>
      </c>
      <c r="H118" s="47" t="s">
        <v>89</v>
      </c>
      <c r="I118" s="56">
        <v>3</v>
      </c>
    </row>
    <row r="119" spans="1:9" x14ac:dyDescent="0.2">
      <c r="A119" s="55">
        <v>2020</v>
      </c>
      <c r="B119" s="47" t="s">
        <v>1</v>
      </c>
      <c r="C119" s="47" t="s">
        <v>157</v>
      </c>
      <c r="D119" s="47" t="s">
        <v>83</v>
      </c>
      <c r="E119" s="47" t="s">
        <v>84</v>
      </c>
      <c r="F119" s="47" t="s">
        <v>158</v>
      </c>
      <c r="G119" s="47" t="s">
        <v>90</v>
      </c>
      <c r="H119" s="47" t="s">
        <v>86</v>
      </c>
      <c r="I119" s="56">
        <v>4</v>
      </c>
    </row>
    <row r="120" spans="1:9" x14ac:dyDescent="0.2">
      <c r="A120" s="55">
        <v>2020</v>
      </c>
      <c r="B120" s="47" t="s">
        <v>1</v>
      </c>
      <c r="C120" s="47" t="s">
        <v>157</v>
      </c>
      <c r="D120" s="47" t="s">
        <v>83</v>
      </c>
      <c r="E120" s="47" t="s">
        <v>84</v>
      </c>
      <c r="F120" s="47" t="s">
        <v>158</v>
      </c>
      <c r="G120" s="47" t="s">
        <v>90</v>
      </c>
      <c r="H120" s="47" t="s">
        <v>87</v>
      </c>
      <c r="I120" s="56">
        <v>16</v>
      </c>
    </row>
    <row r="121" spans="1:9" x14ac:dyDescent="0.2">
      <c r="A121" s="55">
        <v>2020</v>
      </c>
      <c r="B121" s="47" t="s">
        <v>1</v>
      </c>
      <c r="C121" s="47" t="s">
        <v>157</v>
      </c>
      <c r="D121" s="47" t="s">
        <v>83</v>
      </c>
      <c r="E121" s="47" t="s">
        <v>84</v>
      </c>
      <c r="F121" s="47" t="s">
        <v>158</v>
      </c>
      <c r="G121" s="47" t="s">
        <v>90</v>
      </c>
      <c r="H121" s="47" t="s">
        <v>88</v>
      </c>
      <c r="I121" s="56">
        <v>18</v>
      </c>
    </row>
    <row r="122" spans="1:9" x14ac:dyDescent="0.2">
      <c r="A122" s="55">
        <v>2020</v>
      </c>
      <c r="B122" s="47" t="s">
        <v>2</v>
      </c>
      <c r="C122" s="47" t="s">
        <v>161</v>
      </c>
      <c r="D122" s="47" t="s">
        <v>83</v>
      </c>
      <c r="E122" s="47" t="s">
        <v>91</v>
      </c>
      <c r="F122" s="47" t="s">
        <v>158</v>
      </c>
      <c r="G122" s="47" t="s">
        <v>160</v>
      </c>
      <c r="H122" s="47" t="s">
        <v>85</v>
      </c>
      <c r="I122" s="56">
        <v>3</v>
      </c>
    </row>
    <row r="123" spans="1:9" x14ac:dyDescent="0.2">
      <c r="A123" s="55">
        <v>2020</v>
      </c>
      <c r="B123" s="47" t="s">
        <v>2</v>
      </c>
      <c r="C123" s="47" t="s">
        <v>161</v>
      </c>
      <c r="D123" s="47" t="s">
        <v>83</v>
      </c>
      <c r="E123" s="47" t="s">
        <v>91</v>
      </c>
      <c r="F123" s="47" t="s">
        <v>158</v>
      </c>
      <c r="G123" s="47" t="s">
        <v>90</v>
      </c>
      <c r="H123" s="47" t="s">
        <v>85</v>
      </c>
      <c r="I123" s="56">
        <v>3</v>
      </c>
    </row>
    <row r="124" spans="1:9" x14ac:dyDescent="0.2">
      <c r="A124" s="55">
        <v>2020</v>
      </c>
      <c r="B124" s="47" t="s">
        <v>2</v>
      </c>
      <c r="C124" s="47" t="s">
        <v>161</v>
      </c>
      <c r="D124" s="47" t="s">
        <v>83</v>
      </c>
      <c r="E124" s="47" t="s">
        <v>91</v>
      </c>
      <c r="F124" s="47" t="s">
        <v>158</v>
      </c>
      <c r="G124" s="47" t="s">
        <v>90</v>
      </c>
      <c r="H124" s="47" t="s">
        <v>86</v>
      </c>
      <c r="I124" s="56">
        <v>11</v>
      </c>
    </row>
    <row r="125" spans="1:9" x14ac:dyDescent="0.2">
      <c r="A125" s="55">
        <v>2020</v>
      </c>
      <c r="B125" s="47" t="s">
        <v>2</v>
      </c>
      <c r="C125" s="47" t="s">
        <v>161</v>
      </c>
      <c r="D125" s="47" t="s">
        <v>83</v>
      </c>
      <c r="E125" s="47" t="s">
        <v>91</v>
      </c>
      <c r="F125" s="47" t="s">
        <v>158</v>
      </c>
      <c r="G125" s="47" t="s">
        <v>90</v>
      </c>
      <c r="H125" s="47" t="s">
        <v>87</v>
      </c>
      <c r="I125" s="56">
        <v>3</v>
      </c>
    </row>
    <row r="126" spans="1:9" x14ac:dyDescent="0.2">
      <c r="A126" s="55">
        <v>2020</v>
      </c>
      <c r="B126" s="47" t="s">
        <v>3</v>
      </c>
      <c r="C126" s="47" t="s">
        <v>162</v>
      </c>
      <c r="D126" s="47" t="s">
        <v>83</v>
      </c>
      <c r="E126" s="47" t="s">
        <v>84</v>
      </c>
      <c r="F126" s="47" t="s">
        <v>158</v>
      </c>
      <c r="G126" s="47" t="s">
        <v>160</v>
      </c>
      <c r="H126" s="47" t="s">
        <v>85</v>
      </c>
      <c r="I126" s="56">
        <v>4</v>
      </c>
    </row>
    <row r="127" spans="1:9" x14ac:dyDescent="0.2">
      <c r="A127" s="55">
        <v>2020</v>
      </c>
      <c r="B127" s="47" t="s">
        <v>4</v>
      </c>
      <c r="C127" s="47" t="s">
        <v>163</v>
      </c>
      <c r="D127" s="47" t="s">
        <v>83</v>
      </c>
      <c r="E127" s="47" t="s">
        <v>91</v>
      </c>
      <c r="F127" s="47" t="s">
        <v>158</v>
      </c>
      <c r="G127" s="47" t="s">
        <v>160</v>
      </c>
      <c r="H127" s="47" t="s">
        <v>85</v>
      </c>
      <c r="I127" s="56">
        <v>1</v>
      </c>
    </row>
    <row r="128" spans="1:9" x14ac:dyDescent="0.2">
      <c r="A128" s="55">
        <v>2020</v>
      </c>
      <c r="B128" s="47" t="s">
        <v>4</v>
      </c>
      <c r="C128" s="47" t="s">
        <v>163</v>
      </c>
      <c r="D128" s="47" t="s">
        <v>83</v>
      </c>
      <c r="E128" s="47" t="s">
        <v>91</v>
      </c>
      <c r="F128" s="47" t="s">
        <v>158</v>
      </c>
      <c r="G128" s="47" t="s">
        <v>160</v>
      </c>
      <c r="H128" s="47" t="s">
        <v>87</v>
      </c>
      <c r="I128" s="56">
        <v>1</v>
      </c>
    </row>
    <row r="129" spans="1:9" x14ac:dyDescent="0.2">
      <c r="A129" s="55">
        <v>2020</v>
      </c>
      <c r="B129" s="47" t="s">
        <v>4</v>
      </c>
      <c r="C129" s="47" t="s">
        <v>163</v>
      </c>
      <c r="D129" s="47" t="s">
        <v>83</v>
      </c>
      <c r="E129" s="47" t="s">
        <v>91</v>
      </c>
      <c r="F129" s="47" t="s">
        <v>158</v>
      </c>
      <c r="G129" s="47" t="s">
        <v>90</v>
      </c>
      <c r="H129" s="47" t="s">
        <v>85</v>
      </c>
      <c r="I129" s="56">
        <v>11</v>
      </c>
    </row>
    <row r="130" spans="1:9" x14ac:dyDescent="0.2">
      <c r="A130" s="55">
        <v>2020</v>
      </c>
      <c r="B130" s="47" t="s">
        <v>4</v>
      </c>
      <c r="C130" s="47" t="s">
        <v>163</v>
      </c>
      <c r="D130" s="47" t="s">
        <v>83</v>
      </c>
      <c r="E130" s="47" t="s">
        <v>91</v>
      </c>
      <c r="F130" s="47" t="s">
        <v>158</v>
      </c>
      <c r="G130" s="47" t="s">
        <v>90</v>
      </c>
      <c r="H130" s="47" t="s">
        <v>86</v>
      </c>
      <c r="I130" s="56">
        <v>15</v>
      </c>
    </row>
    <row r="131" spans="1:9" x14ac:dyDescent="0.2">
      <c r="A131" s="55">
        <v>2020</v>
      </c>
      <c r="B131" s="47" t="s">
        <v>4</v>
      </c>
      <c r="C131" s="47" t="s">
        <v>163</v>
      </c>
      <c r="D131" s="47" t="s">
        <v>83</v>
      </c>
      <c r="E131" s="47" t="s">
        <v>91</v>
      </c>
      <c r="F131" s="47" t="s">
        <v>158</v>
      </c>
      <c r="G131" s="47" t="s">
        <v>90</v>
      </c>
      <c r="H131" s="47" t="s">
        <v>87</v>
      </c>
      <c r="I131" s="56">
        <v>1</v>
      </c>
    </row>
    <row r="132" spans="1:9" x14ac:dyDescent="0.2">
      <c r="A132" s="55">
        <v>2020</v>
      </c>
      <c r="B132" s="47" t="s">
        <v>5</v>
      </c>
      <c r="C132" s="47" t="s">
        <v>164</v>
      </c>
      <c r="D132" s="47" t="s">
        <v>83</v>
      </c>
      <c r="E132" s="47" t="s">
        <v>92</v>
      </c>
      <c r="F132" s="47" t="s">
        <v>158</v>
      </c>
      <c r="G132" s="47" t="s">
        <v>159</v>
      </c>
      <c r="H132" s="47" t="s">
        <v>87</v>
      </c>
      <c r="I132" s="56">
        <v>2</v>
      </c>
    </row>
    <row r="133" spans="1:9" x14ac:dyDescent="0.2">
      <c r="A133" s="55">
        <v>2020</v>
      </c>
      <c r="B133" s="47" t="s">
        <v>5</v>
      </c>
      <c r="C133" s="47" t="s">
        <v>164</v>
      </c>
      <c r="D133" s="47" t="s">
        <v>83</v>
      </c>
      <c r="E133" s="47" t="s">
        <v>92</v>
      </c>
      <c r="F133" s="47" t="s">
        <v>158</v>
      </c>
      <c r="G133" s="47" t="s">
        <v>159</v>
      </c>
      <c r="H133" s="47" t="s">
        <v>88</v>
      </c>
      <c r="I133" s="56">
        <v>1</v>
      </c>
    </row>
    <row r="134" spans="1:9" x14ac:dyDescent="0.2">
      <c r="A134" s="55">
        <v>2020</v>
      </c>
      <c r="B134" s="47" t="s">
        <v>5</v>
      </c>
      <c r="C134" s="47" t="s">
        <v>164</v>
      </c>
      <c r="D134" s="47" t="s">
        <v>83</v>
      </c>
      <c r="E134" s="47" t="s">
        <v>92</v>
      </c>
      <c r="F134" s="47" t="s">
        <v>158</v>
      </c>
      <c r="G134" s="47" t="s">
        <v>160</v>
      </c>
      <c r="H134" s="47" t="s">
        <v>85</v>
      </c>
      <c r="I134" s="56">
        <v>3</v>
      </c>
    </row>
    <row r="135" spans="1:9" x14ac:dyDescent="0.2">
      <c r="A135" s="55">
        <v>2020</v>
      </c>
      <c r="B135" s="47" t="s">
        <v>5</v>
      </c>
      <c r="C135" s="47" t="s">
        <v>164</v>
      </c>
      <c r="D135" s="47" t="s">
        <v>83</v>
      </c>
      <c r="E135" s="47" t="s">
        <v>92</v>
      </c>
      <c r="F135" s="47" t="s">
        <v>158</v>
      </c>
      <c r="G135" s="47" t="s">
        <v>160</v>
      </c>
      <c r="H135" s="47" t="s">
        <v>86</v>
      </c>
      <c r="I135" s="56">
        <v>2</v>
      </c>
    </row>
    <row r="136" spans="1:9" x14ac:dyDescent="0.2">
      <c r="A136" s="55">
        <v>2020</v>
      </c>
      <c r="B136" s="47" t="s">
        <v>5</v>
      </c>
      <c r="C136" s="47" t="s">
        <v>164</v>
      </c>
      <c r="D136" s="47" t="s">
        <v>83</v>
      </c>
      <c r="E136" s="47" t="s">
        <v>92</v>
      </c>
      <c r="F136" s="47" t="s">
        <v>158</v>
      </c>
      <c r="G136" s="47" t="s">
        <v>160</v>
      </c>
      <c r="H136" s="47" t="s">
        <v>88</v>
      </c>
      <c r="I136" s="56">
        <v>1</v>
      </c>
    </row>
    <row r="137" spans="1:9" x14ac:dyDescent="0.2">
      <c r="A137" s="55">
        <v>2020</v>
      </c>
      <c r="B137" s="47" t="s">
        <v>5</v>
      </c>
      <c r="C137" s="47" t="s">
        <v>164</v>
      </c>
      <c r="D137" s="47" t="s">
        <v>83</v>
      </c>
      <c r="E137" s="47" t="s">
        <v>92</v>
      </c>
      <c r="F137" s="47" t="s">
        <v>158</v>
      </c>
      <c r="G137" s="47" t="s">
        <v>90</v>
      </c>
      <c r="H137" s="47" t="s">
        <v>85</v>
      </c>
      <c r="I137" s="56">
        <v>1</v>
      </c>
    </row>
    <row r="138" spans="1:9" x14ac:dyDescent="0.2">
      <c r="A138" s="55">
        <v>2020</v>
      </c>
      <c r="B138" s="47" t="s">
        <v>5</v>
      </c>
      <c r="C138" s="47" t="s">
        <v>164</v>
      </c>
      <c r="D138" s="47" t="s">
        <v>83</v>
      </c>
      <c r="E138" s="47" t="s">
        <v>92</v>
      </c>
      <c r="F138" s="47" t="s">
        <v>158</v>
      </c>
      <c r="G138" s="47" t="s">
        <v>90</v>
      </c>
      <c r="H138" s="47" t="s">
        <v>86</v>
      </c>
      <c r="I138" s="56">
        <v>8</v>
      </c>
    </row>
    <row r="139" spans="1:9" x14ac:dyDescent="0.2">
      <c r="A139" s="55">
        <v>2020</v>
      </c>
      <c r="B139" s="47" t="s">
        <v>5</v>
      </c>
      <c r="C139" s="47" t="s">
        <v>164</v>
      </c>
      <c r="D139" s="47" t="s">
        <v>83</v>
      </c>
      <c r="E139" s="47" t="s">
        <v>92</v>
      </c>
      <c r="F139" s="47" t="s">
        <v>158</v>
      </c>
      <c r="G139" s="47" t="s">
        <v>90</v>
      </c>
      <c r="H139" s="47" t="s">
        <v>87</v>
      </c>
      <c r="I139" s="56">
        <v>6</v>
      </c>
    </row>
    <row r="140" spans="1:9" x14ac:dyDescent="0.2">
      <c r="A140" s="55">
        <v>2020</v>
      </c>
      <c r="B140" s="47" t="s">
        <v>5</v>
      </c>
      <c r="C140" s="47" t="s">
        <v>164</v>
      </c>
      <c r="D140" s="47" t="s">
        <v>83</v>
      </c>
      <c r="E140" s="47" t="s">
        <v>92</v>
      </c>
      <c r="F140" s="47" t="s">
        <v>158</v>
      </c>
      <c r="G140" s="47" t="s">
        <v>90</v>
      </c>
      <c r="H140" s="47" t="s">
        <v>88</v>
      </c>
      <c r="I140" s="56">
        <v>5</v>
      </c>
    </row>
    <row r="141" spans="1:9" x14ac:dyDescent="0.2">
      <c r="A141" s="55">
        <v>2020</v>
      </c>
      <c r="B141" s="47" t="s">
        <v>6</v>
      </c>
      <c r="C141" s="47" t="s">
        <v>165</v>
      </c>
      <c r="D141" s="47" t="s">
        <v>83</v>
      </c>
      <c r="E141" s="47" t="s">
        <v>91</v>
      </c>
      <c r="F141" s="47" t="s">
        <v>158</v>
      </c>
      <c r="G141" s="47" t="s">
        <v>90</v>
      </c>
      <c r="H141" s="47" t="s">
        <v>85</v>
      </c>
      <c r="I141" s="56">
        <v>4</v>
      </c>
    </row>
    <row r="142" spans="1:9" x14ac:dyDescent="0.2">
      <c r="A142" s="55">
        <v>2020</v>
      </c>
      <c r="B142" s="47" t="s">
        <v>6</v>
      </c>
      <c r="C142" s="47" t="s">
        <v>165</v>
      </c>
      <c r="D142" s="47" t="s">
        <v>83</v>
      </c>
      <c r="E142" s="47" t="s">
        <v>91</v>
      </c>
      <c r="F142" s="47" t="s">
        <v>158</v>
      </c>
      <c r="G142" s="47" t="s">
        <v>90</v>
      </c>
      <c r="H142" s="47" t="s">
        <v>86</v>
      </c>
      <c r="I142" s="56">
        <v>7</v>
      </c>
    </row>
    <row r="143" spans="1:9" x14ac:dyDescent="0.2">
      <c r="A143" s="55">
        <v>2020</v>
      </c>
      <c r="B143" s="47" t="s">
        <v>8</v>
      </c>
      <c r="C143" s="47" t="s">
        <v>166</v>
      </c>
      <c r="D143" s="47" t="s">
        <v>83</v>
      </c>
      <c r="E143" s="47" t="s">
        <v>92</v>
      </c>
      <c r="F143" s="47" t="s">
        <v>158</v>
      </c>
      <c r="G143" s="47" t="s">
        <v>160</v>
      </c>
      <c r="H143" s="47" t="s">
        <v>85</v>
      </c>
      <c r="I143" s="56">
        <v>2</v>
      </c>
    </row>
    <row r="144" spans="1:9" x14ac:dyDescent="0.2">
      <c r="A144" s="55">
        <v>2020</v>
      </c>
      <c r="B144" s="47" t="s">
        <v>8</v>
      </c>
      <c r="C144" s="47" t="s">
        <v>166</v>
      </c>
      <c r="D144" s="47" t="s">
        <v>83</v>
      </c>
      <c r="E144" s="47" t="s">
        <v>92</v>
      </c>
      <c r="F144" s="47" t="s">
        <v>158</v>
      </c>
      <c r="G144" s="47" t="s">
        <v>160</v>
      </c>
      <c r="H144" s="47" t="s">
        <v>86</v>
      </c>
      <c r="I144" s="56">
        <v>1</v>
      </c>
    </row>
    <row r="145" spans="1:9" x14ac:dyDescent="0.2">
      <c r="A145" s="55">
        <v>2020</v>
      </c>
      <c r="B145" s="47" t="s">
        <v>8</v>
      </c>
      <c r="C145" s="47" t="s">
        <v>166</v>
      </c>
      <c r="D145" s="47" t="s">
        <v>83</v>
      </c>
      <c r="E145" s="47" t="s">
        <v>92</v>
      </c>
      <c r="F145" s="47" t="s">
        <v>158</v>
      </c>
      <c r="G145" s="47" t="s">
        <v>160</v>
      </c>
      <c r="H145" s="47" t="s">
        <v>87</v>
      </c>
      <c r="I145" s="56">
        <v>1</v>
      </c>
    </row>
    <row r="146" spans="1:9" x14ac:dyDescent="0.2">
      <c r="A146" s="55">
        <v>2020</v>
      </c>
      <c r="B146" s="47" t="s">
        <v>9</v>
      </c>
      <c r="C146" s="47" t="s">
        <v>167</v>
      </c>
      <c r="D146" s="47" t="s">
        <v>83</v>
      </c>
      <c r="E146" s="47" t="s">
        <v>92</v>
      </c>
      <c r="F146" s="47" t="s">
        <v>158</v>
      </c>
      <c r="G146" s="47" t="s">
        <v>160</v>
      </c>
      <c r="H146" s="47" t="s">
        <v>85</v>
      </c>
      <c r="I146" s="56">
        <v>3</v>
      </c>
    </row>
    <row r="147" spans="1:9" x14ac:dyDescent="0.2">
      <c r="A147" s="55">
        <v>2020</v>
      </c>
      <c r="B147" s="47" t="s">
        <v>9</v>
      </c>
      <c r="C147" s="47" t="s">
        <v>167</v>
      </c>
      <c r="D147" s="47" t="s">
        <v>83</v>
      </c>
      <c r="E147" s="47" t="s">
        <v>92</v>
      </c>
      <c r="F147" s="47" t="s">
        <v>158</v>
      </c>
      <c r="G147" s="47" t="s">
        <v>90</v>
      </c>
      <c r="H147" s="47" t="s">
        <v>85</v>
      </c>
      <c r="I147" s="56">
        <v>4</v>
      </c>
    </row>
    <row r="148" spans="1:9" x14ac:dyDescent="0.2">
      <c r="A148" s="55">
        <v>2020</v>
      </c>
      <c r="B148" s="47" t="s">
        <v>9</v>
      </c>
      <c r="C148" s="47" t="s">
        <v>167</v>
      </c>
      <c r="D148" s="47" t="s">
        <v>83</v>
      </c>
      <c r="E148" s="47" t="s">
        <v>92</v>
      </c>
      <c r="F148" s="47" t="s">
        <v>158</v>
      </c>
      <c r="G148" s="47" t="s">
        <v>90</v>
      </c>
      <c r="H148" s="47" t="s">
        <v>86</v>
      </c>
      <c r="I148" s="56">
        <v>1</v>
      </c>
    </row>
    <row r="149" spans="1:9" x14ac:dyDescent="0.2">
      <c r="A149" s="55">
        <v>2020</v>
      </c>
      <c r="B149" s="47" t="s">
        <v>10</v>
      </c>
      <c r="C149" s="47" t="s">
        <v>195</v>
      </c>
      <c r="D149" s="47" t="s">
        <v>83</v>
      </c>
      <c r="E149" s="47" t="s">
        <v>91</v>
      </c>
      <c r="F149" s="47" t="s">
        <v>158</v>
      </c>
      <c r="G149" s="47" t="s">
        <v>160</v>
      </c>
      <c r="H149" s="47" t="s">
        <v>85</v>
      </c>
      <c r="I149" s="56">
        <v>1</v>
      </c>
    </row>
    <row r="150" spans="1:9" x14ac:dyDescent="0.2">
      <c r="A150" s="55">
        <v>2020</v>
      </c>
      <c r="B150" s="47" t="s">
        <v>93</v>
      </c>
      <c r="C150" s="47" t="s">
        <v>168</v>
      </c>
      <c r="D150" s="47" t="s">
        <v>83</v>
      </c>
      <c r="E150" s="47" t="s">
        <v>92</v>
      </c>
      <c r="F150" s="47" t="s">
        <v>158</v>
      </c>
      <c r="G150" s="47" t="s">
        <v>160</v>
      </c>
      <c r="H150" s="47" t="s">
        <v>85</v>
      </c>
      <c r="I150" s="56">
        <v>4</v>
      </c>
    </row>
    <row r="151" spans="1:9" x14ac:dyDescent="0.2">
      <c r="A151" s="55">
        <v>2020</v>
      </c>
      <c r="B151" s="47" t="s">
        <v>93</v>
      </c>
      <c r="C151" s="47" t="s">
        <v>168</v>
      </c>
      <c r="D151" s="47" t="s">
        <v>83</v>
      </c>
      <c r="E151" s="47" t="s">
        <v>92</v>
      </c>
      <c r="F151" s="47" t="s">
        <v>158</v>
      </c>
      <c r="G151" s="47" t="s">
        <v>160</v>
      </c>
      <c r="H151" s="47" t="s">
        <v>86</v>
      </c>
      <c r="I151" s="56">
        <v>1</v>
      </c>
    </row>
    <row r="152" spans="1:9" x14ac:dyDescent="0.2">
      <c r="A152" s="55">
        <v>2020</v>
      </c>
      <c r="B152" s="47" t="s">
        <v>93</v>
      </c>
      <c r="C152" s="47" t="s">
        <v>168</v>
      </c>
      <c r="D152" s="47" t="s">
        <v>83</v>
      </c>
      <c r="E152" s="47" t="s">
        <v>92</v>
      </c>
      <c r="F152" s="47" t="s">
        <v>158</v>
      </c>
      <c r="G152" s="47" t="s">
        <v>90</v>
      </c>
      <c r="H152" s="47" t="s">
        <v>85</v>
      </c>
      <c r="I152" s="56">
        <v>2</v>
      </c>
    </row>
    <row r="153" spans="1:9" x14ac:dyDescent="0.2">
      <c r="A153" s="55">
        <v>2020</v>
      </c>
      <c r="B153" s="47" t="s">
        <v>93</v>
      </c>
      <c r="C153" s="47" t="s">
        <v>168</v>
      </c>
      <c r="D153" s="47" t="s">
        <v>83</v>
      </c>
      <c r="E153" s="47" t="s">
        <v>92</v>
      </c>
      <c r="F153" s="47" t="s">
        <v>158</v>
      </c>
      <c r="G153" s="47" t="s">
        <v>90</v>
      </c>
      <c r="H153" s="47" t="s">
        <v>86</v>
      </c>
      <c r="I153" s="56">
        <v>5</v>
      </c>
    </row>
    <row r="154" spans="1:9" x14ac:dyDescent="0.2">
      <c r="A154" s="55">
        <v>2020</v>
      </c>
      <c r="B154" s="47" t="s">
        <v>93</v>
      </c>
      <c r="C154" s="47" t="s">
        <v>168</v>
      </c>
      <c r="D154" s="47" t="s">
        <v>83</v>
      </c>
      <c r="E154" s="47" t="s">
        <v>92</v>
      </c>
      <c r="F154" s="47" t="s">
        <v>158</v>
      </c>
      <c r="G154" s="47" t="s">
        <v>90</v>
      </c>
      <c r="H154" s="47" t="s">
        <v>87</v>
      </c>
      <c r="I154" s="56">
        <v>2</v>
      </c>
    </row>
    <row r="155" spans="1:9" x14ac:dyDescent="0.2">
      <c r="A155" s="55">
        <v>2020</v>
      </c>
      <c r="B155" s="47" t="s">
        <v>94</v>
      </c>
      <c r="C155" s="47" t="s">
        <v>169</v>
      </c>
      <c r="D155" s="47" t="s">
        <v>83</v>
      </c>
      <c r="E155" s="47" t="s">
        <v>91</v>
      </c>
      <c r="F155" s="47" t="s">
        <v>158</v>
      </c>
      <c r="G155" s="47" t="s">
        <v>159</v>
      </c>
      <c r="H155" s="47" t="s">
        <v>85</v>
      </c>
      <c r="I155" s="56">
        <v>3</v>
      </c>
    </row>
    <row r="156" spans="1:9" x14ac:dyDescent="0.2">
      <c r="A156" s="55">
        <v>2020</v>
      </c>
      <c r="B156" s="47" t="s">
        <v>94</v>
      </c>
      <c r="C156" s="47" t="s">
        <v>169</v>
      </c>
      <c r="D156" s="47" t="s">
        <v>83</v>
      </c>
      <c r="E156" s="47" t="s">
        <v>91</v>
      </c>
      <c r="F156" s="47" t="s">
        <v>158</v>
      </c>
      <c r="G156" s="47" t="s">
        <v>159</v>
      </c>
      <c r="H156" s="47" t="s">
        <v>86</v>
      </c>
      <c r="I156" s="56">
        <v>1</v>
      </c>
    </row>
    <row r="157" spans="1:9" x14ac:dyDescent="0.2">
      <c r="A157" s="55">
        <v>2020</v>
      </c>
      <c r="B157" s="47" t="s">
        <v>94</v>
      </c>
      <c r="C157" s="47" t="s">
        <v>169</v>
      </c>
      <c r="D157" s="47" t="s">
        <v>83</v>
      </c>
      <c r="E157" s="47" t="s">
        <v>91</v>
      </c>
      <c r="F157" s="47" t="s">
        <v>158</v>
      </c>
      <c r="G157" s="47" t="s">
        <v>160</v>
      </c>
      <c r="H157" s="47" t="s">
        <v>85</v>
      </c>
      <c r="I157" s="56">
        <v>2</v>
      </c>
    </row>
    <row r="158" spans="1:9" x14ac:dyDescent="0.2">
      <c r="A158" s="55">
        <v>2020</v>
      </c>
      <c r="B158" s="47" t="s">
        <v>94</v>
      </c>
      <c r="C158" s="47" t="s">
        <v>169</v>
      </c>
      <c r="D158" s="47" t="s">
        <v>83</v>
      </c>
      <c r="E158" s="47" t="s">
        <v>91</v>
      </c>
      <c r="F158" s="47" t="s">
        <v>158</v>
      </c>
      <c r="G158" s="47" t="s">
        <v>160</v>
      </c>
      <c r="H158" s="47" t="s">
        <v>86</v>
      </c>
      <c r="I158" s="56">
        <v>3</v>
      </c>
    </row>
    <row r="159" spans="1:9" x14ac:dyDescent="0.2">
      <c r="A159" s="55">
        <v>2020</v>
      </c>
      <c r="B159" s="47" t="s">
        <v>94</v>
      </c>
      <c r="C159" s="47" t="s">
        <v>169</v>
      </c>
      <c r="D159" s="47" t="s">
        <v>83</v>
      </c>
      <c r="E159" s="47" t="s">
        <v>91</v>
      </c>
      <c r="F159" s="47" t="s">
        <v>158</v>
      </c>
      <c r="G159" s="47" t="s">
        <v>160</v>
      </c>
      <c r="H159" s="47" t="s">
        <v>87</v>
      </c>
      <c r="I159" s="56">
        <v>1</v>
      </c>
    </row>
    <row r="160" spans="1:9" x14ac:dyDescent="0.2">
      <c r="A160" s="55">
        <v>2020</v>
      </c>
      <c r="B160" s="47" t="s">
        <v>94</v>
      </c>
      <c r="C160" s="47" t="s">
        <v>169</v>
      </c>
      <c r="D160" s="47" t="s">
        <v>83</v>
      </c>
      <c r="E160" s="47" t="s">
        <v>91</v>
      </c>
      <c r="F160" s="47" t="s">
        <v>158</v>
      </c>
      <c r="G160" s="47" t="s">
        <v>160</v>
      </c>
      <c r="H160" s="47" t="s">
        <v>88</v>
      </c>
      <c r="I160" s="56">
        <v>2</v>
      </c>
    </row>
    <row r="161" spans="1:9" x14ac:dyDescent="0.2">
      <c r="A161" s="55">
        <v>2020</v>
      </c>
      <c r="B161" s="47" t="s">
        <v>94</v>
      </c>
      <c r="C161" s="47" t="s">
        <v>169</v>
      </c>
      <c r="D161" s="47" t="s">
        <v>83</v>
      </c>
      <c r="E161" s="47" t="s">
        <v>91</v>
      </c>
      <c r="F161" s="47" t="s">
        <v>158</v>
      </c>
      <c r="G161" s="47" t="s">
        <v>90</v>
      </c>
      <c r="H161" s="47" t="s">
        <v>85</v>
      </c>
      <c r="I161" s="56">
        <v>1</v>
      </c>
    </row>
    <row r="162" spans="1:9" x14ac:dyDescent="0.2">
      <c r="A162" s="55">
        <v>2020</v>
      </c>
      <c r="B162" s="47" t="s">
        <v>94</v>
      </c>
      <c r="C162" s="47" t="s">
        <v>169</v>
      </c>
      <c r="D162" s="47" t="s">
        <v>83</v>
      </c>
      <c r="E162" s="47" t="s">
        <v>91</v>
      </c>
      <c r="F162" s="47" t="s">
        <v>158</v>
      </c>
      <c r="G162" s="47" t="s">
        <v>90</v>
      </c>
      <c r="H162" s="47" t="s">
        <v>86</v>
      </c>
      <c r="I162" s="56">
        <v>6</v>
      </c>
    </row>
    <row r="163" spans="1:9" x14ac:dyDescent="0.2">
      <c r="A163" s="55">
        <v>2020</v>
      </c>
      <c r="B163" s="47" t="s">
        <v>94</v>
      </c>
      <c r="C163" s="47" t="s">
        <v>169</v>
      </c>
      <c r="D163" s="47" t="s">
        <v>83</v>
      </c>
      <c r="E163" s="47" t="s">
        <v>91</v>
      </c>
      <c r="F163" s="47" t="s">
        <v>158</v>
      </c>
      <c r="G163" s="47" t="s">
        <v>90</v>
      </c>
      <c r="H163" s="47" t="s">
        <v>87</v>
      </c>
      <c r="I163" s="56">
        <v>5</v>
      </c>
    </row>
    <row r="164" spans="1:9" x14ac:dyDescent="0.2">
      <c r="A164" s="55">
        <v>2020</v>
      </c>
      <c r="B164" s="47" t="s">
        <v>94</v>
      </c>
      <c r="C164" s="47" t="s">
        <v>169</v>
      </c>
      <c r="D164" s="47" t="s">
        <v>83</v>
      </c>
      <c r="E164" s="47" t="s">
        <v>91</v>
      </c>
      <c r="F164" s="47" t="s">
        <v>158</v>
      </c>
      <c r="G164" s="47" t="s">
        <v>90</v>
      </c>
      <c r="H164" s="47" t="s">
        <v>88</v>
      </c>
      <c r="I164" s="56">
        <v>2</v>
      </c>
    </row>
    <row r="165" spans="1:9" x14ac:dyDescent="0.2">
      <c r="A165" s="55">
        <v>2020</v>
      </c>
      <c r="B165" s="47" t="s">
        <v>11</v>
      </c>
      <c r="C165" s="47" t="s">
        <v>170</v>
      </c>
      <c r="D165" s="47" t="s">
        <v>83</v>
      </c>
      <c r="E165" s="47" t="s">
        <v>92</v>
      </c>
      <c r="F165" s="47" t="s">
        <v>158</v>
      </c>
      <c r="G165" s="47" t="s">
        <v>160</v>
      </c>
      <c r="H165" s="47" t="s">
        <v>85</v>
      </c>
      <c r="I165" s="56">
        <v>4</v>
      </c>
    </row>
    <row r="166" spans="1:9" x14ac:dyDescent="0.2">
      <c r="A166" s="55">
        <v>2020</v>
      </c>
      <c r="B166" s="47" t="s">
        <v>11</v>
      </c>
      <c r="C166" s="47" t="s">
        <v>170</v>
      </c>
      <c r="D166" s="47" t="s">
        <v>83</v>
      </c>
      <c r="E166" s="47" t="s">
        <v>92</v>
      </c>
      <c r="F166" s="47" t="s">
        <v>158</v>
      </c>
      <c r="G166" s="47" t="s">
        <v>90</v>
      </c>
      <c r="H166" s="47" t="s">
        <v>85</v>
      </c>
      <c r="I166" s="56">
        <v>10</v>
      </c>
    </row>
    <row r="167" spans="1:9" x14ac:dyDescent="0.2">
      <c r="A167" s="55">
        <v>2020</v>
      </c>
      <c r="B167" s="47" t="s">
        <v>11</v>
      </c>
      <c r="C167" s="47" t="s">
        <v>170</v>
      </c>
      <c r="D167" s="47" t="s">
        <v>83</v>
      </c>
      <c r="E167" s="47" t="s">
        <v>92</v>
      </c>
      <c r="F167" s="47" t="s">
        <v>158</v>
      </c>
      <c r="G167" s="47" t="s">
        <v>90</v>
      </c>
      <c r="H167" s="47" t="s">
        <v>86</v>
      </c>
      <c r="I167" s="56">
        <v>7</v>
      </c>
    </row>
    <row r="168" spans="1:9" x14ac:dyDescent="0.2">
      <c r="A168" s="55">
        <v>2020</v>
      </c>
      <c r="B168" s="47" t="s">
        <v>11</v>
      </c>
      <c r="C168" s="47" t="s">
        <v>170</v>
      </c>
      <c r="D168" s="47" t="s">
        <v>83</v>
      </c>
      <c r="E168" s="47" t="s">
        <v>92</v>
      </c>
      <c r="F168" s="47" t="s">
        <v>158</v>
      </c>
      <c r="G168" s="47" t="s">
        <v>90</v>
      </c>
      <c r="H168" s="47" t="s">
        <v>87</v>
      </c>
      <c r="I168" s="56">
        <v>2</v>
      </c>
    </row>
    <row r="169" spans="1:9" x14ac:dyDescent="0.2">
      <c r="A169" s="55">
        <v>2020</v>
      </c>
      <c r="B169" s="47" t="s">
        <v>12</v>
      </c>
      <c r="C169" s="47" t="s">
        <v>171</v>
      </c>
      <c r="D169" s="47" t="s">
        <v>83</v>
      </c>
      <c r="E169" s="47" t="s">
        <v>91</v>
      </c>
      <c r="F169" s="47" t="s">
        <v>158</v>
      </c>
      <c r="G169" s="47" t="s">
        <v>159</v>
      </c>
      <c r="H169" s="47" t="s">
        <v>87</v>
      </c>
      <c r="I169" s="56">
        <v>1</v>
      </c>
    </row>
    <row r="170" spans="1:9" x14ac:dyDescent="0.2">
      <c r="A170" s="55">
        <v>2020</v>
      </c>
      <c r="B170" s="47" t="s">
        <v>12</v>
      </c>
      <c r="C170" s="47" t="s">
        <v>171</v>
      </c>
      <c r="D170" s="47" t="s">
        <v>83</v>
      </c>
      <c r="E170" s="47" t="s">
        <v>91</v>
      </c>
      <c r="F170" s="47" t="s">
        <v>158</v>
      </c>
      <c r="G170" s="47" t="s">
        <v>160</v>
      </c>
      <c r="H170" s="47" t="s">
        <v>86</v>
      </c>
      <c r="I170" s="56">
        <v>2</v>
      </c>
    </row>
    <row r="171" spans="1:9" x14ac:dyDescent="0.2">
      <c r="A171" s="55">
        <v>2020</v>
      </c>
      <c r="B171" s="47" t="s">
        <v>12</v>
      </c>
      <c r="C171" s="47" t="s">
        <v>171</v>
      </c>
      <c r="D171" s="47" t="s">
        <v>83</v>
      </c>
      <c r="E171" s="47" t="s">
        <v>91</v>
      </c>
      <c r="F171" s="47" t="s">
        <v>158</v>
      </c>
      <c r="G171" s="47" t="s">
        <v>160</v>
      </c>
      <c r="H171" s="47" t="s">
        <v>87</v>
      </c>
      <c r="I171" s="56">
        <v>2</v>
      </c>
    </row>
    <row r="172" spans="1:9" x14ac:dyDescent="0.2">
      <c r="A172" s="55">
        <v>2020</v>
      </c>
      <c r="B172" s="47" t="s">
        <v>12</v>
      </c>
      <c r="C172" s="47" t="s">
        <v>171</v>
      </c>
      <c r="D172" s="47" t="s">
        <v>83</v>
      </c>
      <c r="E172" s="47" t="s">
        <v>91</v>
      </c>
      <c r="F172" s="47" t="s">
        <v>158</v>
      </c>
      <c r="G172" s="47" t="s">
        <v>160</v>
      </c>
      <c r="H172" s="47" t="s">
        <v>88</v>
      </c>
      <c r="I172" s="56">
        <v>4</v>
      </c>
    </row>
    <row r="173" spans="1:9" x14ac:dyDescent="0.2">
      <c r="A173" s="55">
        <v>2020</v>
      </c>
      <c r="B173" s="47" t="s">
        <v>12</v>
      </c>
      <c r="C173" s="47" t="s">
        <v>171</v>
      </c>
      <c r="D173" s="47" t="s">
        <v>83</v>
      </c>
      <c r="E173" s="47" t="s">
        <v>91</v>
      </c>
      <c r="F173" s="47" t="s">
        <v>158</v>
      </c>
      <c r="G173" s="47" t="s">
        <v>90</v>
      </c>
      <c r="H173" s="47" t="s">
        <v>87</v>
      </c>
      <c r="I173" s="56">
        <v>2</v>
      </c>
    </row>
    <row r="174" spans="1:9" x14ac:dyDescent="0.2">
      <c r="A174" s="55">
        <v>2020</v>
      </c>
      <c r="B174" s="47" t="s">
        <v>12</v>
      </c>
      <c r="C174" s="47" t="s">
        <v>171</v>
      </c>
      <c r="D174" s="47" t="s">
        <v>83</v>
      </c>
      <c r="E174" s="47" t="s">
        <v>91</v>
      </c>
      <c r="F174" s="47" t="s">
        <v>158</v>
      </c>
      <c r="G174" s="47" t="s">
        <v>90</v>
      </c>
      <c r="H174" s="47" t="s">
        <v>88</v>
      </c>
      <c r="I174" s="56">
        <v>2</v>
      </c>
    </row>
    <row r="175" spans="1:9" x14ac:dyDescent="0.2">
      <c r="A175" s="55">
        <v>2020</v>
      </c>
      <c r="B175" s="47" t="s">
        <v>13</v>
      </c>
      <c r="C175" s="47" t="s">
        <v>172</v>
      </c>
      <c r="D175" s="47" t="s">
        <v>83</v>
      </c>
      <c r="E175" s="47" t="s">
        <v>91</v>
      </c>
      <c r="F175" s="47" t="s">
        <v>158</v>
      </c>
      <c r="G175" s="47" t="s">
        <v>160</v>
      </c>
      <c r="H175" s="47" t="s">
        <v>85</v>
      </c>
      <c r="I175" s="56">
        <v>6</v>
      </c>
    </row>
    <row r="176" spans="1:9" x14ac:dyDescent="0.2">
      <c r="A176" s="55">
        <v>2020</v>
      </c>
      <c r="B176" s="47" t="s">
        <v>13</v>
      </c>
      <c r="C176" s="47" t="s">
        <v>172</v>
      </c>
      <c r="D176" s="47" t="s">
        <v>83</v>
      </c>
      <c r="E176" s="47" t="s">
        <v>91</v>
      </c>
      <c r="F176" s="47" t="s">
        <v>158</v>
      </c>
      <c r="G176" s="47" t="s">
        <v>160</v>
      </c>
      <c r="H176" s="47" t="s">
        <v>86</v>
      </c>
      <c r="I176" s="56">
        <v>2</v>
      </c>
    </row>
    <row r="177" spans="1:9" x14ac:dyDescent="0.2">
      <c r="A177" s="55">
        <v>2020</v>
      </c>
      <c r="B177" s="47" t="s">
        <v>13</v>
      </c>
      <c r="C177" s="47" t="s">
        <v>172</v>
      </c>
      <c r="D177" s="47" t="s">
        <v>83</v>
      </c>
      <c r="E177" s="47" t="s">
        <v>91</v>
      </c>
      <c r="F177" s="47" t="s">
        <v>158</v>
      </c>
      <c r="G177" s="47" t="s">
        <v>90</v>
      </c>
      <c r="H177" s="47" t="s">
        <v>85</v>
      </c>
      <c r="I177" s="56">
        <v>2</v>
      </c>
    </row>
    <row r="178" spans="1:9" x14ac:dyDescent="0.2">
      <c r="A178" s="55">
        <v>2020</v>
      </c>
      <c r="B178" s="47" t="s">
        <v>13</v>
      </c>
      <c r="C178" s="47" t="s">
        <v>172</v>
      </c>
      <c r="D178" s="47" t="s">
        <v>83</v>
      </c>
      <c r="E178" s="47" t="s">
        <v>91</v>
      </c>
      <c r="F178" s="47" t="s">
        <v>158</v>
      </c>
      <c r="G178" s="47" t="s">
        <v>90</v>
      </c>
      <c r="H178" s="47" t="s">
        <v>86</v>
      </c>
      <c r="I178" s="56">
        <v>14</v>
      </c>
    </row>
    <row r="179" spans="1:9" x14ac:dyDescent="0.2">
      <c r="A179" s="55">
        <v>2020</v>
      </c>
      <c r="B179" s="47" t="s">
        <v>13</v>
      </c>
      <c r="C179" s="47" t="s">
        <v>172</v>
      </c>
      <c r="D179" s="47" t="s">
        <v>83</v>
      </c>
      <c r="E179" s="47" t="s">
        <v>91</v>
      </c>
      <c r="F179" s="47" t="s">
        <v>158</v>
      </c>
      <c r="G179" s="47" t="s">
        <v>90</v>
      </c>
      <c r="H179" s="47" t="s">
        <v>87</v>
      </c>
      <c r="I179" s="56">
        <v>1</v>
      </c>
    </row>
    <row r="180" spans="1:9" x14ac:dyDescent="0.2">
      <c r="A180" s="55">
        <v>2020</v>
      </c>
      <c r="B180" s="47" t="s">
        <v>13</v>
      </c>
      <c r="C180" s="47" t="s">
        <v>172</v>
      </c>
      <c r="D180" s="47" t="s">
        <v>83</v>
      </c>
      <c r="E180" s="47" t="s">
        <v>91</v>
      </c>
      <c r="F180" s="47" t="s">
        <v>158</v>
      </c>
      <c r="G180" s="47" t="s">
        <v>90</v>
      </c>
      <c r="H180" s="47" t="s">
        <v>88</v>
      </c>
      <c r="I180" s="56">
        <v>1</v>
      </c>
    </row>
    <row r="181" spans="1:9" x14ac:dyDescent="0.2">
      <c r="A181" s="55">
        <v>2020</v>
      </c>
      <c r="B181" s="47" t="s">
        <v>14</v>
      </c>
      <c r="C181" s="47" t="s">
        <v>173</v>
      </c>
      <c r="D181" s="47" t="s">
        <v>83</v>
      </c>
      <c r="E181" s="47" t="s">
        <v>91</v>
      </c>
      <c r="F181" s="47" t="s">
        <v>158</v>
      </c>
      <c r="G181" s="47" t="s">
        <v>160</v>
      </c>
      <c r="H181" s="47" t="s">
        <v>85</v>
      </c>
      <c r="I181" s="56">
        <v>1</v>
      </c>
    </row>
    <row r="182" spans="1:9" x14ac:dyDescent="0.2">
      <c r="A182" s="55">
        <v>2020</v>
      </c>
      <c r="B182" s="47" t="s">
        <v>15</v>
      </c>
      <c r="C182" s="47" t="s">
        <v>174</v>
      </c>
      <c r="D182" s="47" t="s">
        <v>40</v>
      </c>
      <c r="E182" s="47" t="s">
        <v>84</v>
      </c>
      <c r="F182" s="47" t="s">
        <v>158</v>
      </c>
      <c r="G182" s="47" t="s">
        <v>90</v>
      </c>
      <c r="H182" s="47" t="s">
        <v>85</v>
      </c>
      <c r="I182" s="56">
        <v>96</v>
      </c>
    </row>
    <row r="183" spans="1:9" x14ac:dyDescent="0.2">
      <c r="A183" s="55">
        <v>2020</v>
      </c>
      <c r="B183" s="47" t="s">
        <v>15</v>
      </c>
      <c r="C183" s="47" t="s">
        <v>174</v>
      </c>
      <c r="D183" s="47" t="s">
        <v>40</v>
      </c>
      <c r="E183" s="47" t="s">
        <v>84</v>
      </c>
      <c r="F183" s="47" t="s">
        <v>158</v>
      </c>
      <c r="G183" s="47" t="s">
        <v>90</v>
      </c>
      <c r="H183" s="47" t="s">
        <v>86</v>
      </c>
      <c r="I183" s="56">
        <v>303</v>
      </c>
    </row>
    <row r="184" spans="1:9" x14ac:dyDescent="0.2">
      <c r="A184" s="55">
        <v>2020</v>
      </c>
      <c r="B184" s="47" t="s">
        <v>15</v>
      </c>
      <c r="C184" s="47" t="s">
        <v>174</v>
      </c>
      <c r="D184" s="47" t="s">
        <v>40</v>
      </c>
      <c r="E184" s="47" t="s">
        <v>84</v>
      </c>
      <c r="F184" s="47" t="s">
        <v>158</v>
      </c>
      <c r="G184" s="47" t="s">
        <v>90</v>
      </c>
      <c r="H184" s="47" t="s">
        <v>87</v>
      </c>
      <c r="I184" s="56">
        <v>41</v>
      </c>
    </row>
    <row r="185" spans="1:9" x14ac:dyDescent="0.2">
      <c r="A185" s="55">
        <v>2020</v>
      </c>
      <c r="B185" s="47" t="s">
        <v>15</v>
      </c>
      <c r="C185" s="47" t="s">
        <v>174</v>
      </c>
      <c r="D185" s="47" t="s">
        <v>40</v>
      </c>
      <c r="E185" s="47" t="s">
        <v>84</v>
      </c>
      <c r="F185" s="47" t="s">
        <v>158</v>
      </c>
      <c r="G185" s="47" t="s">
        <v>90</v>
      </c>
      <c r="H185" s="47" t="s">
        <v>88</v>
      </c>
      <c r="I185" s="56">
        <v>9</v>
      </c>
    </row>
    <row r="186" spans="1:9" x14ac:dyDescent="0.2">
      <c r="A186" s="55">
        <v>2020</v>
      </c>
      <c r="B186" s="47" t="s">
        <v>16</v>
      </c>
      <c r="C186" s="47" t="s">
        <v>175</v>
      </c>
      <c r="D186" s="47" t="s">
        <v>40</v>
      </c>
      <c r="E186" s="47" t="s">
        <v>84</v>
      </c>
      <c r="F186" s="47" t="s">
        <v>158</v>
      </c>
      <c r="G186" s="47" t="s">
        <v>160</v>
      </c>
      <c r="H186" s="47" t="s">
        <v>85</v>
      </c>
      <c r="I186" s="56">
        <v>1</v>
      </c>
    </row>
    <row r="187" spans="1:9" x14ac:dyDescent="0.2">
      <c r="A187" s="55">
        <v>2020</v>
      </c>
      <c r="B187" s="47" t="s">
        <v>16</v>
      </c>
      <c r="C187" s="47" t="s">
        <v>175</v>
      </c>
      <c r="D187" s="47" t="s">
        <v>40</v>
      </c>
      <c r="E187" s="47" t="s">
        <v>84</v>
      </c>
      <c r="F187" s="47" t="s">
        <v>158</v>
      </c>
      <c r="G187" s="47" t="s">
        <v>160</v>
      </c>
      <c r="H187" s="47" t="s">
        <v>86</v>
      </c>
      <c r="I187" s="56">
        <v>1</v>
      </c>
    </row>
    <row r="188" spans="1:9" x14ac:dyDescent="0.2">
      <c r="A188" s="55">
        <v>2020</v>
      </c>
      <c r="B188" s="47" t="s">
        <v>16</v>
      </c>
      <c r="C188" s="47" t="s">
        <v>175</v>
      </c>
      <c r="D188" s="47" t="s">
        <v>40</v>
      </c>
      <c r="E188" s="47" t="s">
        <v>84</v>
      </c>
      <c r="F188" s="47" t="s">
        <v>158</v>
      </c>
      <c r="G188" s="47" t="s">
        <v>160</v>
      </c>
      <c r="H188" s="47" t="s">
        <v>87</v>
      </c>
      <c r="I188" s="56">
        <v>1</v>
      </c>
    </row>
    <row r="189" spans="1:9" x14ac:dyDescent="0.2">
      <c r="A189" s="55">
        <v>2020</v>
      </c>
      <c r="B189" s="47" t="s">
        <v>16</v>
      </c>
      <c r="C189" s="47" t="s">
        <v>175</v>
      </c>
      <c r="D189" s="47" t="s">
        <v>40</v>
      </c>
      <c r="E189" s="47" t="s">
        <v>84</v>
      </c>
      <c r="F189" s="47" t="s">
        <v>158</v>
      </c>
      <c r="G189" s="47" t="s">
        <v>90</v>
      </c>
      <c r="H189" s="47" t="s">
        <v>85</v>
      </c>
      <c r="I189" s="56">
        <v>26</v>
      </c>
    </row>
    <row r="190" spans="1:9" x14ac:dyDescent="0.2">
      <c r="A190" s="55">
        <v>2020</v>
      </c>
      <c r="B190" s="47" t="s">
        <v>16</v>
      </c>
      <c r="C190" s="47" t="s">
        <v>175</v>
      </c>
      <c r="D190" s="47" t="s">
        <v>40</v>
      </c>
      <c r="E190" s="47" t="s">
        <v>84</v>
      </c>
      <c r="F190" s="47" t="s">
        <v>158</v>
      </c>
      <c r="G190" s="47" t="s">
        <v>90</v>
      </c>
      <c r="H190" s="47" t="s">
        <v>86</v>
      </c>
      <c r="I190" s="56">
        <v>146</v>
      </c>
    </row>
    <row r="191" spans="1:9" x14ac:dyDescent="0.2">
      <c r="A191" s="55">
        <v>2020</v>
      </c>
      <c r="B191" s="47" t="s">
        <v>16</v>
      </c>
      <c r="C191" s="47" t="s">
        <v>175</v>
      </c>
      <c r="D191" s="47" t="s">
        <v>40</v>
      </c>
      <c r="E191" s="47" t="s">
        <v>84</v>
      </c>
      <c r="F191" s="47" t="s">
        <v>158</v>
      </c>
      <c r="G191" s="47" t="s">
        <v>90</v>
      </c>
      <c r="H191" s="47" t="s">
        <v>87</v>
      </c>
      <c r="I191" s="56">
        <v>44</v>
      </c>
    </row>
    <row r="192" spans="1:9" x14ac:dyDescent="0.2">
      <c r="A192" s="55">
        <v>2020</v>
      </c>
      <c r="B192" s="47" t="s">
        <v>16</v>
      </c>
      <c r="C192" s="47" t="s">
        <v>175</v>
      </c>
      <c r="D192" s="47" t="s">
        <v>40</v>
      </c>
      <c r="E192" s="47" t="s">
        <v>84</v>
      </c>
      <c r="F192" s="47" t="s">
        <v>158</v>
      </c>
      <c r="G192" s="47" t="s">
        <v>90</v>
      </c>
      <c r="H192" s="47" t="s">
        <v>88</v>
      </c>
      <c r="I192" s="56">
        <v>4</v>
      </c>
    </row>
    <row r="193" spans="1:9" x14ac:dyDescent="0.2">
      <c r="A193" s="55">
        <v>2020</v>
      </c>
      <c r="B193" s="47" t="s">
        <v>67</v>
      </c>
      <c r="C193" s="47" t="s">
        <v>176</v>
      </c>
      <c r="D193" s="47" t="s">
        <v>83</v>
      </c>
      <c r="E193" s="47" t="s">
        <v>91</v>
      </c>
      <c r="F193" s="47" t="s">
        <v>158</v>
      </c>
      <c r="G193" s="47" t="s">
        <v>160</v>
      </c>
      <c r="H193" s="47" t="s">
        <v>85</v>
      </c>
      <c r="I193" s="56">
        <v>6</v>
      </c>
    </row>
    <row r="194" spans="1:9" x14ac:dyDescent="0.2">
      <c r="A194" s="55">
        <v>2020</v>
      </c>
      <c r="B194" s="47" t="s">
        <v>67</v>
      </c>
      <c r="C194" s="47" t="s">
        <v>176</v>
      </c>
      <c r="D194" s="47" t="s">
        <v>83</v>
      </c>
      <c r="E194" s="47" t="s">
        <v>91</v>
      </c>
      <c r="F194" s="47" t="s">
        <v>158</v>
      </c>
      <c r="G194" s="47" t="s">
        <v>160</v>
      </c>
      <c r="H194" s="47" t="s">
        <v>86</v>
      </c>
      <c r="I194" s="56">
        <v>3</v>
      </c>
    </row>
    <row r="195" spans="1:9" x14ac:dyDescent="0.2">
      <c r="A195" s="55">
        <v>2020</v>
      </c>
      <c r="B195" s="47" t="s">
        <v>67</v>
      </c>
      <c r="C195" s="47" t="s">
        <v>176</v>
      </c>
      <c r="D195" s="47" t="s">
        <v>83</v>
      </c>
      <c r="E195" s="47" t="s">
        <v>91</v>
      </c>
      <c r="F195" s="47" t="s">
        <v>158</v>
      </c>
      <c r="G195" s="47" t="s">
        <v>160</v>
      </c>
      <c r="H195" s="47" t="s">
        <v>87</v>
      </c>
      <c r="I195" s="56">
        <v>1</v>
      </c>
    </row>
    <row r="196" spans="1:9" x14ac:dyDescent="0.2">
      <c r="A196" s="55">
        <v>2020</v>
      </c>
      <c r="B196" s="47" t="s">
        <v>67</v>
      </c>
      <c r="C196" s="47" t="s">
        <v>176</v>
      </c>
      <c r="D196" s="47" t="s">
        <v>83</v>
      </c>
      <c r="E196" s="47" t="s">
        <v>91</v>
      </c>
      <c r="F196" s="47" t="s">
        <v>158</v>
      </c>
      <c r="G196" s="47" t="s">
        <v>160</v>
      </c>
      <c r="H196" s="47" t="s">
        <v>88</v>
      </c>
      <c r="I196" s="56">
        <v>1</v>
      </c>
    </row>
    <row r="197" spans="1:9" x14ac:dyDescent="0.2">
      <c r="A197" s="55">
        <v>2020</v>
      </c>
      <c r="B197" s="47" t="s">
        <v>67</v>
      </c>
      <c r="C197" s="47" t="s">
        <v>176</v>
      </c>
      <c r="D197" s="47" t="s">
        <v>83</v>
      </c>
      <c r="E197" s="47" t="s">
        <v>91</v>
      </c>
      <c r="F197" s="47" t="s">
        <v>158</v>
      </c>
      <c r="G197" s="47" t="s">
        <v>90</v>
      </c>
      <c r="H197" s="47" t="s">
        <v>86</v>
      </c>
      <c r="I197" s="56">
        <v>2</v>
      </c>
    </row>
    <row r="198" spans="1:9" x14ac:dyDescent="0.2">
      <c r="A198" s="55">
        <v>2020</v>
      </c>
      <c r="B198" s="47" t="s">
        <v>95</v>
      </c>
      <c r="C198" s="47" t="s">
        <v>196</v>
      </c>
      <c r="D198" s="47" t="s">
        <v>83</v>
      </c>
      <c r="E198" s="47" t="s">
        <v>91</v>
      </c>
      <c r="F198" s="47" t="s">
        <v>158</v>
      </c>
      <c r="G198" s="47" t="s">
        <v>160</v>
      </c>
      <c r="H198" s="47" t="s">
        <v>85</v>
      </c>
      <c r="I198" s="56">
        <v>1</v>
      </c>
    </row>
    <row r="199" spans="1:9" x14ac:dyDescent="0.2">
      <c r="A199" s="55">
        <v>2020</v>
      </c>
      <c r="B199" s="47" t="s">
        <v>17</v>
      </c>
      <c r="C199" s="47" t="s">
        <v>177</v>
      </c>
      <c r="D199" s="47" t="s">
        <v>83</v>
      </c>
      <c r="E199" s="47" t="s">
        <v>84</v>
      </c>
      <c r="F199" s="47" t="s">
        <v>158</v>
      </c>
      <c r="G199" s="47" t="s">
        <v>90</v>
      </c>
      <c r="H199" s="47" t="s">
        <v>85</v>
      </c>
      <c r="I199" s="56">
        <v>12</v>
      </c>
    </row>
    <row r="200" spans="1:9" x14ac:dyDescent="0.2">
      <c r="A200" s="55">
        <v>2020</v>
      </c>
      <c r="B200" s="47" t="s">
        <v>17</v>
      </c>
      <c r="C200" s="47" t="s">
        <v>177</v>
      </c>
      <c r="D200" s="47" t="s">
        <v>83</v>
      </c>
      <c r="E200" s="47" t="s">
        <v>84</v>
      </c>
      <c r="F200" s="47" t="s">
        <v>158</v>
      </c>
      <c r="G200" s="47" t="s">
        <v>90</v>
      </c>
      <c r="H200" s="47" t="s">
        <v>86</v>
      </c>
      <c r="I200" s="56">
        <v>37</v>
      </c>
    </row>
    <row r="201" spans="1:9" x14ac:dyDescent="0.2">
      <c r="A201" s="55">
        <v>2020</v>
      </c>
      <c r="B201" s="47" t="s">
        <v>17</v>
      </c>
      <c r="C201" s="47" t="s">
        <v>177</v>
      </c>
      <c r="D201" s="47" t="s">
        <v>83</v>
      </c>
      <c r="E201" s="47" t="s">
        <v>84</v>
      </c>
      <c r="F201" s="47" t="s">
        <v>158</v>
      </c>
      <c r="G201" s="47" t="s">
        <v>90</v>
      </c>
      <c r="H201" s="47" t="s">
        <v>87</v>
      </c>
      <c r="I201" s="56">
        <v>4</v>
      </c>
    </row>
    <row r="202" spans="1:9" x14ac:dyDescent="0.2">
      <c r="A202" s="55">
        <v>2020</v>
      </c>
      <c r="B202" s="47" t="s">
        <v>20</v>
      </c>
      <c r="C202" s="47" t="s">
        <v>179</v>
      </c>
      <c r="D202" s="47" t="s">
        <v>83</v>
      </c>
      <c r="E202" s="47" t="s">
        <v>91</v>
      </c>
      <c r="F202" s="47" t="s">
        <v>158</v>
      </c>
      <c r="G202" s="47" t="s">
        <v>160</v>
      </c>
      <c r="H202" s="47" t="s">
        <v>85</v>
      </c>
      <c r="I202" s="56">
        <v>7</v>
      </c>
    </row>
    <row r="203" spans="1:9" x14ac:dyDescent="0.2">
      <c r="A203" s="55">
        <v>2020</v>
      </c>
      <c r="B203" s="47" t="s">
        <v>20</v>
      </c>
      <c r="C203" s="47" t="s">
        <v>179</v>
      </c>
      <c r="D203" s="47" t="s">
        <v>83</v>
      </c>
      <c r="E203" s="47" t="s">
        <v>91</v>
      </c>
      <c r="F203" s="47" t="s">
        <v>158</v>
      </c>
      <c r="G203" s="47" t="s">
        <v>160</v>
      </c>
      <c r="H203" s="47" t="s">
        <v>86</v>
      </c>
      <c r="I203" s="56">
        <v>1</v>
      </c>
    </row>
    <row r="204" spans="1:9" x14ac:dyDescent="0.2">
      <c r="A204" s="55">
        <v>2020</v>
      </c>
      <c r="B204" s="47" t="s">
        <v>21</v>
      </c>
      <c r="C204" s="47" t="s">
        <v>180</v>
      </c>
      <c r="D204" s="47" t="s">
        <v>83</v>
      </c>
      <c r="E204" s="47" t="s">
        <v>84</v>
      </c>
      <c r="F204" s="47" t="s">
        <v>158</v>
      </c>
      <c r="G204" s="47" t="s">
        <v>160</v>
      </c>
      <c r="H204" s="47" t="s">
        <v>85</v>
      </c>
      <c r="I204" s="56">
        <v>7</v>
      </c>
    </row>
    <row r="205" spans="1:9" x14ac:dyDescent="0.2">
      <c r="A205" s="55">
        <v>2020</v>
      </c>
      <c r="B205" s="47" t="s">
        <v>21</v>
      </c>
      <c r="C205" s="47" t="s">
        <v>180</v>
      </c>
      <c r="D205" s="47" t="s">
        <v>83</v>
      </c>
      <c r="E205" s="47" t="s">
        <v>84</v>
      </c>
      <c r="F205" s="47" t="s">
        <v>158</v>
      </c>
      <c r="G205" s="47" t="s">
        <v>160</v>
      </c>
      <c r="H205" s="47" t="s">
        <v>86</v>
      </c>
      <c r="I205" s="56">
        <v>2</v>
      </c>
    </row>
    <row r="206" spans="1:9" x14ac:dyDescent="0.2">
      <c r="A206" s="55">
        <v>2020</v>
      </c>
      <c r="B206" s="47" t="s">
        <v>21</v>
      </c>
      <c r="C206" s="47" t="s">
        <v>180</v>
      </c>
      <c r="D206" s="47" t="s">
        <v>83</v>
      </c>
      <c r="E206" s="47" t="s">
        <v>84</v>
      </c>
      <c r="F206" s="47" t="s">
        <v>158</v>
      </c>
      <c r="G206" s="47" t="s">
        <v>90</v>
      </c>
      <c r="H206" s="47" t="s">
        <v>85</v>
      </c>
      <c r="I206" s="56">
        <v>3</v>
      </c>
    </row>
    <row r="207" spans="1:9" x14ac:dyDescent="0.2">
      <c r="A207" s="55">
        <v>2020</v>
      </c>
      <c r="B207" s="47" t="s">
        <v>21</v>
      </c>
      <c r="C207" s="47" t="s">
        <v>180</v>
      </c>
      <c r="D207" s="47" t="s">
        <v>83</v>
      </c>
      <c r="E207" s="47" t="s">
        <v>84</v>
      </c>
      <c r="F207" s="47" t="s">
        <v>158</v>
      </c>
      <c r="G207" s="47" t="s">
        <v>90</v>
      </c>
      <c r="H207" s="47" t="s">
        <v>86</v>
      </c>
      <c r="I207" s="56">
        <v>7</v>
      </c>
    </row>
    <row r="208" spans="1:9" x14ac:dyDescent="0.2">
      <c r="A208" s="55">
        <v>2020</v>
      </c>
      <c r="B208" s="47" t="s">
        <v>21</v>
      </c>
      <c r="C208" s="47" t="s">
        <v>180</v>
      </c>
      <c r="D208" s="47" t="s">
        <v>83</v>
      </c>
      <c r="E208" s="47" t="s">
        <v>84</v>
      </c>
      <c r="F208" s="47" t="s">
        <v>158</v>
      </c>
      <c r="G208" s="47" t="s">
        <v>90</v>
      </c>
      <c r="H208" s="47" t="s">
        <v>87</v>
      </c>
      <c r="I208" s="56">
        <v>8</v>
      </c>
    </row>
    <row r="209" spans="1:9" x14ac:dyDescent="0.2">
      <c r="A209" s="55">
        <v>2020</v>
      </c>
      <c r="B209" s="47" t="s">
        <v>22</v>
      </c>
      <c r="C209" s="47" t="s">
        <v>181</v>
      </c>
      <c r="D209" s="47" t="s">
        <v>83</v>
      </c>
      <c r="E209" s="47" t="s">
        <v>91</v>
      </c>
      <c r="F209" s="47" t="s">
        <v>158</v>
      </c>
      <c r="G209" s="47" t="s">
        <v>160</v>
      </c>
      <c r="H209" s="47" t="s">
        <v>85</v>
      </c>
      <c r="I209" s="56">
        <v>1</v>
      </c>
    </row>
    <row r="210" spans="1:9" x14ac:dyDescent="0.2">
      <c r="A210" s="55">
        <v>2020</v>
      </c>
      <c r="B210" s="47" t="s">
        <v>23</v>
      </c>
      <c r="C210" s="47" t="s">
        <v>197</v>
      </c>
      <c r="D210" s="47" t="s">
        <v>83</v>
      </c>
      <c r="E210" s="47" t="s">
        <v>92</v>
      </c>
      <c r="F210" s="47" t="s">
        <v>158</v>
      </c>
      <c r="G210" s="47" t="s">
        <v>160</v>
      </c>
      <c r="H210" s="47" t="s">
        <v>87</v>
      </c>
      <c r="I210" s="56">
        <v>1</v>
      </c>
    </row>
    <row r="211" spans="1:9" x14ac:dyDescent="0.2">
      <c r="A211" s="55">
        <v>2020</v>
      </c>
      <c r="B211" s="47" t="s">
        <v>24</v>
      </c>
      <c r="C211" s="47" t="s">
        <v>182</v>
      </c>
      <c r="D211" s="47" t="s">
        <v>40</v>
      </c>
      <c r="E211" s="47" t="s">
        <v>84</v>
      </c>
      <c r="F211" s="47" t="s">
        <v>158</v>
      </c>
      <c r="G211" s="47" t="s">
        <v>160</v>
      </c>
      <c r="H211" s="47" t="s">
        <v>85</v>
      </c>
      <c r="I211" s="56">
        <v>12</v>
      </c>
    </row>
    <row r="212" spans="1:9" x14ac:dyDescent="0.2">
      <c r="A212" s="55">
        <v>2020</v>
      </c>
      <c r="B212" s="47" t="s">
        <v>25</v>
      </c>
      <c r="C212" s="47" t="s">
        <v>183</v>
      </c>
      <c r="D212" s="47" t="s">
        <v>83</v>
      </c>
      <c r="E212" s="47" t="s">
        <v>92</v>
      </c>
      <c r="F212" s="47" t="s">
        <v>158</v>
      </c>
      <c r="G212" s="47" t="s">
        <v>90</v>
      </c>
      <c r="H212" s="47" t="s">
        <v>85</v>
      </c>
      <c r="I212" s="56">
        <v>1</v>
      </c>
    </row>
    <row r="213" spans="1:9" x14ac:dyDescent="0.2">
      <c r="A213" s="55">
        <v>2020</v>
      </c>
      <c r="B213" s="47" t="s">
        <v>25</v>
      </c>
      <c r="C213" s="47" t="s">
        <v>183</v>
      </c>
      <c r="D213" s="47" t="s">
        <v>83</v>
      </c>
      <c r="E213" s="47" t="s">
        <v>92</v>
      </c>
      <c r="F213" s="47" t="s">
        <v>158</v>
      </c>
      <c r="G213" s="47" t="s">
        <v>90</v>
      </c>
      <c r="H213" s="47" t="s">
        <v>86</v>
      </c>
      <c r="I213" s="56">
        <v>7</v>
      </c>
    </row>
    <row r="214" spans="1:9" x14ac:dyDescent="0.2">
      <c r="A214" s="55">
        <v>2020</v>
      </c>
      <c r="B214" s="47" t="s">
        <v>25</v>
      </c>
      <c r="C214" s="47" t="s">
        <v>183</v>
      </c>
      <c r="D214" s="47" t="s">
        <v>83</v>
      </c>
      <c r="E214" s="47" t="s">
        <v>92</v>
      </c>
      <c r="F214" s="47" t="s">
        <v>158</v>
      </c>
      <c r="G214" s="47" t="s">
        <v>90</v>
      </c>
      <c r="H214" s="47" t="s">
        <v>87</v>
      </c>
      <c r="I214" s="56">
        <v>1</v>
      </c>
    </row>
    <row r="215" spans="1:9" x14ac:dyDescent="0.2">
      <c r="A215" s="55">
        <v>2020</v>
      </c>
      <c r="B215" s="47" t="s">
        <v>25</v>
      </c>
      <c r="C215" s="47" t="s">
        <v>183</v>
      </c>
      <c r="D215" s="47" t="s">
        <v>83</v>
      </c>
      <c r="E215" s="47" t="s">
        <v>92</v>
      </c>
      <c r="F215" s="47" t="s">
        <v>158</v>
      </c>
      <c r="G215" s="47" t="s">
        <v>90</v>
      </c>
      <c r="H215" s="47" t="s">
        <v>88</v>
      </c>
      <c r="I215" s="56">
        <v>1</v>
      </c>
    </row>
    <row r="216" spans="1:9" x14ac:dyDescent="0.2">
      <c r="A216" s="55">
        <v>2020</v>
      </c>
      <c r="B216" s="47" t="s">
        <v>28</v>
      </c>
      <c r="C216" s="47" t="s">
        <v>184</v>
      </c>
      <c r="D216" s="47" t="s">
        <v>83</v>
      </c>
      <c r="E216" s="47" t="s">
        <v>92</v>
      </c>
      <c r="F216" s="47" t="s">
        <v>158</v>
      </c>
      <c r="G216" s="47" t="s">
        <v>160</v>
      </c>
      <c r="H216" s="47" t="s">
        <v>85</v>
      </c>
      <c r="I216" s="56">
        <v>3</v>
      </c>
    </row>
    <row r="217" spans="1:9" x14ac:dyDescent="0.2">
      <c r="A217" s="55">
        <v>2020</v>
      </c>
      <c r="B217" s="47" t="s">
        <v>28</v>
      </c>
      <c r="C217" s="47" t="s">
        <v>184</v>
      </c>
      <c r="D217" s="47" t="s">
        <v>83</v>
      </c>
      <c r="E217" s="47" t="s">
        <v>92</v>
      </c>
      <c r="F217" s="47" t="s">
        <v>158</v>
      </c>
      <c r="G217" s="47" t="s">
        <v>160</v>
      </c>
      <c r="H217" s="47" t="s">
        <v>88</v>
      </c>
      <c r="I217" s="56">
        <v>1</v>
      </c>
    </row>
    <row r="218" spans="1:9" x14ac:dyDescent="0.2">
      <c r="A218" s="55">
        <v>2020</v>
      </c>
      <c r="B218" s="47" t="s">
        <v>29</v>
      </c>
      <c r="C218" s="47" t="s">
        <v>185</v>
      </c>
      <c r="D218" s="47" t="s">
        <v>83</v>
      </c>
      <c r="E218" s="47" t="s">
        <v>84</v>
      </c>
      <c r="F218" s="47" t="s">
        <v>158</v>
      </c>
      <c r="G218" s="47" t="s">
        <v>160</v>
      </c>
      <c r="H218" s="47" t="s">
        <v>85</v>
      </c>
      <c r="I218" s="56">
        <v>2</v>
      </c>
    </row>
    <row r="219" spans="1:9" x14ac:dyDescent="0.2">
      <c r="A219" s="55">
        <v>2020</v>
      </c>
      <c r="B219" s="47" t="s">
        <v>29</v>
      </c>
      <c r="C219" s="47" t="s">
        <v>185</v>
      </c>
      <c r="D219" s="47" t="s">
        <v>83</v>
      </c>
      <c r="E219" s="47" t="s">
        <v>84</v>
      </c>
      <c r="F219" s="47" t="s">
        <v>158</v>
      </c>
      <c r="G219" s="47" t="s">
        <v>160</v>
      </c>
      <c r="H219" s="47" t="s">
        <v>86</v>
      </c>
      <c r="I219" s="56">
        <v>1</v>
      </c>
    </row>
    <row r="220" spans="1:9" x14ac:dyDescent="0.2">
      <c r="A220" s="55">
        <v>2020</v>
      </c>
      <c r="B220" s="47" t="s">
        <v>29</v>
      </c>
      <c r="C220" s="47" t="s">
        <v>185</v>
      </c>
      <c r="D220" s="47" t="s">
        <v>83</v>
      </c>
      <c r="E220" s="47" t="s">
        <v>84</v>
      </c>
      <c r="F220" s="47" t="s">
        <v>158</v>
      </c>
      <c r="G220" s="47" t="s">
        <v>90</v>
      </c>
      <c r="H220" s="47" t="s">
        <v>86</v>
      </c>
      <c r="I220" s="56">
        <v>6</v>
      </c>
    </row>
    <row r="221" spans="1:9" x14ac:dyDescent="0.2">
      <c r="A221" s="55">
        <v>2020</v>
      </c>
      <c r="B221" s="47" t="s">
        <v>29</v>
      </c>
      <c r="C221" s="47" t="s">
        <v>185</v>
      </c>
      <c r="D221" s="47" t="s">
        <v>83</v>
      </c>
      <c r="E221" s="47" t="s">
        <v>84</v>
      </c>
      <c r="F221" s="47" t="s">
        <v>158</v>
      </c>
      <c r="G221" s="47" t="s">
        <v>90</v>
      </c>
      <c r="H221" s="47" t="s">
        <v>87</v>
      </c>
      <c r="I221" s="56">
        <v>2</v>
      </c>
    </row>
    <row r="222" spans="1:9" x14ac:dyDescent="0.2">
      <c r="A222" s="55">
        <v>2020</v>
      </c>
      <c r="B222" s="47" t="s">
        <v>31</v>
      </c>
      <c r="C222" s="47" t="s">
        <v>198</v>
      </c>
      <c r="D222" s="47" t="s">
        <v>83</v>
      </c>
      <c r="E222" s="47" t="s">
        <v>92</v>
      </c>
      <c r="F222" s="47" t="s">
        <v>158</v>
      </c>
      <c r="G222" s="47" t="s">
        <v>160</v>
      </c>
      <c r="H222" s="47" t="s">
        <v>85</v>
      </c>
      <c r="I222" s="56">
        <v>2</v>
      </c>
    </row>
    <row r="223" spans="1:9" x14ac:dyDescent="0.2">
      <c r="A223" s="55">
        <v>2020</v>
      </c>
      <c r="B223" s="47" t="s">
        <v>32</v>
      </c>
      <c r="C223" s="47" t="s">
        <v>187</v>
      </c>
      <c r="D223" s="47" t="s">
        <v>40</v>
      </c>
      <c r="E223" s="47" t="s">
        <v>84</v>
      </c>
      <c r="F223" s="47" t="s">
        <v>158</v>
      </c>
      <c r="G223" s="47" t="s">
        <v>159</v>
      </c>
      <c r="H223" s="47" t="s">
        <v>86</v>
      </c>
      <c r="I223" s="56">
        <v>1</v>
      </c>
    </row>
    <row r="224" spans="1:9" x14ac:dyDescent="0.2">
      <c r="A224" s="55">
        <v>2020</v>
      </c>
      <c r="B224" s="47" t="s">
        <v>32</v>
      </c>
      <c r="C224" s="47" t="s">
        <v>187</v>
      </c>
      <c r="D224" s="47" t="s">
        <v>40</v>
      </c>
      <c r="E224" s="47" t="s">
        <v>84</v>
      </c>
      <c r="F224" s="47" t="s">
        <v>158</v>
      </c>
      <c r="G224" s="47" t="s">
        <v>159</v>
      </c>
      <c r="H224" s="47" t="s">
        <v>87</v>
      </c>
      <c r="I224" s="56">
        <v>2</v>
      </c>
    </row>
    <row r="225" spans="1:9" x14ac:dyDescent="0.2">
      <c r="A225" s="55">
        <v>2020</v>
      </c>
      <c r="B225" s="47" t="s">
        <v>32</v>
      </c>
      <c r="C225" s="47" t="s">
        <v>187</v>
      </c>
      <c r="D225" s="47" t="s">
        <v>40</v>
      </c>
      <c r="E225" s="47" t="s">
        <v>84</v>
      </c>
      <c r="F225" s="47" t="s">
        <v>158</v>
      </c>
      <c r="G225" s="47" t="s">
        <v>159</v>
      </c>
      <c r="H225" s="47" t="s">
        <v>88</v>
      </c>
      <c r="I225" s="56">
        <v>2</v>
      </c>
    </row>
    <row r="226" spans="1:9" x14ac:dyDescent="0.2">
      <c r="A226" s="55">
        <v>2020</v>
      </c>
      <c r="B226" s="47" t="s">
        <v>32</v>
      </c>
      <c r="C226" s="47" t="s">
        <v>187</v>
      </c>
      <c r="D226" s="47" t="s">
        <v>40</v>
      </c>
      <c r="E226" s="47" t="s">
        <v>84</v>
      </c>
      <c r="F226" s="47" t="s">
        <v>158</v>
      </c>
      <c r="G226" s="47" t="s">
        <v>159</v>
      </c>
      <c r="H226" s="47" t="s">
        <v>89</v>
      </c>
      <c r="I226" s="56">
        <v>1</v>
      </c>
    </row>
    <row r="227" spans="1:9" x14ac:dyDescent="0.2">
      <c r="A227" s="55">
        <v>2020</v>
      </c>
      <c r="B227" s="47" t="s">
        <v>32</v>
      </c>
      <c r="C227" s="47" t="s">
        <v>187</v>
      </c>
      <c r="D227" s="47" t="s">
        <v>40</v>
      </c>
      <c r="E227" s="47" t="s">
        <v>84</v>
      </c>
      <c r="F227" s="47" t="s">
        <v>158</v>
      </c>
      <c r="G227" s="47" t="s">
        <v>160</v>
      </c>
      <c r="H227" s="47" t="s">
        <v>85</v>
      </c>
      <c r="I227" s="56">
        <v>7</v>
      </c>
    </row>
    <row r="228" spans="1:9" x14ac:dyDescent="0.2">
      <c r="A228" s="55">
        <v>2020</v>
      </c>
      <c r="B228" s="47" t="s">
        <v>32</v>
      </c>
      <c r="C228" s="47" t="s">
        <v>187</v>
      </c>
      <c r="D228" s="47" t="s">
        <v>40</v>
      </c>
      <c r="E228" s="47" t="s">
        <v>84</v>
      </c>
      <c r="F228" s="47" t="s">
        <v>158</v>
      </c>
      <c r="G228" s="47" t="s">
        <v>160</v>
      </c>
      <c r="H228" s="47" t="s">
        <v>86</v>
      </c>
      <c r="I228" s="56">
        <v>3</v>
      </c>
    </row>
    <row r="229" spans="1:9" x14ac:dyDescent="0.2">
      <c r="A229" s="55">
        <v>2020</v>
      </c>
      <c r="B229" s="47" t="s">
        <v>32</v>
      </c>
      <c r="C229" s="47" t="s">
        <v>187</v>
      </c>
      <c r="D229" s="47" t="s">
        <v>40</v>
      </c>
      <c r="E229" s="47" t="s">
        <v>84</v>
      </c>
      <c r="F229" s="47" t="s">
        <v>158</v>
      </c>
      <c r="G229" s="47" t="s">
        <v>160</v>
      </c>
      <c r="H229" s="47" t="s">
        <v>87</v>
      </c>
      <c r="I229" s="56">
        <v>4</v>
      </c>
    </row>
    <row r="230" spans="1:9" x14ac:dyDescent="0.2">
      <c r="A230" s="55">
        <v>2020</v>
      </c>
      <c r="B230" s="47" t="s">
        <v>32</v>
      </c>
      <c r="C230" s="47" t="s">
        <v>187</v>
      </c>
      <c r="D230" s="47" t="s">
        <v>40</v>
      </c>
      <c r="E230" s="47" t="s">
        <v>84</v>
      </c>
      <c r="F230" s="47" t="s">
        <v>158</v>
      </c>
      <c r="G230" s="47" t="s">
        <v>160</v>
      </c>
      <c r="H230" s="47" t="s">
        <v>88</v>
      </c>
      <c r="I230" s="56">
        <v>1</v>
      </c>
    </row>
    <row r="231" spans="1:9" x14ac:dyDescent="0.2">
      <c r="A231" s="55">
        <v>2020</v>
      </c>
      <c r="B231" s="47" t="s">
        <v>32</v>
      </c>
      <c r="C231" s="47" t="s">
        <v>187</v>
      </c>
      <c r="D231" s="47" t="s">
        <v>40</v>
      </c>
      <c r="E231" s="47" t="s">
        <v>84</v>
      </c>
      <c r="F231" s="47" t="s">
        <v>158</v>
      </c>
      <c r="G231" s="47" t="s">
        <v>90</v>
      </c>
      <c r="H231" s="47" t="s">
        <v>86</v>
      </c>
      <c r="I231" s="56">
        <v>5</v>
      </c>
    </row>
    <row r="232" spans="1:9" x14ac:dyDescent="0.2">
      <c r="A232" s="55">
        <v>2020</v>
      </c>
      <c r="B232" s="47" t="s">
        <v>32</v>
      </c>
      <c r="C232" s="47" t="s">
        <v>187</v>
      </c>
      <c r="D232" s="47" t="s">
        <v>40</v>
      </c>
      <c r="E232" s="47" t="s">
        <v>84</v>
      </c>
      <c r="F232" s="47" t="s">
        <v>158</v>
      </c>
      <c r="G232" s="47" t="s">
        <v>90</v>
      </c>
      <c r="H232" s="47" t="s">
        <v>87</v>
      </c>
      <c r="I232" s="56">
        <v>17</v>
      </c>
    </row>
    <row r="233" spans="1:9" x14ac:dyDescent="0.2">
      <c r="A233" s="55">
        <v>2020</v>
      </c>
      <c r="B233" s="47" t="s">
        <v>32</v>
      </c>
      <c r="C233" s="47" t="s">
        <v>187</v>
      </c>
      <c r="D233" s="47" t="s">
        <v>40</v>
      </c>
      <c r="E233" s="47" t="s">
        <v>84</v>
      </c>
      <c r="F233" s="47" t="s">
        <v>158</v>
      </c>
      <c r="G233" s="47" t="s">
        <v>90</v>
      </c>
      <c r="H233" s="47" t="s">
        <v>88</v>
      </c>
      <c r="I233" s="56">
        <v>7</v>
      </c>
    </row>
    <row r="234" spans="1:9" x14ac:dyDescent="0.2">
      <c r="A234" s="55">
        <v>2020</v>
      </c>
      <c r="B234" s="47" t="s">
        <v>33</v>
      </c>
      <c r="C234" s="47" t="s">
        <v>188</v>
      </c>
      <c r="D234" s="47" t="s">
        <v>83</v>
      </c>
      <c r="E234" s="47" t="s">
        <v>91</v>
      </c>
      <c r="F234" s="47" t="s">
        <v>158</v>
      </c>
      <c r="G234" s="47" t="s">
        <v>90</v>
      </c>
      <c r="H234" s="47" t="s">
        <v>85</v>
      </c>
      <c r="I234" s="56">
        <v>2</v>
      </c>
    </row>
    <row r="235" spans="1:9" x14ac:dyDescent="0.2">
      <c r="A235" s="55">
        <v>2020</v>
      </c>
      <c r="B235" s="47" t="s">
        <v>33</v>
      </c>
      <c r="C235" s="47" t="s">
        <v>188</v>
      </c>
      <c r="D235" s="47" t="s">
        <v>83</v>
      </c>
      <c r="E235" s="47" t="s">
        <v>91</v>
      </c>
      <c r="F235" s="47" t="s">
        <v>158</v>
      </c>
      <c r="G235" s="47" t="s">
        <v>90</v>
      </c>
      <c r="H235" s="47" t="s">
        <v>86</v>
      </c>
      <c r="I235" s="56">
        <v>13</v>
      </c>
    </row>
    <row r="236" spans="1:9" x14ac:dyDescent="0.2">
      <c r="A236" s="55">
        <v>2020</v>
      </c>
      <c r="B236" s="47" t="s">
        <v>33</v>
      </c>
      <c r="C236" s="47" t="s">
        <v>188</v>
      </c>
      <c r="D236" s="47" t="s">
        <v>83</v>
      </c>
      <c r="E236" s="47" t="s">
        <v>91</v>
      </c>
      <c r="F236" s="47" t="s">
        <v>158</v>
      </c>
      <c r="G236" s="47" t="s">
        <v>90</v>
      </c>
      <c r="H236" s="47" t="s">
        <v>87</v>
      </c>
      <c r="I236" s="56">
        <v>5</v>
      </c>
    </row>
    <row r="237" spans="1:9" x14ac:dyDescent="0.2">
      <c r="A237" s="55">
        <v>2020</v>
      </c>
      <c r="B237" s="47" t="s">
        <v>34</v>
      </c>
      <c r="C237" s="47" t="s">
        <v>189</v>
      </c>
      <c r="D237" s="47" t="s">
        <v>83</v>
      </c>
      <c r="E237" s="47" t="s">
        <v>92</v>
      </c>
      <c r="F237" s="47" t="s">
        <v>158</v>
      </c>
      <c r="G237" s="47" t="s">
        <v>160</v>
      </c>
      <c r="H237" s="47" t="s">
        <v>85</v>
      </c>
      <c r="I237" s="56">
        <v>1</v>
      </c>
    </row>
    <row r="238" spans="1:9" x14ac:dyDescent="0.2">
      <c r="A238" s="55">
        <v>2020</v>
      </c>
      <c r="B238" s="47" t="s">
        <v>34</v>
      </c>
      <c r="C238" s="47" t="s">
        <v>189</v>
      </c>
      <c r="D238" s="47" t="s">
        <v>83</v>
      </c>
      <c r="E238" s="47" t="s">
        <v>92</v>
      </c>
      <c r="F238" s="47" t="s">
        <v>158</v>
      </c>
      <c r="G238" s="47" t="s">
        <v>160</v>
      </c>
      <c r="H238" s="47" t="s">
        <v>86</v>
      </c>
      <c r="I238" s="56">
        <v>1</v>
      </c>
    </row>
    <row r="239" spans="1:9" x14ac:dyDescent="0.2">
      <c r="A239" s="55">
        <v>2020</v>
      </c>
      <c r="B239" s="47" t="s">
        <v>96</v>
      </c>
      <c r="C239" s="47" t="s">
        <v>191</v>
      </c>
      <c r="D239" s="47" t="s">
        <v>40</v>
      </c>
      <c r="E239" s="47" t="s">
        <v>84</v>
      </c>
      <c r="F239" s="47" t="s">
        <v>158</v>
      </c>
      <c r="G239" s="47" t="s">
        <v>160</v>
      </c>
      <c r="H239" s="47" t="s">
        <v>85</v>
      </c>
      <c r="I239" s="56">
        <v>1</v>
      </c>
    </row>
    <row r="240" spans="1:9" x14ac:dyDescent="0.2">
      <c r="A240" s="55">
        <v>2020</v>
      </c>
      <c r="B240" s="47" t="s">
        <v>96</v>
      </c>
      <c r="C240" s="47" t="s">
        <v>191</v>
      </c>
      <c r="D240" s="47" t="s">
        <v>40</v>
      </c>
      <c r="E240" s="47" t="s">
        <v>84</v>
      </c>
      <c r="F240" s="47" t="s">
        <v>158</v>
      </c>
      <c r="G240" s="47" t="s">
        <v>160</v>
      </c>
      <c r="H240" s="47" t="s">
        <v>86</v>
      </c>
      <c r="I240" s="56">
        <v>1</v>
      </c>
    </row>
    <row r="241" spans="1:9" x14ac:dyDescent="0.2">
      <c r="A241" s="55">
        <v>2020</v>
      </c>
      <c r="B241" s="47" t="s">
        <v>36</v>
      </c>
      <c r="C241" s="47" t="s">
        <v>199</v>
      </c>
      <c r="D241" s="47" t="s">
        <v>83</v>
      </c>
      <c r="E241" s="47" t="s">
        <v>91</v>
      </c>
      <c r="F241" s="47" t="s">
        <v>158</v>
      </c>
      <c r="G241" s="47" t="s">
        <v>160</v>
      </c>
      <c r="H241" s="47" t="s">
        <v>85</v>
      </c>
      <c r="I241" s="56">
        <v>1</v>
      </c>
    </row>
    <row r="242" spans="1:9" x14ac:dyDescent="0.2">
      <c r="A242" s="55">
        <v>2020</v>
      </c>
      <c r="B242" s="47" t="s">
        <v>37</v>
      </c>
      <c r="C242" s="47" t="s">
        <v>192</v>
      </c>
      <c r="D242" s="47" t="s">
        <v>40</v>
      </c>
      <c r="E242" s="47" t="s">
        <v>84</v>
      </c>
      <c r="F242" s="47" t="s">
        <v>158</v>
      </c>
      <c r="G242" s="47" t="s">
        <v>160</v>
      </c>
      <c r="H242" s="47" t="s">
        <v>85</v>
      </c>
      <c r="I242" s="56">
        <v>4</v>
      </c>
    </row>
    <row r="243" spans="1:9" x14ac:dyDescent="0.2">
      <c r="A243" s="55">
        <v>2020</v>
      </c>
      <c r="B243" s="47" t="s">
        <v>38</v>
      </c>
      <c r="C243" s="47" t="s">
        <v>193</v>
      </c>
      <c r="D243" s="47" t="s">
        <v>83</v>
      </c>
      <c r="E243" s="47" t="s">
        <v>91</v>
      </c>
      <c r="F243" s="47" t="s">
        <v>158</v>
      </c>
      <c r="G243" s="47" t="s">
        <v>160</v>
      </c>
      <c r="H243" s="47" t="s">
        <v>85</v>
      </c>
      <c r="I243" s="56">
        <v>2</v>
      </c>
    </row>
    <row r="244" spans="1:9" x14ac:dyDescent="0.2">
      <c r="A244" s="55">
        <v>2020</v>
      </c>
      <c r="B244" s="47" t="s">
        <v>39</v>
      </c>
      <c r="C244" s="47" t="s">
        <v>194</v>
      </c>
      <c r="D244" s="47" t="s">
        <v>40</v>
      </c>
      <c r="E244" s="47" t="s">
        <v>84</v>
      </c>
      <c r="F244" s="47" t="s">
        <v>158</v>
      </c>
      <c r="G244" s="47" t="s">
        <v>159</v>
      </c>
      <c r="H244" s="47" t="s">
        <v>86</v>
      </c>
      <c r="I244" s="56">
        <v>4</v>
      </c>
    </row>
    <row r="245" spans="1:9" x14ac:dyDescent="0.2">
      <c r="A245" s="55">
        <v>2020</v>
      </c>
      <c r="B245" s="47" t="s">
        <v>39</v>
      </c>
      <c r="C245" s="47" t="s">
        <v>194</v>
      </c>
      <c r="D245" s="47" t="s">
        <v>40</v>
      </c>
      <c r="E245" s="47" t="s">
        <v>84</v>
      </c>
      <c r="F245" s="47" t="s">
        <v>158</v>
      </c>
      <c r="G245" s="47" t="s">
        <v>159</v>
      </c>
      <c r="H245" s="47" t="s">
        <v>87</v>
      </c>
      <c r="I245" s="56">
        <v>1</v>
      </c>
    </row>
    <row r="246" spans="1:9" x14ac:dyDescent="0.2">
      <c r="A246" s="55">
        <v>2020</v>
      </c>
      <c r="B246" s="47" t="s">
        <v>39</v>
      </c>
      <c r="C246" s="47" t="s">
        <v>194</v>
      </c>
      <c r="D246" s="47" t="s">
        <v>40</v>
      </c>
      <c r="E246" s="47" t="s">
        <v>84</v>
      </c>
      <c r="F246" s="47" t="s">
        <v>158</v>
      </c>
      <c r="G246" s="47" t="s">
        <v>160</v>
      </c>
      <c r="H246" s="47" t="s">
        <v>85</v>
      </c>
      <c r="I246" s="56">
        <v>3</v>
      </c>
    </row>
    <row r="247" spans="1:9" x14ac:dyDescent="0.2">
      <c r="A247" s="55">
        <v>2020</v>
      </c>
      <c r="B247" s="47" t="s">
        <v>39</v>
      </c>
      <c r="C247" s="47" t="s">
        <v>194</v>
      </c>
      <c r="D247" s="47" t="s">
        <v>40</v>
      </c>
      <c r="E247" s="47" t="s">
        <v>84</v>
      </c>
      <c r="F247" s="47" t="s">
        <v>158</v>
      </c>
      <c r="G247" s="47" t="s">
        <v>160</v>
      </c>
      <c r="H247" s="47" t="s">
        <v>86</v>
      </c>
      <c r="I247" s="56">
        <v>4</v>
      </c>
    </row>
    <row r="248" spans="1:9" x14ac:dyDescent="0.2">
      <c r="A248" s="55">
        <v>2020</v>
      </c>
      <c r="B248" s="47" t="s">
        <v>39</v>
      </c>
      <c r="C248" s="47" t="s">
        <v>194</v>
      </c>
      <c r="D248" s="47" t="s">
        <v>40</v>
      </c>
      <c r="E248" s="47" t="s">
        <v>84</v>
      </c>
      <c r="F248" s="47" t="s">
        <v>158</v>
      </c>
      <c r="G248" s="47" t="s">
        <v>160</v>
      </c>
      <c r="H248" s="47" t="s">
        <v>87</v>
      </c>
      <c r="I248" s="56">
        <v>7</v>
      </c>
    </row>
    <row r="249" spans="1:9" x14ac:dyDescent="0.2">
      <c r="A249" s="55">
        <v>2020</v>
      </c>
      <c r="B249" s="47" t="s">
        <v>39</v>
      </c>
      <c r="C249" s="47" t="s">
        <v>194</v>
      </c>
      <c r="D249" s="47" t="s">
        <v>40</v>
      </c>
      <c r="E249" s="47" t="s">
        <v>84</v>
      </c>
      <c r="F249" s="47" t="s">
        <v>158</v>
      </c>
      <c r="G249" s="47" t="s">
        <v>160</v>
      </c>
      <c r="H249" s="47" t="s">
        <v>88</v>
      </c>
      <c r="I249" s="56">
        <v>4</v>
      </c>
    </row>
    <row r="250" spans="1:9" x14ac:dyDescent="0.2">
      <c r="A250" s="55">
        <v>2020</v>
      </c>
      <c r="B250" s="47" t="s">
        <v>39</v>
      </c>
      <c r="C250" s="47" t="s">
        <v>194</v>
      </c>
      <c r="D250" s="47" t="s">
        <v>40</v>
      </c>
      <c r="E250" s="47" t="s">
        <v>84</v>
      </c>
      <c r="F250" s="47" t="s">
        <v>158</v>
      </c>
      <c r="G250" s="47" t="s">
        <v>90</v>
      </c>
      <c r="H250" s="47" t="s">
        <v>86</v>
      </c>
      <c r="I250" s="56">
        <v>2</v>
      </c>
    </row>
    <row r="251" spans="1:9" x14ac:dyDescent="0.2">
      <c r="A251" s="55">
        <v>2020</v>
      </c>
      <c r="B251" s="47" t="s">
        <v>39</v>
      </c>
      <c r="C251" s="47" t="s">
        <v>194</v>
      </c>
      <c r="D251" s="47" t="s">
        <v>40</v>
      </c>
      <c r="E251" s="47" t="s">
        <v>84</v>
      </c>
      <c r="F251" s="47" t="s">
        <v>158</v>
      </c>
      <c r="G251" s="47" t="s">
        <v>90</v>
      </c>
      <c r="H251" s="47" t="s">
        <v>87</v>
      </c>
      <c r="I251" s="56">
        <v>3</v>
      </c>
    </row>
    <row r="252" spans="1:9" x14ac:dyDescent="0.2">
      <c r="A252" s="55">
        <v>2020</v>
      </c>
      <c r="B252" s="47" t="s">
        <v>39</v>
      </c>
      <c r="C252" s="47" t="s">
        <v>194</v>
      </c>
      <c r="D252" s="47" t="s">
        <v>40</v>
      </c>
      <c r="E252" s="47" t="s">
        <v>84</v>
      </c>
      <c r="F252" s="47" t="s">
        <v>158</v>
      </c>
      <c r="G252" s="47" t="s">
        <v>90</v>
      </c>
      <c r="H252" s="47" t="s">
        <v>88</v>
      </c>
      <c r="I252" s="56">
        <v>2</v>
      </c>
    </row>
    <row r="253" spans="1:9" x14ac:dyDescent="0.2">
      <c r="A253" s="55">
        <v>2021</v>
      </c>
      <c r="B253" s="47" t="s">
        <v>1</v>
      </c>
      <c r="C253" s="47" t="s">
        <v>157</v>
      </c>
      <c r="D253" s="47" t="s">
        <v>83</v>
      </c>
      <c r="E253" s="47" t="s">
        <v>84</v>
      </c>
      <c r="F253" s="47" t="s">
        <v>158</v>
      </c>
      <c r="G253" s="47" t="s">
        <v>159</v>
      </c>
      <c r="H253" s="47" t="s">
        <v>86</v>
      </c>
      <c r="I253" s="56">
        <v>1</v>
      </c>
    </row>
    <row r="254" spans="1:9" x14ac:dyDescent="0.2">
      <c r="A254" s="55">
        <v>2021</v>
      </c>
      <c r="B254" s="47" t="s">
        <v>1</v>
      </c>
      <c r="C254" s="47" t="s">
        <v>157</v>
      </c>
      <c r="D254" s="47" t="s">
        <v>83</v>
      </c>
      <c r="E254" s="47" t="s">
        <v>84</v>
      </c>
      <c r="F254" s="47" t="s">
        <v>158</v>
      </c>
      <c r="G254" s="47" t="s">
        <v>159</v>
      </c>
      <c r="H254" s="47" t="s">
        <v>87</v>
      </c>
      <c r="I254" s="56">
        <v>6</v>
      </c>
    </row>
    <row r="255" spans="1:9" x14ac:dyDescent="0.2">
      <c r="A255" s="55">
        <v>2021</v>
      </c>
      <c r="B255" s="47" t="s">
        <v>1</v>
      </c>
      <c r="C255" s="47" t="s">
        <v>157</v>
      </c>
      <c r="D255" s="47" t="s">
        <v>83</v>
      </c>
      <c r="E255" s="47" t="s">
        <v>84</v>
      </c>
      <c r="F255" s="47" t="s">
        <v>158</v>
      </c>
      <c r="G255" s="47" t="s">
        <v>159</v>
      </c>
      <c r="H255" s="47" t="s">
        <v>88</v>
      </c>
      <c r="I255" s="56">
        <v>2</v>
      </c>
    </row>
    <row r="256" spans="1:9" x14ac:dyDescent="0.2">
      <c r="A256" s="55">
        <v>2021</v>
      </c>
      <c r="B256" s="47" t="s">
        <v>1</v>
      </c>
      <c r="C256" s="47" t="s">
        <v>157</v>
      </c>
      <c r="D256" s="47" t="s">
        <v>83</v>
      </c>
      <c r="E256" s="47" t="s">
        <v>84</v>
      </c>
      <c r="F256" s="47" t="s">
        <v>158</v>
      </c>
      <c r="G256" s="47" t="s">
        <v>160</v>
      </c>
      <c r="H256" s="47" t="s">
        <v>85</v>
      </c>
      <c r="I256" s="56">
        <v>1</v>
      </c>
    </row>
    <row r="257" spans="1:9" x14ac:dyDescent="0.2">
      <c r="A257" s="55">
        <v>2021</v>
      </c>
      <c r="B257" s="47" t="s">
        <v>1</v>
      </c>
      <c r="C257" s="47" t="s">
        <v>157</v>
      </c>
      <c r="D257" s="47" t="s">
        <v>83</v>
      </c>
      <c r="E257" s="47" t="s">
        <v>84</v>
      </c>
      <c r="F257" s="47" t="s">
        <v>158</v>
      </c>
      <c r="G257" s="47" t="s">
        <v>160</v>
      </c>
      <c r="H257" s="47" t="s">
        <v>86</v>
      </c>
      <c r="I257" s="56">
        <v>7</v>
      </c>
    </row>
    <row r="258" spans="1:9" x14ac:dyDescent="0.2">
      <c r="A258" s="55">
        <v>2021</v>
      </c>
      <c r="B258" s="47" t="s">
        <v>1</v>
      </c>
      <c r="C258" s="47" t="s">
        <v>157</v>
      </c>
      <c r="D258" s="47" t="s">
        <v>83</v>
      </c>
      <c r="E258" s="47" t="s">
        <v>84</v>
      </c>
      <c r="F258" s="47" t="s">
        <v>158</v>
      </c>
      <c r="G258" s="47" t="s">
        <v>160</v>
      </c>
      <c r="H258" s="47" t="s">
        <v>87</v>
      </c>
      <c r="I258" s="56">
        <v>6</v>
      </c>
    </row>
    <row r="259" spans="1:9" x14ac:dyDescent="0.2">
      <c r="A259" s="55">
        <v>2021</v>
      </c>
      <c r="B259" s="47" t="s">
        <v>1</v>
      </c>
      <c r="C259" s="47" t="s">
        <v>157</v>
      </c>
      <c r="D259" s="47" t="s">
        <v>83</v>
      </c>
      <c r="E259" s="47" t="s">
        <v>84</v>
      </c>
      <c r="F259" s="47" t="s">
        <v>158</v>
      </c>
      <c r="G259" s="47" t="s">
        <v>160</v>
      </c>
      <c r="H259" s="47" t="s">
        <v>88</v>
      </c>
      <c r="I259" s="56">
        <v>3</v>
      </c>
    </row>
    <row r="260" spans="1:9" x14ac:dyDescent="0.2">
      <c r="A260" s="55">
        <v>2021</v>
      </c>
      <c r="B260" s="47" t="s">
        <v>1</v>
      </c>
      <c r="C260" s="47" t="s">
        <v>157</v>
      </c>
      <c r="D260" s="47" t="s">
        <v>83</v>
      </c>
      <c r="E260" s="47" t="s">
        <v>84</v>
      </c>
      <c r="F260" s="47" t="s">
        <v>158</v>
      </c>
      <c r="G260" s="47" t="s">
        <v>160</v>
      </c>
      <c r="H260" s="47" t="s">
        <v>89</v>
      </c>
      <c r="I260" s="56">
        <v>2</v>
      </c>
    </row>
    <row r="261" spans="1:9" x14ac:dyDescent="0.2">
      <c r="A261" s="55">
        <v>2021</v>
      </c>
      <c r="B261" s="47" t="s">
        <v>1</v>
      </c>
      <c r="C261" s="47" t="s">
        <v>157</v>
      </c>
      <c r="D261" s="47" t="s">
        <v>83</v>
      </c>
      <c r="E261" s="47" t="s">
        <v>84</v>
      </c>
      <c r="F261" s="47" t="s">
        <v>158</v>
      </c>
      <c r="G261" s="47" t="s">
        <v>90</v>
      </c>
      <c r="H261" s="47" t="s">
        <v>86</v>
      </c>
      <c r="I261" s="56">
        <v>4</v>
      </c>
    </row>
    <row r="262" spans="1:9" x14ac:dyDescent="0.2">
      <c r="A262" s="55">
        <v>2021</v>
      </c>
      <c r="B262" s="47" t="s">
        <v>1</v>
      </c>
      <c r="C262" s="47" t="s">
        <v>157</v>
      </c>
      <c r="D262" s="47" t="s">
        <v>83</v>
      </c>
      <c r="E262" s="47" t="s">
        <v>84</v>
      </c>
      <c r="F262" s="47" t="s">
        <v>158</v>
      </c>
      <c r="G262" s="47" t="s">
        <v>90</v>
      </c>
      <c r="H262" s="47" t="s">
        <v>87</v>
      </c>
      <c r="I262" s="56">
        <v>12</v>
      </c>
    </row>
    <row r="263" spans="1:9" x14ac:dyDescent="0.2">
      <c r="A263" s="55">
        <v>2021</v>
      </c>
      <c r="B263" s="47" t="s">
        <v>1</v>
      </c>
      <c r="C263" s="47" t="s">
        <v>157</v>
      </c>
      <c r="D263" s="47" t="s">
        <v>83</v>
      </c>
      <c r="E263" s="47" t="s">
        <v>84</v>
      </c>
      <c r="F263" s="47" t="s">
        <v>158</v>
      </c>
      <c r="G263" s="47" t="s">
        <v>90</v>
      </c>
      <c r="H263" s="47" t="s">
        <v>88</v>
      </c>
      <c r="I263" s="56">
        <v>22</v>
      </c>
    </row>
    <row r="264" spans="1:9" x14ac:dyDescent="0.2">
      <c r="A264" s="55">
        <v>2021</v>
      </c>
      <c r="B264" s="47" t="s">
        <v>2</v>
      </c>
      <c r="C264" s="47" t="s">
        <v>161</v>
      </c>
      <c r="D264" s="47" t="s">
        <v>83</v>
      </c>
      <c r="E264" s="47" t="s">
        <v>91</v>
      </c>
      <c r="F264" s="47" t="s">
        <v>158</v>
      </c>
      <c r="G264" s="47" t="s">
        <v>160</v>
      </c>
      <c r="H264" s="47" t="s">
        <v>85</v>
      </c>
      <c r="I264" s="56">
        <v>2</v>
      </c>
    </row>
    <row r="265" spans="1:9" x14ac:dyDescent="0.2">
      <c r="A265" s="55">
        <v>2021</v>
      </c>
      <c r="B265" s="47" t="s">
        <v>2</v>
      </c>
      <c r="C265" s="47" t="s">
        <v>161</v>
      </c>
      <c r="D265" s="47" t="s">
        <v>83</v>
      </c>
      <c r="E265" s="47" t="s">
        <v>91</v>
      </c>
      <c r="F265" s="47" t="s">
        <v>158</v>
      </c>
      <c r="G265" s="47" t="s">
        <v>90</v>
      </c>
      <c r="H265" s="47" t="s">
        <v>85</v>
      </c>
      <c r="I265" s="56">
        <v>6</v>
      </c>
    </row>
    <row r="266" spans="1:9" x14ac:dyDescent="0.2">
      <c r="A266" s="55">
        <v>2021</v>
      </c>
      <c r="B266" s="47" t="s">
        <v>2</v>
      </c>
      <c r="C266" s="47" t="s">
        <v>161</v>
      </c>
      <c r="D266" s="47" t="s">
        <v>83</v>
      </c>
      <c r="E266" s="47" t="s">
        <v>91</v>
      </c>
      <c r="F266" s="47" t="s">
        <v>158</v>
      </c>
      <c r="G266" s="47" t="s">
        <v>90</v>
      </c>
      <c r="H266" s="47" t="s">
        <v>86</v>
      </c>
      <c r="I266" s="56">
        <v>19</v>
      </c>
    </row>
    <row r="267" spans="1:9" x14ac:dyDescent="0.2">
      <c r="A267" s="55">
        <v>2021</v>
      </c>
      <c r="B267" s="47" t="s">
        <v>2</v>
      </c>
      <c r="C267" s="47" t="s">
        <v>161</v>
      </c>
      <c r="D267" s="47" t="s">
        <v>83</v>
      </c>
      <c r="E267" s="47" t="s">
        <v>91</v>
      </c>
      <c r="F267" s="47" t="s">
        <v>158</v>
      </c>
      <c r="G267" s="47" t="s">
        <v>90</v>
      </c>
      <c r="H267" s="47" t="s">
        <v>87</v>
      </c>
      <c r="I267" s="56">
        <v>8</v>
      </c>
    </row>
    <row r="268" spans="1:9" x14ac:dyDescent="0.2">
      <c r="A268" s="55">
        <v>2021</v>
      </c>
      <c r="B268" s="47" t="s">
        <v>2</v>
      </c>
      <c r="C268" s="47" t="s">
        <v>161</v>
      </c>
      <c r="D268" s="47" t="s">
        <v>83</v>
      </c>
      <c r="E268" s="47" t="s">
        <v>91</v>
      </c>
      <c r="F268" s="47" t="s">
        <v>158</v>
      </c>
      <c r="G268" s="47" t="s">
        <v>90</v>
      </c>
      <c r="H268" s="47" t="s">
        <v>88</v>
      </c>
      <c r="I268" s="56">
        <v>1</v>
      </c>
    </row>
    <row r="269" spans="1:9" x14ac:dyDescent="0.2">
      <c r="A269" s="55">
        <v>2021</v>
      </c>
      <c r="B269" s="47" t="s">
        <v>3</v>
      </c>
      <c r="C269" s="47" t="s">
        <v>162</v>
      </c>
      <c r="D269" s="47" t="s">
        <v>83</v>
      </c>
      <c r="E269" s="47" t="s">
        <v>84</v>
      </c>
      <c r="F269" s="47" t="s">
        <v>158</v>
      </c>
      <c r="G269" s="47" t="s">
        <v>160</v>
      </c>
      <c r="H269" s="47" t="s">
        <v>85</v>
      </c>
      <c r="I269" s="56">
        <v>1</v>
      </c>
    </row>
    <row r="270" spans="1:9" x14ac:dyDescent="0.2">
      <c r="A270" s="55">
        <v>2021</v>
      </c>
      <c r="B270" s="47" t="s">
        <v>4</v>
      </c>
      <c r="C270" s="47" t="s">
        <v>163</v>
      </c>
      <c r="D270" s="47" t="s">
        <v>83</v>
      </c>
      <c r="E270" s="47" t="s">
        <v>91</v>
      </c>
      <c r="F270" s="47" t="s">
        <v>158</v>
      </c>
      <c r="G270" s="47" t="s">
        <v>160</v>
      </c>
      <c r="H270" s="47" t="s">
        <v>85</v>
      </c>
      <c r="I270" s="56">
        <v>1</v>
      </c>
    </row>
    <row r="271" spans="1:9" x14ac:dyDescent="0.2">
      <c r="A271" s="55">
        <v>2021</v>
      </c>
      <c r="B271" s="47" t="s">
        <v>4</v>
      </c>
      <c r="C271" s="47" t="s">
        <v>163</v>
      </c>
      <c r="D271" s="47" t="s">
        <v>83</v>
      </c>
      <c r="E271" s="47" t="s">
        <v>91</v>
      </c>
      <c r="F271" s="47" t="s">
        <v>158</v>
      </c>
      <c r="G271" s="47" t="s">
        <v>90</v>
      </c>
      <c r="H271" s="47" t="s">
        <v>85</v>
      </c>
      <c r="I271" s="56">
        <v>5</v>
      </c>
    </row>
    <row r="272" spans="1:9" x14ac:dyDescent="0.2">
      <c r="A272" s="55">
        <v>2021</v>
      </c>
      <c r="B272" s="47" t="s">
        <v>4</v>
      </c>
      <c r="C272" s="47" t="s">
        <v>163</v>
      </c>
      <c r="D272" s="47" t="s">
        <v>83</v>
      </c>
      <c r="E272" s="47" t="s">
        <v>91</v>
      </c>
      <c r="F272" s="47" t="s">
        <v>158</v>
      </c>
      <c r="G272" s="47" t="s">
        <v>90</v>
      </c>
      <c r="H272" s="47" t="s">
        <v>86</v>
      </c>
      <c r="I272" s="56">
        <v>9</v>
      </c>
    </row>
    <row r="273" spans="1:9" x14ac:dyDescent="0.2">
      <c r="A273" s="55">
        <v>2021</v>
      </c>
      <c r="B273" s="47" t="s">
        <v>4</v>
      </c>
      <c r="C273" s="47" t="s">
        <v>163</v>
      </c>
      <c r="D273" s="47" t="s">
        <v>83</v>
      </c>
      <c r="E273" s="47" t="s">
        <v>91</v>
      </c>
      <c r="F273" s="47" t="s">
        <v>158</v>
      </c>
      <c r="G273" s="47" t="s">
        <v>90</v>
      </c>
      <c r="H273" s="47" t="s">
        <v>87</v>
      </c>
      <c r="I273" s="56">
        <v>1</v>
      </c>
    </row>
    <row r="274" spans="1:9" x14ac:dyDescent="0.2">
      <c r="A274" s="55">
        <v>2021</v>
      </c>
      <c r="B274" s="47" t="s">
        <v>5</v>
      </c>
      <c r="C274" s="47" t="s">
        <v>164</v>
      </c>
      <c r="D274" s="47" t="s">
        <v>83</v>
      </c>
      <c r="E274" s="47" t="s">
        <v>92</v>
      </c>
      <c r="F274" s="47" t="s">
        <v>158</v>
      </c>
      <c r="G274" s="47" t="s">
        <v>160</v>
      </c>
      <c r="H274" s="47" t="s">
        <v>85</v>
      </c>
      <c r="I274" s="56">
        <v>3</v>
      </c>
    </row>
    <row r="275" spans="1:9" x14ac:dyDescent="0.2">
      <c r="A275" s="55">
        <v>2021</v>
      </c>
      <c r="B275" s="47" t="s">
        <v>5</v>
      </c>
      <c r="C275" s="47" t="s">
        <v>164</v>
      </c>
      <c r="D275" s="47" t="s">
        <v>83</v>
      </c>
      <c r="E275" s="47" t="s">
        <v>92</v>
      </c>
      <c r="F275" s="47" t="s">
        <v>158</v>
      </c>
      <c r="G275" s="47" t="s">
        <v>160</v>
      </c>
      <c r="H275" s="47" t="s">
        <v>87</v>
      </c>
      <c r="I275" s="56">
        <v>1</v>
      </c>
    </row>
    <row r="276" spans="1:9" x14ac:dyDescent="0.2">
      <c r="A276" s="55">
        <v>2021</v>
      </c>
      <c r="B276" s="47" t="s">
        <v>5</v>
      </c>
      <c r="C276" s="47" t="s">
        <v>164</v>
      </c>
      <c r="D276" s="47" t="s">
        <v>83</v>
      </c>
      <c r="E276" s="47" t="s">
        <v>92</v>
      </c>
      <c r="F276" s="47" t="s">
        <v>158</v>
      </c>
      <c r="G276" s="47" t="s">
        <v>90</v>
      </c>
      <c r="H276" s="47" t="s">
        <v>85</v>
      </c>
      <c r="I276" s="56">
        <v>4</v>
      </c>
    </row>
    <row r="277" spans="1:9" x14ac:dyDescent="0.2">
      <c r="A277" s="55">
        <v>2021</v>
      </c>
      <c r="B277" s="47" t="s">
        <v>5</v>
      </c>
      <c r="C277" s="47" t="s">
        <v>164</v>
      </c>
      <c r="D277" s="47" t="s">
        <v>83</v>
      </c>
      <c r="E277" s="47" t="s">
        <v>92</v>
      </c>
      <c r="F277" s="47" t="s">
        <v>158</v>
      </c>
      <c r="G277" s="47" t="s">
        <v>90</v>
      </c>
      <c r="H277" s="47" t="s">
        <v>86</v>
      </c>
      <c r="I277" s="56">
        <v>29</v>
      </c>
    </row>
    <row r="278" spans="1:9" x14ac:dyDescent="0.2">
      <c r="A278" s="55">
        <v>2021</v>
      </c>
      <c r="B278" s="47" t="s">
        <v>5</v>
      </c>
      <c r="C278" s="47" t="s">
        <v>164</v>
      </c>
      <c r="D278" s="47" t="s">
        <v>83</v>
      </c>
      <c r="E278" s="47" t="s">
        <v>92</v>
      </c>
      <c r="F278" s="47" t="s">
        <v>158</v>
      </c>
      <c r="G278" s="47" t="s">
        <v>90</v>
      </c>
      <c r="H278" s="47" t="s">
        <v>87</v>
      </c>
      <c r="I278" s="56">
        <v>5</v>
      </c>
    </row>
    <row r="279" spans="1:9" x14ac:dyDescent="0.2">
      <c r="A279" s="55">
        <v>2021</v>
      </c>
      <c r="B279" s="47" t="s">
        <v>8</v>
      </c>
      <c r="C279" s="47" t="s">
        <v>166</v>
      </c>
      <c r="D279" s="47" t="s">
        <v>83</v>
      </c>
      <c r="E279" s="47" t="s">
        <v>92</v>
      </c>
      <c r="F279" s="47" t="s">
        <v>158</v>
      </c>
      <c r="G279" s="47" t="s">
        <v>160</v>
      </c>
      <c r="H279" s="47" t="s">
        <v>85</v>
      </c>
      <c r="I279" s="56">
        <v>1</v>
      </c>
    </row>
    <row r="280" spans="1:9" x14ac:dyDescent="0.2">
      <c r="A280" s="55">
        <v>2021</v>
      </c>
      <c r="B280" s="47" t="s">
        <v>8</v>
      </c>
      <c r="C280" s="47" t="s">
        <v>166</v>
      </c>
      <c r="D280" s="47" t="s">
        <v>83</v>
      </c>
      <c r="E280" s="47" t="s">
        <v>92</v>
      </c>
      <c r="F280" s="47" t="s">
        <v>158</v>
      </c>
      <c r="G280" s="47" t="s">
        <v>160</v>
      </c>
      <c r="H280" s="47" t="s">
        <v>87</v>
      </c>
      <c r="I280" s="56">
        <v>1</v>
      </c>
    </row>
    <row r="281" spans="1:9" x14ac:dyDescent="0.2">
      <c r="A281" s="55">
        <v>2021</v>
      </c>
      <c r="B281" s="47" t="s">
        <v>9</v>
      </c>
      <c r="C281" s="47" t="s">
        <v>167</v>
      </c>
      <c r="D281" s="47" t="s">
        <v>83</v>
      </c>
      <c r="E281" s="47" t="s">
        <v>92</v>
      </c>
      <c r="F281" s="47" t="s">
        <v>158</v>
      </c>
      <c r="G281" s="47" t="s">
        <v>160</v>
      </c>
      <c r="H281" s="47" t="s">
        <v>85</v>
      </c>
      <c r="I281" s="56">
        <v>6</v>
      </c>
    </row>
    <row r="282" spans="1:9" x14ac:dyDescent="0.2">
      <c r="A282" s="55">
        <v>2021</v>
      </c>
      <c r="B282" s="47" t="s">
        <v>9</v>
      </c>
      <c r="C282" s="47" t="s">
        <v>167</v>
      </c>
      <c r="D282" s="47" t="s">
        <v>83</v>
      </c>
      <c r="E282" s="47" t="s">
        <v>92</v>
      </c>
      <c r="F282" s="47" t="s">
        <v>158</v>
      </c>
      <c r="G282" s="47" t="s">
        <v>160</v>
      </c>
      <c r="H282" s="47" t="s">
        <v>86</v>
      </c>
      <c r="I282" s="56">
        <v>1</v>
      </c>
    </row>
    <row r="283" spans="1:9" x14ac:dyDescent="0.2">
      <c r="A283" s="55">
        <v>2021</v>
      </c>
      <c r="B283" s="47" t="s">
        <v>93</v>
      </c>
      <c r="C283" s="47" t="s">
        <v>168</v>
      </c>
      <c r="D283" s="47" t="s">
        <v>83</v>
      </c>
      <c r="E283" s="47" t="s">
        <v>92</v>
      </c>
      <c r="F283" s="47" t="s">
        <v>158</v>
      </c>
      <c r="G283" s="47" t="s">
        <v>160</v>
      </c>
      <c r="H283" s="47" t="s">
        <v>85</v>
      </c>
      <c r="I283" s="56">
        <v>6</v>
      </c>
    </row>
    <row r="284" spans="1:9" x14ac:dyDescent="0.2">
      <c r="A284" s="55">
        <v>2021</v>
      </c>
      <c r="B284" s="47" t="s">
        <v>93</v>
      </c>
      <c r="C284" s="47" t="s">
        <v>168</v>
      </c>
      <c r="D284" s="47" t="s">
        <v>83</v>
      </c>
      <c r="E284" s="47" t="s">
        <v>92</v>
      </c>
      <c r="F284" s="47" t="s">
        <v>158</v>
      </c>
      <c r="G284" s="47" t="s">
        <v>160</v>
      </c>
      <c r="H284" s="47" t="s">
        <v>86</v>
      </c>
      <c r="I284" s="56">
        <v>1</v>
      </c>
    </row>
    <row r="285" spans="1:9" x14ac:dyDescent="0.2">
      <c r="A285" s="55">
        <v>2021</v>
      </c>
      <c r="B285" s="47" t="s">
        <v>94</v>
      </c>
      <c r="C285" s="47" t="s">
        <v>169</v>
      </c>
      <c r="D285" s="47" t="s">
        <v>83</v>
      </c>
      <c r="E285" s="47" t="s">
        <v>91</v>
      </c>
      <c r="F285" s="47" t="s">
        <v>158</v>
      </c>
      <c r="G285" s="47" t="s">
        <v>159</v>
      </c>
      <c r="H285" s="47" t="s">
        <v>85</v>
      </c>
      <c r="I285" s="56">
        <v>2</v>
      </c>
    </row>
    <row r="286" spans="1:9" x14ac:dyDescent="0.2">
      <c r="A286" s="55">
        <v>2021</v>
      </c>
      <c r="B286" s="47" t="s">
        <v>94</v>
      </c>
      <c r="C286" s="47" t="s">
        <v>169</v>
      </c>
      <c r="D286" s="47" t="s">
        <v>83</v>
      </c>
      <c r="E286" s="47" t="s">
        <v>91</v>
      </c>
      <c r="F286" s="47" t="s">
        <v>158</v>
      </c>
      <c r="G286" s="47" t="s">
        <v>159</v>
      </c>
      <c r="H286" s="47" t="s">
        <v>86</v>
      </c>
      <c r="I286" s="56">
        <v>1</v>
      </c>
    </row>
    <row r="287" spans="1:9" x14ac:dyDescent="0.2">
      <c r="A287" s="55">
        <v>2021</v>
      </c>
      <c r="B287" s="47" t="s">
        <v>94</v>
      </c>
      <c r="C287" s="47" t="s">
        <v>169</v>
      </c>
      <c r="D287" s="47" t="s">
        <v>83</v>
      </c>
      <c r="E287" s="47" t="s">
        <v>91</v>
      </c>
      <c r="F287" s="47" t="s">
        <v>158</v>
      </c>
      <c r="G287" s="47" t="s">
        <v>160</v>
      </c>
      <c r="H287" s="47" t="s">
        <v>85</v>
      </c>
      <c r="I287" s="56">
        <v>2</v>
      </c>
    </row>
    <row r="288" spans="1:9" x14ac:dyDescent="0.2">
      <c r="A288" s="55">
        <v>2021</v>
      </c>
      <c r="B288" s="47" t="s">
        <v>94</v>
      </c>
      <c r="C288" s="47" t="s">
        <v>169</v>
      </c>
      <c r="D288" s="47" t="s">
        <v>83</v>
      </c>
      <c r="E288" s="47" t="s">
        <v>91</v>
      </c>
      <c r="F288" s="47" t="s">
        <v>158</v>
      </c>
      <c r="G288" s="47" t="s">
        <v>160</v>
      </c>
      <c r="H288" s="47" t="s">
        <v>86</v>
      </c>
      <c r="I288" s="56">
        <v>3</v>
      </c>
    </row>
    <row r="289" spans="1:9" x14ac:dyDescent="0.2">
      <c r="A289" s="55">
        <v>2021</v>
      </c>
      <c r="B289" s="47" t="s">
        <v>94</v>
      </c>
      <c r="C289" s="47" t="s">
        <v>169</v>
      </c>
      <c r="D289" s="47" t="s">
        <v>83</v>
      </c>
      <c r="E289" s="47" t="s">
        <v>91</v>
      </c>
      <c r="F289" s="47" t="s">
        <v>158</v>
      </c>
      <c r="G289" s="47" t="s">
        <v>160</v>
      </c>
      <c r="H289" s="47" t="s">
        <v>87</v>
      </c>
      <c r="I289" s="56">
        <v>1</v>
      </c>
    </row>
    <row r="290" spans="1:9" x14ac:dyDescent="0.2">
      <c r="A290" s="55">
        <v>2021</v>
      </c>
      <c r="B290" s="47" t="s">
        <v>94</v>
      </c>
      <c r="C290" s="47" t="s">
        <v>169</v>
      </c>
      <c r="D290" s="47" t="s">
        <v>83</v>
      </c>
      <c r="E290" s="47" t="s">
        <v>91</v>
      </c>
      <c r="F290" s="47" t="s">
        <v>158</v>
      </c>
      <c r="G290" s="47" t="s">
        <v>160</v>
      </c>
      <c r="H290" s="47" t="s">
        <v>88</v>
      </c>
      <c r="I290" s="56">
        <v>5</v>
      </c>
    </row>
    <row r="291" spans="1:9" x14ac:dyDescent="0.2">
      <c r="A291" s="55">
        <v>2021</v>
      </c>
      <c r="B291" s="47" t="s">
        <v>94</v>
      </c>
      <c r="C291" s="47" t="s">
        <v>169</v>
      </c>
      <c r="D291" s="47" t="s">
        <v>83</v>
      </c>
      <c r="E291" s="47" t="s">
        <v>91</v>
      </c>
      <c r="F291" s="47" t="s">
        <v>158</v>
      </c>
      <c r="G291" s="47" t="s">
        <v>90</v>
      </c>
      <c r="H291" s="47" t="s">
        <v>86</v>
      </c>
      <c r="I291" s="56">
        <v>6</v>
      </c>
    </row>
    <row r="292" spans="1:9" x14ac:dyDescent="0.2">
      <c r="A292" s="55">
        <v>2021</v>
      </c>
      <c r="B292" s="47" t="s">
        <v>94</v>
      </c>
      <c r="C292" s="47" t="s">
        <v>169</v>
      </c>
      <c r="D292" s="47" t="s">
        <v>83</v>
      </c>
      <c r="E292" s="47" t="s">
        <v>91</v>
      </c>
      <c r="F292" s="47" t="s">
        <v>158</v>
      </c>
      <c r="G292" s="47" t="s">
        <v>90</v>
      </c>
      <c r="H292" s="47" t="s">
        <v>87</v>
      </c>
      <c r="I292" s="56">
        <v>4</v>
      </c>
    </row>
    <row r="293" spans="1:9" x14ac:dyDescent="0.2">
      <c r="A293" s="55">
        <v>2021</v>
      </c>
      <c r="B293" s="47" t="s">
        <v>94</v>
      </c>
      <c r="C293" s="47" t="s">
        <v>169</v>
      </c>
      <c r="D293" s="47" t="s">
        <v>83</v>
      </c>
      <c r="E293" s="47" t="s">
        <v>91</v>
      </c>
      <c r="F293" s="47" t="s">
        <v>158</v>
      </c>
      <c r="G293" s="47" t="s">
        <v>90</v>
      </c>
      <c r="H293" s="47" t="s">
        <v>88</v>
      </c>
      <c r="I293" s="56">
        <v>3</v>
      </c>
    </row>
    <row r="294" spans="1:9" x14ac:dyDescent="0.2">
      <c r="A294" s="55">
        <v>2021</v>
      </c>
      <c r="B294" s="47" t="s">
        <v>11</v>
      </c>
      <c r="C294" s="47" t="s">
        <v>170</v>
      </c>
      <c r="D294" s="47" t="s">
        <v>83</v>
      </c>
      <c r="E294" s="47" t="s">
        <v>92</v>
      </c>
      <c r="F294" s="47" t="s">
        <v>158</v>
      </c>
      <c r="G294" s="47" t="s">
        <v>160</v>
      </c>
      <c r="H294" s="47" t="s">
        <v>85</v>
      </c>
      <c r="I294" s="56">
        <v>2</v>
      </c>
    </row>
    <row r="295" spans="1:9" x14ac:dyDescent="0.2">
      <c r="A295" s="55">
        <v>2021</v>
      </c>
      <c r="B295" s="47" t="s">
        <v>11</v>
      </c>
      <c r="C295" s="47" t="s">
        <v>170</v>
      </c>
      <c r="D295" s="47" t="s">
        <v>83</v>
      </c>
      <c r="E295" s="47" t="s">
        <v>92</v>
      </c>
      <c r="F295" s="47" t="s">
        <v>158</v>
      </c>
      <c r="G295" s="47" t="s">
        <v>90</v>
      </c>
      <c r="H295" s="47" t="s">
        <v>85</v>
      </c>
      <c r="I295" s="56">
        <v>17</v>
      </c>
    </row>
    <row r="296" spans="1:9" x14ac:dyDescent="0.2">
      <c r="A296" s="55">
        <v>2021</v>
      </c>
      <c r="B296" s="47" t="s">
        <v>11</v>
      </c>
      <c r="C296" s="47" t="s">
        <v>170</v>
      </c>
      <c r="D296" s="47" t="s">
        <v>83</v>
      </c>
      <c r="E296" s="47" t="s">
        <v>92</v>
      </c>
      <c r="F296" s="47" t="s">
        <v>158</v>
      </c>
      <c r="G296" s="47" t="s">
        <v>90</v>
      </c>
      <c r="H296" s="47" t="s">
        <v>86</v>
      </c>
      <c r="I296" s="56">
        <v>21</v>
      </c>
    </row>
    <row r="297" spans="1:9" x14ac:dyDescent="0.2">
      <c r="A297" s="55">
        <v>2021</v>
      </c>
      <c r="B297" s="47" t="s">
        <v>11</v>
      </c>
      <c r="C297" s="47" t="s">
        <v>170</v>
      </c>
      <c r="D297" s="47" t="s">
        <v>83</v>
      </c>
      <c r="E297" s="47" t="s">
        <v>92</v>
      </c>
      <c r="F297" s="47" t="s">
        <v>158</v>
      </c>
      <c r="G297" s="47" t="s">
        <v>90</v>
      </c>
      <c r="H297" s="47" t="s">
        <v>87</v>
      </c>
      <c r="I297" s="56">
        <v>5</v>
      </c>
    </row>
    <row r="298" spans="1:9" x14ac:dyDescent="0.2">
      <c r="A298" s="55">
        <v>2021</v>
      </c>
      <c r="B298" s="47" t="s">
        <v>12</v>
      </c>
      <c r="C298" s="47" t="s">
        <v>171</v>
      </c>
      <c r="D298" s="47" t="s">
        <v>83</v>
      </c>
      <c r="E298" s="47" t="s">
        <v>91</v>
      </c>
      <c r="F298" s="47" t="s">
        <v>158</v>
      </c>
      <c r="G298" s="47" t="s">
        <v>159</v>
      </c>
      <c r="H298" s="47" t="s">
        <v>87</v>
      </c>
      <c r="I298" s="56">
        <v>1</v>
      </c>
    </row>
    <row r="299" spans="1:9" x14ac:dyDescent="0.2">
      <c r="A299" s="55">
        <v>2021</v>
      </c>
      <c r="B299" s="47" t="s">
        <v>12</v>
      </c>
      <c r="C299" s="47" t="s">
        <v>171</v>
      </c>
      <c r="D299" s="47" t="s">
        <v>83</v>
      </c>
      <c r="E299" s="47" t="s">
        <v>91</v>
      </c>
      <c r="F299" s="47" t="s">
        <v>158</v>
      </c>
      <c r="G299" s="47" t="s">
        <v>160</v>
      </c>
      <c r="H299" s="47" t="s">
        <v>86</v>
      </c>
      <c r="I299" s="56">
        <v>2</v>
      </c>
    </row>
    <row r="300" spans="1:9" x14ac:dyDescent="0.2">
      <c r="A300" s="55">
        <v>2021</v>
      </c>
      <c r="B300" s="47" t="s">
        <v>12</v>
      </c>
      <c r="C300" s="47" t="s">
        <v>171</v>
      </c>
      <c r="D300" s="47" t="s">
        <v>83</v>
      </c>
      <c r="E300" s="47" t="s">
        <v>91</v>
      </c>
      <c r="F300" s="47" t="s">
        <v>158</v>
      </c>
      <c r="G300" s="47" t="s">
        <v>160</v>
      </c>
      <c r="H300" s="47" t="s">
        <v>87</v>
      </c>
      <c r="I300" s="56">
        <v>1</v>
      </c>
    </row>
    <row r="301" spans="1:9" x14ac:dyDescent="0.2">
      <c r="A301" s="55">
        <v>2021</v>
      </c>
      <c r="B301" s="47" t="s">
        <v>12</v>
      </c>
      <c r="C301" s="47" t="s">
        <v>171</v>
      </c>
      <c r="D301" s="47" t="s">
        <v>83</v>
      </c>
      <c r="E301" s="47" t="s">
        <v>91</v>
      </c>
      <c r="F301" s="47" t="s">
        <v>158</v>
      </c>
      <c r="G301" s="47" t="s">
        <v>160</v>
      </c>
      <c r="H301" s="47" t="s">
        <v>88</v>
      </c>
      <c r="I301" s="56">
        <v>4</v>
      </c>
    </row>
    <row r="302" spans="1:9" x14ac:dyDescent="0.2">
      <c r="A302" s="55">
        <v>2021</v>
      </c>
      <c r="B302" s="47" t="s">
        <v>12</v>
      </c>
      <c r="C302" s="47" t="s">
        <v>171</v>
      </c>
      <c r="D302" s="47" t="s">
        <v>83</v>
      </c>
      <c r="E302" s="47" t="s">
        <v>91</v>
      </c>
      <c r="F302" s="47" t="s">
        <v>158</v>
      </c>
      <c r="G302" s="47" t="s">
        <v>90</v>
      </c>
      <c r="H302" s="47" t="s">
        <v>87</v>
      </c>
      <c r="I302" s="56">
        <v>1</v>
      </c>
    </row>
    <row r="303" spans="1:9" x14ac:dyDescent="0.2">
      <c r="A303" s="55">
        <v>2021</v>
      </c>
      <c r="B303" s="47" t="s">
        <v>12</v>
      </c>
      <c r="C303" s="47" t="s">
        <v>171</v>
      </c>
      <c r="D303" s="47" t="s">
        <v>83</v>
      </c>
      <c r="E303" s="47" t="s">
        <v>91</v>
      </c>
      <c r="F303" s="47" t="s">
        <v>158</v>
      </c>
      <c r="G303" s="47" t="s">
        <v>90</v>
      </c>
      <c r="H303" s="47" t="s">
        <v>88</v>
      </c>
      <c r="I303" s="56">
        <v>5</v>
      </c>
    </row>
    <row r="304" spans="1:9" x14ac:dyDescent="0.2">
      <c r="A304" s="55">
        <v>2021</v>
      </c>
      <c r="B304" s="47" t="s">
        <v>13</v>
      </c>
      <c r="C304" s="47" t="s">
        <v>172</v>
      </c>
      <c r="D304" s="47" t="s">
        <v>83</v>
      </c>
      <c r="E304" s="47" t="s">
        <v>91</v>
      </c>
      <c r="F304" s="47" t="s">
        <v>158</v>
      </c>
      <c r="G304" s="47" t="s">
        <v>160</v>
      </c>
      <c r="H304" s="47" t="s">
        <v>85</v>
      </c>
      <c r="I304" s="56">
        <v>5</v>
      </c>
    </row>
    <row r="305" spans="1:9" x14ac:dyDescent="0.2">
      <c r="A305" s="55">
        <v>2021</v>
      </c>
      <c r="B305" s="47" t="s">
        <v>13</v>
      </c>
      <c r="C305" s="47" t="s">
        <v>172</v>
      </c>
      <c r="D305" s="47" t="s">
        <v>83</v>
      </c>
      <c r="E305" s="47" t="s">
        <v>91</v>
      </c>
      <c r="F305" s="47" t="s">
        <v>158</v>
      </c>
      <c r="G305" s="47" t="s">
        <v>160</v>
      </c>
      <c r="H305" s="47" t="s">
        <v>86</v>
      </c>
      <c r="I305" s="56">
        <v>1</v>
      </c>
    </row>
    <row r="306" spans="1:9" x14ac:dyDescent="0.2">
      <c r="A306" s="55">
        <v>2021</v>
      </c>
      <c r="B306" s="47" t="s">
        <v>13</v>
      </c>
      <c r="C306" s="47" t="s">
        <v>172</v>
      </c>
      <c r="D306" s="47" t="s">
        <v>83</v>
      </c>
      <c r="E306" s="47" t="s">
        <v>91</v>
      </c>
      <c r="F306" s="47" t="s">
        <v>158</v>
      </c>
      <c r="G306" s="47" t="s">
        <v>90</v>
      </c>
      <c r="H306" s="47" t="s">
        <v>85</v>
      </c>
      <c r="I306" s="56">
        <v>8</v>
      </c>
    </row>
    <row r="307" spans="1:9" x14ac:dyDescent="0.2">
      <c r="A307" s="55">
        <v>2021</v>
      </c>
      <c r="B307" s="47" t="s">
        <v>13</v>
      </c>
      <c r="C307" s="47" t="s">
        <v>172</v>
      </c>
      <c r="D307" s="47" t="s">
        <v>83</v>
      </c>
      <c r="E307" s="47" t="s">
        <v>91</v>
      </c>
      <c r="F307" s="47" t="s">
        <v>158</v>
      </c>
      <c r="G307" s="47" t="s">
        <v>90</v>
      </c>
      <c r="H307" s="47" t="s">
        <v>86</v>
      </c>
      <c r="I307" s="56">
        <v>36</v>
      </c>
    </row>
    <row r="308" spans="1:9" x14ac:dyDescent="0.2">
      <c r="A308" s="55">
        <v>2021</v>
      </c>
      <c r="B308" s="47" t="s">
        <v>13</v>
      </c>
      <c r="C308" s="47" t="s">
        <v>172</v>
      </c>
      <c r="D308" s="47" t="s">
        <v>83</v>
      </c>
      <c r="E308" s="47" t="s">
        <v>91</v>
      </c>
      <c r="F308" s="47" t="s">
        <v>158</v>
      </c>
      <c r="G308" s="47" t="s">
        <v>90</v>
      </c>
      <c r="H308" s="47" t="s">
        <v>87</v>
      </c>
      <c r="I308" s="56">
        <v>18</v>
      </c>
    </row>
    <row r="309" spans="1:9" x14ac:dyDescent="0.2">
      <c r="A309" s="55">
        <v>2021</v>
      </c>
      <c r="B309" s="47" t="s">
        <v>13</v>
      </c>
      <c r="C309" s="47" t="s">
        <v>172</v>
      </c>
      <c r="D309" s="47" t="s">
        <v>83</v>
      </c>
      <c r="E309" s="47" t="s">
        <v>91</v>
      </c>
      <c r="F309" s="47" t="s">
        <v>158</v>
      </c>
      <c r="G309" s="47" t="s">
        <v>90</v>
      </c>
      <c r="H309" s="47" t="s">
        <v>88</v>
      </c>
      <c r="I309" s="56">
        <v>9</v>
      </c>
    </row>
    <row r="310" spans="1:9" x14ac:dyDescent="0.2">
      <c r="A310" s="55">
        <v>2021</v>
      </c>
      <c r="B310" s="47" t="s">
        <v>14</v>
      </c>
      <c r="C310" s="47" t="s">
        <v>173</v>
      </c>
      <c r="D310" s="47" t="s">
        <v>83</v>
      </c>
      <c r="E310" s="47" t="s">
        <v>91</v>
      </c>
      <c r="F310" s="47" t="s">
        <v>158</v>
      </c>
      <c r="G310" s="47" t="s">
        <v>160</v>
      </c>
      <c r="H310" s="47" t="s">
        <v>85</v>
      </c>
      <c r="I310" s="56">
        <v>1</v>
      </c>
    </row>
    <row r="311" spans="1:9" x14ac:dyDescent="0.2">
      <c r="A311" s="55">
        <v>2021</v>
      </c>
      <c r="B311" s="47" t="s">
        <v>15</v>
      </c>
      <c r="C311" s="47" t="s">
        <v>174</v>
      </c>
      <c r="D311" s="47" t="s">
        <v>40</v>
      </c>
      <c r="E311" s="47" t="s">
        <v>84</v>
      </c>
      <c r="F311" s="47" t="s">
        <v>158</v>
      </c>
      <c r="G311" s="47" t="s">
        <v>90</v>
      </c>
      <c r="H311" s="47" t="s">
        <v>85</v>
      </c>
      <c r="I311" s="56">
        <v>62</v>
      </c>
    </row>
    <row r="312" spans="1:9" x14ac:dyDescent="0.2">
      <c r="A312" s="55">
        <v>2021</v>
      </c>
      <c r="B312" s="47" t="s">
        <v>15</v>
      </c>
      <c r="C312" s="47" t="s">
        <v>174</v>
      </c>
      <c r="D312" s="47" t="s">
        <v>40</v>
      </c>
      <c r="E312" s="47" t="s">
        <v>84</v>
      </c>
      <c r="F312" s="47" t="s">
        <v>158</v>
      </c>
      <c r="G312" s="47" t="s">
        <v>90</v>
      </c>
      <c r="H312" s="47" t="s">
        <v>86</v>
      </c>
      <c r="I312" s="56">
        <v>181</v>
      </c>
    </row>
    <row r="313" spans="1:9" x14ac:dyDescent="0.2">
      <c r="A313" s="55">
        <v>2021</v>
      </c>
      <c r="B313" s="47" t="s">
        <v>15</v>
      </c>
      <c r="C313" s="47" t="s">
        <v>174</v>
      </c>
      <c r="D313" s="47" t="s">
        <v>40</v>
      </c>
      <c r="E313" s="47" t="s">
        <v>84</v>
      </c>
      <c r="F313" s="47" t="s">
        <v>158</v>
      </c>
      <c r="G313" s="47" t="s">
        <v>90</v>
      </c>
      <c r="H313" s="47" t="s">
        <v>87</v>
      </c>
      <c r="I313" s="56">
        <v>52</v>
      </c>
    </row>
    <row r="314" spans="1:9" x14ac:dyDescent="0.2">
      <c r="A314" s="55">
        <v>2021</v>
      </c>
      <c r="B314" s="47" t="s">
        <v>15</v>
      </c>
      <c r="C314" s="47" t="s">
        <v>174</v>
      </c>
      <c r="D314" s="47" t="s">
        <v>40</v>
      </c>
      <c r="E314" s="47" t="s">
        <v>84</v>
      </c>
      <c r="F314" s="47" t="s">
        <v>158</v>
      </c>
      <c r="G314" s="47" t="s">
        <v>90</v>
      </c>
      <c r="H314" s="47" t="s">
        <v>88</v>
      </c>
      <c r="I314" s="56">
        <v>15</v>
      </c>
    </row>
    <row r="315" spans="1:9" x14ac:dyDescent="0.2">
      <c r="A315" s="55">
        <v>2021</v>
      </c>
      <c r="B315" s="47" t="s">
        <v>15</v>
      </c>
      <c r="C315" s="47" t="s">
        <v>174</v>
      </c>
      <c r="D315" s="47" t="s">
        <v>40</v>
      </c>
      <c r="E315" s="47" t="s">
        <v>84</v>
      </c>
      <c r="F315" s="47" t="s">
        <v>158</v>
      </c>
      <c r="G315" s="47" t="s">
        <v>90</v>
      </c>
      <c r="H315" s="47" t="s">
        <v>89</v>
      </c>
      <c r="I315" s="56">
        <v>1</v>
      </c>
    </row>
    <row r="316" spans="1:9" x14ac:dyDescent="0.2">
      <c r="A316" s="55">
        <v>2021</v>
      </c>
      <c r="B316" s="47" t="s">
        <v>16</v>
      </c>
      <c r="C316" s="47" t="s">
        <v>175</v>
      </c>
      <c r="D316" s="47" t="s">
        <v>40</v>
      </c>
      <c r="E316" s="47" t="s">
        <v>84</v>
      </c>
      <c r="F316" s="47" t="s">
        <v>158</v>
      </c>
      <c r="G316" s="47" t="s">
        <v>90</v>
      </c>
      <c r="H316" s="47" t="s">
        <v>85</v>
      </c>
      <c r="I316" s="56">
        <v>20</v>
      </c>
    </row>
    <row r="317" spans="1:9" x14ac:dyDescent="0.2">
      <c r="A317" s="55">
        <v>2021</v>
      </c>
      <c r="B317" s="47" t="s">
        <v>16</v>
      </c>
      <c r="C317" s="47" t="s">
        <v>175</v>
      </c>
      <c r="D317" s="47" t="s">
        <v>40</v>
      </c>
      <c r="E317" s="47" t="s">
        <v>84</v>
      </c>
      <c r="F317" s="47" t="s">
        <v>158</v>
      </c>
      <c r="G317" s="47" t="s">
        <v>90</v>
      </c>
      <c r="H317" s="47" t="s">
        <v>86</v>
      </c>
      <c r="I317" s="56">
        <v>160</v>
      </c>
    </row>
    <row r="318" spans="1:9" x14ac:dyDescent="0.2">
      <c r="A318" s="55">
        <v>2021</v>
      </c>
      <c r="B318" s="47" t="s">
        <v>16</v>
      </c>
      <c r="C318" s="47" t="s">
        <v>175</v>
      </c>
      <c r="D318" s="47" t="s">
        <v>40</v>
      </c>
      <c r="E318" s="47" t="s">
        <v>84</v>
      </c>
      <c r="F318" s="47" t="s">
        <v>158</v>
      </c>
      <c r="G318" s="47" t="s">
        <v>90</v>
      </c>
      <c r="H318" s="47" t="s">
        <v>87</v>
      </c>
      <c r="I318" s="56">
        <v>41</v>
      </c>
    </row>
    <row r="319" spans="1:9" x14ac:dyDescent="0.2">
      <c r="A319" s="55">
        <v>2021</v>
      </c>
      <c r="B319" s="47" t="s">
        <v>16</v>
      </c>
      <c r="C319" s="47" t="s">
        <v>175</v>
      </c>
      <c r="D319" s="47" t="s">
        <v>40</v>
      </c>
      <c r="E319" s="47" t="s">
        <v>84</v>
      </c>
      <c r="F319" s="47" t="s">
        <v>158</v>
      </c>
      <c r="G319" s="47" t="s">
        <v>90</v>
      </c>
      <c r="H319" s="47" t="s">
        <v>88</v>
      </c>
      <c r="I319" s="56">
        <v>2</v>
      </c>
    </row>
    <row r="320" spans="1:9" x14ac:dyDescent="0.2">
      <c r="A320" s="55">
        <v>2021</v>
      </c>
      <c r="B320" s="47" t="s">
        <v>67</v>
      </c>
      <c r="C320" s="47" t="s">
        <v>176</v>
      </c>
      <c r="D320" s="47" t="s">
        <v>83</v>
      </c>
      <c r="E320" s="47" t="s">
        <v>91</v>
      </c>
      <c r="F320" s="47" t="s">
        <v>158</v>
      </c>
      <c r="G320" s="47" t="s">
        <v>160</v>
      </c>
      <c r="H320" s="47" t="s">
        <v>86</v>
      </c>
      <c r="I320" s="56">
        <v>5</v>
      </c>
    </row>
    <row r="321" spans="1:9" x14ac:dyDescent="0.2">
      <c r="A321" s="55">
        <v>2021</v>
      </c>
      <c r="B321" s="47" t="s">
        <v>67</v>
      </c>
      <c r="C321" s="47" t="s">
        <v>176</v>
      </c>
      <c r="D321" s="47" t="s">
        <v>83</v>
      </c>
      <c r="E321" s="47" t="s">
        <v>91</v>
      </c>
      <c r="F321" s="47" t="s">
        <v>158</v>
      </c>
      <c r="G321" s="47" t="s">
        <v>160</v>
      </c>
      <c r="H321" s="47" t="s">
        <v>87</v>
      </c>
      <c r="I321" s="56">
        <v>3</v>
      </c>
    </row>
    <row r="322" spans="1:9" x14ac:dyDescent="0.2">
      <c r="A322" s="55">
        <v>2021</v>
      </c>
      <c r="B322" s="47" t="s">
        <v>67</v>
      </c>
      <c r="C322" s="47" t="s">
        <v>176</v>
      </c>
      <c r="D322" s="47" t="s">
        <v>83</v>
      </c>
      <c r="E322" s="47" t="s">
        <v>91</v>
      </c>
      <c r="F322" s="47" t="s">
        <v>158</v>
      </c>
      <c r="G322" s="47" t="s">
        <v>160</v>
      </c>
      <c r="H322" s="47" t="s">
        <v>88</v>
      </c>
      <c r="I322" s="56">
        <v>2</v>
      </c>
    </row>
    <row r="323" spans="1:9" x14ac:dyDescent="0.2">
      <c r="A323" s="55">
        <v>2021</v>
      </c>
      <c r="B323" s="47" t="s">
        <v>67</v>
      </c>
      <c r="C323" s="47" t="s">
        <v>176</v>
      </c>
      <c r="D323" s="47" t="s">
        <v>83</v>
      </c>
      <c r="E323" s="47" t="s">
        <v>91</v>
      </c>
      <c r="F323" s="47" t="s">
        <v>158</v>
      </c>
      <c r="G323" s="47" t="s">
        <v>160</v>
      </c>
      <c r="H323" s="47" t="s">
        <v>89</v>
      </c>
      <c r="I323" s="56">
        <v>1</v>
      </c>
    </row>
    <row r="324" spans="1:9" x14ac:dyDescent="0.2">
      <c r="A324" s="55">
        <v>2021</v>
      </c>
      <c r="B324" s="47" t="s">
        <v>67</v>
      </c>
      <c r="C324" s="47" t="s">
        <v>176</v>
      </c>
      <c r="D324" s="47" t="s">
        <v>83</v>
      </c>
      <c r="E324" s="47" t="s">
        <v>91</v>
      </c>
      <c r="F324" s="47" t="s">
        <v>158</v>
      </c>
      <c r="G324" s="47" t="s">
        <v>90</v>
      </c>
      <c r="H324" s="47" t="s">
        <v>87</v>
      </c>
      <c r="I324" s="56">
        <v>3</v>
      </c>
    </row>
    <row r="325" spans="1:9" x14ac:dyDescent="0.2">
      <c r="A325" s="55">
        <v>2021</v>
      </c>
      <c r="B325" s="47" t="s">
        <v>67</v>
      </c>
      <c r="C325" s="47" t="s">
        <v>176</v>
      </c>
      <c r="D325" s="47" t="s">
        <v>83</v>
      </c>
      <c r="E325" s="47" t="s">
        <v>91</v>
      </c>
      <c r="F325" s="47" t="s">
        <v>158</v>
      </c>
      <c r="G325" s="47" t="s">
        <v>90</v>
      </c>
      <c r="H325" s="47" t="s">
        <v>88</v>
      </c>
      <c r="I325" s="56">
        <v>1</v>
      </c>
    </row>
    <row r="326" spans="1:9" x14ac:dyDescent="0.2">
      <c r="A326" s="55">
        <v>2021</v>
      </c>
      <c r="B326" s="47" t="s">
        <v>95</v>
      </c>
      <c r="C326" s="47" t="s">
        <v>196</v>
      </c>
      <c r="D326" s="47" t="s">
        <v>83</v>
      </c>
      <c r="E326" s="47" t="s">
        <v>91</v>
      </c>
      <c r="F326" s="47" t="s">
        <v>158</v>
      </c>
      <c r="G326" s="47" t="s">
        <v>160</v>
      </c>
      <c r="H326" s="47" t="s">
        <v>85</v>
      </c>
      <c r="I326" s="56">
        <v>1</v>
      </c>
    </row>
    <row r="327" spans="1:9" x14ac:dyDescent="0.2">
      <c r="A327" s="55">
        <v>2021</v>
      </c>
      <c r="B327" s="47" t="s">
        <v>17</v>
      </c>
      <c r="C327" s="47" t="s">
        <v>177</v>
      </c>
      <c r="D327" s="47" t="s">
        <v>83</v>
      </c>
      <c r="E327" s="47" t="s">
        <v>84</v>
      </c>
      <c r="F327" s="47" t="s">
        <v>158</v>
      </c>
      <c r="G327" s="47" t="s">
        <v>90</v>
      </c>
      <c r="H327" s="47" t="s">
        <v>85</v>
      </c>
      <c r="I327" s="56">
        <v>12</v>
      </c>
    </row>
    <row r="328" spans="1:9" x14ac:dyDescent="0.2">
      <c r="A328" s="55">
        <v>2021</v>
      </c>
      <c r="B328" s="47" t="s">
        <v>17</v>
      </c>
      <c r="C328" s="47" t="s">
        <v>177</v>
      </c>
      <c r="D328" s="47" t="s">
        <v>83</v>
      </c>
      <c r="E328" s="47" t="s">
        <v>84</v>
      </c>
      <c r="F328" s="47" t="s">
        <v>158</v>
      </c>
      <c r="G328" s="47" t="s">
        <v>90</v>
      </c>
      <c r="H328" s="47" t="s">
        <v>86</v>
      </c>
      <c r="I328" s="56">
        <v>49</v>
      </c>
    </row>
    <row r="329" spans="1:9" x14ac:dyDescent="0.2">
      <c r="A329" s="55">
        <v>2021</v>
      </c>
      <c r="B329" s="47" t="s">
        <v>17</v>
      </c>
      <c r="C329" s="47" t="s">
        <v>177</v>
      </c>
      <c r="D329" s="47" t="s">
        <v>83</v>
      </c>
      <c r="E329" s="47" t="s">
        <v>84</v>
      </c>
      <c r="F329" s="47" t="s">
        <v>158</v>
      </c>
      <c r="G329" s="47" t="s">
        <v>90</v>
      </c>
      <c r="H329" s="47" t="s">
        <v>87</v>
      </c>
      <c r="I329" s="56">
        <v>5</v>
      </c>
    </row>
    <row r="330" spans="1:9" x14ac:dyDescent="0.2">
      <c r="A330" s="55">
        <v>2021</v>
      </c>
      <c r="B330" s="47" t="s">
        <v>17</v>
      </c>
      <c r="C330" s="47" t="s">
        <v>177</v>
      </c>
      <c r="D330" s="47" t="s">
        <v>83</v>
      </c>
      <c r="E330" s="47" t="s">
        <v>84</v>
      </c>
      <c r="F330" s="47" t="s">
        <v>158</v>
      </c>
      <c r="G330" s="47" t="s">
        <v>90</v>
      </c>
      <c r="H330" s="47" t="s">
        <v>88</v>
      </c>
      <c r="I330" s="56">
        <v>1</v>
      </c>
    </row>
    <row r="331" spans="1:9" x14ac:dyDescent="0.2">
      <c r="A331" s="55">
        <v>2021</v>
      </c>
      <c r="B331" s="47" t="s">
        <v>20</v>
      </c>
      <c r="C331" s="47" t="s">
        <v>179</v>
      </c>
      <c r="D331" s="47" t="s">
        <v>83</v>
      </c>
      <c r="E331" s="47" t="s">
        <v>91</v>
      </c>
      <c r="F331" s="47" t="s">
        <v>158</v>
      </c>
      <c r="G331" s="47" t="s">
        <v>160</v>
      </c>
      <c r="H331" s="47" t="s">
        <v>85</v>
      </c>
      <c r="I331" s="56">
        <v>5</v>
      </c>
    </row>
    <row r="332" spans="1:9" x14ac:dyDescent="0.2">
      <c r="A332" s="55">
        <v>2021</v>
      </c>
      <c r="B332" s="47" t="s">
        <v>21</v>
      </c>
      <c r="C332" s="47" t="s">
        <v>180</v>
      </c>
      <c r="D332" s="47" t="s">
        <v>83</v>
      </c>
      <c r="E332" s="47" t="s">
        <v>84</v>
      </c>
      <c r="F332" s="47" t="s">
        <v>158</v>
      </c>
      <c r="G332" s="47" t="s">
        <v>160</v>
      </c>
      <c r="H332" s="47" t="s">
        <v>85</v>
      </c>
      <c r="I332" s="56">
        <v>5</v>
      </c>
    </row>
    <row r="333" spans="1:9" x14ac:dyDescent="0.2">
      <c r="A333" s="55">
        <v>2021</v>
      </c>
      <c r="B333" s="47" t="s">
        <v>21</v>
      </c>
      <c r="C333" s="47" t="s">
        <v>180</v>
      </c>
      <c r="D333" s="47" t="s">
        <v>83</v>
      </c>
      <c r="E333" s="47" t="s">
        <v>84</v>
      </c>
      <c r="F333" s="47" t="s">
        <v>158</v>
      </c>
      <c r="G333" s="47" t="s">
        <v>160</v>
      </c>
      <c r="H333" s="47" t="s">
        <v>86</v>
      </c>
      <c r="I333" s="56">
        <v>2</v>
      </c>
    </row>
    <row r="334" spans="1:9" x14ac:dyDescent="0.2">
      <c r="A334" s="55">
        <v>2021</v>
      </c>
      <c r="B334" s="47" t="s">
        <v>21</v>
      </c>
      <c r="C334" s="47" t="s">
        <v>180</v>
      </c>
      <c r="D334" s="47" t="s">
        <v>83</v>
      </c>
      <c r="E334" s="47" t="s">
        <v>84</v>
      </c>
      <c r="F334" s="47" t="s">
        <v>158</v>
      </c>
      <c r="G334" s="47" t="s">
        <v>90</v>
      </c>
      <c r="H334" s="47" t="s">
        <v>85</v>
      </c>
      <c r="I334" s="56">
        <v>10</v>
      </c>
    </row>
    <row r="335" spans="1:9" x14ac:dyDescent="0.2">
      <c r="A335" s="55">
        <v>2021</v>
      </c>
      <c r="B335" s="47" t="s">
        <v>21</v>
      </c>
      <c r="C335" s="47" t="s">
        <v>180</v>
      </c>
      <c r="D335" s="47" t="s">
        <v>83</v>
      </c>
      <c r="E335" s="47" t="s">
        <v>84</v>
      </c>
      <c r="F335" s="47" t="s">
        <v>158</v>
      </c>
      <c r="G335" s="47" t="s">
        <v>90</v>
      </c>
      <c r="H335" s="47" t="s">
        <v>86</v>
      </c>
      <c r="I335" s="56">
        <v>35</v>
      </c>
    </row>
    <row r="336" spans="1:9" x14ac:dyDescent="0.2">
      <c r="A336" s="55">
        <v>2021</v>
      </c>
      <c r="B336" s="47" t="s">
        <v>21</v>
      </c>
      <c r="C336" s="47" t="s">
        <v>180</v>
      </c>
      <c r="D336" s="47" t="s">
        <v>83</v>
      </c>
      <c r="E336" s="47" t="s">
        <v>84</v>
      </c>
      <c r="F336" s="47" t="s">
        <v>158</v>
      </c>
      <c r="G336" s="47" t="s">
        <v>90</v>
      </c>
      <c r="H336" s="47" t="s">
        <v>87</v>
      </c>
      <c r="I336" s="56">
        <v>13</v>
      </c>
    </row>
    <row r="337" spans="1:9" x14ac:dyDescent="0.2">
      <c r="A337" s="55">
        <v>2021</v>
      </c>
      <c r="B337" s="47" t="s">
        <v>22</v>
      </c>
      <c r="C337" s="47" t="s">
        <v>181</v>
      </c>
      <c r="D337" s="47" t="s">
        <v>83</v>
      </c>
      <c r="E337" s="47" t="s">
        <v>91</v>
      </c>
      <c r="F337" s="47" t="s">
        <v>158</v>
      </c>
      <c r="G337" s="47" t="s">
        <v>160</v>
      </c>
      <c r="H337" s="47" t="s">
        <v>86</v>
      </c>
      <c r="I337" s="56">
        <v>1</v>
      </c>
    </row>
    <row r="338" spans="1:9" x14ac:dyDescent="0.2">
      <c r="A338" s="55">
        <v>2021</v>
      </c>
      <c r="B338" s="47" t="s">
        <v>24</v>
      </c>
      <c r="C338" s="47" t="s">
        <v>182</v>
      </c>
      <c r="D338" s="47" t="s">
        <v>40</v>
      </c>
      <c r="E338" s="47" t="s">
        <v>84</v>
      </c>
      <c r="F338" s="47" t="s">
        <v>158</v>
      </c>
      <c r="G338" s="47" t="s">
        <v>159</v>
      </c>
      <c r="H338" s="47" t="s">
        <v>86</v>
      </c>
      <c r="I338" s="56">
        <v>1</v>
      </c>
    </row>
    <row r="339" spans="1:9" x14ac:dyDescent="0.2">
      <c r="A339" s="55">
        <v>2021</v>
      </c>
      <c r="B339" s="47" t="s">
        <v>24</v>
      </c>
      <c r="C339" s="47" t="s">
        <v>182</v>
      </c>
      <c r="D339" s="47" t="s">
        <v>40</v>
      </c>
      <c r="E339" s="47" t="s">
        <v>84</v>
      </c>
      <c r="F339" s="47" t="s">
        <v>158</v>
      </c>
      <c r="G339" s="47" t="s">
        <v>159</v>
      </c>
      <c r="H339" s="47" t="s">
        <v>87</v>
      </c>
      <c r="I339" s="56">
        <v>2</v>
      </c>
    </row>
    <row r="340" spans="1:9" x14ac:dyDescent="0.2">
      <c r="A340" s="55">
        <v>2021</v>
      </c>
      <c r="B340" s="47" t="s">
        <v>24</v>
      </c>
      <c r="C340" s="47" t="s">
        <v>182</v>
      </c>
      <c r="D340" s="47" t="s">
        <v>40</v>
      </c>
      <c r="E340" s="47" t="s">
        <v>84</v>
      </c>
      <c r="F340" s="47" t="s">
        <v>158</v>
      </c>
      <c r="G340" s="47" t="s">
        <v>159</v>
      </c>
      <c r="H340" s="47" t="s">
        <v>88</v>
      </c>
      <c r="I340" s="56">
        <v>1</v>
      </c>
    </row>
    <row r="341" spans="1:9" x14ac:dyDescent="0.2">
      <c r="A341" s="55">
        <v>2021</v>
      </c>
      <c r="B341" s="47" t="s">
        <v>24</v>
      </c>
      <c r="C341" s="47" t="s">
        <v>182</v>
      </c>
      <c r="D341" s="47" t="s">
        <v>40</v>
      </c>
      <c r="E341" s="47" t="s">
        <v>84</v>
      </c>
      <c r="F341" s="47" t="s">
        <v>158</v>
      </c>
      <c r="G341" s="47" t="s">
        <v>160</v>
      </c>
      <c r="H341" s="47" t="s">
        <v>85</v>
      </c>
      <c r="I341" s="56">
        <v>2</v>
      </c>
    </row>
    <row r="342" spans="1:9" x14ac:dyDescent="0.2">
      <c r="A342" s="55">
        <v>2021</v>
      </c>
      <c r="B342" s="47" t="s">
        <v>24</v>
      </c>
      <c r="C342" s="47" t="s">
        <v>182</v>
      </c>
      <c r="D342" s="47" t="s">
        <v>40</v>
      </c>
      <c r="E342" s="47" t="s">
        <v>84</v>
      </c>
      <c r="F342" s="47" t="s">
        <v>158</v>
      </c>
      <c r="G342" s="47" t="s">
        <v>160</v>
      </c>
      <c r="H342" s="47" t="s">
        <v>86</v>
      </c>
      <c r="I342" s="56">
        <v>1</v>
      </c>
    </row>
    <row r="343" spans="1:9" x14ac:dyDescent="0.2">
      <c r="A343" s="55">
        <v>2021</v>
      </c>
      <c r="B343" s="47" t="s">
        <v>24</v>
      </c>
      <c r="C343" s="47" t="s">
        <v>182</v>
      </c>
      <c r="D343" s="47" t="s">
        <v>40</v>
      </c>
      <c r="E343" s="47" t="s">
        <v>84</v>
      </c>
      <c r="F343" s="47" t="s">
        <v>158</v>
      </c>
      <c r="G343" s="47" t="s">
        <v>90</v>
      </c>
      <c r="H343" s="47" t="s">
        <v>85</v>
      </c>
      <c r="I343" s="56">
        <v>10</v>
      </c>
    </row>
    <row r="344" spans="1:9" x14ac:dyDescent="0.2">
      <c r="A344" s="55">
        <v>2021</v>
      </c>
      <c r="B344" s="47" t="s">
        <v>24</v>
      </c>
      <c r="C344" s="47" t="s">
        <v>182</v>
      </c>
      <c r="D344" s="47" t="s">
        <v>40</v>
      </c>
      <c r="E344" s="47" t="s">
        <v>84</v>
      </c>
      <c r="F344" s="47" t="s">
        <v>158</v>
      </c>
      <c r="G344" s="47" t="s">
        <v>90</v>
      </c>
      <c r="H344" s="47" t="s">
        <v>86</v>
      </c>
      <c r="I344" s="56">
        <v>69</v>
      </c>
    </row>
    <row r="345" spans="1:9" x14ac:dyDescent="0.2">
      <c r="A345" s="55">
        <v>2021</v>
      </c>
      <c r="B345" s="47" t="s">
        <v>24</v>
      </c>
      <c r="C345" s="47" t="s">
        <v>182</v>
      </c>
      <c r="D345" s="47" t="s">
        <v>40</v>
      </c>
      <c r="E345" s="47" t="s">
        <v>84</v>
      </c>
      <c r="F345" s="47" t="s">
        <v>158</v>
      </c>
      <c r="G345" s="47" t="s">
        <v>90</v>
      </c>
      <c r="H345" s="47" t="s">
        <v>87</v>
      </c>
      <c r="I345" s="56">
        <v>14</v>
      </c>
    </row>
    <row r="346" spans="1:9" x14ac:dyDescent="0.2">
      <c r="A346" s="55">
        <v>2021</v>
      </c>
      <c r="B346" s="47" t="s">
        <v>24</v>
      </c>
      <c r="C346" s="47" t="s">
        <v>182</v>
      </c>
      <c r="D346" s="47" t="s">
        <v>40</v>
      </c>
      <c r="E346" s="47" t="s">
        <v>84</v>
      </c>
      <c r="F346" s="47" t="s">
        <v>158</v>
      </c>
      <c r="G346" s="47" t="s">
        <v>90</v>
      </c>
      <c r="H346" s="47" t="s">
        <v>88</v>
      </c>
      <c r="I346" s="56">
        <v>1</v>
      </c>
    </row>
    <row r="347" spans="1:9" x14ac:dyDescent="0.2">
      <c r="A347" s="55">
        <v>2021</v>
      </c>
      <c r="B347" s="47" t="s">
        <v>25</v>
      </c>
      <c r="C347" s="47" t="s">
        <v>183</v>
      </c>
      <c r="D347" s="47" t="s">
        <v>83</v>
      </c>
      <c r="E347" s="47" t="s">
        <v>92</v>
      </c>
      <c r="F347" s="47" t="s">
        <v>158</v>
      </c>
      <c r="G347" s="47" t="s">
        <v>90</v>
      </c>
      <c r="H347" s="47" t="s">
        <v>85</v>
      </c>
      <c r="I347" s="56">
        <v>1</v>
      </c>
    </row>
    <row r="348" spans="1:9" x14ac:dyDescent="0.2">
      <c r="A348" s="55">
        <v>2021</v>
      </c>
      <c r="B348" s="47" t="s">
        <v>25</v>
      </c>
      <c r="C348" s="47" t="s">
        <v>183</v>
      </c>
      <c r="D348" s="47" t="s">
        <v>83</v>
      </c>
      <c r="E348" s="47" t="s">
        <v>92</v>
      </c>
      <c r="F348" s="47" t="s">
        <v>158</v>
      </c>
      <c r="G348" s="47" t="s">
        <v>90</v>
      </c>
      <c r="H348" s="47" t="s">
        <v>86</v>
      </c>
      <c r="I348" s="56">
        <v>11</v>
      </c>
    </row>
    <row r="349" spans="1:9" x14ac:dyDescent="0.2">
      <c r="A349" s="55">
        <v>2021</v>
      </c>
      <c r="B349" s="47" t="s">
        <v>25</v>
      </c>
      <c r="C349" s="47" t="s">
        <v>183</v>
      </c>
      <c r="D349" s="47" t="s">
        <v>83</v>
      </c>
      <c r="E349" s="47" t="s">
        <v>92</v>
      </c>
      <c r="F349" s="47" t="s">
        <v>158</v>
      </c>
      <c r="G349" s="47" t="s">
        <v>90</v>
      </c>
      <c r="H349" s="47" t="s">
        <v>87</v>
      </c>
      <c r="I349" s="56">
        <v>3</v>
      </c>
    </row>
    <row r="350" spans="1:9" x14ac:dyDescent="0.2">
      <c r="A350" s="55">
        <v>2021</v>
      </c>
      <c r="B350" s="47" t="s">
        <v>26</v>
      </c>
      <c r="C350" s="47" t="s">
        <v>200</v>
      </c>
      <c r="D350" s="47" t="s">
        <v>83</v>
      </c>
      <c r="E350" s="47" t="s">
        <v>92</v>
      </c>
      <c r="F350" s="47" t="s">
        <v>158</v>
      </c>
      <c r="G350" s="47" t="s">
        <v>90</v>
      </c>
      <c r="H350" s="47" t="s">
        <v>86</v>
      </c>
      <c r="I350" s="56">
        <v>11</v>
      </c>
    </row>
    <row r="351" spans="1:9" x14ac:dyDescent="0.2">
      <c r="A351" s="55">
        <v>2021</v>
      </c>
      <c r="B351" s="47" t="s">
        <v>26</v>
      </c>
      <c r="C351" s="47" t="s">
        <v>200</v>
      </c>
      <c r="D351" s="47" t="s">
        <v>83</v>
      </c>
      <c r="E351" s="47" t="s">
        <v>92</v>
      </c>
      <c r="F351" s="47" t="s">
        <v>158</v>
      </c>
      <c r="G351" s="47" t="s">
        <v>90</v>
      </c>
      <c r="H351" s="47" t="s">
        <v>87</v>
      </c>
      <c r="I351" s="56">
        <v>2</v>
      </c>
    </row>
    <row r="352" spans="1:9" x14ac:dyDescent="0.2">
      <c r="A352" s="55">
        <v>2021</v>
      </c>
      <c r="B352" s="47" t="s">
        <v>28</v>
      </c>
      <c r="C352" s="47" t="s">
        <v>184</v>
      </c>
      <c r="D352" s="47" t="s">
        <v>83</v>
      </c>
      <c r="E352" s="47" t="s">
        <v>92</v>
      </c>
      <c r="F352" s="47" t="s">
        <v>158</v>
      </c>
      <c r="G352" s="47" t="s">
        <v>160</v>
      </c>
      <c r="H352" s="47" t="s">
        <v>85</v>
      </c>
      <c r="I352" s="56">
        <v>1</v>
      </c>
    </row>
    <row r="353" spans="1:9" x14ac:dyDescent="0.2">
      <c r="A353" s="55">
        <v>2021</v>
      </c>
      <c r="B353" s="47" t="s">
        <v>29</v>
      </c>
      <c r="C353" s="47" t="s">
        <v>185</v>
      </c>
      <c r="D353" s="47" t="s">
        <v>83</v>
      </c>
      <c r="E353" s="47" t="s">
        <v>84</v>
      </c>
      <c r="F353" s="47" t="s">
        <v>158</v>
      </c>
      <c r="G353" s="47" t="s">
        <v>160</v>
      </c>
      <c r="H353" s="47" t="s">
        <v>85</v>
      </c>
      <c r="I353" s="56">
        <v>3</v>
      </c>
    </row>
    <row r="354" spans="1:9" x14ac:dyDescent="0.2">
      <c r="A354" s="55">
        <v>2021</v>
      </c>
      <c r="B354" s="47" t="s">
        <v>29</v>
      </c>
      <c r="C354" s="47" t="s">
        <v>185</v>
      </c>
      <c r="D354" s="47" t="s">
        <v>83</v>
      </c>
      <c r="E354" s="47" t="s">
        <v>84</v>
      </c>
      <c r="F354" s="47" t="s">
        <v>158</v>
      </c>
      <c r="G354" s="47" t="s">
        <v>160</v>
      </c>
      <c r="H354" s="47" t="s">
        <v>86</v>
      </c>
      <c r="I354" s="56">
        <v>1</v>
      </c>
    </row>
    <row r="355" spans="1:9" x14ac:dyDescent="0.2">
      <c r="A355" s="55">
        <v>2021</v>
      </c>
      <c r="B355" s="47" t="s">
        <v>29</v>
      </c>
      <c r="C355" s="47" t="s">
        <v>185</v>
      </c>
      <c r="D355" s="47" t="s">
        <v>83</v>
      </c>
      <c r="E355" s="47" t="s">
        <v>84</v>
      </c>
      <c r="F355" s="47" t="s">
        <v>158</v>
      </c>
      <c r="G355" s="47" t="s">
        <v>160</v>
      </c>
      <c r="H355" s="47" t="s">
        <v>87</v>
      </c>
      <c r="I355" s="56">
        <v>1</v>
      </c>
    </row>
    <row r="356" spans="1:9" x14ac:dyDescent="0.2">
      <c r="A356" s="55">
        <v>2021</v>
      </c>
      <c r="B356" s="47" t="s">
        <v>29</v>
      </c>
      <c r="C356" s="47" t="s">
        <v>185</v>
      </c>
      <c r="D356" s="47" t="s">
        <v>83</v>
      </c>
      <c r="E356" s="47" t="s">
        <v>84</v>
      </c>
      <c r="F356" s="47" t="s">
        <v>158</v>
      </c>
      <c r="G356" s="47" t="s">
        <v>90</v>
      </c>
      <c r="H356" s="47" t="s">
        <v>86</v>
      </c>
      <c r="I356" s="56">
        <v>1</v>
      </c>
    </row>
    <row r="357" spans="1:9" x14ac:dyDescent="0.2">
      <c r="A357" s="55">
        <v>2021</v>
      </c>
      <c r="B357" s="47" t="s">
        <v>30</v>
      </c>
      <c r="C357" s="47" t="s">
        <v>186</v>
      </c>
      <c r="D357" s="47" t="s">
        <v>83</v>
      </c>
      <c r="E357" s="47" t="s">
        <v>92</v>
      </c>
      <c r="F357" s="47" t="s">
        <v>158</v>
      </c>
      <c r="G357" s="47" t="s">
        <v>90</v>
      </c>
      <c r="H357" s="47" t="s">
        <v>85</v>
      </c>
      <c r="I357" s="56">
        <v>1</v>
      </c>
    </row>
    <row r="358" spans="1:9" x14ac:dyDescent="0.2">
      <c r="A358" s="55">
        <v>2021</v>
      </c>
      <c r="B358" s="47" t="s">
        <v>30</v>
      </c>
      <c r="C358" s="47" t="s">
        <v>186</v>
      </c>
      <c r="D358" s="47" t="s">
        <v>83</v>
      </c>
      <c r="E358" s="47" t="s">
        <v>92</v>
      </c>
      <c r="F358" s="47" t="s">
        <v>158</v>
      </c>
      <c r="G358" s="47" t="s">
        <v>90</v>
      </c>
      <c r="H358" s="47" t="s">
        <v>86</v>
      </c>
      <c r="I358" s="56">
        <v>9</v>
      </c>
    </row>
    <row r="359" spans="1:9" x14ac:dyDescent="0.2">
      <c r="A359" s="55">
        <v>2021</v>
      </c>
      <c r="B359" s="47" t="s">
        <v>30</v>
      </c>
      <c r="C359" s="47" t="s">
        <v>186</v>
      </c>
      <c r="D359" s="47" t="s">
        <v>83</v>
      </c>
      <c r="E359" s="47" t="s">
        <v>92</v>
      </c>
      <c r="F359" s="47" t="s">
        <v>158</v>
      </c>
      <c r="G359" s="47" t="s">
        <v>90</v>
      </c>
      <c r="H359" s="47" t="s">
        <v>87</v>
      </c>
      <c r="I359" s="56">
        <v>2</v>
      </c>
    </row>
    <row r="360" spans="1:9" x14ac:dyDescent="0.2">
      <c r="A360" s="55">
        <v>2021</v>
      </c>
      <c r="B360" s="47" t="s">
        <v>31</v>
      </c>
      <c r="C360" s="47" t="s">
        <v>198</v>
      </c>
      <c r="D360" s="47" t="s">
        <v>83</v>
      </c>
      <c r="E360" s="47" t="s">
        <v>92</v>
      </c>
      <c r="F360" s="47" t="s">
        <v>158</v>
      </c>
      <c r="G360" s="47" t="s">
        <v>160</v>
      </c>
      <c r="H360" s="47" t="s">
        <v>85</v>
      </c>
      <c r="I360" s="56">
        <v>1</v>
      </c>
    </row>
    <row r="361" spans="1:9" x14ac:dyDescent="0.2">
      <c r="A361" s="55">
        <v>2021</v>
      </c>
      <c r="B361" s="47" t="s">
        <v>32</v>
      </c>
      <c r="C361" s="47" t="s">
        <v>187</v>
      </c>
      <c r="D361" s="47" t="s">
        <v>40</v>
      </c>
      <c r="E361" s="47" t="s">
        <v>84</v>
      </c>
      <c r="F361" s="47" t="s">
        <v>158</v>
      </c>
      <c r="G361" s="47" t="s">
        <v>159</v>
      </c>
      <c r="H361" s="47" t="s">
        <v>86</v>
      </c>
      <c r="I361" s="56">
        <v>1</v>
      </c>
    </row>
    <row r="362" spans="1:9" x14ac:dyDescent="0.2">
      <c r="A362" s="55">
        <v>2021</v>
      </c>
      <c r="B362" s="47" t="s">
        <v>32</v>
      </c>
      <c r="C362" s="47" t="s">
        <v>187</v>
      </c>
      <c r="D362" s="47" t="s">
        <v>40</v>
      </c>
      <c r="E362" s="47" t="s">
        <v>84</v>
      </c>
      <c r="F362" s="47" t="s">
        <v>158</v>
      </c>
      <c r="G362" s="47" t="s">
        <v>159</v>
      </c>
      <c r="H362" s="47" t="s">
        <v>87</v>
      </c>
      <c r="I362" s="56">
        <v>1</v>
      </c>
    </row>
    <row r="363" spans="1:9" x14ac:dyDescent="0.2">
      <c r="A363" s="55">
        <v>2021</v>
      </c>
      <c r="B363" s="47" t="s">
        <v>32</v>
      </c>
      <c r="C363" s="47" t="s">
        <v>187</v>
      </c>
      <c r="D363" s="47" t="s">
        <v>40</v>
      </c>
      <c r="E363" s="47" t="s">
        <v>84</v>
      </c>
      <c r="F363" s="47" t="s">
        <v>158</v>
      </c>
      <c r="G363" s="47" t="s">
        <v>159</v>
      </c>
      <c r="H363" s="47" t="s">
        <v>88</v>
      </c>
      <c r="I363" s="56">
        <v>1</v>
      </c>
    </row>
    <row r="364" spans="1:9" x14ac:dyDescent="0.2">
      <c r="A364" s="55">
        <v>2021</v>
      </c>
      <c r="B364" s="47" t="s">
        <v>32</v>
      </c>
      <c r="C364" s="47" t="s">
        <v>187</v>
      </c>
      <c r="D364" s="47" t="s">
        <v>40</v>
      </c>
      <c r="E364" s="47" t="s">
        <v>84</v>
      </c>
      <c r="F364" s="47" t="s">
        <v>158</v>
      </c>
      <c r="G364" s="47" t="s">
        <v>159</v>
      </c>
      <c r="H364" s="47" t="s">
        <v>89</v>
      </c>
      <c r="I364" s="56">
        <v>1</v>
      </c>
    </row>
    <row r="365" spans="1:9" x14ac:dyDescent="0.2">
      <c r="A365" s="55">
        <v>2021</v>
      </c>
      <c r="B365" s="47" t="s">
        <v>32</v>
      </c>
      <c r="C365" s="47" t="s">
        <v>187</v>
      </c>
      <c r="D365" s="47" t="s">
        <v>40</v>
      </c>
      <c r="E365" s="47" t="s">
        <v>84</v>
      </c>
      <c r="F365" s="47" t="s">
        <v>158</v>
      </c>
      <c r="G365" s="47" t="s">
        <v>160</v>
      </c>
      <c r="H365" s="47" t="s">
        <v>85</v>
      </c>
      <c r="I365" s="56">
        <v>5</v>
      </c>
    </row>
    <row r="366" spans="1:9" x14ac:dyDescent="0.2">
      <c r="A366" s="55">
        <v>2021</v>
      </c>
      <c r="B366" s="47" t="s">
        <v>32</v>
      </c>
      <c r="C366" s="47" t="s">
        <v>187</v>
      </c>
      <c r="D366" s="47" t="s">
        <v>40</v>
      </c>
      <c r="E366" s="47" t="s">
        <v>84</v>
      </c>
      <c r="F366" s="47" t="s">
        <v>158</v>
      </c>
      <c r="G366" s="47" t="s">
        <v>160</v>
      </c>
      <c r="H366" s="47" t="s">
        <v>86</v>
      </c>
      <c r="I366" s="56">
        <v>3</v>
      </c>
    </row>
    <row r="367" spans="1:9" x14ac:dyDescent="0.2">
      <c r="A367" s="55">
        <v>2021</v>
      </c>
      <c r="B367" s="47" t="s">
        <v>32</v>
      </c>
      <c r="C367" s="47" t="s">
        <v>187</v>
      </c>
      <c r="D367" s="47" t="s">
        <v>40</v>
      </c>
      <c r="E367" s="47" t="s">
        <v>84</v>
      </c>
      <c r="F367" s="47" t="s">
        <v>158</v>
      </c>
      <c r="G367" s="47" t="s">
        <v>160</v>
      </c>
      <c r="H367" s="47" t="s">
        <v>87</v>
      </c>
      <c r="I367" s="56">
        <v>2</v>
      </c>
    </row>
    <row r="368" spans="1:9" x14ac:dyDescent="0.2">
      <c r="A368" s="55">
        <v>2021</v>
      </c>
      <c r="B368" s="47" t="s">
        <v>32</v>
      </c>
      <c r="C368" s="47" t="s">
        <v>187</v>
      </c>
      <c r="D368" s="47" t="s">
        <v>40</v>
      </c>
      <c r="E368" s="47" t="s">
        <v>84</v>
      </c>
      <c r="F368" s="47" t="s">
        <v>158</v>
      </c>
      <c r="G368" s="47" t="s">
        <v>160</v>
      </c>
      <c r="H368" s="47" t="s">
        <v>88</v>
      </c>
      <c r="I368" s="56">
        <v>1</v>
      </c>
    </row>
    <row r="369" spans="1:9" x14ac:dyDescent="0.2">
      <c r="A369" s="55">
        <v>2021</v>
      </c>
      <c r="B369" s="47" t="s">
        <v>32</v>
      </c>
      <c r="C369" s="47" t="s">
        <v>187</v>
      </c>
      <c r="D369" s="47" t="s">
        <v>40</v>
      </c>
      <c r="E369" s="47" t="s">
        <v>84</v>
      </c>
      <c r="F369" s="47" t="s">
        <v>158</v>
      </c>
      <c r="G369" s="47" t="s">
        <v>90</v>
      </c>
      <c r="H369" s="47" t="s">
        <v>86</v>
      </c>
      <c r="I369" s="56">
        <v>3</v>
      </c>
    </row>
    <row r="370" spans="1:9" x14ac:dyDescent="0.2">
      <c r="A370" s="55">
        <v>2021</v>
      </c>
      <c r="B370" s="47" t="s">
        <v>32</v>
      </c>
      <c r="C370" s="47" t="s">
        <v>187</v>
      </c>
      <c r="D370" s="47" t="s">
        <v>40</v>
      </c>
      <c r="E370" s="47" t="s">
        <v>84</v>
      </c>
      <c r="F370" s="47" t="s">
        <v>158</v>
      </c>
      <c r="G370" s="47" t="s">
        <v>90</v>
      </c>
      <c r="H370" s="47" t="s">
        <v>87</v>
      </c>
      <c r="I370" s="56">
        <v>16</v>
      </c>
    </row>
    <row r="371" spans="1:9" x14ac:dyDescent="0.2">
      <c r="A371" s="55">
        <v>2021</v>
      </c>
      <c r="B371" s="47" t="s">
        <v>32</v>
      </c>
      <c r="C371" s="47" t="s">
        <v>187</v>
      </c>
      <c r="D371" s="47" t="s">
        <v>40</v>
      </c>
      <c r="E371" s="47" t="s">
        <v>84</v>
      </c>
      <c r="F371" s="47" t="s">
        <v>158</v>
      </c>
      <c r="G371" s="47" t="s">
        <v>90</v>
      </c>
      <c r="H371" s="47" t="s">
        <v>88</v>
      </c>
      <c r="I371" s="56">
        <v>6</v>
      </c>
    </row>
    <row r="372" spans="1:9" x14ac:dyDescent="0.2">
      <c r="A372" s="55">
        <v>2021</v>
      </c>
      <c r="B372" s="47" t="s">
        <v>33</v>
      </c>
      <c r="C372" s="47" t="s">
        <v>188</v>
      </c>
      <c r="D372" s="47" t="s">
        <v>83</v>
      </c>
      <c r="E372" s="47" t="s">
        <v>91</v>
      </c>
      <c r="F372" s="47" t="s">
        <v>158</v>
      </c>
      <c r="G372" s="47" t="s">
        <v>90</v>
      </c>
      <c r="H372" s="47" t="s">
        <v>85</v>
      </c>
      <c r="I372" s="56">
        <v>3</v>
      </c>
    </row>
    <row r="373" spans="1:9" x14ac:dyDescent="0.2">
      <c r="A373" s="55">
        <v>2021</v>
      </c>
      <c r="B373" s="47" t="s">
        <v>33</v>
      </c>
      <c r="C373" s="47" t="s">
        <v>188</v>
      </c>
      <c r="D373" s="47" t="s">
        <v>83</v>
      </c>
      <c r="E373" s="47" t="s">
        <v>91</v>
      </c>
      <c r="F373" s="47" t="s">
        <v>158</v>
      </c>
      <c r="G373" s="47" t="s">
        <v>90</v>
      </c>
      <c r="H373" s="47" t="s">
        <v>86</v>
      </c>
      <c r="I373" s="56">
        <v>15</v>
      </c>
    </row>
    <row r="374" spans="1:9" x14ac:dyDescent="0.2">
      <c r="A374" s="55">
        <v>2021</v>
      </c>
      <c r="B374" s="47" t="s">
        <v>33</v>
      </c>
      <c r="C374" s="47" t="s">
        <v>188</v>
      </c>
      <c r="D374" s="47" t="s">
        <v>83</v>
      </c>
      <c r="E374" s="47" t="s">
        <v>91</v>
      </c>
      <c r="F374" s="47" t="s">
        <v>158</v>
      </c>
      <c r="G374" s="47" t="s">
        <v>90</v>
      </c>
      <c r="H374" s="47" t="s">
        <v>87</v>
      </c>
      <c r="I374" s="56">
        <v>2</v>
      </c>
    </row>
    <row r="375" spans="1:9" x14ac:dyDescent="0.2">
      <c r="A375" s="55">
        <v>2021</v>
      </c>
      <c r="B375" s="47" t="s">
        <v>34</v>
      </c>
      <c r="C375" s="47" t="s">
        <v>189</v>
      </c>
      <c r="D375" s="47" t="s">
        <v>83</v>
      </c>
      <c r="E375" s="47" t="s">
        <v>92</v>
      </c>
      <c r="F375" s="47" t="s">
        <v>158</v>
      </c>
      <c r="G375" s="47" t="s">
        <v>160</v>
      </c>
      <c r="H375" s="47" t="s">
        <v>86</v>
      </c>
      <c r="I375" s="56">
        <v>2</v>
      </c>
    </row>
    <row r="376" spans="1:9" x14ac:dyDescent="0.2">
      <c r="A376" s="55">
        <v>2021</v>
      </c>
      <c r="B376" s="47" t="s">
        <v>34</v>
      </c>
      <c r="C376" s="47" t="s">
        <v>189</v>
      </c>
      <c r="D376" s="47" t="s">
        <v>83</v>
      </c>
      <c r="E376" s="47" t="s">
        <v>92</v>
      </c>
      <c r="F376" s="47" t="s">
        <v>158</v>
      </c>
      <c r="G376" s="47" t="s">
        <v>160</v>
      </c>
      <c r="H376" s="47" t="s">
        <v>89</v>
      </c>
      <c r="I376" s="56">
        <v>1</v>
      </c>
    </row>
    <row r="377" spans="1:9" x14ac:dyDescent="0.2">
      <c r="A377" s="55">
        <v>2021</v>
      </c>
      <c r="B377" s="47" t="s">
        <v>96</v>
      </c>
      <c r="C377" s="47" t="s">
        <v>191</v>
      </c>
      <c r="D377" s="47" t="s">
        <v>40</v>
      </c>
      <c r="E377" s="47" t="s">
        <v>84</v>
      </c>
      <c r="F377" s="47" t="s">
        <v>158</v>
      </c>
      <c r="G377" s="47" t="s">
        <v>90</v>
      </c>
      <c r="H377" s="47" t="s">
        <v>85</v>
      </c>
      <c r="I377" s="56">
        <v>12</v>
      </c>
    </row>
    <row r="378" spans="1:9" x14ac:dyDescent="0.2">
      <c r="A378" s="55">
        <v>2021</v>
      </c>
      <c r="B378" s="47" t="s">
        <v>96</v>
      </c>
      <c r="C378" s="47" t="s">
        <v>191</v>
      </c>
      <c r="D378" s="47" t="s">
        <v>40</v>
      </c>
      <c r="E378" s="47" t="s">
        <v>84</v>
      </c>
      <c r="F378" s="47" t="s">
        <v>158</v>
      </c>
      <c r="G378" s="47" t="s">
        <v>90</v>
      </c>
      <c r="H378" s="47" t="s">
        <v>86</v>
      </c>
      <c r="I378" s="56">
        <v>45</v>
      </c>
    </row>
    <row r="379" spans="1:9" x14ac:dyDescent="0.2">
      <c r="A379" s="55">
        <v>2021</v>
      </c>
      <c r="B379" s="47" t="s">
        <v>96</v>
      </c>
      <c r="C379" s="47" t="s">
        <v>191</v>
      </c>
      <c r="D379" s="47" t="s">
        <v>40</v>
      </c>
      <c r="E379" s="47" t="s">
        <v>84</v>
      </c>
      <c r="F379" s="47" t="s">
        <v>158</v>
      </c>
      <c r="G379" s="47" t="s">
        <v>90</v>
      </c>
      <c r="H379" s="47" t="s">
        <v>87</v>
      </c>
      <c r="I379" s="56">
        <v>11</v>
      </c>
    </row>
    <row r="380" spans="1:9" x14ac:dyDescent="0.2">
      <c r="A380" s="55">
        <v>2021</v>
      </c>
      <c r="B380" s="47" t="s">
        <v>96</v>
      </c>
      <c r="C380" s="47" t="s">
        <v>191</v>
      </c>
      <c r="D380" s="47" t="s">
        <v>40</v>
      </c>
      <c r="E380" s="47" t="s">
        <v>84</v>
      </c>
      <c r="F380" s="47" t="s">
        <v>158</v>
      </c>
      <c r="G380" s="47" t="s">
        <v>90</v>
      </c>
      <c r="H380" s="47" t="s">
        <v>88</v>
      </c>
      <c r="I380" s="56">
        <v>1</v>
      </c>
    </row>
    <row r="381" spans="1:9" x14ac:dyDescent="0.2">
      <c r="A381" s="55">
        <v>2021</v>
      </c>
      <c r="B381" s="47" t="s">
        <v>36</v>
      </c>
      <c r="C381" s="47" t="s">
        <v>199</v>
      </c>
      <c r="D381" s="47" t="s">
        <v>83</v>
      </c>
      <c r="E381" s="47" t="s">
        <v>91</v>
      </c>
      <c r="F381" s="47" t="s">
        <v>158</v>
      </c>
      <c r="G381" s="47" t="s">
        <v>160</v>
      </c>
      <c r="H381" s="47" t="s">
        <v>85</v>
      </c>
      <c r="I381" s="56">
        <v>1</v>
      </c>
    </row>
    <row r="382" spans="1:9" x14ac:dyDescent="0.2">
      <c r="A382" s="55">
        <v>2021</v>
      </c>
      <c r="B382" s="47" t="s">
        <v>36</v>
      </c>
      <c r="C382" s="47" t="s">
        <v>199</v>
      </c>
      <c r="D382" s="47" t="s">
        <v>83</v>
      </c>
      <c r="E382" s="47" t="s">
        <v>91</v>
      </c>
      <c r="F382" s="47" t="s">
        <v>158</v>
      </c>
      <c r="G382" s="47" t="s">
        <v>160</v>
      </c>
      <c r="H382" s="47" t="s">
        <v>86</v>
      </c>
      <c r="I382" s="56">
        <v>1</v>
      </c>
    </row>
    <row r="383" spans="1:9" x14ac:dyDescent="0.2">
      <c r="A383" s="55">
        <v>2021</v>
      </c>
      <c r="B383" s="47" t="s">
        <v>37</v>
      </c>
      <c r="C383" s="47" t="s">
        <v>192</v>
      </c>
      <c r="D383" s="47" t="s">
        <v>40</v>
      </c>
      <c r="E383" s="47" t="s">
        <v>84</v>
      </c>
      <c r="F383" s="47" t="s">
        <v>158</v>
      </c>
      <c r="G383" s="47" t="s">
        <v>160</v>
      </c>
      <c r="H383" s="47" t="s">
        <v>85</v>
      </c>
      <c r="I383" s="56">
        <v>3</v>
      </c>
    </row>
    <row r="384" spans="1:9" x14ac:dyDescent="0.2">
      <c r="A384" s="55">
        <v>2021</v>
      </c>
      <c r="B384" s="47" t="s">
        <v>38</v>
      </c>
      <c r="C384" s="47" t="s">
        <v>193</v>
      </c>
      <c r="D384" s="47" t="s">
        <v>83</v>
      </c>
      <c r="E384" s="47" t="s">
        <v>91</v>
      </c>
      <c r="F384" s="47" t="s">
        <v>158</v>
      </c>
      <c r="G384" s="47" t="s">
        <v>160</v>
      </c>
      <c r="H384" s="47" t="s">
        <v>85</v>
      </c>
      <c r="I384" s="56">
        <v>4</v>
      </c>
    </row>
    <row r="385" spans="1:9" x14ac:dyDescent="0.2">
      <c r="A385" s="55">
        <v>2021</v>
      </c>
      <c r="B385" s="47" t="s">
        <v>38</v>
      </c>
      <c r="C385" s="47" t="s">
        <v>193</v>
      </c>
      <c r="D385" s="47" t="s">
        <v>83</v>
      </c>
      <c r="E385" s="47" t="s">
        <v>91</v>
      </c>
      <c r="F385" s="47" t="s">
        <v>158</v>
      </c>
      <c r="G385" s="47" t="s">
        <v>160</v>
      </c>
      <c r="H385" s="47" t="s">
        <v>86</v>
      </c>
      <c r="I385" s="56">
        <v>2</v>
      </c>
    </row>
    <row r="386" spans="1:9" x14ac:dyDescent="0.2">
      <c r="A386" s="55">
        <v>2021</v>
      </c>
      <c r="B386" s="47" t="s">
        <v>38</v>
      </c>
      <c r="C386" s="47" t="s">
        <v>193</v>
      </c>
      <c r="D386" s="47" t="s">
        <v>83</v>
      </c>
      <c r="E386" s="47" t="s">
        <v>91</v>
      </c>
      <c r="F386" s="47" t="s">
        <v>158</v>
      </c>
      <c r="G386" s="47" t="s">
        <v>160</v>
      </c>
      <c r="H386" s="47" t="s">
        <v>87</v>
      </c>
      <c r="I386" s="56">
        <v>1</v>
      </c>
    </row>
    <row r="387" spans="1:9" x14ac:dyDescent="0.2">
      <c r="A387" s="55">
        <v>2021</v>
      </c>
      <c r="B387" s="47" t="s">
        <v>38</v>
      </c>
      <c r="C387" s="47" t="s">
        <v>193</v>
      </c>
      <c r="D387" s="47" t="s">
        <v>83</v>
      </c>
      <c r="E387" s="47" t="s">
        <v>91</v>
      </c>
      <c r="F387" s="47" t="s">
        <v>158</v>
      </c>
      <c r="G387" s="47" t="s">
        <v>160</v>
      </c>
      <c r="H387" s="47" t="s">
        <v>89</v>
      </c>
      <c r="I387" s="56">
        <v>1</v>
      </c>
    </row>
    <row r="388" spans="1:9" x14ac:dyDescent="0.2">
      <c r="A388" s="55">
        <v>2021</v>
      </c>
      <c r="B388" s="47" t="s">
        <v>38</v>
      </c>
      <c r="C388" s="47" t="s">
        <v>193</v>
      </c>
      <c r="D388" s="47" t="s">
        <v>83</v>
      </c>
      <c r="E388" s="47" t="s">
        <v>91</v>
      </c>
      <c r="F388" s="47" t="s">
        <v>158</v>
      </c>
      <c r="G388" s="47" t="s">
        <v>90</v>
      </c>
      <c r="H388" s="47" t="s">
        <v>86</v>
      </c>
      <c r="I388" s="56">
        <v>2</v>
      </c>
    </row>
    <row r="389" spans="1:9" x14ac:dyDescent="0.2">
      <c r="A389" s="55">
        <v>2021</v>
      </c>
      <c r="B389" s="47" t="s">
        <v>38</v>
      </c>
      <c r="C389" s="47" t="s">
        <v>193</v>
      </c>
      <c r="D389" s="47" t="s">
        <v>83</v>
      </c>
      <c r="E389" s="47" t="s">
        <v>91</v>
      </c>
      <c r="F389" s="47" t="s">
        <v>158</v>
      </c>
      <c r="G389" s="47" t="s">
        <v>90</v>
      </c>
      <c r="H389" s="47" t="s">
        <v>87</v>
      </c>
      <c r="I389" s="56">
        <v>9</v>
      </c>
    </row>
    <row r="390" spans="1:9" x14ac:dyDescent="0.2">
      <c r="A390" s="55">
        <v>2021</v>
      </c>
      <c r="B390" s="47" t="s">
        <v>38</v>
      </c>
      <c r="C390" s="47" t="s">
        <v>193</v>
      </c>
      <c r="D390" s="47" t="s">
        <v>83</v>
      </c>
      <c r="E390" s="47" t="s">
        <v>91</v>
      </c>
      <c r="F390" s="47" t="s">
        <v>158</v>
      </c>
      <c r="G390" s="47" t="s">
        <v>90</v>
      </c>
      <c r="H390" s="47" t="s">
        <v>88</v>
      </c>
      <c r="I390" s="56">
        <v>5</v>
      </c>
    </row>
    <row r="391" spans="1:9" x14ac:dyDescent="0.2">
      <c r="A391" s="55">
        <v>2021</v>
      </c>
      <c r="B391" s="47" t="s">
        <v>39</v>
      </c>
      <c r="C391" s="47" t="s">
        <v>194</v>
      </c>
      <c r="D391" s="47" t="s">
        <v>40</v>
      </c>
      <c r="E391" s="47" t="s">
        <v>84</v>
      </c>
      <c r="F391" s="47" t="s">
        <v>158</v>
      </c>
      <c r="G391" s="47" t="s">
        <v>159</v>
      </c>
      <c r="H391" s="47" t="s">
        <v>86</v>
      </c>
      <c r="I391" s="56">
        <v>2</v>
      </c>
    </row>
    <row r="392" spans="1:9" x14ac:dyDescent="0.2">
      <c r="A392" s="55">
        <v>2021</v>
      </c>
      <c r="B392" s="47" t="s">
        <v>39</v>
      </c>
      <c r="C392" s="47" t="s">
        <v>194</v>
      </c>
      <c r="D392" s="47" t="s">
        <v>40</v>
      </c>
      <c r="E392" s="47" t="s">
        <v>84</v>
      </c>
      <c r="F392" s="47" t="s">
        <v>158</v>
      </c>
      <c r="G392" s="47" t="s">
        <v>159</v>
      </c>
      <c r="H392" s="47" t="s">
        <v>87</v>
      </c>
      <c r="I392" s="56">
        <v>1</v>
      </c>
    </row>
    <row r="393" spans="1:9" x14ac:dyDescent="0.2">
      <c r="A393" s="55">
        <v>2021</v>
      </c>
      <c r="B393" s="47" t="s">
        <v>39</v>
      </c>
      <c r="C393" s="47" t="s">
        <v>194</v>
      </c>
      <c r="D393" s="47" t="s">
        <v>40</v>
      </c>
      <c r="E393" s="47" t="s">
        <v>84</v>
      </c>
      <c r="F393" s="47" t="s">
        <v>158</v>
      </c>
      <c r="G393" s="47" t="s">
        <v>159</v>
      </c>
      <c r="H393" s="47" t="s">
        <v>88</v>
      </c>
      <c r="I393" s="56">
        <v>1</v>
      </c>
    </row>
    <row r="394" spans="1:9" x14ac:dyDescent="0.2">
      <c r="A394" s="55">
        <v>2021</v>
      </c>
      <c r="B394" s="47" t="s">
        <v>39</v>
      </c>
      <c r="C394" s="47" t="s">
        <v>194</v>
      </c>
      <c r="D394" s="47" t="s">
        <v>40</v>
      </c>
      <c r="E394" s="47" t="s">
        <v>84</v>
      </c>
      <c r="F394" s="47" t="s">
        <v>158</v>
      </c>
      <c r="G394" s="47" t="s">
        <v>160</v>
      </c>
      <c r="H394" s="47" t="s">
        <v>85</v>
      </c>
      <c r="I394" s="56">
        <v>4</v>
      </c>
    </row>
    <row r="395" spans="1:9" x14ac:dyDescent="0.2">
      <c r="A395" s="55">
        <v>2021</v>
      </c>
      <c r="B395" s="47" t="s">
        <v>39</v>
      </c>
      <c r="C395" s="47" t="s">
        <v>194</v>
      </c>
      <c r="D395" s="47" t="s">
        <v>40</v>
      </c>
      <c r="E395" s="47" t="s">
        <v>84</v>
      </c>
      <c r="F395" s="47" t="s">
        <v>158</v>
      </c>
      <c r="G395" s="47" t="s">
        <v>160</v>
      </c>
      <c r="H395" s="47" t="s">
        <v>86</v>
      </c>
      <c r="I395" s="56">
        <v>4</v>
      </c>
    </row>
    <row r="396" spans="1:9" x14ac:dyDescent="0.2">
      <c r="A396" s="55">
        <v>2021</v>
      </c>
      <c r="B396" s="47" t="s">
        <v>39</v>
      </c>
      <c r="C396" s="47" t="s">
        <v>194</v>
      </c>
      <c r="D396" s="47" t="s">
        <v>40</v>
      </c>
      <c r="E396" s="47" t="s">
        <v>84</v>
      </c>
      <c r="F396" s="47" t="s">
        <v>158</v>
      </c>
      <c r="G396" s="47" t="s">
        <v>160</v>
      </c>
      <c r="H396" s="47" t="s">
        <v>87</v>
      </c>
      <c r="I396" s="56">
        <v>13</v>
      </c>
    </row>
    <row r="397" spans="1:9" x14ac:dyDescent="0.2">
      <c r="A397" s="55">
        <v>2021</v>
      </c>
      <c r="B397" s="47" t="s">
        <v>39</v>
      </c>
      <c r="C397" s="47" t="s">
        <v>194</v>
      </c>
      <c r="D397" s="47" t="s">
        <v>40</v>
      </c>
      <c r="E397" s="47" t="s">
        <v>84</v>
      </c>
      <c r="F397" s="47" t="s">
        <v>158</v>
      </c>
      <c r="G397" s="47" t="s">
        <v>160</v>
      </c>
      <c r="H397" s="47" t="s">
        <v>88</v>
      </c>
      <c r="I397" s="56">
        <v>6</v>
      </c>
    </row>
    <row r="398" spans="1:9" x14ac:dyDescent="0.2">
      <c r="A398" s="55">
        <v>2021</v>
      </c>
      <c r="B398" s="47" t="s">
        <v>39</v>
      </c>
      <c r="C398" s="47" t="s">
        <v>194</v>
      </c>
      <c r="D398" s="47" t="s">
        <v>40</v>
      </c>
      <c r="E398" s="47" t="s">
        <v>84</v>
      </c>
      <c r="F398" s="47" t="s">
        <v>158</v>
      </c>
      <c r="G398" s="47" t="s">
        <v>160</v>
      </c>
      <c r="H398" s="47" t="s">
        <v>89</v>
      </c>
      <c r="I398" s="56">
        <v>1</v>
      </c>
    </row>
    <row r="399" spans="1:9" x14ac:dyDescent="0.2">
      <c r="A399" s="55">
        <v>2021</v>
      </c>
      <c r="B399" s="47" t="s">
        <v>39</v>
      </c>
      <c r="C399" s="47" t="s">
        <v>194</v>
      </c>
      <c r="D399" s="47" t="s">
        <v>40</v>
      </c>
      <c r="E399" s="47" t="s">
        <v>84</v>
      </c>
      <c r="F399" s="47" t="s">
        <v>158</v>
      </c>
      <c r="G399" s="47" t="s">
        <v>90</v>
      </c>
      <c r="H399" s="47" t="s">
        <v>86</v>
      </c>
      <c r="I399" s="56">
        <v>7</v>
      </c>
    </row>
    <row r="400" spans="1:9" x14ac:dyDescent="0.2">
      <c r="A400" s="55">
        <v>2021</v>
      </c>
      <c r="B400" s="47" t="s">
        <v>39</v>
      </c>
      <c r="C400" s="47" t="s">
        <v>194</v>
      </c>
      <c r="D400" s="47" t="s">
        <v>40</v>
      </c>
      <c r="E400" s="47" t="s">
        <v>84</v>
      </c>
      <c r="F400" s="47" t="s">
        <v>158</v>
      </c>
      <c r="G400" s="47" t="s">
        <v>90</v>
      </c>
      <c r="H400" s="47" t="s">
        <v>87</v>
      </c>
      <c r="I400" s="56">
        <v>22</v>
      </c>
    </row>
    <row r="401" spans="1:9" x14ac:dyDescent="0.2">
      <c r="A401" s="55">
        <v>2021</v>
      </c>
      <c r="B401" s="47" t="s">
        <v>39</v>
      </c>
      <c r="C401" s="47" t="s">
        <v>194</v>
      </c>
      <c r="D401" s="47" t="s">
        <v>40</v>
      </c>
      <c r="E401" s="47" t="s">
        <v>84</v>
      </c>
      <c r="F401" s="47" t="s">
        <v>158</v>
      </c>
      <c r="G401" s="47" t="s">
        <v>90</v>
      </c>
      <c r="H401" s="47" t="s">
        <v>88</v>
      </c>
      <c r="I401" s="56">
        <v>9</v>
      </c>
    </row>
    <row r="402" spans="1:9" x14ac:dyDescent="0.2">
      <c r="A402" s="55">
        <v>2022</v>
      </c>
      <c r="B402" s="47" t="s">
        <v>1</v>
      </c>
      <c r="C402" s="47" t="s">
        <v>157</v>
      </c>
      <c r="D402" s="47" t="s">
        <v>83</v>
      </c>
      <c r="E402" s="47" t="s">
        <v>84</v>
      </c>
      <c r="F402" s="47" t="s">
        <v>158</v>
      </c>
      <c r="G402" s="47" t="s">
        <v>159</v>
      </c>
      <c r="H402" s="47" t="s">
        <v>86</v>
      </c>
      <c r="I402" s="56">
        <v>1</v>
      </c>
    </row>
    <row r="403" spans="1:9" x14ac:dyDescent="0.2">
      <c r="A403" s="55">
        <v>2022</v>
      </c>
      <c r="B403" s="47" t="s">
        <v>1</v>
      </c>
      <c r="C403" s="47" t="s">
        <v>157</v>
      </c>
      <c r="D403" s="47" t="s">
        <v>83</v>
      </c>
      <c r="E403" s="47" t="s">
        <v>84</v>
      </c>
      <c r="F403" s="47" t="s">
        <v>158</v>
      </c>
      <c r="G403" s="47" t="s">
        <v>159</v>
      </c>
      <c r="H403" s="47" t="s">
        <v>87</v>
      </c>
      <c r="I403" s="56">
        <v>5</v>
      </c>
    </row>
    <row r="404" spans="1:9" x14ac:dyDescent="0.2">
      <c r="A404" s="55">
        <v>2022</v>
      </c>
      <c r="B404" s="47" t="s">
        <v>1</v>
      </c>
      <c r="C404" s="47" t="s">
        <v>157</v>
      </c>
      <c r="D404" s="47" t="s">
        <v>83</v>
      </c>
      <c r="E404" s="47" t="s">
        <v>84</v>
      </c>
      <c r="F404" s="47" t="s">
        <v>158</v>
      </c>
      <c r="G404" s="47" t="s">
        <v>159</v>
      </c>
      <c r="H404" s="47" t="s">
        <v>88</v>
      </c>
      <c r="I404" s="56">
        <v>2</v>
      </c>
    </row>
    <row r="405" spans="1:9" x14ac:dyDescent="0.2">
      <c r="A405" s="55">
        <v>2022</v>
      </c>
      <c r="B405" s="47" t="s">
        <v>1</v>
      </c>
      <c r="C405" s="47" t="s">
        <v>157</v>
      </c>
      <c r="D405" s="47" t="s">
        <v>83</v>
      </c>
      <c r="E405" s="47" t="s">
        <v>84</v>
      </c>
      <c r="F405" s="47" t="s">
        <v>158</v>
      </c>
      <c r="G405" s="47" t="s">
        <v>160</v>
      </c>
      <c r="H405" s="47" t="s">
        <v>85</v>
      </c>
      <c r="I405" s="56">
        <v>2</v>
      </c>
    </row>
    <row r="406" spans="1:9" x14ac:dyDescent="0.2">
      <c r="A406" s="55">
        <v>2022</v>
      </c>
      <c r="B406" s="47" t="s">
        <v>1</v>
      </c>
      <c r="C406" s="47" t="s">
        <v>157</v>
      </c>
      <c r="D406" s="47" t="s">
        <v>83</v>
      </c>
      <c r="E406" s="47" t="s">
        <v>84</v>
      </c>
      <c r="F406" s="47" t="s">
        <v>158</v>
      </c>
      <c r="G406" s="47" t="s">
        <v>160</v>
      </c>
      <c r="H406" s="47" t="s">
        <v>86</v>
      </c>
      <c r="I406" s="56">
        <v>7</v>
      </c>
    </row>
    <row r="407" spans="1:9" x14ac:dyDescent="0.2">
      <c r="A407" s="55">
        <v>2022</v>
      </c>
      <c r="B407" s="47" t="s">
        <v>1</v>
      </c>
      <c r="C407" s="47" t="s">
        <v>157</v>
      </c>
      <c r="D407" s="47" t="s">
        <v>83</v>
      </c>
      <c r="E407" s="47" t="s">
        <v>84</v>
      </c>
      <c r="F407" s="47" t="s">
        <v>158</v>
      </c>
      <c r="G407" s="47" t="s">
        <v>160</v>
      </c>
      <c r="H407" s="47" t="s">
        <v>87</v>
      </c>
      <c r="I407" s="56">
        <v>5</v>
      </c>
    </row>
    <row r="408" spans="1:9" x14ac:dyDescent="0.2">
      <c r="A408" s="55">
        <v>2022</v>
      </c>
      <c r="B408" s="47" t="s">
        <v>1</v>
      </c>
      <c r="C408" s="47" t="s">
        <v>157</v>
      </c>
      <c r="D408" s="47" t="s">
        <v>83</v>
      </c>
      <c r="E408" s="47" t="s">
        <v>84</v>
      </c>
      <c r="F408" s="47" t="s">
        <v>158</v>
      </c>
      <c r="G408" s="47" t="s">
        <v>160</v>
      </c>
      <c r="H408" s="47" t="s">
        <v>88</v>
      </c>
      <c r="I408" s="56">
        <v>2</v>
      </c>
    </row>
    <row r="409" spans="1:9" x14ac:dyDescent="0.2">
      <c r="A409" s="55">
        <v>2022</v>
      </c>
      <c r="B409" s="47" t="s">
        <v>1</v>
      </c>
      <c r="C409" s="47" t="s">
        <v>157</v>
      </c>
      <c r="D409" s="47" t="s">
        <v>83</v>
      </c>
      <c r="E409" s="47" t="s">
        <v>84</v>
      </c>
      <c r="F409" s="47" t="s">
        <v>158</v>
      </c>
      <c r="G409" s="47" t="s">
        <v>160</v>
      </c>
      <c r="H409" s="47" t="s">
        <v>89</v>
      </c>
      <c r="I409" s="56">
        <v>2</v>
      </c>
    </row>
    <row r="410" spans="1:9" x14ac:dyDescent="0.2">
      <c r="A410" s="55">
        <v>2022</v>
      </c>
      <c r="B410" s="47" t="s">
        <v>1</v>
      </c>
      <c r="C410" s="47" t="s">
        <v>157</v>
      </c>
      <c r="D410" s="47" t="s">
        <v>83</v>
      </c>
      <c r="E410" s="47" t="s">
        <v>84</v>
      </c>
      <c r="F410" s="47" t="s">
        <v>158</v>
      </c>
      <c r="G410" s="47" t="s">
        <v>90</v>
      </c>
      <c r="H410" s="47" t="s">
        <v>85</v>
      </c>
      <c r="I410" s="56">
        <v>3</v>
      </c>
    </row>
    <row r="411" spans="1:9" x14ac:dyDescent="0.2">
      <c r="A411" s="55">
        <v>2022</v>
      </c>
      <c r="B411" s="47" t="s">
        <v>1</v>
      </c>
      <c r="C411" s="47" t="s">
        <v>157</v>
      </c>
      <c r="D411" s="47" t="s">
        <v>83</v>
      </c>
      <c r="E411" s="47" t="s">
        <v>84</v>
      </c>
      <c r="F411" s="47" t="s">
        <v>158</v>
      </c>
      <c r="G411" s="47" t="s">
        <v>90</v>
      </c>
      <c r="H411" s="47" t="s">
        <v>86</v>
      </c>
      <c r="I411" s="56">
        <v>13</v>
      </c>
    </row>
    <row r="412" spans="1:9" x14ac:dyDescent="0.2">
      <c r="A412" s="55">
        <v>2022</v>
      </c>
      <c r="B412" s="47" t="s">
        <v>1</v>
      </c>
      <c r="C412" s="47" t="s">
        <v>157</v>
      </c>
      <c r="D412" s="47" t="s">
        <v>83</v>
      </c>
      <c r="E412" s="47" t="s">
        <v>84</v>
      </c>
      <c r="F412" s="47" t="s">
        <v>158</v>
      </c>
      <c r="G412" s="47" t="s">
        <v>90</v>
      </c>
      <c r="H412" s="47" t="s">
        <v>87</v>
      </c>
      <c r="I412" s="56">
        <v>27</v>
      </c>
    </row>
    <row r="413" spans="1:9" x14ac:dyDescent="0.2">
      <c r="A413" s="55">
        <v>2022</v>
      </c>
      <c r="B413" s="47" t="s">
        <v>1</v>
      </c>
      <c r="C413" s="47" t="s">
        <v>157</v>
      </c>
      <c r="D413" s="47" t="s">
        <v>83</v>
      </c>
      <c r="E413" s="47" t="s">
        <v>84</v>
      </c>
      <c r="F413" s="47" t="s">
        <v>158</v>
      </c>
      <c r="G413" s="47" t="s">
        <v>90</v>
      </c>
      <c r="H413" s="47" t="s">
        <v>88</v>
      </c>
      <c r="I413" s="56">
        <v>17</v>
      </c>
    </row>
    <row r="414" spans="1:9" x14ac:dyDescent="0.2">
      <c r="A414" s="55">
        <v>2022</v>
      </c>
      <c r="B414" s="47" t="s">
        <v>1</v>
      </c>
      <c r="C414" s="47" t="s">
        <v>157</v>
      </c>
      <c r="D414" s="47" t="s">
        <v>83</v>
      </c>
      <c r="E414" s="47" t="s">
        <v>84</v>
      </c>
      <c r="F414" s="47" t="s">
        <v>158</v>
      </c>
      <c r="G414" s="47" t="s">
        <v>90</v>
      </c>
      <c r="H414" s="47" t="s">
        <v>89</v>
      </c>
      <c r="I414" s="56">
        <v>2</v>
      </c>
    </row>
    <row r="415" spans="1:9" x14ac:dyDescent="0.2">
      <c r="A415" s="55">
        <v>2022</v>
      </c>
      <c r="B415" s="47" t="s">
        <v>2</v>
      </c>
      <c r="C415" s="47" t="s">
        <v>161</v>
      </c>
      <c r="D415" s="47" t="s">
        <v>83</v>
      </c>
      <c r="E415" s="47" t="s">
        <v>91</v>
      </c>
      <c r="F415" s="47" t="s">
        <v>158</v>
      </c>
      <c r="G415" s="47" t="s">
        <v>160</v>
      </c>
      <c r="H415" s="47" t="s">
        <v>85</v>
      </c>
      <c r="I415" s="56">
        <v>3</v>
      </c>
    </row>
    <row r="416" spans="1:9" x14ac:dyDescent="0.2">
      <c r="A416" s="55">
        <v>2022</v>
      </c>
      <c r="B416" s="47" t="s">
        <v>2</v>
      </c>
      <c r="C416" s="47" t="s">
        <v>161</v>
      </c>
      <c r="D416" s="47" t="s">
        <v>83</v>
      </c>
      <c r="E416" s="47" t="s">
        <v>91</v>
      </c>
      <c r="F416" s="47" t="s">
        <v>158</v>
      </c>
      <c r="G416" s="47" t="s">
        <v>90</v>
      </c>
      <c r="H416" s="47" t="s">
        <v>85</v>
      </c>
      <c r="I416" s="56">
        <v>5</v>
      </c>
    </row>
    <row r="417" spans="1:9" x14ac:dyDescent="0.2">
      <c r="A417" s="55">
        <v>2022</v>
      </c>
      <c r="B417" s="47" t="s">
        <v>2</v>
      </c>
      <c r="C417" s="47" t="s">
        <v>161</v>
      </c>
      <c r="D417" s="47" t="s">
        <v>83</v>
      </c>
      <c r="E417" s="47" t="s">
        <v>91</v>
      </c>
      <c r="F417" s="47" t="s">
        <v>158</v>
      </c>
      <c r="G417" s="47" t="s">
        <v>90</v>
      </c>
      <c r="H417" s="47" t="s">
        <v>86</v>
      </c>
      <c r="I417" s="56">
        <v>17</v>
      </c>
    </row>
    <row r="418" spans="1:9" x14ac:dyDescent="0.2">
      <c r="A418" s="55">
        <v>2022</v>
      </c>
      <c r="B418" s="47" t="s">
        <v>2</v>
      </c>
      <c r="C418" s="47" t="s">
        <v>161</v>
      </c>
      <c r="D418" s="47" t="s">
        <v>83</v>
      </c>
      <c r="E418" s="47" t="s">
        <v>91</v>
      </c>
      <c r="F418" s="47" t="s">
        <v>158</v>
      </c>
      <c r="G418" s="47" t="s">
        <v>90</v>
      </c>
      <c r="H418" s="47" t="s">
        <v>87</v>
      </c>
      <c r="I418" s="56">
        <v>5</v>
      </c>
    </row>
    <row r="419" spans="1:9" x14ac:dyDescent="0.2">
      <c r="A419" s="55">
        <v>2022</v>
      </c>
      <c r="B419" s="47" t="s">
        <v>3</v>
      </c>
      <c r="C419" s="47" t="s">
        <v>162</v>
      </c>
      <c r="D419" s="47" t="s">
        <v>83</v>
      </c>
      <c r="E419" s="47" t="s">
        <v>84</v>
      </c>
      <c r="F419" s="47" t="s">
        <v>158</v>
      </c>
      <c r="G419" s="47" t="s">
        <v>160</v>
      </c>
      <c r="H419" s="47" t="s">
        <v>85</v>
      </c>
      <c r="I419" s="56">
        <v>3</v>
      </c>
    </row>
    <row r="420" spans="1:9" x14ac:dyDescent="0.2">
      <c r="A420" s="55">
        <v>2022</v>
      </c>
      <c r="B420" s="47" t="s">
        <v>3</v>
      </c>
      <c r="C420" s="47" t="s">
        <v>162</v>
      </c>
      <c r="D420" s="47" t="s">
        <v>83</v>
      </c>
      <c r="E420" s="47" t="s">
        <v>84</v>
      </c>
      <c r="F420" s="47" t="s">
        <v>158</v>
      </c>
      <c r="G420" s="47" t="s">
        <v>90</v>
      </c>
      <c r="H420" s="47" t="s">
        <v>85</v>
      </c>
      <c r="I420" s="56">
        <v>7</v>
      </c>
    </row>
    <row r="421" spans="1:9" x14ac:dyDescent="0.2">
      <c r="A421" s="55">
        <v>2022</v>
      </c>
      <c r="B421" s="47" t="s">
        <v>3</v>
      </c>
      <c r="C421" s="47" t="s">
        <v>162</v>
      </c>
      <c r="D421" s="47" t="s">
        <v>83</v>
      </c>
      <c r="E421" s="47" t="s">
        <v>84</v>
      </c>
      <c r="F421" s="47" t="s">
        <v>158</v>
      </c>
      <c r="G421" s="47" t="s">
        <v>90</v>
      </c>
      <c r="H421" s="47" t="s">
        <v>86</v>
      </c>
      <c r="I421" s="56">
        <v>11</v>
      </c>
    </row>
    <row r="422" spans="1:9" x14ac:dyDescent="0.2">
      <c r="A422" s="55">
        <v>2022</v>
      </c>
      <c r="B422" s="47" t="s">
        <v>4</v>
      </c>
      <c r="C422" s="47" t="s">
        <v>163</v>
      </c>
      <c r="D422" s="47" t="s">
        <v>83</v>
      </c>
      <c r="E422" s="47" t="s">
        <v>91</v>
      </c>
      <c r="F422" s="47" t="s">
        <v>158</v>
      </c>
      <c r="G422" s="47" t="s">
        <v>160</v>
      </c>
      <c r="H422" s="47" t="s">
        <v>85</v>
      </c>
      <c r="I422" s="56">
        <v>1</v>
      </c>
    </row>
    <row r="423" spans="1:9" x14ac:dyDescent="0.2">
      <c r="A423" s="55">
        <v>2022</v>
      </c>
      <c r="B423" s="47" t="s">
        <v>4</v>
      </c>
      <c r="C423" s="47" t="s">
        <v>163</v>
      </c>
      <c r="D423" s="47" t="s">
        <v>83</v>
      </c>
      <c r="E423" s="47" t="s">
        <v>91</v>
      </c>
      <c r="F423" s="47" t="s">
        <v>158</v>
      </c>
      <c r="G423" s="47" t="s">
        <v>160</v>
      </c>
      <c r="H423" s="47" t="s">
        <v>87</v>
      </c>
      <c r="I423" s="56">
        <v>3</v>
      </c>
    </row>
    <row r="424" spans="1:9" x14ac:dyDescent="0.2">
      <c r="A424" s="55">
        <v>2022</v>
      </c>
      <c r="B424" s="47" t="s">
        <v>4</v>
      </c>
      <c r="C424" s="47" t="s">
        <v>163</v>
      </c>
      <c r="D424" s="47" t="s">
        <v>83</v>
      </c>
      <c r="E424" s="47" t="s">
        <v>91</v>
      </c>
      <c r="F424" s="47" t="s">
        <v>158</v>
      </c>
      <c r="G424" s="47" t="s">
        <v>90</v>
      </c>
      <c r="H424" s="47" t="s">
        <v>85</v>
      </c>
      <c r="I424" s="56">
        <v>13</v>
      </c>
    </row>
    <row r="425" spans="1:9" x14ac:dyDescent="0.2">
      <c r="A425" s="55">
        <v>2022</v>
      </c>
      <c r="B425" s="47" t="s">
        <v>4</v>
      </c>
      <c r="C425" s="47" t="s">
        <v>163</v>
      </c>
      <c r="D425" s="47" t="s">
        <v>83</v>
      </c>
      <c r="E425" s="47" t="s">
        <v>91</v>
      </c>
      <c r="F425" s="47" t="s">
        <v>158</v>
      </c>
      <c r="G425" s="47" t="s">
        <v>90</v>
      </c>
      <c r="H425" s="47" t="s">
        <v>86</v>
      </c>
      <c r="I425" s="56">
        <v>16</v>
      </c>
    </row>
    <row r="426" spans="1:9" x14ac:dyDescent="0.2">
      <c r="A426" s="55">
        <v>2022</v>
      </c>
      <c r="B426" s="47" t="s">
        <v>4</v>
      </c>
      <c r="C426" s="47" t="s">
        <v>163</v>
      </c>
      <c r="D426" s="47" t="s">
        <v>83</v>
      </c>
      <c r="E426" s="47" t="s">
        <v>91</v>
      </c>
      <c r="F426" s="47" t="s">
        <v>158</v>
      </c>
      <c r="G426" s="47" t="s">
        <v>90</v>
      </c>
      <c r="H426" s="47" t="s">
        <v>87</v>
      </c>
      <c r="I426" s="56">
        <v>1</v>
      </c>
    </row>
    <row r="427" spans="1:9" x14ac:dyDescent="0.2">
      <c r="A427" s="55">
        <v>2022</v>
      </c>
      <c r="B427" s="47" t="s">
        <v>4</v>
      </c>
      <c r="C427" s="47" t="s">
        <v>163</v>
      </c>
      <c r="D427" s="47" t="s">
        <v>83</v>
      </c>
      <c r="E427" s="47" t="s">
        <v>91</v>
      </c>
      <c r="F427" s="47" t="s">
        <v>158</v>
      </c>
      <c r="G427" s="47" t="s">
        <v>90</v>
      </c>
      <c r="H427" s="47" t="s">
        <v>88</v>
      </c>
      <c r="I427" s="56">
        <v>1</v>
      </c>
    </row>
    <row r="428" spans="1:9" x14ac:dyDescent="0.2">
      <c r="A428" s="55">
        <v>2022</v>
      </c>
      <c r="B428" s="47" t="s">
        <v>5</v>
      </c>
      <c r="C428" s="47" t="s">
        <v>164</v>
      </c>
      <c r="D428" s="47" t="s">
        <v>83</v>
      </c>
      <c r="E428" s="47" t="s">
        <v>92</v>
      </c>
      <c r="F428" s="47" t="s">
        <v>158</v>
      </c>
      <c r="G428" s="47" t="s">
        <v>90</v>
      </c>
      <c r="H428" s="47" t="s">
        <v>85</v>
      </c>
      <c r="I428" s="56">
        <v>3</v>
      </c>
    </row>
    <row r="429" spans="1:9" x14ac:dyDescent="0.2">
      <c r="A429" s="55">
        <v>2022</v>
      </c>
      <c r="B429" s="47" t="s">
        <v>5</v>
      </c>
      <c r="C429" s="47" t="s">
        <v>164</v>
      </c>
      <c r="D429" s="47" t="s">
        <v>83</v>
      </c>
      <c r="E429" s="47" t="s">
        <v>92</v>
      </c>
      <c r="F429" s="47" t="s">
        <v>158</v>
      </c>
      <c r="G429" s="47" t="s">
        <v>90</v>
      </c>
      <c r="H429" s="47" t="s">
        <v>86</v>
      </c>
      <c r="I429" s="56">
        <v>23</v>
      </c>
    </row>
    <row r="430" spans="1:9" x14ac:dyDescent="0.2">
      <c r="A430" s="55">
        <v>2022</v>
      </c>
      <c r="B430" s="47" t="s">
        <v>5</v>
      </c>
      <c r="C430" s="47" t="s">
        <v>164</v>
      </c>
      <c r="D430" s="47" t="s">
        <v>83</v>
      </c>
      <c r="E430" s="47" t="s">
        <v>92</v>
      </c>
      <c r="F430" s="47" t="s">
        <v>158</v>
      </c>
      <c r="G430" s="47" t="s">
        <v>90</v>
      </c>
      <c r="H430" s="47" t="s">
        <v>87</v>
      </c>
      <c r="I430" s="56">
        <v>5</v>
      </c>
    </row>
    <row r="431" spans="1:9" x14ac:dyDescent="0.2">
      <c r="A431" s="55">
        <v>2022</v>
      </c>
      <c r="B431" s="47" t="s">
        <v>6</v>
      </c>
      <c r="C431" s="47" t="s">
        <v>165</v>
      </c>
      <c r="D431" s="47" t="s">
        <v>83</v>
      </c>
      <c r="E431" s="47" t="s">
        <v>91</v>
      </c>
      <c r="F431" s="47" t="s">
        <v>158</v>
      </c>
      <c r="G431" s="47" t="s">
        <v>160</v>
      </c>
      <c r="H431" s="47" t="s">
        <v>85</v>
      </c>
      <c r="I431" s="56">
        <v>6</v>
      </c>
    </row>
    <row r="432" spans="1:9" x14ac:dyDescent="0.2">
      <c r="A432" s="55">
        <v>2022</v>
      </c>
      <c r="B432" s="47" t="s">
        <v>6</v>
      </c>
      <c r="C432" s="47" t="s">
        <v>165</v>
      </c>
      <c r="D432" s="47" t="s">
        <v>83</v>
      </c>
      <c r="E432" s="47" t="s">
        <v>91</v>
      </c>
      <c r="F432" s="47" t="s">
        <v>158</v>
      </c>
      <c r="G432" s="47" t="s">
        <v>160</v>
      </c>
      <c r="H432" s="47" t="s">
        <v>86</v>
      </c>
      <c r="I432" s="56">
        <v>6</v>
      </c>
    </row>
    <row r="433" spans="1:9" x14ac:dyDescent="0.2">
      <c r="A433" s="55">
        <v>2022</v>
      </c>
      <c r="B433" s="47" t="s">
        <v>6</v>
      </c>
      <c r="C433" s="47" t="s">
        <v>165</v>
      </c>
      <c r="D433" s="47" t="s">
        <v>83</v>
      </c>
      <c r="E433" s="47" t="s">
        <v>91</v>
      </c>
      <c r="F433" s="47" t="s">
        <v>158</v>
      </c>
      <c r="G433" s="47" t="s">
        <v>160</v>
      </c>
      <c r="H433" s="47" t="s">
        <v>87</v>
      </c>
      <c r="I433" s="56">
        <v>7</v>
      </c>
    </row>
    <row r="434" spans="1:9" x14ac:dyDescent="0.2">
      <c r="A434" s="55">
        <v>2022</v>
      </c>
      <c r="B434" s="47" t="s">
        <v>6</v>
      </c>
      <c r="C434" s="47" t="s">
        <v>165</v>
      </c>
      <c r="D434" s="47" t="s">
        <v>83</v>
      </c>
      <c r="E434" s="47" t="s">
        <v>91</v>
      </c>
      <c r="F434" s="47" t="s">
        <v>158</v>
      </c>
      <c r="G434" s="47" t="s">
        <v>90</v>
      </c>
      <c r="H434" s="47" t="s">
        <v>85</v>
      </c>
      <c r="I434" s="56">
        <v>4</v>
      </c>
    </row>
    <row r="435" spans="1:9" x14ac:dyDescent="0.2">
      <c r="A435" s="55">
        <v>2022</v>
      </c>
      <c r="B435" s="47" t="s">
        <v>6</v>
      </c>
      <c r="C435" s="47" t="s">
        <v>165</v>
      </c>
      <c r="D435" s="47" t="s">
        <v>83</v>
      </c>
      <c r="E435" s="47" t="s">
        <v>91</v>
      </c>
      <c r="F435" s="47" t="s">
        <v>158</v>
      </c>
      <c r="G435" s="47" t="s">
        <v>90</v>
      </c>
      <c r="H435" s="47" t="s">
        <v>86</v>
      </c>
      <c r="I435" s="56">
        <v>11</v>
      </c>
    </row>
    <row r="436" spans="1:9" x14ac:dyDescent="0.2">
      <c r="A436" s="55">
        <v>2022</v>
      </c>
      <c r="B436" s="47" t="s">
        <v>6</v>
      </c>
      <c r="C436" s="47" t="s">
        <v>165</v>
      </c>
      <c r="D436" s="47" t="s">
        <v>83</v>
      </c>
      <c r="E436" s="47" t="s">
        <v>91</v>
      </c>
      <c r="F436" s="47" t="s">
        <v>158</v>
      </c>
      <c r="G436" s="47" t="s">
        <v>90</v>
      </c>
      <c r="H436" s="47" t="s">
        <v>87</v>
      </c>
      <c r="I436" s="56">
        <v>7</v>
      </c>
    </row>
    <row r="437" spans="1:9" x14ac:dyDescent="0.2">
      <c r="A437" s="55">
        <v>2022</v>
      </c>
      <c r="B437" s="47" t="s">
        <v>6</v>
      </c>
      <c r="C437" s="47" t="s">
        <v>165</v>
      </c>
      <c r="D437" s="47" t="s">
        <v>83</v>
      </c>
      <c r="E437" s="47" t="s">
        <v>91</v>
      </c>
      <c r="F437" s="47" t="s">
        <v>158</v>
      </c>
      <c r="G437" s="47" t="s">
        <v>90</v>
      </c>
      <c r="H437" s="47" t="s">
        <v>88</v>
      </c>
      <c r="I437" s="56">
        <v>1</v>
      </c>
    </row>
    <row r="438" spans="1:9" x14ac:dyDescent="0.2">
      <c r="A438" s="55">
        <v>2022</v>
      </c>
      <c r="B438" s="47" t="s">
        <v>8</v>
      </c>
      <c r="C438" s="47" t="s">
        <v>166</v>
      </c>
      <c r="D438" s="47" t="s">
        <v>83</v>
      </c>
      <c r="E438" s="47" t="s">
        <v>92</v>
      </c>
      <c r="F438" s="47" t="s">
        <v>158</v>
      </c>
      <c r="G438" s="47" t="s">
        <v>160</v>
      </c>
      <c r="H438" s="47" t="s">
        <v>85</v>
      </c>
      <c r="I438" s="56">
        <v>2</v>
      </c>
    </row>
    <row r="439" spans="1:9" x14ac:dyDescent="0.2">
      <c r="A439" s="55">
        <v>2022</v>
      </c>
      <c r="B439" s="47" t="s">
        <v>8</v>
      </c>
      <c r="C439" s="47" t="s">
        <v>166</v>
      </c>
      <c r="D439" s="47" t="s">
        <v>83</v>
      </c>
      <c r="E439" s="47" t="s">
        <v>92</v>
      </c>
      <c r="F439" s="47" t="s">
        <v>158</v>
      </c>
      <c r="G439" s="47" t="s">
        <v>160</v>
      </c>
      <c r="H439" s="47" t="s">
        <v>87</v>
      </c>
      <c r="I439" s="56">
        <v>1</v>
      </c>
    </row>
    <row r="440" spans="1:9" x14ac:dyDescent="0.2">
      <c r="A440" s="55">
        <v>2022</v>
      </c>
      <c r="B440" s="47" t="s">
        <v>9</v>
      </c>
      <c r="C440" s="47" t="s">
        <v>167</v>
      </c>
      <c r="D440" s="47" t="s">
        <v>83</v>
      </c>
      <c r="E440" s="47" t="s">
        <v>92</v>
      </c>
      <c r="F440" s="47" t="s">
        <v>158</v>
      </c>
      <c r="G440" s="47" t="s">
        <v>160</v>
      </c>
      <c r="H440" s="47" t="s">
        <v>85</v>
      </c>
      <c r="I440" s="56">
        <v>2</v>
      </c>
    </row>
    <row r="441" spans="1:9" x14ac:dyDescent="0.2">
      <c r="A441" s="55">
        <v>2022</v>
      </c>
      <c r="B441" s="47" t="s">
        <v>9</v>
      </c>
      <c r="C441" s="47" t="s">
        <v>167</v>
      </c>
      <c r="D441" s="47" t="s">
        <v>83</v>
      </c>
      <c r="E441" s="47" t="s">
        <v>92</v>
      </c>
      <c r="F441" s="47" t="s">
        <v>158</v>
      </c>
      <c r="G441" s="47" t="s">
        <v>160</v>
      </c>
      <c r="H441" s="47" t="s">
        <v>86</v>
      </c>
      <c r="I441" s="56">
        <v>1</v>
      </c>
    </row>
    <row r="442" spans="1:9" x14ac:dyDescent="0.2">
      <c r="A442" s="55">
        <v>2022</v>
      </c>
      <c r="B442" s="47" t="s">
        <v>10</v>
      </c>
      <c r="C442" s="47" t="s">
        <v>195</v>
      </c>
      <c r="D442" s="47" t="s">
        <v>83</v>
      </c>
      <c r="E442" s="47" t="s">
        <v>91</v>
      </c>
      <c r="F442" s="47" t="s">
        <v>158</v>
      </c>
      <c r="G442" s="47" t="s">
        <v>160</v>
      </c>
      <c r="H442" s="47" t="s">
        <v>85</v>
      </c>
      <c r="I442" s="56">
        <v>1</v>
      </c>
    </row>
    <row r="443" spans="1:9" x14ac:dyDescent="0.2">
      <c r="A443" s="55">
        <v>2022</v>
      </c>
      <c r="B443" s="47" t="s">
        <v>93</v>
      </c>
      <c r="C443" s="47" t="s">
        <v>168</v>
      </c>
      <c r="D443" s="47" t="s">
        <v>83</v>
      </c>
      <c r="E443" s="47" t="s">
        <v>92</v>
      </c>
      <c r="F443" s="47" t="s">
        <v>158</v>
      </c>
      <c r="G443" s="47" t="s">
        <v>160</v>
      </c>
      <c r="H443" s="47" t="s">
        <v>85</v>
      </c>
      <c r="I443" s="56">
        <v>2</v>
      </c>
    </row>
    <row r="444" spans="1:9" x14ac:dyDescent="0.2">
      <c r="A444" s="55">
        <v>2022</v>
      </c>
      <c r="B444" s="47" t="s">
        <v>93</v>
      </c>
      <c r="C444" s="47" t="s">
        <v>168</v>
      </c>
      <c r="D444" s="47" t="s">
        <v>83</v>
      </c>
      <c r="E444" s="47" t="s">
        <v>92</v>
      </c>
      <c r="F444" s="47" t="s">
        <v>158</v>
      </c>
      <c r="G444" s="47" t="s">
        <v>160</v>
      </c>
      <c r="H444" s="47" t="s">
        <v>86</v>
      </c>
      <c r="I444" s="56">
        <v>1</v>
      </c>
    </row>
    <row r="445" spans="1:9" x14ac:dyDescent="0.2">
      <c r="A445" s="55">
        <v>2022</v>
      </c>
      <c r="B445" s="47" t="s">
        <v>93</v>
      </c>
      <c r="C445" s="47" t="s">
        <v>168</v>
      </c>
      <c r="D445" s="47" t="s">
        <v>83</v>
      </c>
      <c r="E445" s="47" t="s">
        <v>92</v>
      </c>
      <c r="F445" s="47" t="s">
        <v>158</v>
      </c>
      <c r="G445" s="47" t="s">
        <v>160</v>
      </c>
      <c r="H445" s="47" t="s">
        <v>87</v>
      </c>
      <c r="I445" s="56">
        <v>1</v>
      </c>
    </row>
    <row r="446" spans="1:9" x14ac:dyDescent="0.2">
      <c r="A446" s="55">
        <v>2022</v>
      </c>
      <c r="B446" s="47" t="s">
        <v>93</v>
      </c>
      <c r="C446" s="47" t="s">
        <v>168</v>
      </c>
      <c r="D446" s="47" t="s">
        <v>83</v>
      </c>
      <c r="E446" s="47" t="s">
        <v>92</v>
      </c>
      <c r="F446" s="47" t="s">
        <v>158</v>
      </c>
      <c r="G446" s="47" t="s">
        <v>90</v>
      </c>
      <c r="H446" s="47" t="s">
        <v>85</v>
      </c>
      <c r="I446" s="56">
        <v>6</v>
      </c>
    </row>
    <row r="447" spans="1:9" x14ac:dyDescent="0.2">
      <c r="A447" s="55">
        <v>2022</v>
      </c>
      <c r="B447" s="47" t="s">
        <v>93</v>
      </c>
      <c r="C447" s="47" t="s">
        <v>168</v>
      </c>
      <c r="D447" s="47" t="s">
        <v>83</v>
      </c>
      <c r="E447" s="47" t="s">
        <v>92</v>
      </c>
      <c r="F447" s="47" t="s">
        <v>158</v>
      </c>
      <c r="G447" s="47" t="s">
        <v>90</v>
      </c>
      <c r="H447" s="47" t="s">
        <v>86</v>
      </c>
      <c r="I447" s="56">
        <v>30</v>
      </c>
    </row>
    <row r="448" spans="1:9" x14ac:dyDescent="0.2">
      <c r="A448" s="55">
        <v>2022</v>
      </c>
      <c r="B448" s="47" t="s">
        <v>93</v>
      </c>
      <c r="C448" s="47" t="s">
        <v>168</v>
      </c>
      <c r="D448" s="47" t="s">
        <v>83</v>
      </c>
      <c r="E448" s="47" t="s">
        <v>92</v>
      </c>
      <c r="F448" s="47" t="s">
        <v>158</v>
      </c>
      <c r="G448" s="47" t="s">
        <v>90</v>
      </c>
      <c r="H448" s="47" t="s">
        <v>87</v>
      </c>
      <c r="I448" s="56">
        <v>11</v>
      </c>
    </row>
    <row r="449" spans="1:9" x14ac:dyDescent="0.2">
      <c r="A449" s="55">
        <v>2022</v>
      </c>
      <c r="B449" s="47" t="s">
        <v>93</v>
      </c>
      <c r="C449" s="47" t="s">
        <v>168</v>
      </c>
      <c r="D449" s="47" t="s">
        <v>83</v>
      </c>
      <c r="E449" s="47" t="s">
        <v>92</v>
      </c>
      <c r="F449" s="47" t="s">
        <v>158</v>
      </c>
      <c r="G449" s="47" t="s">
        <v>90</v>
      </c>
      <c r="H449" s="47" t="s">
        <v>88</v>
      </c>
      <c r="I449" s="56">
        <v>2</v>
      </c>
    </row>
    <row r="450" spans="1:9" x14ac:dyDescent="0.2">
      <c r="A450" s="55">
        <v>2022</v>
      </c>
      <c r="B450" s="47" t="s">
        <v>94</v>
      </c>
      <c r="C450" s="47" t="s">
        <v>169</v>
      </c>
      <c r="D450" s="47" t="s">
        <v>83</v>
      </c>
      <c r="E450" s="47" t="s">
        <v>91</v>
      </c>
      <c r="F450" s="47" t="s">
        <v>158</v>
      </c>
      <c r="G450" s="47" t="s">
        <v>159</v>
      </c>
      <c r="H450" s="47" t="s">
        <v>86</v>
      </c>
      <c r="I450" s="56">
        <v>4</v>
      </c>
    </row>
    <row r="451" spans="1:9" x14ac:dyDescent="0.2">
      <c r="A451" s="55">
        <v>2022</v>
      </c>
      <c r="B451" s="47" t="s">
        <v>94</v>
      </c>
      <c r="C451" s="47" t="s">
        <v>169</v>
      </c>
      <c r="D451" s="47" t="s">
        <v>83</v>
      </c>
      <c r="E451" s="47" t="s">
        <v>91</v>
      </c>
      <c r="F451" s="47" t="s">
        <v>158</v>
      </c>
      <c r="G451" s="47" t="s">
        <v>159</v>
      </c>
      <c r="H451" s="47" t="s">
        <v>88</v>
      </c>
      <c r="I451" s="56">
        <v>1</v>
      </c>
    </row>
    <row r="452" spans="1:9" x14ac:dyDescent="0.2">
      <c r="A452" s="55">
        <v>2022</v>
      </c>
      <c r="B452" s="47" t="s">
        <v>94</v>
      </c>
      <c r="C452" s="47" t="s">
        <v>169</v>
      </c>
      <c r="D452" s="47" t="s">
        <v>83</v>
      </c>
      <c r="E452" s="47" t="s">
        <v>91</v>
      </c>
      <c r="F452" s="47" t="s">
        <v>158</v>
      </c>
      <c r="G452" s="47" t="s">
        <v>160</v>
      </c>
      <c r="H452" s="47" t="s">
        <v>85</v>
      </c>
      <c r="I452" s="56">
        <v>1</v>
      </c>
    </row>
    <row r="453" spans="1:9" x14ac:dyDescent="0.2">
      <c r="A453" s="55">
        <v>2022</v>
      </c>
      <c r="B453" s="47" t="s">
        <v>94</v>
      </c>
      <c r="C453" s="47" t="s">
        <v>169</v>
      </c>
      <c r="D453" s="47" t="s">
        <v>83</v>
      </c>
      <c r="E453" s="47" t="s">
        <v>91</v>
      </c>
      <c r="F453" s="47" t="s">
        <v>158</v>
      </c>
      <c r="G453" s="47" t="s">
        <v>160</v>
      </c>
      <c r="H453" s="47" t="s">
        <v>87</v>
      </c>
      <c r="I453" s="56">
        <v>3</v>
      </c>
    </row>
    <row r="454" spans="1:9" x14ac:dyDescent="0.2">
      <c r="A454" s="55">
        <v>2022</v>
      </c>
      <c r="B454" s="47" t="s">
        <v>94</v>
      </c>
      <c r="C454" s="47" t="s">
        <v>169</v>
      </c>
      <c r="D454" s="47" t="s">
        <v>83</v>
      </c>
      <c r="E454" s="47" t="s">
        <v>91</v>
      </c>
      <c r="F454" s="47" t="s">
        <v>158</v>
      </c>
      <c r="G454" s="47" t="s">
        <v>160</v>
      </c>
      <c r="H454" s="47" t="s">
        <v>88</v>
      </c>
      <c r="I454" s="56">
        <v>3</v>
      </c>
    </row>
    <row r="455" spans="1:9" x14ac:dyDescent="0.2">
      <c r="A455" s="55">
        <v>2022</v>
      </c>
      <c r="B455" s="47" t="s">
        <v>94</v>
      </c>
      <c r="C455" s="47" t="s">
        <v>169</v>
      </c>
      <c r="D455" s="47" t="s">
        <v>83</v>
      </c>
      <c r="E455" s="47" t="s">
        <v>91</v>
      </c>
      <c r="F455" s="47" t="s">
        <v>158</v>
      </c>
      <c r="G455" s="47" t="s">
        <v>160</v>
      </c>
      <c r="H455" s="47" t="s">
        <v>89</v>
      </c>
      <c r="I455" s="56">
        <v>1</v>
      </c>
    </row>
    <row r="456" spans="1:9" x14ac:dyDescent="0.2">
      <c r="A456" s="55">
        <v>2022</v>
      </c>
      <c r="B456" s="47" t="s">
        <v>94</v>
      </c>
      <c r="C456" s="47" t="s">
        <v>169</v>
      </c>
      <c r="D456" s="47" t="s">
        <v>83</v>
      </c>
      <c r="E456" s="47" t="s">
        <v>91</v>
      </c>
      <c r="F456" s="47" t="s">
        <v>158</v>
      </c>
      <c r="G456" s="47" t="s">
        <v>90</v>
      </c>
      <c r="H456" s="47" t="s">
        <v>85</v>
      </c>
      <c r="I456" s="56">
        <v>5</v>
      </c>
    </row>
    <row r="457" spans="1:9" x14ac:dyDescent="0.2">
      <c r="A457" s="55">
        <v>2022</v>
      </c>
      <c r="B457" s="47" t="s">
        <v>94</v>
      </c>
      <c r="C457" s="47" t="s">
        <v>169</v>
      </c>
      <c r="D457" s="47" t="s">
        <v>83</v>
      </c>
      <c r="E457" s="47" t="s">
        <v>91</v>
      </c>
      <c r="F457" s="47" t="s">
        <v>158</v>
      </c>
      <c r="G457" s="47" t="s">
        <v>90</v>
      </c>
      <c r="H457" s="47" t="s">
        <v>86</v>
      </c>
      <c r="I457" s="56">
        <v>7</v>
      </c>
    </row>
    <row r="458" spans="1:9" x14ac:dyDescent="0.2">
      <c r="A458" s="55">
        <v>2022</v>
      </c>
      <c r="B458" s="47" t="s">
        <v>94</v>
      </c>
      <c r="C458" s="47" t="s">
        <v>169</v>
      </c>
      <c r="D458" s="47" t="s">
        <v>83</v>
      </c>
      <c r="E458" s="47" t="s">
        <v>91</v>
      </c>
      <c r="F458" s="47" t="s">
        <v>158</v>
      </c>
      <c r="G458" s="47" t="s">
        <v>90</v>
      </c>
      <c r="H458" s="47" t="s">
        <v>87</v>
      </c>
      <c r="I458" s="56">
        <v>4</v>
      </c>
    </row>
    <row r="459" spans="1:9" x14ac:dyDescent="0.2">
      <c r="A459" s="55">
        <v>2022</v>
      </c>
      <c r="B459" s="47" t="s">
        <v>94</v>
      </c>
      <c r="C459" s="47" t="s">
        <v>169</v>
      </c>
      <c r="D459" s="47" t="s">
        <v>83</v>
      </c>
      <c r="E459" s="47" t="s">
        <v>91</v>
      </c>
      <c r="F459" s="47" t="s">
        <v>158</v>
      </c>
      <c r="G459" s="47" t="s">
        <v>90</v>
      </c>
      <c r="H459" s="47" t="s">
        <v>88</v>
      </c>
      <c r="I459" s="56">
        <v>2</v>
      </c>
    </row>
    <row r="460" spans="1:9" x14ac:dyDescent="0.2">
      <c r="A460" s="55">
        <v>2022</v>
      </c>
      <c r="B460" s="47" t="s">
        <v>11</v>
      </c>
      <c r="C460" s="47" t="s">
        <v>170</v>
      </c>
      <c r="D460" s="47" t="s">
        <v>83</v>
      </c>
      <c r="E460" s="47" t="s">
        <v>92</v>
      </c>
      <c r="F460" s="47" t="s">
        <v>158</v>
      </c>
      <c r="G460" s="47" t="s">
        <v>159</v>
      </c>
      <c r="H460" s="47" t="s">
        <v>85</v>
      </c>
      <c r="I460" s="56">
        <v>2</v>
      </c>
    </row>
    <row r="461" spans="1:9" x14ac:dyDescent="0.2">
      <c r="A461" s="55">
        <v>2022</v>
      </c>
      <c r="B461" s="47" t="s">
        <v>11</v>
      </c>
      <c r="C461" s="47" t="s">
        <v>170</v>
      </c>
      <c r="D461" s="47" t="s">
        <v>83</v>
      </c>
      <c r="E461" s="47" t="s">
        <v>92</v>
      </c>
      <c r="F461" s="47" t="s">
        <v>158</v>
      </c>
      <c r="G461" s="47" t="s">
        <v>160</v>
      </c>
      <c r="H461" s="47" t="s">
        <v>85</v>
      </c>
      <c r="I461" s="56">
        <v>10</v>
      </c>
    </row>
    <row r="462" spans="1:9" x14ac:dyDescent="0.2">
      <c r="A462" s="55">
        <v>2022</v>
      </c>
      <c r="B462" s="47" t="s">
        <v>11</v>
      </c>
      <c r="C462" s="47" t="s">
        <v>170</v>
      </c>
      <c r="D462" s="47" t="s">
        <v>83</v>
      </c>
      <c r="E462" s="47" t="s">
        <v>92</v>
      </c>
      <c r="F462" s="47" t="s">
        <v>158</v>
      </c>
      <c r="G462" s="47" t="s">
        <v>160</v>
      </c>
      <c r="H462" s="47" t="s">
        <v>86</v>
      </c>
      <c r="I462" s="56">
        <v>2</v>
      </c>
    </row>
    <row r="463" spans="1:9" x14ac:dyDescent="0.2">
      <c r="A463" s="55">
        <v>2022</v>
      </c>
      <c r="B463" s="47" t="s">
        <v>11</v>
      </c>
      <c r="C463" s="47" t="s">
        <v>170</v>
      </c>
      <c r="D463" s="47" t="s">
        <v>83</v>
      </c>
      <c r="E463" s="47" t="s">
        <v>92</v>
      </c>
      <c r="F463" s="47" t="s">
        <v>158</v>
      </c>
      <c r="G463" s="47" t="s">
        <v>90</v>
      </c>
      <c r="H463" s="47" t="s">
        <v>85</v>
      </c>
      <c r="I463" s="56">
        <v>16</v>
      </c>
    </row>
    <row r="464" spans="1:9" x14ac:dyDescent="0.2">
      <c r="A464" s="55">
        <v>2022</v>
      </c>
      <c r="B464" s="47" t="s">
        <v>11</v>
      </c>
      <c r="C464" s="47" t="s">
        <v>170</v>
      </c>
      <c r="D464" s="47" t="s">
        <v>83</v>
      </c>
      <c r="E464" s="47" t="s">
        <v>92</v>
      </c>
      <c r="F464" s="47" t="s">
        <v>158</v>
      </c>
      <c r="G464" s="47" t="s">
        <v>90</v>
      </c>
      <c r="H464" s="47" t="s">
        <v>86</v>
      </c>
      <c r="I464" s="56">
        <v>17</v>
      </c>
    </row>
    <row r="465" spans="1:9" x14ac:dyDescent="0.2">
      <c r="A465" s="55">
        <v>2022</v>
      </c>
      <c r="B465" s="47" t="s">
        <v>11</v>
      </c>
      <c r="C465" s="47" t="s">
        <v>170</v>
      </c>
      <c r="D465" s="47" t="s">
        <v>83</v>
      </c>
      <c r="E465" s="47" t="s">
        <v>92</v>
      </c>
      <c r="F465" s="47" t="s">
        <v>158</v>
      </c>
      <c r="G465" s="47" t="s">
        <v>90</v>
      </c>
      <c r="H465" s="47" t="s">
        <v>87</v>
      </c>
      <c r="I465" s="56">
        <v>4</v>
      </c>
    </row>
    <row r="466" spans="1:9" x14ac:dyDescent="0.2">
      <c r="A466" s="55">
        <v>2022</v>
      </c>
      <c r="B466" s="47" t="s">
        <v>12</v>
      </c>
      <c r="C466" s="47" t="s">
        <v>171</v>
      </c>
      <c r="D466" s="47" t="s">
        <v>83</v>
      </c>
      <c r="E466" s="47" t="s">
        <v>91</v>
      </c>
      <c r="F466" s="47" t="s">
        <v>158</v>
      </c>
      <c r="G466" s="47" t="s">
        <v>159</v>
      </c>
      <c r="H466" s="47" t="s">
        <v>87</v>
      </c>
      <c r="I466" s="56">
        <v>1</v>
      </c>
    </row>
    <row r="467" spans="1:9" x14ac:dyDescent="0.2">
      <c r="A467" s="55">
        <v>2022</v>
      </c>
      <c r="B467" s="47" t="s">
        <v>12</v>
      </c>
      <c r="C467" s="47" t="s">
        <v>171</v>
      </c>
      <c r="D467" s="47" t="s">
        <v>83</v>
      </c>
      <c r="E467" s="47" t="s">
        <v>91</v>
      </c>
      <c r="F467" s="47" t="s">
        <v>158</v>
      </c>
      <c r="G467" s="47" t="s">
        <v>160</v>
      </c>
      <c r="H467" s="47" t="s">
        <v>85</v>
      </c>
      <c r="I467" s="56">
        <v>4</v>
      </c>
    </row>
    <row r="468" spans="1:9" x14ac:dyDescent="0.2">
      <c r="A468" s="55">
        <v>2022</v>
      </c>
      <c r="B468" s="47" t="s">
        <v>12</v>
      </c>
      <c r="C468" s="47" t="s">
        <v>171</v>
      </c>
      <c r="D468" s="47" t="s">
        <v>83</v>
      </c>
      <c r="E468" s="47" t="s">
        <v>91</v>
      </c>
      <c r="F468" s="47" t="s">
        <v>158</v>
      </c>
      <c r="G468" s="47" t="s">
        <v>160</v>
      </c>
      <c r="H468" s="47" t="s">
        <v>86</v>
      </c>
      <c r="I468" s="56">
        <v>5</v>
      </c>
    </row>
    <row r="469" spans="1:9" x14ac:dyDescent="0.2">
      <c r="A469" s="55">
        <v>2022</v>
      </c>
      <c r="B469" s="47" t="s">
        <v>12</v>
      </c>
      <c r="C469" s="47" t="s">
        <v>171</v>
      </c>
      <c r="D469" s="47" t="s">
        <v>83</v>
      </c>
      <c r="E469" s="47" t="s">
        <v>91</v>
      </c>
      <c r="F469" s="47" t="s">
        <v>158</v>
      </c>
      <c r="G469" s="47" t="s">
        <v>160</v>
      </c>
      <c r="H469" s="47" t="s">
        <v>87</v>
      </c>
      <c r="I469" s="56">
        <v>1</v>
      </c>
    </row>
    <row r="470" spans="1:9" x14ac:dyDescent="0.2">
      <c r="A470" s="55">
        <v>2022</v>
      </c>
      <c r="B470" s="47" t="s">
        <v>12</v>
      </c>
      <c r="C470" s="47" t="s">
        <v>171</v>
      </c>
      <c r="D470" s="47" t="s">
        <v>83</v>
      </c>
      <c r="E470" s="47" t="s">
        <v>91</v>
      </c>
      <c r="F470" s="47" t="s">
        <v>158</v>
      </c>
      <c r="G470" s="47" t="s">
        <v>160</v>
      </c>
      <c r="H470" s="47" t="s">
        <v>88</v>
      </c>
      <c r="I470" s="56">
        <v>4</v>
      </c>
    </row>
    <row r="471" spans="1:9" x14ac:dyDescent="0.2">
      <c r="A471" s="55">
        <v>2022</v>
      </c>
      <c r="B471" s="47" t="s">
        <v>12</v>
      </c>
      <c r="C471" s="47" t="s">
        <v>171</v>
      </c>
      <c r="D471" s="47" t="s">
        <v>83</v>
      </c>
      <c r="E471" s="47" t="s">
        <v>91</v>
      </c>
      <c r="F471" s="47" t="s">
        <v>158</v>
      </c>
      <c r="G471" s="47" t="s">
        <v>90</v>
      </c>
      <c r="H471" s="47" t="s">
        <v>85</v>
      </c>
      <c r="I471" s="56">
        <v>3</v>
      </c>
    </row>
    <row r="472" spans="1:9" x14ac:dyDescent="0.2">
      <c r="A472" s="55">
        <v>2022</v>
      </c>
      <c r="B472" s="47" t="s">
        <v>12</v>
      </c>
      <c r="C472" s="47" t="s">
        <v>171</v>
      </c>
      <c r="D472" s="47" t="s">
        <v>83</v>
      </c>
      <c r="E472" s="47" t="s">
        <v>91</v>
      </c>
      <c r="F472" s="47" t="s">
        <v>158</v>
      </c>
      <c r="G472" s="47" t="s">
        <v>90</v>
      </c>
      <c r="H472" s="47" t="s">
        <v>86</v>
      </c>
      <c r="I472" s="56">
        <v>9</v>
      </c>
    </row>
    <row r="473" spans="1:9" x14ac:dyDescent="0.2">
      <c r="A473" s="55">
        <v>2022</v>
      </c>
      <c r="B473" s="47" t="s">
        <v>12</v>
      </c>
      <c r="C473" s="47" t="s">
        <v>171</v>
      </c>
      <c r="D473" s="47" t="s">
        <v>83</v>
      </c>
      <c r="E473" s="47" t="s">
        <v>91</v>
      </c>
      <c r="F473" s="47" t="s">
        <v>158</v>
      </c>
      <c r="G473" s="47" t="s">
        <v>90</v>
      </c>
      <c r="H473" s="47" t="s">
        <v>87</v>
      </c>
      <c r="I473" s="56">
        <v>2</v>
      </c>
    </row>
    <row r="474" spans="1:9" x14ac:dyDescent="0.2">
      <c r="A474" s="55">
        <v>2022</v>
      </c>
      <c r="B474" s="47" t="s">
        <v>12</v>
      </c>
      <c r="C474" s="47" t="s">
        <v>171</v>
      </c>
      <c r="D474" s="47" t="s">
        <v>83</v>
      </c>
      <c r="E474" s="47" t="s">
        <v>91</v>
      </c>
      <c r="F474" s="47" t="s">
        <v>158</v>
      </c>
      <c r="G474" s="47" t="s">
        <v>90</v>
      </c>
      <c r="H474" s="47" t="s">
        <v>88</v>
      </c>
      <c r="I474" s="56">
        <v>5</v>
      </c>
    </row>
    <row r="475" spans="1:9" x14ac:dyDescent="0.2">
      <c r="A475" s="55">
        <v>2022</v>
      </c>
      <c r="B475" s="47" t="s">
        <v>13</v>
      </c>
      <c r="C475" s="47" t="s">
        <v>172</v>
      </c>
      <c r="D475" s="47" t="s">
        <v>83</v>
      </c>
      <c r="E475" s="47" t="s">
        <v>91</v>
      </c>
      <c r="F475" s="47" t="s">
        <v>158</v>
      </c>
      <c r="G475" s="47" t="s">
        <v>159</v>
      </c>
      <c r="H475" s="47" t="s">
        <v>87</v>
      </c>
      <c r="I475" s="56">
        <v>1</v>
      </c>
    </row>
    <row r="476" spans="1:9" x14ac:dyDescent="0.2">
      <c r="A476" s="55">
        <v>2022</v>
      </c>
      <c r="B476" s="47" t="s">
        <v>13</v>
      </c>
      <c r="C476" s="47" t="s">
        <v>172</v>
      </c>
      <c r="D476" s="47" t="s">
        <v>83</v>
      </c>
      <c r="E476" s="47" t="s">
        <v>91</v>
      </c>
      <c r="F476" s="47" t="s">
        <v>158</v>
      </c>
      <c r="G476" s="47" t="s">
        <v>160</v>
      </c>
      <c r="H476" s="47" t="s">
        <v>87</v>
      </c>
      <c r="I476" s="56">
        <v>1</v>
      </c>
    </row>
    <row r="477" spans="1:9" x14ac:dyDescent="0.2">
      <c r="A477" s="55">
        <v>2022</v>
      </c>
      <c r="B477" s="47" t="s">
        <v>13</v>
      </c>
      <c r="C477" s="47" t="s">
        <v>172</v>
      </c>
      <c r="D477" s="47" t="s">
        <v>83</v>
      </c>
      <c r="E477" s="47" t="s">
        <v>91</v>
      </c>
      <c r="F477" s="47" t="s">
        <v>158</v>
      </c>
      <c r="G477" s="47" t="s">
        <v>90</v>
      </c>
      <c r="H477" s="47" t="s">
        <v>85</v>
      </c>
      <c r="I477" s="56">
        <v>6</v>
      </c>
    </row>
    <row r="478" spans="1:9" x14ac:dyDescent="0.2">
      <c r="A478" s="55">
        <v>2022</v>
      </c>
      <c r="B478" s="47" t="s">
        <v>13</v>
      </c>
      <c r="C478" s="47" t="s">
        <v>172</v>
      </c>
      <c r="D478" s="47" t="s">
        <v>83</v>
      </c>
      <c r="E478" s="47" t="s">
        <v>91</v>
      </c>
      <c r="F478" s="47" t="s">
        <v>158</v>
      </c>
      <c r="G478" s="47" t="s">
        <v>90</v>
      </c>
      <c r="H478" s="47" t="s">
        <v>86</v>
      </c>
      <c r="I478" s="56">
        <v>32</v>
      </c>
    </row>
    <row r="479" spans="1:9" x14ac:dyDescent="0.2">
      <c r="A479" s="55">
        <v>2022</v>
      </c>
      <c r="B479" s="47" t="s">
        <v>13</v>
      </c>
      <c r="C479" s="47" t="s">
        <v>172</v>
      </c>
      <c r="D479" s="47" t="s">
        <v>83</v>
      </c>
      <c r="E479" s="47" t="s">
        <v>91</v>
      </c>
      <c r="F479" s="47" t="s">
        <v>158</v>
      </c>
      <c r="G479" s="47" t="s">
        <v>90</v>
      </c>
      <c r="H479" s="47" t="s">
        <v>87</v>
      </c>
      <c r="I479" s="56">
        <v>7</v>
      </c>
    </row>
    <row r="480" spans="1:9" x14ac:dyDescent="0.2">
      <c r="A480" s="55">
        <v>2022</v>
      </c>
      <c r="B480" s="47" t="s">
        <v>13</v>
      </c>
      <c r="C480" s="47" t="s">
        <v>172</v>
      </c>
      <c r="D480" s="47" t="s">
        <v>83</v>
      </c>
      <c r="E480" s="47" t="s">
        <v>91</v>
      </c>
      <c r="F480" s="47" t="s">
        <v>158</v>
      </c>
      <c r="G480" s="47" t="s">
        <v>90</v>
      </c>
      <c r="H480" s="47" t="s">
        <v>88</v>
      </c>
      <c r="I480" s="56">
        <v>3</v>
      </c>
    </row>
    <row r="481" spans="1:9" x14ac:dyDescent="0.2">
      <c r="A481" s="55">
        <v>2022</v>
      </c>
      <c r="B481" s="47" t="s">
        <v>14</v>
      </c>
      <c r="C481" s="47" t="s">
        <v>173</v>
      </c>
      <c r="D481" s="47" t="s">
        <v>83</v>
      </c>
      <c r="E481" s="47" t="s">
        <v>91</v>
      </c>
      <c r="F481" s="47" t="s">
        <v>158</v>
      </c>
      <c r="G481" s="47" t="s">
        <v>160</v>
      </c>
      <c r="H481" s="47" t="s">
        <v>86</v>
      </c>
      <c r="I481" s="56">
        <v>1</v>
      </c>
    </row>
    <row r="482" spans="1:9" x14ac:dyDescent="0.2">
      <c r="A482" s="55">
        <v>2022</v>
      </c>
      <c r="B482" s="47" t="s">
        <v>15</v>
      </c>
      <c r="C482" s="47" t="s">
        <v>174</v>
      </c>
      <c r="D482" s="47" t="s">
        <v>40</v>
      </c>
      <c r="E482" s="47" t="s">
        <v>84</v>
      </c>
      <c r="F482" s="47" t="s">
        <v>158</v>
      </c>
      <c r="G482" s="47" t="s">
        <v>90</v>
      </c>
      <c r="H482" s="47" t="s">
        <v>85</v>
      </c>
      <c r="I482" s="56">
        <v>22</v>
      </c>
    </row>
    <row r="483" spans="1:9" x14ac:dyDescent="0.2">
      <c r="A483" s="55">
        <v>2022</v>
      </c>
      <c r="B483" s="47" t="s">
        <v>15</v>
      </c>
      <c r="C483" s="47" t="s">
        <v>174</v>
      </c>
      <c r="D483" s="47" t="s">
        <v>40</v>
      </c>
      <c r="E483" s="47" t="s">
        <v>84</v>
      </c>
      <c r="F483" s="47" t="s">
        <v>158</v>
      </c>
      <c r="G483" s="47" t="s">
        <v>90</v>
      </c>
      <c r="H483" s="47" t="s">
        <v>86</v>
      </c>
      <c r="I483" s="56">
        <v>64</v>
      </c>
    </row>
    <row r="484" spans="1:9" x14ac:dyDescent="0.2">
      <c r="A484" s="55">
        <v>2022</v>
      </c>
      <c r="B484" s="47" t="s">
        <v>15</v>
      </c>
      <c r="C484" s="47" t="s">
        <v>174</v>
      </c>
      <c r="D484" s="47" t="s">
        <v>40</v>
      </c>
      <c r="E484" s="47" t="s">
        <v>84</v>
      </c>
      <c r="F484" s="47" t="s">
        <v>158</v>
      </c>
      <c r="G484" s="47" t="s">
        <v>90</v>
      </c>
      <c r="H484" s="47" t="s">
        <v>87</v>
      </c>
      <c r="I484" s="56">
        <v>20</v>
      </c>
    </row>
    <row r="485" spans="1:9" x14ac:dyDescent="0.2">
      <c r="A485" s="55">
        <v>2022</v>
      </c>
      <c r="B485" s="47" t="s">
        <v>15</v>
      </c>
      <c r="C485" s="47" t="s">
        <v>174</v>
      </c>
      <c r="D485" s="47" t="s">
        <v>40</v>
      </c>
      <c r="E485" s="47" t="s">
        <v>84</v>
      </c>
      <c r="F485" s="47" t="s">
        <v>158</v>
      </c>
      <c r="G485" s="47" t="s">
        <v>90</v>
      </c>
      <c r="H485" s="47" t="s">
        <v>88</v>
      </c>
      <c r="I485" s="56">
        <v>3</v>
      </c>
    </row>
    <row r="486" spans="1:9" x14ac:dyDescent="0.2">
      <c r="A486" s="55">
        <v>2022</v>
      </c>
      <c r="B486" s="47" t="s">
        <v>16</v>
      </c>
      <c r="C486" s="47" t="s">
        <v>175</v>
      </c>
      <c r="D486" s="47" t="s">
        <v>40</v>
      </c>
      <c r="E486" s="47" t="s">
        <v>84</v>
      </c>
      <c r="F486" s="47" t="s">
        <v>158</v>
      </c>
      <c r="G486" s="47" t="s">
        <v>90</v>
      </c>
      <c r="H486" s="47" t="s">
        <v>85</v>
      </c>
      <c r="I486" s="56">
        <v>25</v>
      </c>
    </row>
    <row r="487" spans="1:9" x14ac:dyDescent="0.2">
      <c r="A487" s="55">
        <v>2022</v>
      </c>
      <c r="B487" s="47" t="s">
        <v>16</v>
      </c>
      <c r="C487" s="47" t="s">
        <v>175</v>
      </c>
      <c r="D487" s="47" t="s">
        <v>40</v>
      </c>
      <c r="E487" s="47" t="s">
        <v>84</v>
      </c>
      <c r="F487" s="47" t="s">
        <v>158</v>
      </c>
      <c r="G487" s="47" t="s">
        <v>90</v>
      </c>
      <c r="H487" s="47" t="s">
        <v>86</v>
      </c>
      <c r="I487" s="56">
        <v>113</v>
      </c>
    </row>
    <row r="488" spans="1:9" x14ac:dyDescent="0.2">
      <c r="A488" s="55">
        <v>2022</v>
      </c>
      <c r="B488" s="47" t="s">
        <v>16</v>
      </c>
      <c r="C488" s="47" t="s">
        <v>175</v>
      </c>
      <c r="D488" s="47" t="s">
        <v>40</v>
      </c>
      <c r="E488" s="47" t="s">
        <v>84</v>
      </c>
      <c r="F488" s="47" t="s">
        <v>158</v>
      </c>
      <c r="G488" s="47" t="s">
        <v>90</v>
      </c>
      <c r="H488" s="47" t="s">
        <v>87</v>
      </c>
      <c r="I488" s="56">
        <v>30</v>
      </c>
    </row>
    <row r="489" spans="1:9" x14ac:dyDescent="0.2">
      <c r="A489" s="55">
        <v>2022</v>
      </c>
      <c r="B489" s="47" t="s">
        <v>67</v>
      </c>
      <c r="C489" s="47" t="s">
        <v>176</v>
      </c>
      <c r="D489" s="47" t="s">
        <v>83</v>
      </c>
      <c r="E489" s="47" t="s">
        <v>91</v>
      </c>
      <c r="F489" s="47" t="s">
        <v>158</v>
      </c>
      <c r="G489" s="47" t="s">
        <v>160</v>
      </c>
      <c r="H489" s="47" t="s">
        <v>85</v>
      </c>
      <c r="I489" s="56">
        <v>1</v>
      </c>
    </row>
    <row r="490" spans="1:9" x14ac:dyDescent="0.2">
      <c r="A490" s="55">
        <v>2022</v>
      </c>
      <c r="B490" s="47" t="s">
        <v>67</v>
      </c>
      <c r="C490" s="47" t="s">
        <v>176</v>
      </c>
      <c r="D490" s="47" t="s">
        <v>83</v>
      </c>
      <c r="E490" s="47" t="s">
        <v>91</v>
      </c>
      <c r="F490" s="47" t="s">
        <v>158</v>
      </c>
      <c r="G490" s="47" t="s">
        <v>160</v>
      </c>
      <c r="H490" s="47" t="s">
        <v>86</v>
      </c>
      <c r="I490" s="56">
        <v>5</v>
      </c>
    </row>
    <row r="491" spans="1:9" x14ac:dyDescent="0.2">
      <c r="A491" s="55">
        <v>2022</v>
      </c>
      <c r="B491" s="47" t="s">
        <v>67</v>
      </c>
      <c r="C491" s="47" t="s">
        <v>176</v>
      </c>
      <c r="D491" s="47" t="s">
        <v>83</v>
      </c>
      <c r="E491" s="47" t="s">
        <v>91</v>
      </c>
      <c r="F491" s="47" t="s">
        <v>158</v>
      </c>
      <c r="G491" s="47" t="s">
        <v>160</v>
      </c>
      <c r="H491" s="47" t="s">
        <v>87</v>
      </c>
      <c r="I491" s="56">
        <v>3</v>
      </c>
    </row>
    <row r="492" spans="1:9" x14ac:dyDescent="0.2">
      <c r="A492" s="55">
        <v>2022</v>
      </c>
      <c r="B492" s="47" t="s">
        <v>67</v>
      </c>
      <c r="C492" s="47" t="s">
        <v>176</v>
      </c>
      <c r="D492" s="47" t="s">
        <v>83</v>
      </c>
      <c r="E492" s="47" t="s">
        <v>91</v>
      </c>
      <c r="F492" s="47" t="s">
        <v>158</v>
      </c>
      <c r="G492" s="47" t="s">
        <v>160</v>
      </c>
      <c r="H492" s="47" t="s">
        <v>88</v>
      </c>
      <c r="I492" s="56">
        <v>1</v>
      </c>
    </row>
    <row r="493" spans="1:9" x14ac:dyDescent="0.2">
      <c r="A493" s="55">
        <v>2022</v>
      </c>
      <c r="B493" s="47" t="s">
        <v>67</v>
      </c>
      <c r="C493" s="47" t="s">
        <v>176</v>
      </c>
      <c r="D493" s="47" t="s">
        <v>83</v>
      </c>
      <c r="E493" s="47" t="s">
        <v>91</v>
      </c>
      <c r="F493" s="47" t="s">
        <v>158</v>
      </c>
      <c r="G493" s="47" t="s">
        <v>90</v>
      </c>
      <c r="H493" s="47" t="s">
        <v>88</v>
      </c>
      <c r="I493" s="56">
        <v>2</v>
      </c>
    </row>
    <row r="494" spans="1:9" x14ac:dyDescent="0.2">
      <c r="A494" s="55">
        <v>2022</v>
      </c>
      <c r="B494" s="47" t="s">
        <v>95</v>
      </c>
      <c r="C494" s="47" t="s">
        <v>196</v>
      </c>
      <c r="D494" s="47" t="s">
        <v>83</v>
      </c>
      <c r="E494" s="47" t="s">
        <v>91</v>
      </c>
      <c r="F494" s="47" t="s">
        <v>158</v>
      </c>
      <c r="G494" s="47" t="s">
        <v>90</v>
      </c>
      <c r="H494" s="47" t="s">
        <v>85</v>
      </c>
      <c r="I494" s="56">
        <v>3</v>
      </c>
    </row>
    <row r="495" spans="1:9" x14ac:dyDescent="0.2">
      <c r="A495" s="55">
        <v>2022</v>
      </c>
      <c r="B495" s="47" t="s">
        <v>95</v>
      </c>
      <c r="C495" s="47" t="s">
        <v>196</v>
      </c>
      <c r="D495" s="47" t="s">
        <v>83</v>
      </c>
      <c r="E495" s="47" t="s">
        <v>91</v>
      </c>
      <c r="F495" s="47" t="s">
        <v>158</v>
      </c>
      <c r="G495" s="47" t="s">
        <v>90</v>
      </c>
      <c r="H495" s="47" t="s">
        <v>86</v>
      </c>
      <c r="I495" s="56">
        <v>15</v>
      </c>
    </row>
    <row r="496" spans="1:9" x14ac:dyDescent="0.2">
      <c r="A496" s="55">
        <v>2022</v>
      </c>
      <c r="B496" s="47" t="s">
        <v>95</v>
      </c>
      <c r="C496" s="47" t="s">
        <v>196</v>
      </c>
      <c r="D496" s="47" t="s">
        <v>83</v>
      </c>
      <c r="E496" s="47" t="s">
        <v>91</v>
      </c>
      <c r="F496" s="47" t="s">
        <v>158</v>
      </c>
      <c r="G496" s="47" t="s">
        <v>90</v>
      </c>
      <c r="H496" s="47" t="s">
        <v>87</v>
      </c>
      <c r="I496" s="56">
        <v>10</v>
      </c>
    </row>
    <row r="497" spans="1:9" x14ac:dyDescent="0.2">
      <c r="A497" s="55">
        <v>2022</v>
      </c>
      <c r="B497" s="47" t="s">
        <v>95</v>
      </c>
      <c r="C497" s="47" t="s">
        <v>196</v>
      </c>
      <c r="D497" s="47" t="s">
        <v>83</v>
      </c>
      <c r="E497" s="47" t="s">
        <v>91</v>
      </c>
      <c r="F497" s="47" t="s">
        <v>158</v>
      </c>
      <c r="G497" s="47" t="s">
        <v>90</v>
      </c>
      <c r="H497" s="47" t="s">
        <v>88</v>
      </c>
      <c r="I497" s="56">
        <v>1</v>
      </c>
    </row>
    <row r="498" spans="1:9" x14ac:dyDescent="0.2">
      <c r="A498" s="55">
        <v>2022</v>
      </c>
      <c r="B498" s="47" t="s">
        <v>17</v>
      </c>
      <c r="C498" s="47" t="s">
        <v>177</v>
      </c>
      <c r="D498" s="47" t="s">
        <v>83</v>
      </c>
      <c r="E498" s="47" t="s">
        <v>84</v>
      </c>
      <c r="F498" s="47" t="s">
        <v>158</v>
      </c>
      <c r="G498" s="47" t="s">
        <v>90</v>
      </c>
      <c r="H498" s="47" t="s">
        <v>85</v>
      </c>
      <c r="I498" s="56">
        <v>17</v>
      </c>
    </row>
    <row r="499" spans="1:9" x14ac:dyDescent="0.2">
      <c r="A499" s="55">
        <v>2022</v>
      </c>
      <c r="B499" s="47" t="s">
        <v>17</v>
      </c>
      <c r="C499" s="47" t="s">
        <v>177</v>
      </c>
      <c r="D499" s="47" t="s">
        <v>83</v>
      </c>
      <c r="E499" s="47" t="s">
        <v>84</v>
      </c>
      <c r="F499" s="47" t="s">
        <v>158</v>
      </c>
      <c r="G499" s="47" t="s">
        <v>90</v>
      </c>
      <c r="H499" s="47" t="s">
        <v>86</v>
      </c>
      <c r="I499" s="56">
        <v>33</v>
      </c>
    </row>
    <row r="500" spans="1:9" x14ac:dyDescent="0.2">
      <c r="A500" s="55">
        <v>2022</v>
      </c>
      <c r="B500" s="47" t="s">
        <v>17</v>
      </c>
      <c r="C500" s="47" t="s">
        <v>177</v>
      </c>
      <c r="D500" s="47" t="s">
        <v>83</v>
      </c>
      <c r="E500" s="47" t="s">
        <v>84</v>
      </c>
      <c r="F500" s="47" t="s">
        <v>158</v>
      </c>
      <c r="G500" s="47" t="s">
        <v>90</v>
      </c>
      <c r="H500" s="47" t="s">
        <v>87</v>
      </c>
      <c r="I500" s="56">
        <v>4</v>
      </c>
    </row>
    <row r="501" spans="1:9" x14ac:dyDescent="0.2">
      <c r="A501" s="55">
        <v>2022</v>
      </c>
      <c r="B501" s="47" t="s">
        <v>18</v>
      </c>
      <c r="C501" s="47" t="s">
        <v>178</v>
      </c>
      <c r="D501" s="47" t="s">
        <v>83</v>
      </c>
      <c r="E501" s="47" t="s">
        <v>91</v>
      </c>
      <c r="F501" s="47" t="s">
        <v>158</v>
      </c>
      <c r="G501" s="47" t="s">
        <v>160</v>
      </c>
      <c r="H501" s="47" t="s">
        <v>85</v>
      </c>
      <c r="I501" s="56">
        <v>2</v>
      </c>
    </row>
    <row r="502" spans="1:9" x14ac:dyDescent="0.2">
      <c r="A502" s="55">
        <v>2022</v>
      </c>
      <c r="B502" s="47" t="s">
        <v>20</v>
      </c>
      <c r="C502" s="47" t="s">
        <v>179</v>
      </c>
      <c r="D502" s="47" t="s">
        <v>83</v>
      </c>
      <c r="E502" s="47" t="s">
        <v>91</v>
      </c>
      <c r="F502" s="47" t="s">
        <v>158</v>
      </c>
      <c r="G502" s="47" t="s">
        <v>160</v>
      </c>
      <c r="H502" s="47" t="s">
        <v>85</v>
      </c>
      <c r="I502" s="56">
        <v>2</v>
      </c>
    </row>
    <row r="503" spans="1:9" x14ac:dyDescent="0.2">
      <c r="A503" s="55">
        <v>2022</v>
      </c>
      <c r="B503" s="47" t="s">
        <v>21</v>
      </c>
      <c r="C503" s="47" t="s">
        <v>180</v>
      </c>
      <c r="D503" s="47" t="s">
        <v>83</v>
      </c>
      <c r="E503" s="47" t="s">
        <v>84</v>
      </c>
      <c r="F503" s="47" t="s">
        <v>158</v>
      </c>
      <c r="G503" s="47" t="s">
        <v>160</v>
      </c>
      <c r="H503" s="47" t="s">
        <v>85</v>
      </c>
      <c r="I503" s="56">
        <v>8</v>
      </c>
    </row>
    <row r="504" spans="1:9" x14ac:dyDescent="0.2">
      <c r="A504" s="55">
        <v>2022</v>
      </c>
      <c r="B504" s="47" t="s">
        <v>21</v>
      </c>
      <c r="C504" s="47" t="s">
        <v>180</v>
      </c>
      <c r="D504" s="47" t="s">
        <v>83</v>
      </c>
      <c r="E504" s="47" t="s">
        <v>84</v>
      </c>
      <c r="F504" s="47" t="s">
        <v>158</v>
      </c>
      <c r="G504" s="47" t="s">
        <v>160</v>
      </c>
      <c r="H504" s="47" t="s">
        <v>86</v>
      </c>
      <c r="I504" s="56">
        <v>3</v>
      </c>
    </row>
    <row r="505" spans="1:9" x14ac:dyDescent="0.2">
      <c r="A505" s="55">
        <v>2022</v>
      </c>
      <c r="B505" s="47" t="s">
        <v>21</v>
      </c>
      <c r="C505" s="47" t="s">
        <v>180</v>
      </c>
      <c r="D505" s="47" t="s">
        <v>83</v>
      </c>
      <c r="E505" s="47" t="s">
        <v>84</v>
      </c>
      <c r="F505" s="47" t="s">
        <v>158</v>
      </c>
      <c r="G505" s="47" t="s">
        <v>90</v>
      </c>
      <c r="H505" s="47" t="s">
        <v>85</v>
      </c>
      <c r="I505" s="56">
        <v>9</v>
      </c>
    </row>
    <row r="506" spans="1:9" x14ac:dyDescent="0.2">
      <c r="A506" s="55">
        <v>2022</v>
      </c>
      <c r="B506" s="47" t="s">
        <v>21</v>
      </c>
      <c r="C506" s="47" t="s">
        <v>180</v>
      </c>
      <c r="D506" s="47" t="s">
        <v>83</v>
      </c>
      <c r="E506" s="47" t="s">
        <v>84</v>
      </c>
      <c r="F506" s="47" t="s">
        <v>158</v>
      </c>
      <c r="G506" s="47" t="s">
        <v>90</v>
      </c>
      <c r="H506" s="47" t="s">
        <v>86</v>
      </c>
      <c r="I506" s="56">
        <v>49</v>
      </c>
    </row>
    <row r="507" spans="1:9" x14ac:dyDescent="0.2">
      <c r="A507" s="55">
        <v>2022</v>
      </c>
      <c r="B507" s="47" t="s">
        <v>21</v>
      </c>
      <c r="C507" s="47" t="s">
        <v>180</v>
      </c>
      <c r="D507" s="47" t="s">
        <v>83</v>
      </c>
      <c r="E507" s="47" t="s">
        <v>84</v>
      </c>
      <c r="F507" s="47" t="s">
        <v>158</v>
      </c>
      <c r="G507" s="47" t="s">
        <v>90</v>
      </c>
      <c r="H507" s="47" t="s">
        <v>87</v>
      </c>
      <c r="I507" s="56">
        <v>17</v>
      </c>
    </row>
    <row r="508" spans="1:9" x14ac:dyDescent="0.2">
      <c r="A508" s="55">
        <v>2022</v>
      </c>
      <c r="B508" s="47" t="s">
        <v>22</v>
      </c>
      <c r="C508" s="47" t="s">
        <v>181</v>
      </c>
      <c r="D508" s="47" t="s">
        <v>83</v>
      </c>
      <c r="E508" s="47" t="s">
        <v>91</v>
      </c>
      <c r="F508" s="47" t="s">
        <v>158</v>
      </c>
      <c r="G508" s="47" t="s">
        <v>90</v>
      </c>
      <c r="H508" s="47" t="s">
        <v>85</v>
      </c>
      <c r="I508" s="56">
        <v>7</v>
      </c>
    </row>
    <row r="509" spans="1:9" x14ac:dyDescent="0.2">
      <c r="A509" s="55">
        <v>2022</v>
      </c>
      <c r="B509" s="47" t="s">
        <v>22</v>
      </c>
      <c r="C509" s="47" t="s">
        <v>181</v>
      </c>
      <c r="D509" s="47" t="s">
        <v>83</v>
      </c>
      <c r="E509" s="47" t="s">
        <v>91</v>
      </c>
      <c r="F509" s="47" t="s">
        <v>158</v>
      </c>
      <c r="G509" s="47" t="s">
        <v>90</v>
      </c>
      <c r="H509" s="47" t="s">
        <v>86</v>
      </c>
      <c r="I509" s="56">
        <v>22</v>
      </c>
    </row>
    <row r="510" spans="1:9" x14ac:dyDescent="0.2">
      <c r="A510" s="55">
        <v>2022</v>
      </c>
      <c r="B510" s="47" t="s">
        <v>22</v>
      </c>
      <c r="C510" s="47" t="s">
        <v>181</v>
      </c>
      <c r="D510" s="47" t="s">
        <v>83</v>
      </c>
      <c r="E510" s="47" t="s">
        <v>91</v>
      </c>
      <c r="F510" s="47" t="s">
        <v>158</v>
      </c>
      <c r="G510" s="47" t="s">
        <v>90</v>
      </c>
      <c r="H510" s="47" t="s">
        <v>87</v>
      </c>
      <c r="I510" s="56">
        <v>10</v>
      </c>
    </row>
    <row r="511" spans="1:9" x14ac:dyDescent="0.2">
      <c r="A511" s="55">
        <v>2022</v>
      </c>
      <c r="B511" s="47" t="s">
        <v>22</v>
      </c>
      <c r="C511" s="47" t="s">
        <v>181</v>
      </c>
      <c r="D511" s="47" t="s">
        <v>83</v>
      </c>
      <c r="E511" s="47" t="s">
        <v>91</v>
      </c>
      <c r="F511" s="47" t="s">
        <v>158</v>
      </c>
      <c r="G511" s="47" t="s">
        <v>90</v>
      </c>
      <c r="H511" s="47" t="s">
        <v>88</v>
      </c>
      <c r="I511" s="56">
        <v>1</v>
      </c>
    </row>
    <row r="512" spans="1:9" x14ac:dyDescent="0.2">
      <c r="A512" s="55">
        <v>2022</v>
      </c>
      <c r="B512" s="47" t="s">
        <v>24</v>
      </c>
      <c r="C512" s="47" t="s">
        <v>182</v>
      </c>
      <c r="D512" s="47" t="s">
        <v>40</v>
      </c>
      <c r="E512" s="47" t="s">
        <v>84</v>
      </c>
      <c r="F512" s="47" t="s">
        <v>158</v>
      </c>
      <c r="G512" s="47" t="s">
        <v>159</v>
      </c>
      <c r="H512" s="47" t="s">
        <v>85</v>
      </c>
      <c r="I512" s="56">
        <v>1</v>
      </c>
    </row>
    <row r="513" spans="1:9" x14ac:dyDescent="0.2">
      <c r="A513" s="55">
        <v>2022</v>
      </c>
      <c r="B513" s="47" t="s">
        <v>24</v>
      </c>
      <c r="C513" s="47" t="s">
        <v>182</v>
      </c>
      <c r="D513" s="47" t="s">
        <v>40</v>
      </c>
      <c r="E513" s="47" t="s">
        <v>84</v>
      </c>
      <c r="F513" s="47" t="s">
        <v>158</v>
      </c>
      <c r="G513" s="47" t="s">
        <v>159</v>
      </c>
      <c r="H513" s="47" t="s">
        <v>86</v>
      </c>
      <c r="I513" s="56">
        <v>4</v>
      </c>
    </row>
    <row r="514" spans="1:9" x14ac:dyDescent="0.2">
      <c r="A514" s="55">
        <v>2022</v>
      </c>
      <c r="B514" s="47" t="s">
        <v>24</v>
      </c>
      <c r="C514" s="47" t="s">
        <v>182</v>
      </c>
      <c r="D514" s="47" t="s">
        <v>40</v>
      </c>
      <c r="E514" s="47" t="s">
        <v>84</v>
      </c>
      <c r="F514" s="47" t="s">
        <v>158</v>
      </c>
      <c r="G514" s="47" t="s">
        <v>159</v>
      </c>
      <c r="H514" s="47" t="s">
        <v>88</v>
      </c>
      <c r="I514" s="56">
        <v>3</v>
      </c>
    </row>
    <row r="515" spans="1:9" x14ac:dyDescent="0.2">
      <c r="A515" s="55">
        <v>2022</v>
      </c>
      <c r="B515" s="47" t="s">
        <v>24</v>
      </c>
      <c r="C515" s="47" t="s">
        <v>182</v>
      </c>
      <c r="D515" s="47" t="s">
        <v>40</v>
      </c>
      <c r="E515" s="47" t="s">
        <v>84</v>
      </c>
      <c r="F515" s="47" t="s">
        <v>158</v>
      </c>
      <c r="G515" s="47" t="s">
        <v>160</v>
      </c>
      <c r="H515" s="47" t="s">
        <v>85</v>
      </c>
      <c r="I515" s="56">
        <v>3</v>
      </c>
    </row>
    <row r="516" spans="1:9" x14ac:dyDescent="0.2">
      <c r="A516" s="55">
        <v>2022</v>
      </c>
      <c r="B516" s="47" t="s">
        <v>24</v>
      </c>
      <c r="C516" s="47" t="s">
        <v>182</v>
      </c>
      <c r="D516" s="47" t="s">
        <v>40</v>
      </c>
      <c r="E516" s="47" t="s">
        <v>84</v>
      </c>
      <c r="F516" s="47" t="s">
        <v>158</v>
      </c>
      <c r="G516" s="47" t="s">
        <v>160</v>
      </c>
      <c r="H516" s="47" t="s">
        <v>86</v>
      </c>
      <c r="I516" s="56">
        <v>2</v>
      </c>
    </row>
    <row r="517" spans="1:9" x14ac:dyDescent="0.2">
      <c r="A517" s="55">
        <v>2022</v>
      </c>
      <c r="B517" s="47" t="s">
        <v>24</v>
      </c>
      <c r="C517" s="47" t="s">
        <v>182</v>
      </c>
      <c r="D517" s="47" t="s">
        <v>40</v>
      </c>
      <c r="E517" s="47" t="s">
        <v>84</v>
      </c>
      <c r="F517" s="47" t="s">
        <v>158</v>
      </c>
      <c r="G517" s="47" t="s">
        <v>90</v>
      </c>
      <c r="H517" s="47" t="s">
        <v>85</v>
      </c>
      <c r="I517" s="56">
        <v>11</v>
      </c>
    </row>
    <row r="518" spans="1:9" x14ac:dyDescent="0.2">
      <c r="A518" s="55">
        <v>2022</v>
      </c>
      <c r="B518" s="47" t="s">
        <v>24</v>
      </c>
      <c r="C518" s="47" t="s">
        <v>182</v>
      </c>
      <c r="D518" s="47" t="s">
        <v>40</v>
      </c>
      <c r="E518" s="47" t="s">
        <v>84</v>
      </c>
      <c r="F518" s="47" t="s">
        <v>158</v>
      </c>
      <c r="G518" s="47" t="s">
        <v>90</v>
      </c>
      <c r="H518" s="47" t="s">
        <v>86</v>
      </c>
      <c r="I518" s="56">
        <v>64</v>
      </c>
    </row>
    <row r="519" spans="1:9" x14ac:dyDescent="0.2">
      <c r="A519" s="55">
        <v>2022</v>
      </c>
      <c r="B519" s="47" t="s">
        <v>24</v>
      </c>
      <c r="C519" s="47" t="s">
        <v>182</v>
      </c>
      <c r="D519" s="47" t="s">
        <v>40</v>
      </c>
      <c r="E519" s="47" t="s">
        <v>84</v>
      </c>
      <c r="F519" s="47" t="s">
        <v>158</v>
      </c>
      <c r="G519" s="47" t="s">
        <v>90</v>
      </c>
      <c r="H519" s="47" t="s">
        <v>87</v>
      </c>
      <c r="I519" s="56">
        <v>13</v>
      </c>
    </row>
    <row r="520" spans="1:9" x14ac:dyDescent="0.2">
      <c r="A520" s="55">
        <v>2022</v>
      </c>
      <c r="B520" s="47" t="s">
        <v>24</v>
      </c>
      <c r="C520" s="47" t="s">
        <v>182</v>
      </c>
      <c r="D520" s="47" t="s">
        <v>40</v>
      </c>
      <c r="E520" s="47" t="s">
        <v>84</v>
      </c>
      <c r="F520" s="47" t="s">
        <v>158</v>
      </c>
      <c r="G520" s="47" t="s">
        <v>90</v>
      </c>
      <c r="H520" s="47" t="s">
        <v>88</v>
      </c>
      <c r="I520" s="56">
        <v>1</v>
      </c>
    </row>
    <row r="521" spans="1:9" x14ac:dyDescent="0.2">
      <c r="A521" s="55">
        <v>2022</v>
      </c>
      <c r="B521" s="47" t="s">
        <v>25</v>
      </c>
      <c r="C521" s="47" t="s">
        <v>183</v>
      </c>
      <c r="D521" s="47" t="s">
        <v>83</v>
      </c>
      <c r="E521" s="47" t="s">
        <v>92</v>
      </c>
      <c r="F521" s="47" t="s">
        <v>158</v>
      </c>
      <c r="G521" s="47" t="s">
        <v>159</v>
      </c>
      <c r="H521" s="47" t="s">
        <v>86</v>
      </c>
      <c r="I521" s="56">
        <v>1</v>
      </c>
    </row>
    <row r="522" spans="1:9" x14ac:dyDescent="0.2">
      <c r="A522" s="55">
        <v>2022</v>
      </c>
      <c r="B522" s="47" t="s">
        <v>25</v>
      </c>
      <c r="C522" s="47" t="s">
        <v>183</v>
      </c>
      <c r="D522" s="47" t="s">
        <v>83</v>
      </c>
      <c r="E522" s="47" t="s">
        <v>92</v>
      </c>
      <c r="F522" s="47" t="s">
        <v>158</v>
      </c>
      <c r="G522" s="47" t="s">
        <v>160</v>
      </c>
      <c r="H522" s="47" t="s">
        <v>87</v>
      </c>
      <c r="I522" s="56">
        <v>1</v>
      </c>
    </row>
    <row r="523" spans="1:9" x14ac:dyDescent="0.2">
      <c r="A523" s="55">
        <v>2022</v>
      </c>
      <c r="B523" s="47" t="s">
        <v>25</v>
      </c>
      <c r="C523" s="47" t="s">
        <v>183</v>
      </c>
      <c r="D523" s="47" t="s">
        <v>83</v>
      </c>
      <c r="E523" s="47" t="s">
        <v>92</v>
      </c>
      <c r="F523" s="47" t="s">
        <v>158</v>
      </c>
      <c r="G523" s="47" t="s">
        <v>160</v>
      </c>
      <c r="H523" s="47" t="s">
        <v>88</v>
      </c>
      <c r="I523" s="56">
        <v>1</v>
      </c>
    </row>
    <row r="524" spans="1:9" x14ac:dyDescent="0.2">
      <c r="A524" s="55">
        <v>2022</v>
      </c>
      <c r="B524" s="47" t="s">
        <v>25</v>
      </c>
      <c r="C524" s="47" t="s">
        <v>183</v>
      </c>
      <c r="D524" s="47" t="s">
        <v>83</v>
      </c>
      <c r="E524" s="47" t="s">
        <v>92</v>
      </c>
      <c r="F524" s="47" t="s">
        <v>158</v>
      </c>
      <c r="G524" s="47" t="s">
        <v>90</v>
      </c>
      <c r="H524" s="47" t="s">
        <v>85</v>
      </c>
      <c r="I524" s="56">
        <v>3</v>
      </c>
    </row>
    <row r="525" spans="1:9" x14ac:dyDescent="0.2">
      <c r="A525" s="55">
        <v>2022</v>
      </c>
      <c r="B525" s="47" t="s">
        <v>25</v>
      </c>
      <c r="C525" s="47" t="s">
        <v>183</v>
      </c>
      <c r="D525" s="47" t="s">
        <v>83</v>
      </c>
      <c r="E525" s="47" t="s">
        <v>92</v>
      </c>
      <c r="F525" s="47" t="s">
        <v>158</v>
      </c>
      <c r="G525" s="47" t="s">
        <v>90</v>
      </c>
      <c r="H525" s="47" t="s">
        <v>86</v>
      </c>
      <c r="I525" s="56">
        <v>14</v>
      </c>
    </row>
    <row r="526" spans="1:9" x14ac:dyDescent="0.2">
      <c r="A526" s="55">
        <v>2022</v>
      </c>
      <c r="B526" s="47" t="s">
        <v>25</v>
      </c>
      <c r="C526" s="47" t="s">
        <v>183</v>
      </c>
      <c r="D526" s="47" t="s">
        <v>83</v>
      </c>
      <c r="E526" s="47" t="s">
        <v>92</v>
      </c>
      <c r="F526" s="47" t="s">
        <v>158</v>
      </c>
      <c r="G526" s="47" t="s">
        <v>90</v>
      </c>
      <c r="H526" s="47" t="s">
        <v>87</v>
      </c>
      <c r="I526" s="56">
        <v>5</v>
      </c>
    </row>
    <row r="527" spans="1:9" x14ac:dyDescent="0.2">
      <c r="A527" s="55">
        <v>2022</v>
      </c>
      <c r="B527" s="47" t="s">
        <v>29</v>
      </c>
      <c r="C527" s="47" t="s">
        <v>185</v>
      </c>
      <c r="D527" s="47" t="s">
        <v>83</v>
      </c>
      <c r="E527" s="47" t="s">
        <v>84</v>
      </c>
      <c r="F527" s="47" t="s">
        <v>158</v>
      </c>
      <c r="G527" s="47" t="s">
        <v>160</v>
      </c>
      <c r="H527" s="47" t="s">
        <v>85</v>
      </c>
      <c r="I527" s="56">
        <v>2</v>
      </c>
    </row>
    <row r="528" spans="1:9" x14ac:dyDescent="0.2">
      <c r="A528" s="55">
        <v>2022</v>
      </c>
      <c r="B528" s="47" t="s">
        <v>29</v>
      </c>
      <c r="C528" s="47" t="s">
        <v>185</v>
      </c>
      <c r="D528" s="47" t="s">
        <v>83</v>
      </c>
      <c r="E528" s="47" t="s">
        <v>84</v>
      </c>
      <c r="F528" s="47" t="s">
        <v>158</v>
      </c>
      <c r="G528" s="47" t="s">
        <v>160</v>
      </c>
      <c r="H528" s="47" t="s">
        <v>86</v>
      </c>
      <c r="I528" s="56">
        <v>1</v>
      </c>
    </row>
    <row r="529" spans="1:9" x14ac:dyDescent="0.2">
      <c r="A529" s="55">
        <v>2022</v>
      </c>
      <c r="B529" s="47" t="s">
        <v>29</v>
      </c>
      <c r="C529" s="47" t="s">
        <v>185</v>
      </c>
      <c r="D529" s="47" t="s">
        <v>83</v>
      </c>
      <c r="E529" s="47" t="s">
        <v>84</v>
      </c>
      <c r="F529" s="47" t="s">
        <v>158</v>
      </c>
      <c r="G529" s="47" t="s">
        <v>160</v>
      </c>
      <c r="H529" s="47" t="s">
        <v>87</v>
      </c>
      <c r="I529" s="56">
        <v>1</v>
      </c>
    </row>
    <row r="530" spans="1:9" x14ac:dyDescent="0.2">
      <c r="A530" s="55">
        <v>2022</v>
      </c>
      <c r="B530" s="47" t="s">
        <v>29</v>
      </c>
      <c r="C530" s="47" t="s">
        <v>185</v>
      </c>
      <c r="D530" s="47" t="s">
        <v>83</v>
      </c>
      <c r="E530" s="47" t="s">
        <v>84</v>
      </c>
      <c r="F530" s="47" t="s">
        <v>158</v>
      </c>
      <c r="G530" s="47" t="s">
        <v>90</v>
      </c>
      <c r="H530" s="47" t="s">
        <v>85</v>
      </c>
      <c r="I530" s="56">
        <v>5</v>
      </c>
    </row>
    <row r="531" spans="1:9" x14ac:dyDescent="0.2">
      <c r="A531" s="55">
        <v>2022</v>
      </c>
      <c r="B531" s="47" t="s">
        <v>29</v>
      </c>
      <c r="C531" s="47" t="s">
        <v>185</v>
      </c>
      <c r="D531" s="47" t="s">
        <v>83</v>
      </c>
      <c r="E531" s="47" t="s">
        <v>84</v>
      </c>
      <c r="F531" s="47" t="s">
        <v>158</v>
      </c>
      <c r="G531" s="47" t="s">
        <v>90</v>
      </c>
      <c r="H531" s="47" t="s">
        <v>86</v>
      </c>
      <c r="I531" s="56">
        <v>16</v>
      </c>
    </row>
    <row r="532" spans="1:9" x14ac:dyDescent="0.2">
      <c r="A532" s="55">
        <v>2022</v>
      </c>
      <c r="B532" s="47" t="s">
        <v>29</v>
      </c>
      <c r="C532" s="47" t="s">
        <v>185</v>
      </c>
      <c r="D532" s="47" t="s">
        <v>83</v>
      </c>
      <c r="E532" s="47" t="s">
        <v>84</v>
      </c>
      <c r="F532" s="47" t="s">
        <v>158</v>
      </c>
      <c r="G532" s="47" t="s">
        <v>90</v>
      </c>
      <c r="H532" s="47" t="s">
        <v>87</v>
      </c>
      <c r="I532" s="56">
        <v>4</v>
      </c>
    </row>
    <row r="533" spans="1:9" x14ac:dyDescent="0.2">
      <c r="A533" s="55">
        <v>2022</v>
      </c>
      <c r="B533" s="47" t="s">
        <v>30</v>
      </c>
      <c r="C533" s="47" t="s">
        <v>186</v>
      </c>
      <c r="D533" s="47" t="s">
        <v>83</v>
      </c>
      <c r="E533" s="47" t="s">
        <v>92</v>
      </c>
      <c r="F533" s="47" t="s">
        <v>158</v>
      </c>
      <c r="G533" s="47" t="s">
        <v>90</v>
      </c>
      <c r="H533" s="47" t="s">
        <v>85</v>
      </c>
      <c r="I533" s="56">
        <v>1</v>
      </c>
    </row>
    <row r="534" spans="1:9" x14ac:dyDescent="0.2">
      <c r="A534" s="55">
        <v>2022</v>
      </c>
      <c r="B534" s="47" t="s">
        <v>30</v>
      </c>
      <c r="C534" s="47" t="s">
        <v>186</v>
      </c>
      <c r="D534" s="47" t="s">
        <v>83</v>
      </c>
      <c r="E534" s="47" t="s">
        <v>92</v>
      </c>
      <c r="F534" s="47" t="s">
        <v>158</v>
      </c>
      <c r="G534" s="47" t="s">
        <v>90</v>
      </c>
      <c r="H534" s="47" t="s">
        <v>86</v>
      </c>
      <c r="I534" s="56">
        <v>7</v>
      </c>
    </row>
    <row r="535" spans="1:9" x14ac:dyDescent="0.2">
      <c r="A535" s="55">
        <v>2022</v>
      </c>
      <c r="B535" s="47" t="s">
        <v>30</v>
      </c>
      <c r="C535" s="47" t="s">
        <v>186</v>
      </c>
      <c r="D535" s="47" t="s">
        <v>83</v>
      </c>
      <c r="E535" s="47" t="s">
        <v>92</v>
      </c>
      <c r="F535" s="47" t="s">
        <v>158</v>
      </c>
      <c r="G535" s="47" t="s">
        <v>90</v>
      </c>
      <c r="H535" s="47" t="s">
        <v>87</v>
      </c>
      <c r="I535" s="56">
        <v>4</v>
      </c>
    </row>
    <row r="536" spans="1:9" x14ac:dyDescent="0.2">
      <c r="A536" s="55">
        <v>2022</v>
      </c>
      <c r="B536" s="47" t="s">
        <v>31</v>
      </c>
      <c r="C536" s="47" t="s">
        <v>198</v>
      </c>
      <c r="D536" s="47" t="s">
        <v>83</v>
      </c>
      <c r="E536" s="47" t="s">
        <v>92</v>
      </c>
      <c r="F536" s="47" t="s">
        <v>158</v>
      </c>
      <c r="G536" s="47" t="s">
        <v>160</v>
      </c>
      <c r="H536" s="47" t="s">
        <v>88</v>
      </c>
      <c r="I536" s="56">
        <v>1</v>
      </c>
    </row>
    <row r="537" spans="1:9" x14ac:dyDescent="0.2">
      <c r="A537" s="55">
        <v>2022</v>
      </c>
      <c r="B537" s="47" t="s">
        <v>31</v>
      </c>
      <c r="C537" s="47" t="s">
        <v>198</v>
      </c>
      <c r="D537" s="47" t="s">
        <v>83</v>
      </c>
      <c r="E537" s="47" t="s">
        <v>92</v>
      </c>
      <c r="F537" s="47" t="s">
        <v>158</v>
      </c>
      <c r="G537" s="47" t="s">
        <v>90</v>
      </c>
      <c r="H537" s="47" t="s">
        <v>85</v>
      </c>
      <c r="I537" s="56">
        <v>1</v>
      </c>
    </row>
    <row r="538" spans="1:9" x14ac:dyDescent="0.2">
      <c r="A538" s="55">
        <v>2022</v>
      </c>
      <c r="B538" s="47" t="s">
        <v>31</v>
      </c>
      <c r="C538" s="47" t="s">
        <v>198</v>
      </c>
      <c r="D538" s="47" t="s">
        <v>83</v>
      </c>
      <c r="E538" s="47" t="s">
        <v>92</v>
      </c>
      <c r="F538" s="47" t="s">
        <v>158</v>
      </c>
      <c r="G538" s="47" t="s">
        <v>90</v>
      </c>
      <c r="H538" s="47" t="s">
        <v>86</v>
      </c>
      <c r="I538" s="56">
        <v>7</v>
      </c>
    </row>
    <row r="539" spans="1:9" x14ac:dyDescent="0.2">
      <c r="A539" s="55">
        <v>2022</v>
      </c>
      <c r="B539" s="47" t="s">
        <v>32</v>
      </c>
      <c r="C539" s="47" t="s">
        <v>187</v>
      </c>
      <c r="D539" s="47" t="s">
        <v>40</v>
      </c>
      <c r="E539" s="47" t="s">
        <v>84</v>
      </c>
      <c r="F539" s="47" t="s">
        <v>158</v>
      </c>
      <c r="G539" s="47" t="s">
        <v>159</v>
      </c>
      <c r="H539" s="47" t="s">
        <v>88</v>
      </c>
      <c r="I539" s="56">
        <v>1</v>
      </c>
    </row>
    <row r="540" spans="1:9" x14ac:dyDescent="0.2">
      <c r="A540" s="55">
        <v>2022</v>
      </c>
      <c r="B540" s="47" t="s">
        <v>32</v>
      </c>
      <c r="C540" s="47" t="s">
        <v>187</v>
      </c>
      <c r="D540" s="47" t="s">
        <v>40</v>
      </c>
      <c r="E540" s="47" t="s">
        <v>84</v>
      </c>
      <c r="F540" s="47" t="s">
        <v>158</v>
      </c>
      <c r="G540" s="47" t="s">
        <v>160</v>
      </c>
      <c r="H540" s="47" t="s">
        <v>85</v>
      </c>
      <c r="I540" s="56">
        <v>3</v>
      </c>
    </row>
    <row r="541" spans="1:9" x14ac:dyDescent="0.2">
      <c r="A541" s="55">
        <v>2022</v>
      </c>
      <c r="B541" s="47" t="s">
        <v>32</v>
      </c>
      <c r="C541" s="47" t="s">
        <v>187</v>
      </c>
      <c r="D541" s="47" t="s">
        <v>40</v>
      </c>
      <c r="E541" s="47" t="s">
        <v>84</v>
      </c>
      <c r="F541" s="47" t="s">
        <v>158</v>
      </c>
      <c r="G541" s="47" t="s">
        <v>160</v>
      </c>
      <c r="H541" s="47" t="s">
        <v>86</v>
      </c>
      <c r="I541" s="56">
        <v>1</v>
      </c>
    </row>
    <row r="542" spans="1:9" x14ac:dyDescent="0.2">
      <c r="A542" s="55">
        <v>2022</v>
      </c>
      <c r="B542" s="47" t="s">
        <v>32</v>
      </c>
      <c r="C542" s="47" t="s">
        <v>187</v>
      </c>
      <c r="D542" s="47" t="s">
        <v>40</v>
      </c>
      <c r="E542" s="47" t="s">
        <v>84</v>
      </c>
      <c r="F542" s="47" t="s">
        <v>158</v>
      </c>
      <c r="G542" s="47" t="s">
        <v>90</v>
      </c>
      <c r="H542" s="47" t="s">
        <v>86</v>
      </c>
      <c r="I542" s="56">
        <v>7</v>
      </c>
    </row>
    <row r="543" spans="1:9" x14ac:dyDescent="0.2">
      <c r="A543" s="55">
        <v>2022</v>
      </c>
      <c r="B543" s="47" t="s">
        <v>32</v>
      </c>
      <c r="C543" s="47" t="s">
        <v>187</v>
      </c>
      <c r="D543" s="47" t="s">
        <v>40</v>
      </c>
      <c r="E543" s="47" t="s">
        <v>84</v>
      </c>
      <c r="F543" s="47" t="s">
        <v>158</v>
      </c>
      <c r="G543" s="47" t="s">
        <v>90</v>
      </c>
      <c r="H543" s="47" t="s">
        <v>87</v>
      </c>
      <c r="I543" s="56">
        <v>7</v>
      </c>
    </row>
    <row r="544" spans="1:9" x14ac:dyDescent="0.2">
      <c r="A544" s="55">
        <v>2022</v>
      </c>
      <c r="B544" s="47" t="s">
        <v>32</v>
      </c>
      <c r="C544" s="47" t="s">
        <v>187</v>
      </c>
      <c r="D544" s="47" t="s">
        <v>40</v>
      </c>
      <c r="E544" s="47" t="s">
        <v>84</v>
      </c>
      <c r="F544" s="47" t="s">
        <v>158</v>
      </c>
      <c r="G544" s="47" t="s">
        <v>90</v>
      </c>
      <c r="H544" s="47" t="s">
        <v>88</v>
      </c>
      <c r="I544" s="56">
        <v>4</v>
      </c>
    </row>
    <row r="545" spans="1:9" x14ac:dyDescent="0.2">
      <c r="A545" s="55">
        <v>2022</v>
      </c>
      <c r="B545" s="47" t="s">
        <v>33</v>
      </c>
      <c r="C545" s="47" t="s">
        <v>188</v>
      </c>
      <c r="D545" s="47" t="s">
        <v>83</v>
      </c>
      <c r="E545" s="47" t="s">
        <v>91</v>
      </c>
      <c r="F545" s="47" t="s">
        <v>158</v>
      </c>
      <c r="G545" s="47" t="s">
        <v>160</v>
      </c>
      <c r="H545" s="47" t="s">
        <v>85</v>
      </c>
      <c r="I545" s="56">
        <v>3</v>
      </c>
    </row>
    <row r="546" spans="1:9" x14ac:dyDescent="0.2">
      <c r="A546" s="55">
        <v>2022</v>
      </c>
      <c r="B546" s="47" t="s">
        <v>33</v>
      </c>
      <c r="C546" s="47" t="s">
        <v>188</v>
      </c>
      <c r="D546" s="47" t="s">
        <v>83</v>
      </c>
      <c r="E546" s="47" t="s">
        <v>91</v>
      </c>
      <c r="F546" s="47" t="s">
        <v>158</v>
      </c>
      <c r="G546" s="47" t="s">
        <v>160</v>
      </c>
      <c r="H546" s="47" t="s">
        <v>86</v>
      </c>
      <c r="I546" s="56">
        <v>2</v>
      </c>
    </row>
    <row r="547" spans="1:9" x14ac:dyDescent="0.2">
      <c r="A547" s="55">
        <v>2022</v>
      </c>
      <c r="B547" s="47" t="s">
        <v>33</v>
      </c>
      <c r="C547" s="47" t="s">
        <v>188</v>
      </c>
      <c r="D547" s="47" t="s">
        <v>83</v>
      </c>
      <c r="E547" s="47" t="s">
        <v>91</v>
      </c>
      <c r="F547" s="47" t="s">
        <v>158</v>
      </c>
      <c r="G547" s="47" t="s">
        <v>160</v>
      </c>
      <c r="H547" s="47" t="s">
        <v>87</v>
      </c>
      <c r="I547" s="56">
        <v>2</v>
      </c>
    </row>
    <row r="548" spans="1:9" x14ac:dyDescent="0.2">
      <c r="A548" s="55">
        <v>2022</v>
      </c>
      <c r="B548" s="47" t="s">
        <v>33</v>
      </c>
      <c r="C548" s="47" t="s">
        <v>188</v>
      </c>
      <c r="D548" s="47" t="s">
        <v>83</v>
      </c>
      <c r="E548" s="47" t="s">
        <v>91</v>
      </c>
      <c r="F548" s="47" t="s">
        <v>158</v>
      </c>
      <c r="G548" s="47" t="s">
        <v>160</v>
      </c>
      <c r="H548" s="47" t="s">
        <v>88</v>
      </c>
      <c r="I548" s="56">
        <v>1</v>
      </c>
    </row>
    <row r="549" spans="1:9" x14ac:dyDescent="0.2">
      <c r="A549" s="55">
        <v>2022</v>
      </c>
      <c r="B549" s="47" t="s">
        <v>33</v>
      </c>
      <c r="C549" s="47" t="s">
        <v>188</v>
      </c>
      <c r="D549" s="47" t="s">
        <v>83</v>
      </c>
      <c r="E549" s="47" t="s">
        <v>91</v>
      </c>
      <c r="F549" s="47" t="s">
        <v>158</v>
      </c>
      <c r="G549" s="47" t="s">
        <v>90</v>
      </c>
      <c r="H549" s="47" t="s">
        <v>85</v>
      </c>
      <c r="I549" s="56">
        <v>5</v>
      </c>
    </row>
    <row r="550" spans="1:9" x14ac:dyDescent="0.2">
      <c r="A550" s="55">
        <v>2022</v>
      </c>
      <c r="B550" s="47" t="s">
        <v>33</v>
      </c>
      <c r="C550" s="47" t="s">
        <v>188</v>
      </c>
      <c r="D550" s="47" t="s">
        <v>83</v>
      </c>
      <c r="E550" s="47" t="s">
        <v>91</v>
      </c>
      <c r="F550" s="47" t="s">
        <v>158</v>
      </c>
      <c r="G550" s="47" t="s">
        <v>90</v>
      </c>
      <c r="H550" s="47" t="s">
        <v>86</v>
      </c>
      <c r="I550" s="56">
        <v>21</v>
      </c>
    </row>
    <row r="551" spans="1:9" x14ac:dyDescent="0.2">
      <c r="A551" s="55">
        <v>2022</v>
      </c>
      <c r="B551" s="47" t="s">
        <v>33</v>
      </c>
      <c r="C551" s="47" t="s">
        <v>188</v>
      </c>
      <c r="D551" s="47" t="s">
        <v>83</v>
      </c>
      <c r="E551" s="47" t="s">
        <v>91</v>
      </c>
      <c r="F551" s="47" t="s">
        <v>158</v>
      </c>
      <c r="G551" s="47" t="s">
        <v>90</v>
      </c>
      <c r="H551" s="47" t="s">
        <v>87</v>
      </c>
      <c r="I551" s="56">
        <v>4</v>
      </c>
    </row>
    <row r="552" spans="1:9" x14ac:dyDescent="0.2">
      <c r="A552" s="55">
        <v>2022</v>
      </c>
      <c r="B552" s="47" t="s">
        <v>33</v>
      </c>
      <c r="C552" s="47" t="s">
        <v>188</v>
      </c>
      <c r="D552" s="47" t="s">
        <v>83</v>
      </c>
      <c r="E552" s="47" t="s">
        <v>91</v>
      </c>
      <c r="F552" s="47" t="s">
        <v>158</v>
      </c>
      <c r="G552" s="47" t="s">
        <v>90</v>
      </c>
      <c r="H552" s="47" t="s">
        <v>88</v>
      </c>
      <c r="I552" s="56">
        <v>1</v>
      </c>
    </row>
    <row r="553" spans="1:9" x14ac:dyDescent="0.2">
      <c r="A553" s="55">
        <v>2022</v>
      </c>
      <c r="B553" s="47" t="s">
        <v>34</v>
      </c>
      <c r="C553" s="47" t="s">
        <v>189</v>
      </c>
      <c r="D553" s="47" t="s">
        <v>83</v>
      </c>
      <c r="E553" s="47" t="s">
        <v>92</v>
      </c>
      <c r="F553" s="47" t="s">
        <v>158</v>
      </c>
      <c r="G553" s="47" t="s">
        <v>160</v>
      </c>
      <c r="H553" s="47" t="s">
        <v>85</v>
      </c>
      <c r="I553" s="56">
        <v>1</v>
      </c>
    </row>
    <row r="554" spans="1:9" x14ac:dyDescent="0.2">
      <c r="A554" s="55">
        <v>2022</v>
      </c>
      <c r="B554" s="47" t="s">
        <v>35</v>
      </c>
      <c r="C554" s="47" t="s">
        <v>190</v>
      </c>
      <c r="D554" s="47" t="s">
        <v>83</v>
      </c>
      <c r="E554" s="47" t="s">
        <v>84</v>
      </c>
      <c r="F554" s="47" t="s">
        <v>158</v>
      </c>
      <c r="G554" s="47" t="s">
        <v>160</v>
      </c>
      <c r="H554" s="47" t="s">
        <v>86</v>
      </c>
      <c r="I554" s="56">
        <v>1</v>
      </c>
    </row>
    <row r="555" spans="1:9" x14ac:dyDescent="0.2">
      <c r="A555" s="55">
        <v>2022</v>
      </c>
      <c r="B555" s="47" t="s">
        <v>96</v>
      </c>
      <c r="C555" s="47" t="s">
        <v>191</v>
      </c>
      <c r="D555" s="47" t="s">
        <v>40</v>
      </c>
      <c r="E555" s="47" t="s">
        <v>84</v>
      </c>
      <c r="F555" s="47" t="s">
        <v>158</v>
      </c>
      <c r="G555" s="47" t="s">
        <v>159</v>
      </c>
      <c r="H555" s="47" t="s">
        <v>86</v>
      </c>
      <c r="I555" s="56">
        <v>3</v>
      </c>
    </row>
    <row r="556" spans="1:9" x14ac:dyDescent="0.2">
      <c r="A556" s="55">
        <v>2022</v>
      </c>
      <c r="B556" s="47" t="s">
        <v>96</v>
      </c>
      <c r="C556" s="47" t="s">
        <v>191</v>
      </c>
      <c r="D556" s="47" t="s">
        <v>40</v>
      </c>
      <c r="E556" s="47" t="s">
        <v>84</v>
      </c>
      <c r="F556" s="47" t="s">
        <v>158</v>
      </c>
      <c r="G556" s="47" t="s">
        <v>159</v>
      </c>
      <c r="H556" s="47" t="s">
        <v>87</v>
      </c>
      <c r="I556" s="56">
        <v>2</v>
      </c>
    </row>
    <row r="557" spans="1:9" x14ac:dyDescent="0.2">
      <c r="A557" s="55">
        <v>2022</v>
      </c>
      <c r="B557" s="47" t="s">
        <v>96</v>
      </c>
      <c r="C557" s="47" t="s">
        <v>191</v>
      </c>
      <c r="D557" s="47" t="s">
        <v>40</v>
      </c>
      <c r="E557" s="47" t="s">
        <v>84</v>
      </c>
      <c r="F557" s="47" t="s">
        <v>158</v>
      </c>
      <c r="G557" s="47" t="s">
        <v>159</v>
      </c>
      <c r="H557" s="47" t="s">
        <v>88</v>
      </c>
      <c r="I557" s="56">
        <v>1</v>
      </c>
    </row>
    <row r="558" spans="1:9" x14ac:dyDescent="0.2">
      <c r="A558" s="55">
        <v>2022</v>
      </c>
      <c r="B558" s="47" t="s">
        <v>96</v>
      </c>
      <c r="C558" s="47" t="s">
        <v>191</v>
      </c>
      <c r="D558" s="47" t="s">
        <v>40</v>
      </c>
      <c r="E558" s="47" t="s">
        <v>84</v>
      </c>
      <c r="F558" s="47" t="s">
        <v>158</v>
      </c>
      <c r="G558" s="47" t="s">
        <v>160</v>
      </c>
      <c r="H558" s="47" t="s">
        <v>85</v>
      </c>
      <c r="I558" s="56">
        <v>2</v>
      </c>
    </row>
    <row r="559" spans="1:9" x14ac:dyDescent="0.2">
      <c r="A559" s="55">
        <v>2022</v>
      </c>
      <c r="B559" s="47" t="s">
        <v>96</v>
      </c>
      <c r="C559" s="47" t="s">
        <v>191</v>
      </c>
      <c r="D559" s="47" t="s">
        <v>40</v>
      </c>
      <c r="E559" s="47" t="s">
        <v>84</v>
      </c>
      <c r="F559" s="47" t="s">
        <v>158</v>
      </c>
      <c r="G559" s="47" t="s">
        <v>160</v>
      </c>
      <c r="H559" s="47" t="s">
        <v>87</v>
      </c>
      <c r="I559" s="56">
        <v>2</v>
      </c>
    </row>
    <row r="560" spans="1:9" x14ac:dyDescent="0.2">
      <c r="A560" s="55">
        <v>2022</v>
      </c>
      <c r="B560" s="47" t="s">
        <v>96</v>
      </c>
      <c r="C560" s="47" t="s">
        <v>191</v>
      </c>
      <c r="D560" s="47" t="s">
        <v>40</v>
      </c>
      <c r="E560" s="47" t="s">
        <v>84</v>
      </c>
      <c r="F560" s="47" t="s">
        <v>158</v>
      </c>
      <c r="G560" s="47" t="s">
        <v>90</v>
      </c>
      <c r="H560" s="47" t="s">
        <v>85</v>
      </c>
      <c r="I560" s="56">
        <v>20</v>
      </c>
    </row>
    <row r="561" spans="1:9" x14ac:dyDescent="0.2">
      <c r="A561" s="55">
        <v>2022</v>
      </c>
      <c r="B561" s="47" t="s">
        <v>96</v>
      </c>
      <c r="C561" s="47" t="s">
        <v>191</v>
      </c>
      <c r="D561" s="47" t="s">
        <v>40</v>
      </c>
      <c r="E561" s="47" t="s">
        <v>84</v>
      </c>
      <c r="F561" s="47" t="s">
        <v>158</v>
      </c>
      <c r="G561" s="47" t="s">
        <v>90</v>
      </c>
      <c r="H561" s="47" t="s">
        <v>86</v>
      </c>
      <c r="I561" s="56">
        <v>69</v>
      </c>
    </row>
    <row r="562" spans="1:9" x14ac:dyDescent="0.2">
      <c r="A562" s="55">
        <v>2022</v>
      </c>
      <c r="B562" s="47" t="s">
        <v>96</v>
      </c>
      <c r="C562" s="47" t="s">
        <v>191</v>
      </c>
      <c r="D562" s="47" t="s">
        <v>40</v>
      </c>
      <c r="E562" s="47" t="s">
        <v>84</v>
      </c>
      <c r="F562" s="47" t="s">
        <v>158</v>
      </c>
      <c r="G562" s="47" t="s">
        <v>90</v>
      </c>
      <c r="H562" s="47" t="s">
        <v>87</v>
      </c>
      <c r="I562" s="56">
        <v>25</v>
      </c>
    </row>
    <row r="563" spans="1:9" x14ac:dyDescent="0.2">
      <c r="A563" s="55">
        <v>2022</v>
      </c>
      <c r="B563" s="47" t="s">
        <v>36</v>
      </c>
      <c r="C563" s="47" t="s">
        <v>199</v>
      </c>
      <c r="D563" s="47" t="s">
        <v>83</v>
      </c>
      <c r="E563" s="47" t="s">
        <v>91</v>
      </c>
      <c r="F563" s="47" t="s">
        <v>158</v>
      </c>
      <c r="G563" s="47" t="s">
        <v>160</v>
      </c>
      <c r="H563" s="47" t="s">
        <v>86</v>
      </c>
      <c r="I563" s="56">
        <v>1</v>
      </c>
    </row>
    <row r="564" spans="1:9" x14ac:dyDescent="0.2">
      <c r="A564" s="55">
        <v>2022</v>
      </c>
      <c r="B564" s="47" t="s">
        <v>37</v>
      </c>
      <c r="C564" s="47" t="s">
        <v>192</v>
      </c>
      <c r="D564" s="47" t="s">
        <v>40</v>
      </c>
      <c r="E564" s="47" t="s">
        <v>84</v>
      </c>
      <c r="F564" s="47" t="s">
        <v>158</v>
      </c>
      <c r="G564" s="47" t="s">
        <v>160</v>
      </c>
      <c r="H564" s="47" t="s">
        <v>85</v>
      </c>
      <c r="I564" s="56">
        <v>4</v>
      </c>
    </row>
    <row r="565" spans="1:9" x14ac:dyDescent="0.2">
      <c r="A565" s="55">
        <v>2022</v>
      </c>
      <c r="B565" s="47" t="s">
        <v>38</v>
      </c>
      <c r="C565" s="47" t="s">
        <v>193</v>
      </c>
      <c r="D565" s="47" t="s">
        <v>83</v>
      </c>
      <c r="E565" s="47" t="s">
        <v>91</v>
      </c>
      <c r="F565" s="47" t="s">
        <v>158</v>
      </c>
      <c r="G565" s="47" t="s">
        <v>160</v>
      </c>
      <c r="H565" s="47" t="s">
        <v>86</v>
      </c>
      <c r="I565" s="56">
        <v>1</v>
      </c>
    </row>
    <row r="566" spans="1:9" x14ac:dyDescent="0.2">
      <c r="A566" s="55">
        <v>2022</v>
      </c>
      <c r="B566" s="47" t="s">
        <v>38</v>
      </c>
      <c r="C566" s="47" t="s">
        <v>193</v>
      </c>
      <c r="D566" s="47" t="s">
        <v>83</v>
      </c>
      <c r="E566" s="47" t="s">
        <v>91</v>
      </c>
      <c r="F566" s="47" t="s">
        <v>158</v>
      </c>
      <c r="G566" s="47" t="s">
        <v>160</v>
      </c>
      <c r="H566" s="47" t="s">
        <v>87</v>
      </c>
      <c r="I566" s="56">
        <v>1</v>
      </c>
    </row>
    <row r="567" spans="1:9" x14ac:dyDescent="0.2">
      <c r="A567" s="55">
        <v>2022</v>
      </c>
      <c r="B567" s="47" t="s">
        <v>38</v>
      </c>
      <c r="C567" s="47" t="s">
        <v>193</v>
      </c>
      <c r="D567" s="47" t="s">
        <v>83</v>
      </c>
      <c r="E567" s="47" t="s">
        <v>91</v>
      </c>
      <c r="F567" s="47" t="s">
        <v>158</v>
      </c>
      <c r="G567" s="47" t="s">
        <v>160</v>
      </c>
      <c r="H567" s="47" t="s">
        <v>71</v>
      </c>
      <c r="I567" s="56">
        <v>4</v>
      </c>
    </row>
    <row r="568" spans="1:9" x14ac:dyDescent="0.2">
      <c r="A568" s="55">
        <v>2022</v>
      </c>
      <c r="B568" s="47" t="s">
        <v>38</v>
      </c>
      <c r="C568" s="47" t="s">
        <v>193</v>
      </c>
      <c r="D568" s="47" t="s">
        <v>83</v>
      </c>
      <c r="E568" s="47" t="s">
        <v>91</v>
      </c>
      <c r="F568" s="47" t="s">
        <v>158</v>
      </c>
      <c r="G568" s="47" t="s">
        <v>90</v>
      </c>
      <c r="H568" s="47" t="s">
        <v>86</v>
      </c>
      <c r="I568" s="56">
        <v>1</v>
      </c>
    </row>
    <row r="569" spans="1:9" x14ac:dyDescent="0.2">
      <c r="A569" s="55">
        <v>2022</v>
      </c>
      <c r="B569" s="47" t="s">
        <v>38</v>
      </c>
      <c r="C569" s="47" t="s">
        <v>193</v>
      </c>
      <c r="D569" s="47" t="s">
        <v>83</v>
      </c>
      <c r="E569" s="47" t="s">
        <v>91</v>
      </c>
      <c r="F569" s="47" t="s">
        <v>158</v>
      </c>
      <c r="G569" s="47" t="s">
        <v>90</v>
      </c>
      <c r="H569" s="47" t="s">
        <v>87</v>
      </c>
      <c r="I569" s="56">
        <v>9</v>
      </c>
    </row>
    <row r="570" spans="1:9" x14ac:dyDescent="0.2">
      <c r="A570" s="55">
        <v>2022</v>
      </c>
      <c r="B570" s="47" t="s">
        <v>38</v>
      </c>
      <c r="C570" s="47" t="s">
        <v>193</v>
      </c>
      <c r="D570" s="47" t="s">
        <v>83</v>
      </c>
      <c r="E570" s="47" t="s">
        <v>91</v>
      </c>
      <c r="F570" s="47" t="s">
        <v>158</v>
      </c>
      <c r="G570" s="47" t="s">
        <v>90</v>
      </c>
      <c r="H570" s="47" t="s">
        <v>88</v>
      </c>
      <c r="I570" s="56">
        <v>4</v>
      </c>
    </row>
    <row r="571" spans="1:9" x14ac:dyDescent="0.2">
      <c r="A571" s="55">
        <v>2022</v>
      </c>
      <c r="B571" s="47" t="s">
        <v>39</v>
      </c>
      <c r="C571" s="47" t="s">
        <v>194</v>
      </c>
      <c r="D571" s="47" t="s">
        <v>40</v>
      </c>
      <c r="E571" s="47" t="s">
        <v>84</v>
      </c>
      <c r="F571" s="47" t="s">
        <v>158</v>
      </c>
      <c r="G571" s="47" t="s">
        <v>159</v>
      </c>
      <c r="H571" s="47" t="s">
        <v>86</v>
      </c>
      <c r="I571" s="56">
        <v>2</v>
      </c>
    </row>
    <row r="572" spans="1:9" x14ac:dyDescent="0.2">
      <c r="A572" s="55">
        <v>2022</v>
      </c>
      <c r="B572" s="47" t="s">
        <v>39</v>
      </c>
      <c r="C572" s="47" t="s">
        <v>194</v>
      </c>
      <c r="D572" s="47" t="s">
        <v>40</v>
      </c>
      <c r="E572" s="47" t="s">
        <v>84</v>
      </c>
      <c r="F572" s="47" t="s">
        <v>158</v>
      </c>
      <c r="G572" s="47" t="s">
        <v>160</v>
      </c>
      <c r="H572" s="47" t="s">
        <v>85</v>
      </c>
      <c r="I572" s="56">
        <v>5</v>
      </c>
    </row>
    <row r="573" spans="1:9" x14ac:dyDescent="0.2">
      <c r="A573" s="55">
        <v>2022</v>
      </c>
      <c r="B573" s="47" t="s">
        <v>39</v>
      </c>
      <c r="C573" s="47" t="s">
        <v>194</v>
      </c>
      <c r="D573" s="47" t="s">
        <v>40</v>
      </c>
      <c r="E573" s="47" t="s">
        <v>84</v>
      </c>
      <c r="F573" s="47" t="s">
        <v>158</v>
      </c>
      <c r="G573" s="47" t="s">
        <v>160</v>
      </c>
      <c r="H573" s="47" t="s">
        <v>86</v>
      </c>
      <c r="I573" s="56">
        <v>6</v>
      </c>
    </row>
    <row r="574" spans="1:9" x14ac:dyDescent="0.2">
      <c r="A574" s="55">
        <v>2022</v>
      </c>
      <c r="B574" s="47" t="s">
        <v>39</v>
      </c>
      <c r="C574" s="47" t="s">
        <v>194</v>
      </c>
      <c r="D574" s="47" t="s">
        <v>40</v>
      </c>
      <c r="E574" s="47" t="s">
        <v>84</v>
      </c>
      <c r="F574" s="47" t="s">
        <v>158</v>
      </c>
      <c r="G574" s="47" t="s">
        <v>160</v>
      </c>
      <c r="H574" s="47" t="s">
        <v>87</v>
      </c>
      <c r="I574" s="56">
        <v>8</v>
      </c>
    </row>
    <row r="575" spans="1:9" x14ac:dyDescent="0.2">
      <c r="A575" s="55">
        <v>2022</v>
      </c>
      <c r="B575" s="47" t="s">
        <v>39</v>
      </c>
      <c r="C575" s="47" t="s">
        <v>194</v>
      </c>
      <c r="D575" s="47" t="s">
        <v>40</v>
      </c>
      <c r="E575" s="47" t="s">
        <v>84</v>
      </c>
      <c r="F575" s="47" t="s">
        <v>158</v>
      </c>
      <c r="G575" s="47" t="s">
        <v>160</v>
      </c>
      <c r="H575" s="47" t="s">
        <v>88</v>
      </c>
      <c r="I575" s="56">
        <v>7</v>
      </c>
    </row>
    <row r="576" spans="1:9" x14ac:dyDescent="0.2">
      <c r="A576" s="55">
        <v>2022</v>
      </c>
      <c r="B576" s="47" t="s">
        <v>39</v>
      </c>
      <c r="C576" s="47" t="s">
        <v>194</v>
      </c>
      <c r="D576" s="47" t="s">
        <v>40</v>
      </c>
      <c r="E576" s="47" t="s">
        <v>84</v>
      </c>
      <c r="F576" s="47" t="s">
        <v>158</v>
      </c>
      <c r="G576" s="47" t="s">
        <v>160</v>
      </c>
      <c r="H576" s="47" t="s">
        <v>89</v>
      </c>
      <c r="I576" s="56">
        <v>1</v>
      </c>
    </row>
    <row r="577" spans="1:9" x14ac:dyDescent="0.2">
      <c r="A577" s="55">
        <v>2022</v>
      </c>
      <c r="B577" s="47" t="s">
        <v>39</v>
      </c>
      <c r="C577" s="47" t="s">
        <v>194</v>
      </c>
      <c r="D577" s="47" t="s">
        <v>40</v>
      </c>
      <c r="E577" s="47" t="s">
        <v>84</v>
      </c>
      <c r="F577" s="47" t="s">
        <v>158</v>
      </c>
      <c r="G577" s="47" t="s">
        <v>90</v>
      </c>
      <c r="H577" s="47" t="s">
        <v>86</v>
      </c>
      <c r="I577" s="56">
        <v>5</v>
      </c>
    </row>
    <row r="578" spans="1:9" x14ac:dyDescent="0.2">
      <c r="A578" s="55">
        <v>2022</v>
      </c>
      <c r="B578" s="47" t="s">
        <v>39</v>
      </c>
      <c r="C578" s="47" t="s">
        <v>194</v>
      </c>
      <c r="D578" s="47" t="s">
        <v>40</v>
      </c>
      <c r="E578" s="47" t="s">
        <v>84</v>
      </c>
      <c r="F578" s="47" t="s">
        <v>158</v>
      </c>
      <c r="G578" s="47" t="s">
        <v>90</v>
      </c>
      <c r="H578" s="47" t="s">
        <v>87</v>
      </c>
      <c r="I578" s="56">
        <v>24</v>
      </c>
    </row>
    <row r="579" spans="1:9" x14ac:dyDescent="0.2">
      <c r="A579" s="55">
        <v>2022</v>
      </c>
      <c r="B579" s="47" t="s">
        <v>39</v>
      </c>
      <c r="C579" s="47" t="s">
        <v>194</v>
      </c>
      <c r="D579" s="47" t="s">
        <v>40</v>
      </c>
      <c r="E579" s="47" t="s">
        <v>84</v>
      </c>
      <c r="F579" s="47" t="s">
        <v>158</v>
      </c>
      <c r="G579" s="47" t="s">
        <v>90</v>
      </c>
      <c r="H579" s="47" t="s">
        <v>88</v>
      </c>
      <c r="I579" s="56">
        <v>4</v>
      </c>
    </row>
    <row r="580" spans="1:9" x14ac:dyDescent="0.2">
      <c r="A580" s="55">
        <v>2023</v>
      </c>
      <c r="B580" s="47" t="s">
        <v>1</v>
      </c>
      <c r="C580" s="47" t="s">
        <v>157</v>
      </c>
      <c r="D580" s="47" t="s">
        <v>83</v>
      </c>
      <c r="E580" s="47" t="s">
        <v>84</v>
      </c>
      <c r="F580" s="47" t="s">
        <v>158</v>
      </c>
      <c r="G580" s="47" t="s">
        <v>159</v>
      </c>
      <c r="H580" s="47" t="s">
        <v>87</v>
      </c>
      <c r="I580" s="56">
        <v>5</v>
      </c>
    </row>
    <row r="581" spans="1:9" x14ac:dyDescent="0.2">
      <c r="A581" s="55">
        <v>2023</v>
      </c>
      <c r="B581" s="47" t="s">
        <v>1</v>
      </c>
      <c r="C581" s="47" t="s">
        <v>157</v>
      </c>
      <c r="D581" s="47" t="s">
        <v>83</v>
      </c>
      <c r="E581" s="47" t="s">
        <v>84</v>
      </c>
      <c r="F581" s="47" t="s">
        <v>158</v>
      </c>
      <c r="G581" s="47" t="s">
        <v>159</v>
      </c>
      <c r="H581" s="47" t="s">
        <v>88</v>
      </c>
      <c r="I581" s="56">
        <v>4</v>
      </c>
    </row>
    <row r="582" spans="1:9" x14ac:dyDescent="0.2">
      <c r="A582" s="55">
        <v>2023</v>
      </c>
      <c r="B582" s="47" t="s">
        <v>1</v>
      </c>
      <c r="C582" s="47" t="s">
        <v>157</v>
      </c>
      <c r="D582" s="47" t="s">
        <v>83</v>
      </c>
      <c r="E582" s="47" t="s">
        <v>84</v>
      </c>
      <c r="F582" s="47" t="s">
        <v>158</v>
      </c>
      <c r="G582" s="47" t="s">
        <v>160</v>
      </c>
      <c r="H582" s="47" t="s">
        <v>85</v>
      </c>
      <c r="I582" s="56">
        <v>5</v>
      </c>
    </row>
    <row r="583" spans="1:9" x14ac:dyDescent="0.2">
      <c r="A583" s="55">
        <v>2023</v>
      </c>
      <c r="B583" s="47" t="s">
        <v>1</v>
      </c>
      <c r="C583" s="47" t="s">
        <v>157</v>
      </c>
      <c r="D583" s="47" t="s">
        <v>83</v>
      </c>
      <c r="E583" s="47" t="s">
        <v>84</v>
      </c>
      <c r="F583" s="47" t="s">
        <v>158</v>
      </c>
      <c r="G583" s="47" t="s">
        <v>160</v>
      </c>
      <c r="H583" s="47" t="s">
        <v>86</v>
      </c>
      <c r="I583" s="56">
        <v>8</v>
      </c>
    </row>
    <row r="584" spans="1:9" x14ac:dyDescent="0.2">
      <c r="A584" s="55">
        <v>2023</v>
      </c>
      <c r="B584" s="47" t="s">
        <v>1</v>
      </c>
      <c r="C584" s="47" t="s">
        <v>157</v>
      </c>
      <c r="D584" s="47" t="s">
        <v>83</v>
      </c>
      <c r="E584" s="47" t="s">
        <v>84</v>
      </c>
      <c r="F584" s="47" t="s">
        <v>158</v>
      </c>
      <c r="G584" s="47" t="s">
        <v>160</v>
      </c>
      <c r="H584" s="47" t="s">
        <v>87</v>
      </c>
      <c r="I584" s="56">
        <v>5</v>
      </c>
    </row>
    <row r="585" spans="1:9" x14ac:dyDescent="0.2">
      <c r="A585" s="55">
        <v>2023</v>
      </c>
      <c r="B585" s="47" t="s">
        <v>1</v>
      </c>
      <c r="C585" s="47" t="s">
        <v>157</v>
      </c>
      <c r="D585" s="47" t="s">
        <v>83</v>
      </c>
      <c r="E585" s="47" t="s">
        <v>84</v>
      </c>
      <c r="F585" s="47" t="s">
        <v>158</v>
      </c>
      <c r="G585" s="47" t="s">
        <v>160</v>
      </c>
      <c r="H585" s="47" t="s">
        <v>88</v>
      </c>
      <c r="I585" s="56">
        <v>3</v>
      </c>
    </row>
    <row r="586" spans="1:9" x14ac:dyDescent="0.2">
      <c r="A586" s="55">
        <v>2023</v>
      </c>
      <c r="B586" s="47" t="s">
        <v>1</v>
      </c>
      <c r="C586" s="47" t="s">
        <v>157</v>
      </c>
      <c r="D586" s="47" t="s">
        <v>83</v>
      </c>
      <c r="E586" s="47" t="s">
        <v>84</v>
      </c>
      <c r="F586" s="47" t="s">
        <v>158</v>
      </c>
      <c r="G586" s="47" t="s">
        <v>160</v>
      </c>
      <c r="H586" s="47" t="s">
        <v>89</v>
      </c>
      <c r="I586" s="56">
        <v>4</v>
      </c>
    </row>
    <row r="587" spans="1:9" x14ac:dyDescent="0.2">
      <c r="A587" s="55">
        <v>2023</v>
      </c>
      <c r="B587" s="47" t="s">
        <v>1</v>
      </c>
      <c r="C587" s="47" t="s">
        <v>157</v>
      </c>
      <c r="D587" s="47" t="s">
        <v>83</v>
      </c>
      <c r="E587" s="47" t="s">
        <v>84</v>
      </c>
      <c r="F587" s="47" t="s">
        <v>158</v>
      </c>
      <c r="G587" s="47" t="s">
        <v>90</v>
      </c>
      <c r="H587" s="47" t="s">
        <v>85</v>
      </c>
      <c r="I587" s="56">
        <v>15</v>
      </c>
    </row>
    <row r="588" spans="1:9" x14ac:dyDescent="0.2">
      <c r="A588" s="55">
        <v>2023</v>
      </c>
      <c r="B588" s="47" t="s">
        <v>1</v>
      </c>
      <c r="C588" s="47" t="s">
        <v>157</v>
      </c>
      <c r="D588" s="47" t="s">
        <v>83</v>
      </c>
      <c r="E588" s="47" t="s">
        <v>84</v>
      </c>
      <c r="F588" s="47" t="s">
        <v>158</v>
      </c>
      <c r="G588" s="47" t="s">
        <v>90</v>
      </c>
      <c r="H588" s="47" t="s">
        <v>86</v>
      </c>
      <c r="I588" s="56">
        <v>40</v>
      </c>
    </row>
    <row r="589" spans="1:9" x14ac:dyDescent="0.2">
      <c r="A589" s="55">
        <v>2023</v>
      </c>
      <c r="B589" s="47" t="s">
        <v>1</v>
      </c>
      <c r="C589" s="47" t="s">
        <v>157</v>
      </c>
      <c r="D589" s="47" t="s">
        <v>83</v>
      </c>
      <c r="E589" s="47" t="s">
        <v>84</v>
      </c>
      <c r="F589" s="47" t="s">
        <v>158</v>
      </c>
      <c r="G589" s="47" t="s">
        <v>90</v>
      </c>
      <c r="H589" s="47" t="s">
        <v>87</v>
      </c>
      <c r="I589" s="56">
        <v>30</v>
      </c>
    </row>
    <row r="590" spans="1:9" x14ac:dyDescent="0.2">
      <c r="A590" s="55">
        <v>2023</v>
      </c>
      <c r="B590" s="47" t="s">
        <v>1</v>
      </c>
      <c r="C590" s="47" t="s">
        <v>157</v>
      </c>
      <c r="D590" s="47" t="s">
        <v>83</v>
      </c>
      <c r="E590" s="47" t="s">
        <v>84</v>
      </c>
      <c r="F590" s="47" t="s">
        <v>158</v>
      </c>
      <c r="G590" s="47" t="s">
        <v>90</v>
      </c>
      <c r="H590" s="47" t="s">
        <v>88</v>
      </c>
      <c r="I590" s="56">
        <v>22</v>
      </c>
    </row>
    <row r="591" spans="1:9" x14ac:dyDescent="0.2">
      <c r="A591" s="55">
        <v>2023</v>
      </c>
      <c r="B591" s="47" t="s">
        <v>1</v>
      </c>
      <c r="C591" s="47" t="s">
        <v>157</v>
      </c>
      <c r="D591" s="47" t="s">
        <v>83</v>
      </c>
      <c r="E591" s="47" t="s">
        <v>84</v>
      </c>
      <c r="F591" s="47" t="s">
        <v>158</v>
      </c>
      <c r="G591" s="47" t="s">
        <v>90</v>
      </c>
      <c r="H591" s="47" t="s">
        <v>89</v>
      </c>
      <c r="I591" s="56">
        <v>3</v>
      </c>
    </row>
    <row r="592" spans="1:9" x14ac:dyDescent="0.2">
      <c r="A592" s="55">
        <v>2023</v>
      </c>
      <c r="B592" s="47" t="s">
        <v>2</v>
      </c>
      <c r="C592" s="47" t="s">
        <v>161</v>
      </c>
      <c r="D592" s="47" t="s">
        <v>83</v>
      </c>
      <c r="E592" s="47" t="s">
        <v>91</v>
      </c>
      <c r="F592" s="47" t="s">
        <v>158</v>
      </c>
      <c r="G592" s="47" t="s">
        <v>160</v>
      </c>
      <c r="H592" s="47" t="s">
        <v>85</v>
      </c>
      <c r="I592" s="56">
        <v>3</v>
      </c>
    </row>
    <row r="593" spans="1:9" x14ac:dyDescent="0.2">
      <c r="A593" s="55">
        <v>2023</v>
      </c>
      <c r="B593" s="47" t="s">
        <v>2</v>
      </c>
      <c r="C593" s="47" t="s">
        <v>161</v>
      </c>
      <c r="D593" s="47" t="s">
        <v>83</v>
      </c>
      <c r="E593" s="47" t="s">
        <v>91</v>
      </c>
      <c r="F593" s="47" t="s">
        <v>158</v>
      </c>
      <c r="G593" s="47" t="s">
        <v>160</v>
      </c>
      <c r="H593" s="47" t="s">
        <v>86</v>
      </c>
      <c r="I593" s="56">
        <v>1</v>
      </c>
    </row>
    <row r="594" spans="1:9" x14ac:dyDescent="0.2">
      <c r="A594" s="55">
        <v>2023</v>
      </c>
      <c r="B594" s="47" t="s">
        <v>2</v>
      </c>
      <c r="C594" s="47" t="s">
        <v>161</v>
      </c>
      <c r="D594" s="47" t="s">
        <v>83</v>
      </c>
      <c r="E594" s="47" t="s">
        <v>91</v>
      </c>
      <c r="F594" s="47" t="s">
        <v>158</v>
      </c>
      <c r="G594" s="47" t="s">
        <v>90</v>
      </c>
      <c r="H594" s="47" t="s">
        <v>85</v>
      </c>
      <c r="I594" s="56">
        <v>2</v>
      </c>
    </row>
    <row r="595" spans="1:9" x14ac:dyDescent="0.2">
      <c r="A595" s="55">
        <v>2023</v>
      </c>
      <c r="B595" s="47" t="s">
        <v>2</v>
      </c>
      <c r="C595" s="47" t="s">
        <v>161</v>
      </c>
      <c r="D595" s="47" t="s">
        <v>83</v>
      </c>
      <c r="E595" s="47" t="s">
        <v>91</v>
      </c>
      <c r="F595" s="47" t="s">
        <v>158</v>
      </c>
      <c r="G595" s="47" t="s">
        <v>90</v>
      </c>
      <c r="H595" s="47" t="s">
        <v>86</v>
      </c>
      <c r="I595" s="56">
        <v>18</v>
      </c>
    </row>
    <row r="596" spans="1:9" x14ac:dyDescent="0.2">
      <c r="A596" s="55">
        <v>2023</v>
      </c>
      <c r="B596" s="47" t="s">
        <v>2</v>
      </c>
      <c r="C596" s="47" t="s">
        <v>161</v>
      </c>
      <c r="D596" s="47" t="s">
        <v>83</v>
      </c>
      <c r="E596" s="47" t="s">
        <v>91</v>
      </c>
      <c r="F596" s="47" t="s">
        <v>158</v>
      </c>
      <c r="G596" s="47" t="s">
        <v>90</v>
      </c>
      <c r="H596" s="47" t="s">
        <v>87</v>
      </c>
      <c r="I596" s="56">
        <v>1</v>
      </c>
    </row>
    <row r="597" spans="1:9" x14ac:dyDescent="0.2">
      <c r="A597" s="55">
        <v>2023</v>
      </c>
      <c r="B597" s="47" t="s">
        <v>2</v>
      </c>
      <c r="C597" s="47" t="s">
        <v>161</v>
      </c>
      <c r="D597" s="47" t="s">
        <v>83</v>
      </c>
      <c r="E597" s="47" t="s">
        <v>91</v>
      </c>
      <c r="F597" s="47" t="s">
        <v>158</v>
      </c>
      <c r="G597" s="47" t="s">
        <v>90</v>
      </c>
      <c r="H597" s="47" t="s">
        <v>88</v>
      </c>
      <c r="I597" s="56">
        <v>1</v>
      </c>
    </row>
    <row r="598" spans="1:9" x14ac:dyDescent="0.2">
      <c r="A598" s="55">
        <v>2023</v>
      </c>
      <c r="B598" s="47" t="s">
        <v>3</v>
      </c>
      <c r="C598" s="47" t="s">
        <v>162</v>
      </c>
      <c r="D598" s="47" t="s">
        <v>83</v>
      </c>
      <c r="E598" s="47" t="s">
        <v>84</v>
      </c>
      <c r="F598" s="47" t="s">
        <v>158</v>
      </c>
      <c r="G598" s="47" t="s">
        <v>160</v>
      </c>
      <c r="H598" s="47" t="s">
        <v>85</v>
      </c>
      <c r="I598" s="56">
        <v>1</v>
      </c>
    </row>
    <row r="599" spans="1:9" x14ac:dyDescent="0.2">
      <c r="A599" s="55">
        <v>2023</v>
      </c>
      <c r="B599" s="47" t="s">
        <v>3</v>
      </c>
      <c r="C599" s="47" t="s">
        <v>162</v>
      </c>
      <c r="D599" s="47" t="s">
        <v>83</v>
      </c>
      <c r="E599" s="47" t="s">
        <v>84</v>
      </c>
      <c r="F599" s="47" t="s">
        <v>158</v>
      </c>
      <c r="G599" s="47" t="s">
        <v>90</v>
      </c>
      <c r="H599" s="47" t="s">
        <v>85</v>
      </c>
      <c r="I599" s="56">
        <v>12</v>
      </c>
    </row>
    <row r="600" spans="1:9" x14ac:dyDescent="0.2">
      <c r="A600" s="55">
        <v>2023</v>
      </c>
      <c r="B600" s="47" t="s">
        <v>3</v>
      </c>
      <c r="C600" s="47" t="s">
        <v>162</v>
      </c>
      <c r="D600" s="47" t="s">
        <v>83</v>
      </c>
      <c r="E600" s="47" t="s">
        <v>84</v>
      </c>
      <c r="F600" s="47" t="s">
        <v>158</v>
      </c>
      <c r="G600" s="47" t="s">
        <v>90</v>
      </c>
      <c r="H600" s="47" t="s">
        <v>86</v>
      </c>
      <c r="I600" s="56">
        <v>25</v>
      </c>
    </row>
    <row r="601" spans="1:9" x14ac:dyDescent="0.2">
      <c r="A601" s="55">
        <v>2023</v>
      </c>
      <c r="B601" s="47" t="s">
        <v>3</v>
      </c>
      <c r="C601" s="47" t="s">
        <v>162</v>
      </c>
      <c r="D601" s="47" t="s">
        <v>83</v>
      </c>
      <c r="E601" s="47" t="s">
        <v>84</v>
      </c>
      <c r="F601" s="47" t="s">
        <v>158</v>
      </c>
      <c r="G601" s="47" t="s">
        <v>90</v>
      </c>
      <c r="H601" s="47" t="s">
        <v>87</v>
      </c>
      <c r="I601" s="56">
        <v>3</v>
      </c>
    </row>
    <row r="602" spans="1:9" x14ac:dyDescent="0.2">
      <c r="A602" s="55">
        <v>2023</v>
      </c>
      <c r="B602" s="47" t="s">
        <v>3</v>
      </c>
      <c r="C602" s="47" t="s">
        <v>162</v>
      </c>
      <c r="D602" s="47" t="s">
        <v>83</v>
      </c>
      <c r="E602" s="47" t="s">
        <v>84</v>
      </c>
      <c r="F602" s="47" t="s">
        <v>158</v>
      </c>
      <c r="G602" s="47" t="s">
        <v>90</v>
      </c>
      <c r="H602" s="47" t="s">
        <v>88</v>
      </c>
      <c r="I602" s="56">
        <v>1</v>
      </c>
    </row>
    <row r="603" spans="1:9" x14ac:dyDescent="0.2">
      <c r="A603" s="55">
        <v>2023</v>
      </c>
      <c r="B603" s="47" t="s">
        <v>4</v>
      </c>
      <c r="C603" s="47" t="s">
        <v>163</v>
      </c>
      <c r="D603" s="47" t="s">
        <v>83</v>
      </c>
      <c r="E603" s="47" t="s">
        <v>91</v>
      </c>
      <c r="F603" s="47" t="s">
        <v>158</v>
      </c>
      <c r="G603" s="47" t="s">
        <v>160</v>
      </c>
      <c r="H603" s="47" t="s">
        <v>85</v>
      </c>
      <c r="I603" s="56">
        <v>3</v>
      </c>
    </row>
    <row r="604" spans="1:9" x14ac:dyDescent="0.2">
      <c r="A604" s="55">
        <v>2023</v>
      </c>
      <c r="B604" s="47" t="s">
        <v>4</v>
      </c>
      <c r="C604" s="47" t="s">
        <v>163</v>
      </c>
      <c r="D604" s="47" t="s">
        <v>83</v>
      </c>
      <c r="E604" s="47" t="s">
        <v>91</v>
      </c>
      <c r="F604" s="47" t="s">
        <v>158</v>
      </c>
      <c r="G604" s="47" t="s">
        <v>90</v>
      </c>
      <c r="H604" s="47" t="s">
        <v>85</v>
      </c>
      <c r="I604" s="56">
        <v>21</v>
      </c>
    </row>
    <row r="605" spans="1:9" x14ac:dyDescent="0.2">
      <c r="A605" s="55">
        <v>2023</v>
      </c>
      <c r="B605" s="47" t="s">
        <v>4</v>
      </c>
      <c r="C605" s="47" t="s">
        <v>163</v>
      </c>
      <c r="D605" s="47" t="s">
        <v>83</v>
      </c>
      <c r="E605" s="47" t="s">
        <v>91</v>
      </c>
      <c r="F605" s="47" t="s">
        <v>158</v>
      </c>
      <c r="G605" s="47" t="s">
        <v>90</v>
      </c>
      <c r="H605" s="47" t="s">
        <v>86</v>
      </c>
      <c r="I605" s="56">
        <v>15</v>
      </c>
    </row>
    <row r="606" spans="1:9" x14ac:dyDescent="0.2">
      <c r="A606" s="55">
        <v>2023</v>
      </c>
      <c r="B606" s="47" t="s">
        <v>4</v>
      </c>
      <c r="C606" s="47" t="s">
        <v>163</v>
      </c>
      <c r="D606" s="47" t="s">
        <v>83</v>
      </c>
      <c r="E606" s="47" t="s">
        <v>91</v>
      </c>
      <c r="F606" s="47" t="s">
        <v>158</v>
      </c>
      <c r="G606" s="47" t="s">
        <v>90</v>
      </c>
      <c r="H606" s="47" t="s">
        <v>87</v>
      </c>
      <c r="I606" s="56">
        <v>11</v>
      </c>
    </row>
    <row r="607" spans="1:9" x14ac:dyDescent="0.2">
      <c r="A607" s="55">
        <v>2023</v>
      </c>
      <c r="B607" s="47" t="s">
        <v>5</v>
      </c>
      <c r="C607" s="47" t="s">
        <v>164</v>
      </c>
      <c r="D607" s="47" t="s">
        <v>83</v>
      </c>
      <c r="E607" s="47" t="s">
        <v>92</v>
      </c>
      <c r="F607" s="47" t="s">
        <v>158</v>
      </c>
      <c r="G607" s="47" t="s">
        <v>90</v>
      </c>
      <c r="H607" s="47" t="s">
        <v>85</v>
      </c>
      <c r="I607" s="56">
        <v>1</v>
      </c>
    </row>
    <row r="608" spans="1:9" x14ac:dyDescent="0.2">
      <c r="A608" s="55">
        <v>2023</v>
      </c>
      <c r="B608" s="47" t="s">
        <v>5</v>
      </c>
      <c r="C608" s="47" t="s">
        <v>164</v>
      </c>
      <c r="D608" s="47" t="s">
        <v>83</v>
      </c>
      <c r="E608" s="47" t="s">
        <v>92</v>
      </c>
      <c r="F608" s="47" t="s">
        <v>158</v>
      </c>
      <c r="G608" s="47" t="s">
        <v>90</v>
      </c>
      <c r="H608" s="47" t="s">
        <v>86</v>
      </c>
      <c r="I608" s="56">
        <v>8</v>
      </c>
    </row>
    <row r="609" spans="1:9" x14ac:dyDescent="0.2">
      <c r="A609" s="55">
        <v>2023</v>
      </c>
      <c r="B609" s="47" t="s">
        <v>5</v>
      </c>
      <c r="C609" s="47" t="s">
        <v>164</v>
      </c>
      <c r="D609" s="47" t="s">
        <v>83</v>
      </c>
      <c r="E609" s="47" t="s">
        <v>92</v>
      </c>
      <c r="F609" s="47" t="s">
        <v>158</v>
      </c>
      <c r="G609" s="47" t="s">
        <v>90</v>
      </c>
      <c r="H609" s="47" t="s">
        <v>87</v>
      </c>
      <c r="I609" s="56">
        <v>3</v>
      </c>
    </row>
    <row r="610" spans="1:9" x14ac:dyDescent="0.2">
      <c r="A610" s="55">
        <v>2023</v>
      </c>
      <c r="B610" s="47" t="s">
        <v>6</v>
      </c>
      <c r="C610" s="47" t="s">
        <v>165</v>
      </c>
      <c r="D610" s="47" t="s">
        <v>83</v>
      </c>
      <c r="E610" s="47" t="s">
        <v>91</v>
      </c>
      <c r="F610" s="47" t="s">
        <v>158</v>
      </c>
      <c r="G610" s="47" t="s">
        <v>160</v>
      </c>
      <c r="H610" s="47" t="s">
        <v>85</v>
      </c>
      <c r="I610" s="56">
        <v>4</v>
      </c>
    </row>
    <row r="611" spans="1:9" x14ac:dyDescent="0.2">
      <c r="A611" s="55">
        <v>2023</v>
      </c>
      <c r="B611" s="47" t="s">
        <v>6</v>
      </c>
      <c r="C611" s="47" t="s">
        <v>165</v>
      </c>
      <c r="D611" s="47" t="s">
        <v>83</v>
      </c>
      <c r="E611" s="47" t="s">
        <v>91</v>
      </c>
      <c r="F611" s="47" t="s">
        <v>158</v>
      </c>
      <c r="G611" s="47" t="s">
        <v>160</v>
      </c>
      <c r="H611" s="47" t="s">
        <v>86</v>
      </c>
      <c r="I611" s="56">
        <v>7</v>
      </c>
    </row>
    <row r="612" spans="1:9" x14ac:dyDescent="0.2">
      <c r="A612" s="55">
        <v>2023</v>
      </c>
      <c r="B612" s="47" t="s">
        <v>6</v>
      </c>
      <c r="C612" s="47" t="s">
        <v>165</v>
      </c>
      <c r="D612" s="47" t="s">
        <v>83</v>
      </c>
      <c r="E612" s="47" t="s">
        <v>91</v>
      </c>
      <c r="F612" s="47" t="s">
        <v>158</v>
      </c>
      <c r="G612" s="47" t="s">
        <v>160</v>
      </c>
      <c r="H612" s="47" t="s">
        <v>87</v>
      </c>
      <c r="I612" s="56">
        <v>4</v>
      </c>
    </row>
    <row r="613" spans="1:9" x14ac:dyDescent="0.2">
      <c r="A613" s="55">
        <v>2023</v>
      </c>
      <c r="B613" s="47" t="s">
        <v>6</v>
      </c>
      <c r="C613" s="47" t="s">
        <v>165</v>
      </c>
      <c r="D613" s="47" t="s">
        <v>83</v>
      </c>
      <c r="E613" s="47" t="s">
        <v>91</v>
      </c>
      <c r="F613" s="47" t="s">
        <v>158</v>
      </c>
      <c r="G613" s="47" t="s">
        <v>90</v>
      </c>
      <c r="H613" s="47" t="s">
        <v>85</v>
      </c>
      <c r="I613" s="56">
        <v>3</v>
      </c>
    </row>
    <row r="614" spans="1:9" x14ac:dyDescent="0.2">
      <c r="A614" s="55">
        <v>2023</v>
      </c>
      <c r="B614" s="47" t="s">
        <v>6</v>
      </c>
      <c r="C614" s="47" t="s">
        <v>165</v>
      </c>
      <c r="D614" s="47" t="s">
        <v>83</v>
      </c>
      <c r="E614" s="47" t="s">
        <v>91</v>
      </c>
      <c r="F614" s="47" t="s">
        <v>158</v>
      </c>
      <c r="G614" s="47" t="s">
        <v>90</v>
      </c>
      <c r="H614" s="47" t="s">
        <v>86</v>
      </c>
      <c r="I614" s="56">
        <v>24</v>
      </c>
    </row>
    <row r="615" spans="1:9" x14ac:dyDescent="0.2">
      <c r="A615" s="55">
        <v>2023</v>
      </c>
      <c r="B615" s="47" t="s">
        <v>6</v>
      </c>
      <c r="C615" s="47" t="s">
        <v>165</v>
      </c>
      <c r="D615" s="47" t="s">
        <v>83</v>
      </c>
      <c r="E615" s="47" t="s">
        <v>91</v>
      </c>
      <c r="F615" s="47" t="s">
        <v>158</v>
      </c>
      <c r="G615" s="47" t="s">
        <v>90</v>
      </c>
      <c r="H615" s="47" t="s">
        <v>87</v>
      </c>
      <c r="I615" s="56">
        <v>7</v>
      </c>
    </row>
    <row r="616" spans="1:9" x14ac:dyDescent="0.2">
      <c r="A616" s="55">
        <v>2023</v>
      </c>
      <c r="B616" s="47" t="s">
        <v>6</v>
      </c>
      <c r="C616" s="47" t="s">
        <v>165</v>
      </c>
      <c r="D616" s="47" t="s">
        <v>83</v>
      </c>
      <c r="E616" s="47" t="s">
        <v>91</v>
      </c>
      <c r="F616" s="47" t="s">
        <v>158</v>
      </c>
      <c r="G616" s="47" t="s">
        <v>90</v>
      </c>
      <c r="H616" s="47" t="s">
        <v>88</v>
      </c>
      <c r="I616" s="56">
        <v>1</v>
      </c>
    </row>
    <row r="617" spans="1:9" x14ac:dyDescent="0.2">
      <c r="A617" s="55">
        <v>2023</v>
      </c>
      <c r="B617" s="47" t="s">
        <v>8</v>
      </c>
      <c r="C617" s="47" t="s">
        <v>166</v>
      </c>
      <c r="D617" s="47" t="s">
        <v>83</v>
      </c>
      <c r="E617" s="47" t="s">
        <v>92</v>
      </c>
      <c r="F617" s="47" t="s">
        <v>158</v>
      </c>
      <c r="G617" s="47" t="s">
        <v>160</v>
      </c>
      <c r="H617" s="47" t="s">
        <v>85</v>
      </c>
      <c r="I617" s="56">
        <v>1</v>
      </c>
    </row>
    <row r="618" spans="1:9" x14ac:dyDescent="0.2">
      <c r="A618" s="55">
        <v>2023</v>
      </c>
      <c r="B618" s="47" t="s">
        <v>8</v>
      </c>
      <c r="C618" s="47" t="s">
        <v>166</v>
      </c>
      <c r="D618" s="47" t="s">
        <v>83</v>
      </c>
      <c r="E618" s="47" t="s">
        <v>92</v>
      </c>
      <c r="F618" s="47" t="s">
        <v>158</v>
      </c>
      <c r="G618" s="47" t="s">
        <v>160</v>
      </c>
      <c r="H618" s="47" t="s">
        <v>86</v>
      </c>
      <c r="I618" s="56">
        <v>2</v>
      </c>
    </row>
    <row r="619" spans="1:9" x14ac:dyDescent="0.2">
      <c r="A619" s="55">
        <v>2023</v>
      </c>
      <c r="B619" s="47" t="s">
        <v>8</v>
      </c>
      <c r="C619" s="47" t="s">
        <v>166</v>
      </c>
      <c r="D619" s="47" t="s">
        <v>83</v>
      </c>
      <c r="E619" s="47" t="s">
        <v>92</v>
      </c>
      <c r="F619" s="47" t="s">
        <v>158</v>
      </c>
      <c r="G619" s="47" t="s">
        <v>160</v>
      </c>
      <c r="H619" s="47" t="s">
        <v>87</v>
      </c>
      <c r="I619" s="56">
        <v>1</v>
      </c>
    </row>
    <row r="620" spans="1:9" x14ac:dyDescent="0.2">
      <c r="A620" s="55">
        <v>2023</v>
      </c>
      <c r="B620" s="47" t="s">
        <v>9</v>
      </c>
      <c r="C620" s="47" t="s">
        <v>167</v>
      </c>
      <c r="D620" s="47" t="s">
        <v>83</v>
      </c>
      <c r="E620" s="47" t="s">
        <v>92</v>
      </c>
      <c r="F620" s="47" t="s">
        <v>158</v>
      </c>
      <c r="G620" s="47" t="s">
        <v>160</v>
      </c>
      <c r="H620" s="47" t="s">
        <v>85</v>
      </c>
      <c r="I620" s="56">
        <v>1</v>
      </c>
    </row>
    <row r="621" spans="1:9" x14ac:dyDescent="0.2">
      <c r="A621" s="55">
        <v>2023</v>
      </c>
      <c r="B621" s="47" t="s">
        <v>9</v>
      </c>
      <c r="C621" s="47" t="s">
        <v>167</v>
      </c>
      <c r="D621" s="47" t="s">
        <v>83</v>
      </c>
      <c r="E621" s="47" t="s">
        <v>92</v>
      </c>
      <c r="F621" s="47" t="s">
        <v>158</v>
      </c>
      <c r="G621" s="47" t="s">
        <v>160</v>
      </c>
      <c r="H621" s="47" t="s">
        <v>86</v>
      </c>
      <c r="I621" s="56">
        <v>1</v>
      </c>
    </row>
    <row r="622" spans="1:9" x14ac:dyDescent="0.2">
      <c r="A622" s="55">
        <v>2023</v>
      </c>
      <c r="B622" s="47" t="s">
        <v>10</v>
      </c>
      <c r="C622" s="47" t="s">
        <v>195</v>
      </c>
      <c r="D622" s="47" t="s">
        <v>83</v>
      </c>
      <c r="E622" s="47" t="s">
        <v>91</v>
      </c>
      <c r="F622" s="47" t="s">
        <v>158</v>
      </c>
      <c r="G622" s="47" t="s">
        <v>160</v>
      </c>
      <c r="H622" s="47" t="s">
        <v>86</v>
      </c>
      <c r="I622" s="56">
        <v>1</v>
      </c>
    </row>
    <row r="623" spans="1:9" x14ac:dyDescent="0.2">
      <c r="A623" s="55">
        <v>2023</v>
      </c>
      <c r="B623" s="47" t="s">
        <v>93</v>
      </c>
      <c r="C623" s="47" t="s">
        <v>168</v>
      </c>
      <c r="D623" s="47" t="s">
        <v>83</v>
      </c>
      <c r="E623" s="47" t="s">
        <v>92</v>
      </c>
      <c r="F623" s="47" t="s">
        <v>158</v>
      </c>
      <c r="G623" s="47" t="s">
        <v>159</v>
      </c>
      <c r="H623" s="47" t="s">
        <v>88</v>
      </c>
      <c r="I623" s="56">
        <v>1</v>
      </c>
    </row>
    <row r="624" spans="1:9" x14ac:dyDescent="0.2">
      <c r="A624" s="55">
        <v>2023</v>
      </c>
      <c r="B624" s="47" t="s">
        <v>93</v>
      </c>
      <c r="C624" s="47" t="s">
        <v>168</v>
      </c>
      <c r="D624" s="47" t="s">
        <v>83</v>
      </c>
      <c r="E624" s="47" t="s">
        <v>92</v>
      </c>
      <c r="F624" s="47" t="s">
        <v>158</v>
      </c>
      <c r="G624" s="47" t="s">
        <v>160</v>
      </c>
      <c r="H624" s="47" t="s">
        <v>85</v>
      </c>
      <c r="I624" s="56">
        <v>1</v>
      </c>
    </row>
    <row r="625" spans="1:9" x14ac:dyDescent="0.2">
      <c r="A625" s="55">
        <v>2023</v>
      </c>
      <c r="B625" s="47" t="s">
        <v>93</v>
      </c>
      <c r="C625" s="47" t="s">
        <v>168</v>
      </c>
      <c r="D625" s="47" t="s">
        <v>83</v>
      </c>
      <c r="E625" s="47" t="s">
        <v>92</v>
      </c>
      <c r="F625" s="47" t="s">
        <v>158</v>
      </c>
      <c r="G625" s="47" t="s">
        <v>160</v>
      </c>
      <c r="H625" s="47" t="s">
        <v>86</v>
      </c>
      <c r="I625" s="56">
        <v>8</v>
      </c>
    </row>
    <row r="626" spans="1:9" x14ac:dyDescent="0.2">
      <c r="A626" s="55">
        <v>2023</v>
      </c>
      <c r="B626" s="47" t="s">
        <v>93</v>
      </c>
      <c r="C626" s="47" t="s">
        <v>168</v>
      </c>
      <c r="D626" s="47" t="s">
        <v>83</v>
      </c>
      <c r="E626" s="47" t="s">
        <v>92</v>
      </c>
      <c r="F626" s="47" t="s">
        <v>158</v>
      </c>
      <c r="G626" s="47" t="s">
        <v>160</v>
      </c>
      <c r="H626" s="47" t="s">
        <v>87</v>
      </c>
      <c r="I626" s="56">
        <v>2</v>
      </c>
    </row>
    <row r="627" spans="1:9" x14ac:dyDescent="0.2">
      <c r="A627" s="55">
        <v>2023</v>
      </c>
      <c r="B627" s="47" t="s">
        <v>93</v>
      </c>
      <c r="C627" s="47" t="s">
        <v>168</v>
      </c>
      <c r="D627" s="47" t="s">
        <v>83</v>
      </c>
      <c r="E627" s="47" t="s">
        <v>92</v>
      </c>
      <c r="F627" s="47" t="s">
        <v>158</v>
      </c>
      <c r="G627" s="47" t="s">
        <v>90</v>
      </c>
      <c r="H627" s="47" t="s">
        <v>85</v>
      </c>
      <c r="I627" s="56">
        <v>6</v>
      </c>
    </row>
    <row r="628" spans="1:9" x14ac:dyDescent="0.2">
      <c r="A628" s="55">
        <v>2023</v>
      </c>
      <c r="B628" s="47" t="s">
        <v>93</v>
      </c>
      <c r="C628" s="47" t="s">
        <v>168</v>
      </c>
      <c r="D628" s="47" t="s">
        <v>83</v>
      </c>
      <c r="E628" s="47" t="s">
        <v>92</v>
      </c>
      <c r="F628" s="47" t="s">
        <v>158</v>
      </c>
      <c r="G628" s="47" t="s">
        <v>90</v>
      </c>
      <c r="H628" s="47" t="s">
        <v>86</v>
      </c>
      <c r="I628" s="56">
        <v>32</v>
      </c>
    </row>
    <row r="629" spans="1:9" x14ac:dyDescent="0.2">
      <c r="A629" s="55">
        <v>2023</v>
      </c>
      <c r="B629" s="47" t="s">
        <v>93</v>
      </c>
      <c r="C629" s="47" t="s">
        <v>168</v>
      </c>
      <c r="D629" s="47" t="s">
        <v>83</v>
      </c>
      <c r="E629" s="47" t="s">
        <v>92</v>
      </c>
      <c r="F629" s="47" t="s">
        <v>158</v>
      </c>
      <c r="G629" s="47" t="s">
        <v>90</v>
      </c>
      <c r="H629" s="47" t="s">
        <v>87</v>
      </c>
      <c r="I629" s="56">
        <v>17</v>
      </c>
    </row>
    <row r="630" spans="1:9" x14ac:dyDescent="0.2">
      <c r="A630" s="55">
        <v>2023</v>
      </c>
      <c r="B630" s="47" t="s">
        <v>93</v>
      </c>
      <c r="C630" s="47" t="s">
        <v>168</v>
      </c>
      <c r="D630" s="47" t="s">
        <v>83</v>
      </c>
      <c r="E630" s="47" t="s">
        <v>92</v>
      </c>
      <c r="F630" s="47" t="s">
        <v>158</v>
      </c>
      <c r="G630" s="47" t="s">
        <v>90</v>
      </c>
      <c r="H630" s="47" t="s">
        <v>88</v>
      </c>
      <c r="I630" s="56">
        <v>2</v>
      </c>
    </row>
    <row r="631" spans="1:9" x14ac:dyDescent="0.2">
      <c r="A631" s="55">
        <v>2023</v>
      </c>
      <c r="B631" s="47" t="s">
        <v>93</v>
      </c>
      <c r="C631" s="47" t="s">
        <v>168</v>
      </c>
      <c r="D631" s="47" t="s">
        <v>83</v>
      </c>
      <c r="E631" s="47" t="s">
        <v>92</v>
      </c>
      <c r="F631" s="47" t="s">
        <v>158</v>
      </c>
      <c r="G631" s="47" t="s">
        <v>90</v>
      </c>
      <c r="H631" s="47" t="s">
        <v>89</v>
      </c>
      <c r="I631" s="56">
        <v>1</v>
      </c>
    </row>
    <row r="632" spans="1:9" x14ac:dyDescent="0.2">
      <c r="A632" s="55">
        <v>2023</v>
      </c>
      <c r="B632" s="47" t="s">
        <v>94</v>
      </c>
      <c r="C632" s="47" t="s">
        <v>169</v>
      </c>
      <c r="D632" s="47" t="s">
        <v>83</v>
      </c>
      <c r="E632" s="47" t="s">
        <v>91</v>
      </c>
      <c r="F632" s="47" t="s">
        <v>158</v>
      </c>
      <c r="G632" s="47" t="s">
        <v>159</v>
      </c>
      <c r="H632" s="47" t="s">
        <v>85</v>
      </c>
      <c r="I632" s="56">
        <v>4</v>
      </c>
    </row>
    <row r="633" spans="1:9" x14ac:dyDescent="0.2">
      <c r="A633" s="55">
        <v>2023</v>
      </c>
      <c r="B633" s="47" t="s">
        <v>94</v>
      </c>
      <c r="C633" s="47" t="s">
        <v>169</v>
      </c>
      <c r="D633" s="47" t="s">
        <v>83</v>
      </c>
      <c r="E633" s="47" t="s">
        <v>91</v>
      </c>
      <c r="F633" s="47" t="s">
        <v>158</v>
      </c>
      <c r="G633" s="47" t="s">
        <v>159</v>
      </c>
      <c r="H633" s="47" t="s">
        <v>86</v>
      </c>
      <c r="I633" s="56">
        <v>4</v>
      </c>
    </row>
    <row r="634" spans="1:9" x14ac:dyDescent="0.2">
      <c r="A634" s="55">
        <v>2023</v>
      </c>
      <c r="B634" s="47" t="s">
        <v>94</v>
      </c>
      <c r="C634" s="47" t="s">
        <v>169</v>
      </c>
      <c r="D634" s="47" t="s">
        <v>83</v>
      </c>
      <c r="E634" s="47" t="s">
        <v>91</v>
      </c>
      <c r="F634" s="47" t="s">
        <v>158</v>
      </c>
      <c r="G634" s="47" t="s">
        <v>159</v>
      </c>
      <c r="H634" s="47" t="s">
        <v>87</v>
      </c>
      <c r="I634" s="56">
        <v>2</v>
      </c>
    </row>
    <row r="635" spans="1:9" x14ac:dyDescent="0.2">
      <c r="A635" s="55">
        <v>2023</v>
      </c>
      <c r="B635" s="47" t="s">
        <v>94</v>
      </c>
      <c r="C635" s="47" t="s">
        <v>169</v>
      </c>
      <c r="D635" s="47" t="s">
        <v>83</v>
      </c>
      <c r="E635" s="47" t="s">
        <v>91</v>
      </c>
      <c r="F635" s="47" t="s">
        <v>158</v>
      </c>
      <c r="G635" s="47" t="s">
        <v>160</v>
      </c>
      <c r="H635" s="47" t="s">
        <v>85</v>
      </c>
      <c r="I635" s="56">
        <v>1</v>
      </c>
    </row>
    <row r="636" spans="1:9" x14ac:dyDescent="0.2">
      <c r="A636" s="55">
        <v>2023</v>
      </c>
      <c r="B636" s="47" t="s">
        <v>94</v>
      </c>
      <c r="C636" s="47" t="s">
        <v>169</v>
      </c>
      <c r="D636" s="47" t="s">
        <v>83</v>
      </c>
      <c r="E636" s="47" t="s">
        <v>91</v>
      </c>
      <c r="F636" s="47" t="s">
        <v>158</v>
      </c>
      <c r="G636" s="47" t="s">
        <v>160</v>
      </c>
      <c r="H636" s="47" t="s">
        <v>87</v>
      </c>
      <c r="I636" s="56">
        <v>4</v>
      </c>
    </row>
    <row r="637" spans="1:9" x14ac:dyDescent="0.2">
      <c r="A637" s="55">
        <v>2023</v>
      </c>
      <c r="B637" s="47" t="s">
        <v>94</v>
      </c>
      <c r="C637" s="47" t="s">
        <v>169</v>
      </c>
      <c r="D637" s="47" t="s">
        <v>83</v>
      </c>
      <c r="E637" s="47" t="s">
        <v>91</v>
      </c>
      <c r="F637" s="47" t="s">
        <v>158</v>
      </c>
      <c r="G637" s="47" t="s">
        <v>160</v>
      </c>
      <c r="H637" s="47" t="s">
        <v>88</v>
      </c>
      <c r="I637" s="56">
        <v>4</v>
      </c>
    </row>
    <row r="638" spans="1:9" x14ac:dyDescent="0.2">
      <c r="A638" s="55">
        <v>2023</v>
      </c>
      <c r="B638" s="47" t="s">
        <v>94</v>
      </c>
      <c r="C638" s="47" t="s">
        <v>169</v>
      </c>
      <c r="D638" s="47" t="s">
        <v>83</v>
      </c>
      <c r="E638" s="47" t="s">
        <v>91</v>
      </c>
      <c r="F638" s="47" t="s">
        <v>158</v>
      </c>
      <c r="G638" s="47" t="s">
        <v>90</v>
      </c>
      <c r="H638" s="47" t="s">
        <v>85</v>
      </c>
      <c r="I638" s="56">
        <v>5</v>
      </c>
    </row>
    <row r="639" spans="1:9" x14ac:dyDescent="0.2">
      <c r="A639" s="55">
        <v>2023</v>
      </c>
      <c r="B639" s="47" t="s">
        <v>94</v>
      </c>
      <c r="C639" s="47" t="s">
        <v>169</v>
      </c>
      <c r="D639" s="47" t="s">
        <v>83</v>
      </c>
      <c r="E639" s="47" t="s">
        <v>91</v>
      </c>
      <c r="F639" s="47" t="s">
        <v>158</v>
      </c>
      <c r="G639" s="47" t="s">
        <v>90</v>
      </c>
      <c r="H639" s="47" t="s">
        <v>86</v>
      </c>
      <c r="I639" s="56">
        <v>7</v>
      </c>
    </row>
    <row r="640" spans="1:9" x14ac:dyDescent="0.2">
      <c r="A640" s="55">
        <v>2023</v>
      </c>
      <c r="B640" s="47" t="s">
        <v>94</v>
      </c>
      <c r="C640" s="47" t="s">
        <v>169</v>
      </c>
      <c r="D640" s="47" t="s">
        <v>83</v>
      </c>
      <c r="E640" s="47" t="s">
        <v>91</v>
      </c>
      <c r="F640" s="47" t="s">
        <v>158</v>
      </c>
      <c r="G640" s="47" t="s">
        <v>90</v>
      </c>
      <c r="H640" s="47" t="s">
        <v>87</v>
      </c>
      <c r="I640" s="56">
        <v>6</v>
      </c>
    </row>
    <row r="641" spans="1:9" x14ac:dyDescent="0.2">
      <c r="A641" s="55">
        <v>2023</v>
      </c>
      <c r="B641" s="47" t="s">
        <v>94</v>
      </c>
      <c r="C641" s="47" t="s">
        <v>169</v>
      </c>
      <c r="D641" s="47" t="s">
        <v>83</v>
      </c>
      <c r="E641" s="47" t="s">
        <v>91</v>
      </c>
      <c r="F641" s="47" t="s">
        <v>158</v>
      </c>
      <c r="G641" s="47" t="s">
        <v>90</v>
      </c>
      <c r="H641" s="47" t="s">
        <v>88</v>
      </c>
      <c r="I641" s="56">
        <v>2</v>
      </c>
    </row>
    <row r="642" spans="1:9" x14ac:dyDescent="0.2">
      <c r="A642" s="55">
        <v>2023</v>
      </c>
      <c r="B642" s="47" t="s">
        <v>11</v>
      </c>
      <c r="C642" s="47" t="s">
        <v>170</v>
      </c>
      <c r="D642" s="47" t="s">
        <v>83</v>
      </c>
      <c r="E642" s="47" t="s">
        <v>92</v>
      </c>
      <c r="F642" s="47" t="s">
        <v>158</v>
      </c>
      <c r="G642" s="47" t="s">
        <v>159</v>
      </c>
      <c r="H642" s="47" t="s">
        <v>85</v>
      </c>
      <c r="I642" s="56">
        <v>1</v>
      </c>
    </row>
    <row r="643" spans="1:9" x14ac:dyDescent="0.2">
      <c r="A643" s="55">
        <v>2023</v>
      </c>
      <c r="B643" s="47" t="s">
        <v>11</v>
      </c>
      <c r="C643" s="47" t="s">
        <v>170</v>
      </c>
      <c r="D643" s="47" t="s">
        <v>83</v>
      </c>
      <c r="E643" s="47" t="s">
        <v>92</v>
      </c>
      <c r="F643" s="47" t="s">
        <v>158</v>
      </c>
      <c r="G643" s="47" t="s">
        <v>159</v>
      </c>
      <c r="H643" s="47" t="s">
        <v>86</v>
      </c>
      <c r="I643" s="56">
        <v>1</v>
      </c>
    </row>
    <row r="644" spans="1:9" x14ac:dyDescent="0.2">
      <c r="A644" s="55">
        <v>2023</v>
      </c>
      <c r="B644" s="47" t="s">
        <v>11</v>
      </c>
      <c r="C644" s="47" t="s">
        <v>170</v>
      </c>
      <c r="D644" s="47" t="s">
        <v>83</v>
      </c>
      <c r="E644" s="47" t="s">
        <v>92</v>
      </c>
      <c r="F644" s="47" t="s">
        <v>158</v>
      </c>
      <c r="G644" s="47" t="s">
        <v>159</v>
      </c>
      <c r="H644" s="47" t="s">
        <v>87</v>
      </c>
      <c r="I644" s="56">
        <v>1</v>
      </c>
    </row>
    <row r="645" spans="1:9" x14ac:dyDescent="0.2">
      <c r="A645" s="55">
        <v>2023</v>
      </c>
      <c r="B645" s="47" t="s">
        <v>11</v>
      </c>
      <c r="C645" s="47" t="s">
        <v>170</v>
      </c>
      <c r="D645" s="47" t="s">
        <v>83</v>
      </c>
      <c r="E645" s="47" t="s">
        <v>92</v>
      </c>
      <c r="F645" s="47" t="s">
        <v>158</v>
      </c>
      <c r="G645" s="47" t="s">
        <v>159</v>
      </c>
      <c r="H645" s="47" t="s">
        <v>88</v>
      </c>
      <c r="I645" s="56">
        <v>1</v>
      </c>
    </row>
    <row r="646" spans="1:9" x14ac:dyDescent="0.2">
      <c r="A646" s="55">
        <v>2023</v>
      </c>
      <c r="B646" s="47" t="s">
        <v>11</v>
      </c>
      <c r="C646" s="47" t="s">
        <v>170</v>
      </c>
      <c r="D646" s="47" t="s">
        <v>83</v>
      </c>
      <c r="E646" s="47" t="s">
        <v>92</v>
      </c>
      <c r="F646" s="47" t="s">
        <v>158</v>
      </c>
      <c r="G646" s="47" t="s">
        <v>160</v>
      </c>
      <c r="H646" s="47" t="s">
        <v>85</v>
      </c>
      <c r="I646" s="56">
        <v>3</v>
      </c>
    </row>
    <row r="647" spans="1:9" x14ac:dyDescent="0.2">
      <c r="A647" s="55">
        <v>2023</v>
      </c>
      <c r="B647" s="47" t="s">
        <v>11</v>
      </c>
      <c r="C647" s="47" t="s">
        <v>170</v>
      </c>
      <c r="D647" s="47" t="s">
        <v>83</v>
      </c>
      <c r="E647" s="47" t="s">
        <v>92</v>
      </c>
      <c r="F647" s="47" t="s">
        <v>158</v>
      </c>
      <c r="G647" s="47" t="s">
        <v>160</v>
      </c>
      <c r="H647" s="47" t="s">
        <v>86</v>
      </c>
      <c r="I647" s="56">
        <v>1</v>
      </c>
    </row>
    <row r="648" spans="1:9" x14ac:dyDescent="0.2">
      <c r="A648" s="55">
        <v>2023</v>
      </c>
      <c r="B648" s="47" t="s">
        <v>11</v>
      </c>
      <c r="C648" s="47" t="s">
        <v>170</v>
      </c>
      <c r="D648" s="47" t="s">
        <v>83</v>
      </c>
      <c r="E648" s="47" t="s">
        <v>92</v>
      </c>
      <c r="F648" s="47" t="s">
        <v>158</v>
      </c>
      <c r="G648" s="47" t="s">
        <v>160</v>
      </c>
      <c r="H648" s="47" t="s">
        <v>87</v>
      </c>
      <c r="I648" s="56">
        <v>6</v>
      </c>
    </row>
    <row r="649" spans="1:9" x14ac:dyDescent="0.2">
      <c r="A649" s="55">
        <v>2023</v>
      </c>
      <c r="B649" s="47" t="s">
        <v>11</v>
      </c>
      <c r="C649" s="47" t="s">
        <v>170</v>
      </c>
      <c r="D649" s="47" t="s">
        <v>83</v>
      </c>
      <c r="E649" s="47" t="s">
        <v>92</v>
      </c>
      <c r="F649" s="47" t="s">
        <v>158</v>
      </c>
      <c r="G649" s="47" t="s">
        <v>160</v>
      </c>
      <c r="H649" s="47" t="s">
        <v>88</v>
      </c>
      <c r="I649" s="56">
        <v>1</v>
      </c>
    </row>
    <row r="650" spans="1:9" x14ac:dyDescent="0.2">
      <c r="A650" s="55">
        <v>2023</v>
      </c>
      <c r="B650" s="47" t="s">
        <v>11</v>
      </c>
      <c r="C650" s="47" t="s">
        <v>170</v>
      </c>
      <c r="D650" s="47" t="s">
        <v>83</v>
      </c>
      <c r="E650" s="47" t="s">
        <v>92</v>
      </c>
      <c r="F650" s="47" t="s">
        <v>158</v>
      </c>
      <c r="G650" s="47" t="s">
        <v>90</v>
      </c>
      <c r="H650" s="47" t="s">
        <v>85</v>
      </c>
      <c r="I650" s="56">
        <v>19</v>
      </c>
    </row>
    <row r="651" spans="1:9" x14ac:dyDescent="0.2">
      <c r="A651" s="55">
        <v>2023</v>
      </c>
      <c r="B651" s="47" t="s">
        <v>11</v>
      </c>
      <c r="C651" s="47" t="s">
        <v>170</v>
      </c>
      <c r="D651" s="47" t="s">
        <v>83</v>
      </c>
      <c r="E651" s="47" t="s">
        <v>92</v>
      </c>
      <c r="F651" s="47" t="s">
        <v>158</v>
      </c>
      <c r="G651" s="47" t="s">
        <v>90</v>
      </c>
      <c r="H651" s="47" t="s">
        <v>86</v>
      </c>
      <c r="I651" s="56">
        <v>9</v>
      </c>
    </row>
    <row r="652" spans="1:9" x14ac:dyDescent="0.2">
      <c r="A652" s="55">
        <v>2023</v>
      </c>
      <c r="B652" s="47" t="s">
        <v>11</v>
      </c>
      <c r="C652" s="47" t="s">
        <v>170</v>
      </c>
      <c r="D652" s="47" t="s">
        <v>83</v>
      </c>
      <c r="E652" s="47" t="s">
        <v>92</v>
      </c>
      <c r="F652" s="47" t="s">
        <v>158</v>
      </c>
      <c r="G652" s="47" t="s">
        <v>90</v>
      </c>
      <c r="H652" s="47" t="s">
        <v>87</v>
      </c>
      <c r="I652" s="56">
        <v>3</v>
      </c>
    </row>
    <row r="653" spans="1:9" x14ac:dyDescent="0.2">
      <c r="A653" s="55">
        <v>2023</v>
      </c>
      <c r="B653" s="47" t="s">
        <v>11</v>
      </c>
      <c r="C653" s="47" t="s">
        <v>170</v>
      </c>
      <c r="D653" s="47" t="s">
        <v>83</v>
      </c>
      <c r="E653" s="47" t="s">
        <v>92</v>
      </c>
      <c r="F653" s="47" t="s">
        <v>158</v>
      </c>
      <c r="G653" s="47" t="s">
        <v>90</v>
      </c>
      <c r="H653" s="47" t="s">
        <v>88</v>
      </c>
      <c r="I653" s="56">
        <v>5</v>
      </c>
    </row>
    <row r="654" spans="1:9" x14ac:dyDescent="0.2">
      <c r="A654" s="55">
        <v>2023</v>
      </c>
      <c r="B654" s="47" t="s">
        <v>12</v>
      </c>
      <c r="C654" s="47" t="s">
        <v>171</v>
      </c>
      <c r="D654" s="47" t="s">
        <v>83</v>
      </c>
      <c r="E654" s="47" t="s">
        <v>91</v>
      </c>
      <c r="F654" s="47" t="s">
        <v>158</v>
      </c>
      <c r="G654" s="47" t="s">
        <v>160</v>
      </c>
      <c r="H654" s="47" t="s">
        <v>86</v>
      </c>
      <c r="I654" s="56">
        <v>1</v>
      </c>
    </row>
    <row r="655" spans="1:9" x14ac:dyDescent="0.2">
      <c r="A655" s="55">
        <v>2023</v>
      </c>
      <c r="B655" s="47" t="s">
        <v>13</v>
      </c>
      <c r="C655" s="47" t="s">
        <v>172</v>
      </c>
      <c r="D655" s="47" t="s">
        <v>83</v>
      </c>
      <c r="E655" s="47" t="s">
        <v>91</v>
      </c>
      <c r="F655" s="47" t="s">
        <v>158</v>
      </c>
      <c r="G655" s="47" t="s">
        <v>160</v>
      </c>
      <c r="H655" s="47" t="s">
        <v>85</v>
      </c>
      <c r="I655" s="56">
        <v>4</v>
      </c>
    </row>
    <row r="656" spans="1:9" x14ac:dyDescent="0.2">
      <c r="A656" s="55">
        <v>2023</v>
      </c>
      <c r="B656" s="47" t="s">
        <v>13</v>
      </c>
      <c r="C656" s="47" t="s">
        <v>172</v>
      </c>
      <c r="D656" s="47" t="s">
        <v>83</v>
      </c>
      <c r="E656" s="47" t="s">
        <v>91</v>
      </c>
      <c r="F656" s="47" t="s">
        <v>158</v>
      </c>
      <c r="G656" s="47" t="s">
        <v>160</v>
      </c>
      <c r="H656" s="47" t="s">
        <v>86</v>
      </c>
      <c r="I656" s="56">
        <v>5</v>
      </c>
    </row>
    <row r="657" spans="1:9" x14ac:dyDescent="0.2">
      <c r="A657" s="55">
        <v>2023</v>
      </c>
      <c r="B657" s="47" t="s">
        <v>13</v>
      </c>
      <c r="C657" s="47" t="s">
        <v>172</v>
      </c>
      <c r="D657" s="47" t="s">
        <v>83</v>
      </c>
      <c r="E657" s="47" t="s">
        <v>91</v>
      </c>
      <c r="F657" s="47" t="s">
        <v>158</v>
      </c>
      <c r="G657" s="47" t="s">
        <v>160</v>
      </c>
      <c r="H657" s="47" t="s">
        <v>87</v>
      </c>
      <c r="I657" s="56">
        <v>1</v>
      </c>
    </row>
    <row r="658" spans="1:9" x14ac:dyDescent="0.2">
      <c r="A658" s="55">
        <v>2023</v>
      </c>
      <c r="B658" s="47" t="s">
        <v>13</v>
      </c>
      <c r="C658" s="47" t="s">
        <v>172</v>
      </c>
      <c r="D658" s="47" t="s">
        <v>83</v>
      </c>
      <c r="E658" s="47" t="s">
        <v>91</v>
      </c>
      <c r="F658" s="47" t="s">
        <v>158</v>
      </c>
      <c r="G658" s="47" t="s">
        <v>90</v>
      </c>
      <c r="H658" s="47" t="s">
        <v>85</v>
      </c>
      <c r="I658" s="56">
        <v>11</v>
      </c>
    </row>
    <row r="659" spans="1:9" x14ac:dyDescent="0.2">
      <c r="A659" s="55">
        <v>2023</v>
      </c>
      <c r="B659" s="47" t="s">
        <v>13</v>
      </c>
      <c r="C659" s="47" t="s">
        <v>172</v>
      </c>
      <c r="D659" s="47" t="s">
        <v>83</v>
      </c>
      <c r="E659" s="47" t="s">
        <v>91</v>
      </c>
      <c r="F659" s="47" t="s">
        <v>158</v>
      </c>
      <c r="G659" s="47" t="s">
        <v>90</v>
      </c>
      <c r="H659" s="47" t="s">
        <v>86</v>
      </c>
      <c r="I659" s="56">
        <v>94</v>
      </c>
    </row>
    <row r="660" spans="1:9" x14ac:dyDescent="0.2">
      <c r="A660" s="55">
        <v>2023</v>
      </c>
      <c r="B660" s="47" t="s">
        <v>13</v>
      </c>
      <c r="C660" s="47" t="s">
        <v>172</v>
      </c>
      <c r="D660" s="47" t="s">
        <v>83</v>
      </c>
      <c r="E660" s="47" t="s">
        <v>91</v>
      </c>
      <c r="F660" s="47" t="s">
        <v>158</v>
      </c>
      <c r="G660" s="47" t="s">
        <v>90</v>
      </c>
      <c r="H660" s="47" t="s">
        <v>87</v>
      </c>
      <c r="I660" s="56">
        <v>32</v>
      </c>
    </row>
    <row r="661" spans="1:9" x14ac:dyDescent="0.2">
      <c r="A661" s="55">
        <v>2023</v>
      </c>
      <c r="B661" s="47" t="s">
        <v>13</v>
      </c>
      <c r="C661" s="47" t="s">
        <v>172</v>
      </c>
      <c r="D661" s="47" t="s">
        <v>83</v>
      </c>
      <c r="E661" s="47" t="s">
        <v>91</v>
      </c>
      <c r="F661" s="47" t="s">
        <v>158</v>
      </c>
      <c r="G661" s="47" t="s">
        <v>90</v>
      </c>
      <c r="H661" s="47" t="s">
        <v>88</v>
      </c>
      <c r="I661" s="56">
        <v>11</v>
      </c>
    </row>
    <row r="662" spans="1:9" x14ac:dyDescent="0.2">
      <c r="A662" s="55">
        <v>2023</v>
      </c>
      <c r="B662" s="47" t="s">
        <v>14</v>
      </c>
      <c r="C662" s="47" t="s">
        <v>173</v>
      </c>
      <c r="D662" s="47" t="s">
        <v>83</v>
      </c>
      <c r="E662" s="47" t="s">
        <v>91</v>
      </c>
      <c r="F662" s="47" t="s">
        <v>158</v>
      </c>
      <c r="G662" s="47" t="s">
        <v>160</v>
      </c>
      <c r="H662" s="47" t="s">
        <v>86</v>
      </c>
      <c r="I662" s="56">
        <v>1</v>
      </c>
    </row>
    <row r="663" spans="1:9" x14ac:dyDescent="0.2">
      <c r="A663" s="55">
        <v>2023</v>
      </c>
      <c r="B663" s="47" t="s">
        <v>15</v>
      </c>
      <c r="C663" s="47" t="s">
        <v>174</v>
      </c>
      <c r="D663" s="47" t="s">
        <v>40</v>
      </c>
      <c r="E663" s="47" t="s">
        <v>84</v>
      </c>
      <c r="F663" s="47" t="s">
        <v>158</v>
      </c>
      <c r="G663" s="47" t="s">
        <v>90</v>
      </c>
      <c r="H663" s="47" t="s">
        <v>85</v>
      </c>
      <c r="I663" s="56">
        <v>49</v>
      </c>
    </row>
    <row r="664" spans="1:9" x14ac:dyDescent="0.2">
      <c r="A664" s="55">
        <v>2023</v>
      </c>
      <c r="B664" s="47" t="s">
        <v>15</v>
      </c>
      <c r="C664" s="47" t="s">
        <v>174</v>
      </c>
      <c r="D664" s="47" t="s">
        <v>40</v>
      </c>
      <c r="E664" s="47" t="s">
        <v>84</v>
      </c>
      <c r="F664" s="47" t="s">
        <v>158</v>
      </c>
      <c r="G664" s="47" t="s">
        <v>90</v>
      </c>
      <c r="H664" s="47" t="s">
        <v>86</v>
      </c>
      <c r="I664" s="56">
        <v>146</v>
      </c>
    </row>
    <row r="665" spans="1:9" x14ac:dyDescent="0.2">
      <c r="A665" s="55">
        <v>2023</v>
      </c>
      <c r="B665" s="47" t="s">
        <v>15</v>
      </c>
      <c r="C665" s="47" t="s">
        <v>174</v>
      </c>
      <c r="D665" s="47" t="s">
        <v>40</v>
      </c>
      <c r="E665" s="47" t="s">
        <v>84</v>
      </c>
      <c r="F665" s="47" t="s">
        <v>158</v>
      </c>
      <c r="G665" s="47" t="s">
        <v>90</v>
      </c>
      <c r="H665" s="47" t="s">
        <v>87</v>
      </c>
      <c r="I665" s="56">
        <v>40</v>
      </c>
    </row>
    <row r="666" spans="1:9" x14ac:dyDescent="0.2">
      <c r="A666" s="55">
        <v>2023</v>
      </c>
      <c r="B666" s="47" t="s">
        <v>15</v>
      </c>
      <c r="C666" s="47" t="s">
        <v>174</v>
      </c>
      <c r="D666" s="47" t="s">
        <v>40</v>
      </c>
      <c r="E666" s="47" t="s">
        <v>84</v>
      </c>
      <c r="F666" s="47" t="s">
        <v>158</v>
      </c>
      <c r="G666" s="47" t="s">
        <v>90</v>
      </c>
      <c r="H666" s="47" t="s">
        <v>88</v>
      </c>
      <c r="I666" s="56">
        <v>2</v>
      </c>
    </row>
    <row r="667" spans="1:9" x14ac:dyDescent="0.2">
      <c r="A667" s="55">
        <v>2023</v>
      </c>
      <c r="B667" s="47" t="s">
        <v>16</v>
      </c>
      <c r="C667" s="47" t="s">
        <v>175</v>
      </c>
      <c r="D667" s="47" t="s">
        <v>40</v>
      </c>
      <c r="E667" s="47" t="s">
        <v>84</v>
      </c>
      <c r="F667" s="47" t="s">
        <v>158</v>
      </c>
      <c r="G667" s="47" t="s">
        <v>160</v>
      </c>
      <c r="H667" s="47" t="s">
        <v>86</v>
      </c>
      <c r="I667" s="56">
        <v>1</v>
      </c>
    </row>
    <row r="668" spans="1:9" x14ac:dyDescent="0.2">
      <c r="A668" s="55">
        <v>2023</v>
      </c>
      <c r="B668" s="47" t="s">
        <v>16</v>
      </c>
      <c r="C668" s="47" t="s">
        <v>175</v>
      </c>
      <c r="D668" s="47" t="s">
        <v>40</v>
      </c>
      <c r="E668" s="47" t="s">
        <v>84</v>
      </c>
      <c r="F668" s="47" t="s">
        <v>158</v>
      </c>
      <c r="G668" s="47" t="s">
        <v>90</v>
      </c>
      <c r="H668" s="47" t="s">
        <v>85</v>
      </c>
      <c r="I668" s="56">
        <v>21</v>
      </c>
    </row>
    <row r="669" spans="1:9" x14ac:dyDescent="0.2">
      <c r="A669" s="55">
        <v>2023</v>
      </c>
      <c r="B669" s="47" t="s">
        <v>16</v>
      </c>
      <c r="C669" s="47" t="s">
        <v>175</v>
      </c>
      <c r="D669" s="47" t="s">
        <v>40</v>
      </c>
      <c r="E669" s="47" t="s">
        <v>84</v>
      </c>
      <c r="F669" s="47" t="s">
        <v>158</v>
      </c>
      <c r="G669" s="47" t="s">
        <v>90</v>
      </c>
      <c r="H669" s="47" t="s">
        <v>86</v>
      </c>
      <c r="I669" s="56">
        <v>118</v>
      </c>
    </row>
    <row r="670" spans="1:9" x14ac:dyDescent="0.2">
      <c r="A670" s="55">
        <v>2023</v>
      </c>
      <c r="B670" s="47" t="s">
        <v>16</v>
      </c>
      <c r="C670" s="47" t="s">
        <v>175</v>
      </c>
      <c r="D670" s="47" t="s">
        <v>40</v>
      </c>
      <c r="E670" s="47" t="s">
        <v>84</v>
      </c>
      <c r="F670" s="47" t="s">
        <v>158</v>
      </c>
      <c r="G670" s="47" t="s">
        <v>90</v>
      </c>
      <c r="H670" s="47" t="s">
        <v>87</v>
      </c>
      <c r="I670" s="56">
        <v>36</v>
      </c>
    </row>
    <row r="671" spans="1:9" x14ac:dyDescent="0.2">
      <c r="A671" s="55">
        <v>2023</v>
      </c>
      <c r="B671" s="47" t="s">
        <v>67</v>
      </c>
      <c r="C671" s="47" t="s">
        <v>176</v>
      </c>
      <c r="D671" s="47" t="s">
        <v>83</v>
      </c>
      <c r="E671" s="47" t="s">
        <v>91</v>
      </c>
      <c r="F671" s="47" t="s">
        <v>158</v>
      </c>
      <c r="G671" s="47" t="s">
        <v>160</v>
      </c>
      <c r="H671" s="47" t="s">
        <v>86</v>
      </c>
      <c r="I671" s="56">
        <v>4</v>
      </c>
    </row>
    <row r="672" spans="1:9" x14ac:dyDescent="0.2">
      <c r="A672" s="55">
        <v>2023</v>
      </c>
      <c r="B672" s="47" t="s">
        <v>67</v>
      </c>
      <c r="C672" s="47" t="s">
        <v>176</v>
      </c>
      <c r="D672" s="47" t="s">
        <v>83</v>
      </c>
      <c r="E672" s="47" t="s">
        <v>91</v>
      </c>
      <c r="F672" s="47" t="s">
        <v>158</v>
      </c>
      <c r="G672" s="47" t="s">
        <v>160</v>
      </c>
      <c r="H672" s="47" t="s">
        <v>87</v>
      </c>
      <c r="I672" s="56">
        <v>4</v>
      </c>
    </row>
    <row r="673" spans="1:9" x14ac:dyDescent="0.2">
      <c r="A673" s="55">
        <v>2023</v>
      </c>
      <c r="B673" s="47" t="s">
        <v>67</v>
      </c>
      <c r="C673" s="47" t="s">
        <v>176</v>
      </c>
      <c r="D673" s="47" t="s">
        <v>83</v>
      </c>
      <c r="E673" s="47" t="s">
        <v>91</v>
      </c>
      <c r="F673" s="47" t="s">
        <v>158</v>
      </c>
      <c r="G673" s="47" t="s">
        <v>160</v>
      </c>
      <c r="H673" s="47" t="s">
        <v>88</v>
      </c>
      <c r="I673" s="56">
        <v>2</v>
      </c>
    </row>
    <row r="674" spans="1:9" x14ac:dyDescent="0.2">
      <c r="A674" s="55">
        <v>2023</v>
      </c>
      <c r="B674" s="47" t="s">
        <v>67</v>
      </c>
      <c r="C674" s="47" t="s">
        <v>176</v>
      </c>
      <c r="D674" s="47" t="s">
        <v>83</v>
      </c>
      <c r="E674" s="47" t="s">
        <v>91</v>
      </c>
      <c r="F674" s="47" t="s">
        <v>158</v>
      </c>
      <c r="G674" s="47" t="s">
        <v>90</v>
      </c>
      <c r="H674" s="47" t="s">
        <v>87</v>
      </c>
      <c r="I674" s="56">
        <v>2</v>
      </c>
    </row>
    <row r="675" spans="1:9" x14ac:dyDescent="0.2">
      <c r="A675" s="55">
        <v>2023</v>
      </c>
      <c r="B675" s="47" t="s">
        <v>67</v>
      </c>
      <c r="C675" s="47" t="s">
        <v>176</v>
      </c>
      <c r="D675" s="47" t="s">
        <v>83</v>
      </c>
      <c r="E675" s="47" t="s">
        <v>91</v>
      </c>
      <c r="F675" s="47" t="s">
        <v>158</v>
      </c>
      <c r="G675" s="47" t="s">
        <v>90</v>
      </c>
      <c r="H675" s="47" t="s">
        <v>88</v>
      </c>
      <c r="I675" s="56">
        <v>2</v>
      </c>
    </row>
    <row r="676" spans="1:9" x14ac:dyDescent="0.2">
      <c r="A676" s="55">
        <v>2023</v>
      </c>
      <c r="B676" s="47" t="s">
        <v>67</v>
      </c>
      <c r="C676" s="47" t="s">
        <v>176</v>
      </c>
      <c r="D676" s="47" t="s">
        <v>83</v>
      </c>
      <c r="E676" s="47" t="s">
        <v>91</v>
      </c>
      <c r="F676" s="47" t="s">
        <v>158</v>
      </c>
      <c r="G676" s="47" t="s">
        <v>90</v>
      </c>
      <c r="H676" s="47" t="s">
        <v>89</v>
      </c>
      <c r="I676" s="56">
        <v>1</v>
      </c>
    </row>
    <row r="677" spans="1:9" x14ac:dyDescent="0.2">
      <c r="A677" s="55">
        <v>2023</v>
      </c>
      <c r="B677" s="47" t="s">
        <v>95</v>
      </c>
      <c r="C677" s="47" t="s">
        <v>196</v>
      </c>
      <c r="D677" s="47" t="s">
        <v>83</v>
      </c>
      <c r="E677" s="47" t="s">
        <v>91</v>
      </c>
      <c r="F677" s="47" t="s">
        <v>158</v>
      </c>
      <c r="G677" s="47" t="s">
        <v>90</v>
      </c>
      <c r="H677" s="47" t="s">
        <v>85</v>
      </c>
      <c r="I677" s="56">
        <v>3</v>
      </c>
    </row>
    <row r="678" spans="1:9" x14ac:dyDescent="0.2">
      <c r="A678" s="55">
        <v>2023</v>
      </c>
      <c r="B678" s="47" t="s">
        <v>95</v>
      </c>
      <c r="C678" s="47" t="s">
        <v>196</v>
      </c>
      <c r="D678" s="47" t="s">
        <v>83</v>
      </c>
      <c r="E678" s="47" t="s">
        <v>91</v>
      </c>
      <c r="F678" s="47" t="s">
        <v>158</v>
      </c>
      <c r="G678" s="47" t="s">
        <v>90</v>
      </c>
      <c r="H678" s="47" t="s">
        <v>86</v>
      </c>
      <c r="I678" s="56">
        <v>18</v>
      </c>
    </row>
    <row r="679" spans="1:9" x14ac:dyDescent="0.2">
      <c r="A679" s="55">
        <v>2023</v>
      </c>
      <c r="B679" s="47" t="s">
        <v>95</v>
      </c>
      <c r="C679" s="47" t="s">
        <v>196</v>
      </c>
      <c r="D679" s="47" t="s">
        <v>83</v>
      </c>
      <c r="E679" s="47" t="s">
        <v>91</v>
      </c>
      <c r="F679" s="47" t="s">
        <v>158</v>
      </c>
      <c r="G679" s="47" t="s">
        <v>90</v>
      </c>
      <c r="H679" s="47" t="s">
        <v>87</v>
      </c>
      <c r="I679" s="56">
        <v>7</v>
      </c>
    </row>
    <row r="680" spans="1:9" x14ac:dyDescent="0.2">
      <c r="A680" s="55">
        <v>2023</v>
      </c>
      <c r="B680" s="47" t="s">
        <v>95</v>
      </c>
      <c r="C680" s="47" t="s">
        <v>196</v>
      </c>
      <c r="D680" s="47" t="s">
        <v>83</v>
      </c>
      <c r="E680" s="47" t="s">
        <v>91</v>
      </c>
      <c r="F680" s="47" t="s">
        <v>158</v>
      </c>
      <c r="G680" s="47" t="s">
        <v>90</v>
      </c>
      <c r="H680" s="47" t="s">
        <v>88</v>
      </c>
      <c r="I680" s="56">
        <v>1</v>
      </c>
    </row>
    <row r="681" spans="1:9" x14ac:dyDescent="0.2">
      <c r="A681" s="55">
        <v>2023</v>
      </c>
      <c r="B681" s="47" t="s">
        <v>17</v>
      </c>
      <c r="C681" s="47" t="s">
        <v>177</v>
      </c>
      <c r="D681" s="47" t="s">
        <v>83</v>
      </c>
      <c r="E681" s="47" t="s">
        <v>84</v>
      </c>
      <c r="F681" s="47" t="s">
        <v>158</v>
      </c>
      <c r="G681" s="47" t="s">
        <v>90</v>
      </c>
      <c r="H681" s="47" t="s">
        <v>85</v>
      </c>
      <c r="I681" s="56">
        <v>17</v>
      </c>
    </row>
    <row r="682" spans="1:9" x14ac:dyDescent="0.2">
      <c r="A682" s="55">
        <v>2023</v>
      </c>
      <c r="B682" s="47" t="s">
        <v>17</v>
      </c>
      <c r="C682" s="47" t="s">
        <v>177</v>
      </c>
      <c r="D682" s="47" t="s">
        <v>83</v>
      </c>
      <c r="E682" s="47" t="s">
        <v>84</v>
      </c>
      <c r="F682" s="47" t="s">
        <v>158</v>
      </c>
      <c r="G682" s="47" t="s">
        <v>90</v>
      </c>
      <c r="H682" s="47" t="s">
        <v>86</v>
      </c>
      <c r="I682" s="56">
        <v>25</v>
      </c>
    </row>
    <row r="683" spans="1:9" x14ac:dyDescent="0.2">
      <c r="A683" s="55">
        <v>2023</v>
      </c>
      <c r="B683" s="47" t="s">
        <v>17</v>
      </c>
      <c r="C683" s="47" t="s">
        <v>177</v>
      </c>
      <c r="D683" s="47" t="s">
        <v>83</v>
      </c>
      <c r="E683" s="47" t="s">
        <v>84</v>
      </c>
      <c r="F683" s="47" t="s">
        <v>158</v>
      </c>
      <c r="G683" s="47" t="s">
        <v>90</v>
      </c>
      <c r="H683" s="47" t="s">
        <v>87</v>
      </c>
      <c r="I683" s="56">
        <v>6</v>
      </c>
    </row>
    <row r="684" spans="1:9" x14ac:dyDescent="0.2">
      <c r="A684" s="55">
        <v>2023</v>
      </c>
      <c r="B684" s="47" t="s">
        <v>18</v>
      </c>
      <c r="C684" s="47" t="s">
        <v>178</v>
      </c>
      <c r="D684" s="47" t="s">
        <v>83</v>
      </c>
      <c r="E684" s="47" t="s">
        <v>91</v>
      </c>
      <c r="F684" s="47" t="s">
        <v>158</v>
      </c>
      <c r="G684" s="47" t="s">
        <v>160</v>
      </c>
      <c r="H684" s="47" t="s">
        <v>85</v>
      </c>
      <c r="I684" s="56">
        <v>2</v>
      </c>
    </row>
    <row r="685" spans="1:9" x14ac:dyDescent="0.2">
      <c r="A685" s="55">
        <v>2023</v>
      </c>
      <c r="B685" s="47" t="s">
        <v>18</v>
      </c>
      <c r="C685" s="47" t="s">
        <v>178</v>
      </c>
      <c r="D685" s="47" t="s">
        <v>83</v>
      </c>
      <c r="E685" s="47" t="s">
        <v>91</v>
      </c>
      <c r="F685" s="47" t="s">
        <v>158</v>
      </c>
      <c r="G685" s="47" t="s">
        <v>160</v>
      </c>
      <c r="H685" s="47" t="s">
        <v>86</v>
      </c>
      <c r="I685" s="56">
        <v>1</v>
      </c>
    </row>
    <row r="686" spans="1:9" x14ac:dyDescent="0.2">
      <c r="A686" s="55">
        <v>2023</v>
      </c>
      <c r="B686" s="47" t="s">
        <v>20</v>
      </c>
      <c r="C686" s="47" t="s">
        <v>179</v>
      </c>
      <c r="D686" s="47" t="s">
        <v>83</v>
      </c>
      <c r="E686" s="47" t="s">
        <v>91</v>
      </c>
      <c r="F686" s="47" t="s">
        <v>158</v>
      </c>
      <c r="G686" s="47" t="s">
        <v>160</v>
      </c>
      <c r="H686" s="47" t="s">
        <v>85</v>
      </c>
      <c r="I686" s="56">
        <v>1</v>
      </c>
    </row>
    <row r="687" spans="1:9" x14ac:dyDescent="0.2">
      <c r="A687" s="55">
        <v>2023</v>
      </c>
      <c r="B687" s="47" t="s">
        <v>21</v>
      </c>
      <c r="C687" s="47" t="s">
        <v>180</v>
      </c>
      <c r="D687" s="47" t="s">
        <v>83</v>
      </c>
      <c r="E687" s="47" t="s">
        <v>84</v>
      </c>
      <c r="F687" s="47" t="s">
        <v>158</v>
      </c>
      <c r="G687" s="47" t="s">
        <v>160</v>
      </c>
      <c r="H687" s="47" t="s">
        <v>85</v>
      </c>
      <c r="I687" s="56">
        <v>2</v>
      </c>
    </row>
    <row r="688" spans="1:9" x14ac:dyDescent="0.2">
      <c r="A688" s="55">
        <v>2023</v>
      </c>
      <c r="B688" s="47" t="s">
        <v>21</v>
      </c>
      <c r="C688" s="47" t="s">
        <v>180</v>
      </c>
      <c r="D688" s="47" t="s">
        <v>83</v>
      </c>
      <c r="E688" s="47" t="s">
        <v>84</v>
      </c>
      <c r="F688" s="47" t="s">
        <v>158</v>
      </c>
      <c r="G688" s="47" t="s">
        <v>160</v>
      </c>
      <c r="H688" s="47" t="s">
        <v>86</v>
      </c>
      <c r="I688" s="56">
        <v>2</v>
      </c>
    </row>
    <row r="689" spans="1:9" x14ac:dyDescent="0.2">
      <c r="A689" s="55">
        <v>2023</v>
      </c>
      <c r="B689" s="47" t="s">
        <v>21</v>
      </c>
      <c r="C689" s="47" t="s">
        <v>180</v>
      </c>
      <c r="D689" s="47" t="s">
        <v>83</v>
      </c>
      <c r="E689" s="47" t="s">
        <v>84</v>
      </c>
      <c r="F689" s="47" t="s">
        <v>158</v>
      </c>
      <c r="G689" s="47" t="s">
        <v>160</v>
      </c>
      <c r="H689" s="47" t="s">
        <v>87</v>
      </c>
      <c r="I689" s="56">
        <v>1</v>
      </c>
    </row>
    <row r="690" spans="1:9" x14ac:dyDescent="0.2">
      <c r="A690" s="55">
        <v>2023</v>
      </c>
      <c r="B690" s="47" t="s">
        <v>21</v>
      </c>
      <c r="C690" s="47" t="s">
        <v>180</v>
      </c>
      <c r="D690" s="47" t="s">
        <v>83</v>
      </c>
      <c r="E690" s="47" t="s">
        <v>84</v>
      </c>
      <c r="F690" s="47" t="s">
        <v>158</v>
      </c>
      <c r="G690" s="47" t="s">
        <v>160</v>
      </c>
      <c r="H690" s="47" t="s">
        <v>88</v>
      </c>
      <c r="I690" s="56">
        <v>1</v>
      </c>
    </row>
    <row r="691" spans="1:9" x14ac:dyDescent="0.2">
      <c r="A691" s="55">
        <v>2023</v>
      </c>
      <c r="B691" s="47" t="s">
        <v>21</v>
      </c>
      <c r="C691" s="47" t="s">
        <v>180</v>
      </c>
      <c r="D691" s="47" t="s">
        <v>83</v>
      </c>
      <c r="E691" s="47" t="s">
        <v>84</v>
      </c>
      <c r="F691" s="47" t="s">
        <v>158</v>
      </c>
      <c r="G691" s="47" t="s">
        <v>90</v>
      </c>
      <c r="H691" s="47" t="s">
        <v>85</v>
      </c>
      <c r="I691" s="56">
        <v>20</v>
      </c>
    </row>
    <row r="692" spans="1:9" x14ac:dyDescent="0.2">
      <c r="A692" s="55">
        <v>2023</v>
      </c>
      <c r="B692" s="47" t="s">
        <v>21</v>
      </c>
      <c r="C692" s="47" t="s">
        <v>180</v>
      </c>
      <c r="D692" s="47" t="s">
        <v>83</v>
      </c>
      <c r="E692" s="47" t="s">
        <v>84</v>
      </c>
      <c r="F692" s="47" t="s">
        <v>158</v>
      </c>
      <c r="G692" s="47" t="s">
        <v>90</v>
      </c>
      <c r="H692" s="47" t="s">
        <v>86</v>
      </c>
      <c r="I692" s="56">
        <v>63</v>
      </c>
    </row>
    <row r="693" spans="1:9" x14ac:dyDescent="0.2">
      <c r="A693" s="55">
        <v>2023</v>
      </c>
      <c r="B693" s="47" t="s">
        <v>21</v>
      </c>
      <c r="C693" s="47" t="s">
        <v>180</v>
      </c>
      <c r="D693" s="47" t="s">
        <v>83</v>
      </c>
      <c r="E693" s="47" t="s">
        <v>84</v>
      </c>
      <c r="F693" s="47" t="s">
        <v>158</v>
      </c>
      <c r="G693" s="47" t="s">
        <v>90</v>
      </c>
      <c r="H693" s="47" t="s">
        <v>87</v>
      </c>
      <c r="I693" s="56">
        <v>18</v>
      </c>
    </row>
    <row r="694" spans="1:9" x14ac:dyDescent="0.2">
      <c r="A694" s="55">
        <v>2023</v>
      </c>
      <c r="B694" s="47" t="s">
        <v>22</v>
      </c>
      <c r="C694" s="47" t="s">
        <v>181</v>
      </c>
      <c r="D694" s="47" t="s">
        <v>83</v>
      </c>
      <c r="E694" s="47" t="s">
        <v>91</v>
      </c>
      <c r="F694" s="47" t="s">
        <v>158</v>
      </c>
      <c r="G694" s="47" t="s">
        <v>90</v>
      </c>
      <c r="H694" s="47" t="s">
        <v>85</v>
      </c>
      <c r="I694" s="56">
        <v>6</v>
      </c>
    </row>
    <row r="695" spans="1:9" x14ac:dyDescent="0.2">
      <c r="A695" s="55">
        <v>2023</v>
      </c>
      <c r="B695" s="47" t="s">
        <v>22</v>
      </c>
      <c r="C695" s="47" t="s">
        <v>181</v>
      </c>
      <c r="D695" s="47" t="s">
        <v>83</v>
      </c>
      <c r="E695" s="47" t="s">
        <v>91</v>
      </c>
      <c r="F695" s="47" t="s">
        <v>158</v>
      </c>
      <c r="G695" s="47" t="s">
        <v>90</v>
      </c>
      <c r="H695" s="47" t="s">
        <v>86</v>
      </c>
      <c r="I695" s="56">
        <v>24</v>
      </c>
    </row>
    <row r="696" spans="1:9" x14ac:dyDescent="0.2">
      <c r="A696" s="55">
        <v>2023</v>
      </c>
      <c r="B696" s="47" t="s">
        <v>22</v>
      </c>
      <c r="C696" s="47" t="s">
        <v>181</v>
      </c>
      <c r="D696" s="47" t="s">
        <v>83</v>
      </c>
      <c r="E696" s="47" t="s">
        <v>91</v>
      </c>
      <c r="F696" s="47" t="s">
        <v>158</v>
      </c>
      <c r="G696" s="47" t="s">
        <v>90</v>
      </c>
      <c r="H696" s="47" t="s">
        <v>87</v>
      </c>
      <c r="I696" s="56">
        <v>4</v>
      </c>
    </row>
    <row r="697" spans="1:9" x14ac:dyDescent="0.2">
      <c r="A697" s="55">
        <v>2023</v>
      </c>
      <c r="B697" s="47" t="s">
        <v>22</v>
      </c>
      <c r="C697" s="47" t="s">
        <v>181</v>
      </c>
      <c r="D697" s="47" t="s">
        <v>83</v>
      </c>
      <c r="E697" s="47" t="s">
        <v>91</v>
      </c>
      <c r="F697" s="47" t="s">
        <v>158</v>
      </c>
      <c r="G697" s="47" t="s">
        <v>90</v>
      </c>
      <c r="H697" s="47" t="s">
        <v>88</v>
      </c>
      <c r="I697" s="56">
        <v>4</v>
      </c>
    </row>
    <row r="698" spans="1:9" x14ac:dyDescent="0.2">
      <c r="A698" s="55">
        <v>2023</v>
      </c>
      <c r="B698" s="47" t="s">
        <v>24</v>
      </c>
      <c r="C698" s="47" t="s">
        <v>182</v>
      </c>
      <c r="D698" s="47" t="s">
        <v>40</v>
      </c>
      <c r="E698" s="47" t="s">
        <v>84</v>
      </c>
      <c r="F698" s="47" t="s">
        <v>158</v>
      </c>
      <c r="G698" s="47" t="s">
        <v>159</v>
      </c>
      <c r="H698" s="47" t="s">
        <v>85</v>
      </c>
      <c r="I698" s="56">
        <v>4</v>
      </c>
    </row>
    <row r="699" spans="1:9" x14ac:dyDescent="0.2">
      <c r="A699" s="55">
        <v>2023</v>
      </c>
      <c r="B699" s="47" t="s">
        <v>24</v>
      </c>
      <c r="C699" s="47" t="s">
        <v>182</v>
      </c>
      <c r="D699" s="47" t="s">
        <v>40</v>
      </c>
      <c r="E699" s="47" t="s">
        <v>84</v>
      </c>
      <c r="F699" s="47" t="s">
        <v>158</v>
      </c>
      <c r="G699" s="47" t="s">
        <v>159</v>
      </c>
      <c r="H699" s="47" t="s">
        <v>87</v>
      </c>
      <c r="I699" s="56">
        <v>2</v>
      </c>
    </row>
    <row r="700" spans="1:9" x14ac:dyDescent="0.2">
      <c r="A700" s="55">
        <v>2023</v>
      </c>
      <c r="B700" s="47" t="s">
        <v>24</v>
      </c>
      <c r="C700" s="47" t="s">
        <v>182</v>
      </c>
      <c r="D700" s="47" t="s">
        <v>40</v>
      </c>
      <c r="E700" s="47" t="s">
        <v>84</v>
      </c>
      <c r="F700" s="47" t="s">
        <v>158</v>
      </c>
      <c r="G700" s="47" t="s">
        <v>159</v>
      </c>
      <c r="H700" s="47" t="s">
        <v>88</v>
      </c>
      <c r="I700" s="56">
        <v>1</v>
      </c>
    </row>
    <row r="701" spans="1:9" x14ac:dyDescent="0.2">
      <c r="A701" s="55">
        <v>2023</v>
      </c>
      <c r="B701" s="47" t="s">
        <v>24</v>
      </c>
      <c r="C701" s="47" t="s">
        <v>182</v>
      </c>
      <c r="D701" s="47" t="s">
        <v>40</v>
      </c>
      <c r="E701" s="47" t="s">
        <v>84</v>
      </c>
      <c r="F701" s="47" t="s">
        <v>158</v>
      </c>
      <c r="G701" s="47" t="s">
        <v>160</v>
      </c>
      <c r="H701" s="47" t="s">
        <v>85</v>
      </c>
      <c r="I701" s="56">
        <v>5</v>
      </c>
    </row>
    <row r="702" spans="1:9" x14ac:dyDescent="0.2">
      <c r="A702" s="55">
        <v>2023</v>
      </c>
      <c r="B702" s="47" t="s">
        <v>24</v>
      </c>
      <c r="C702" s="47" t="s">
        <v>182</v>
      </c>
      <c r="D702" s="47" t="s">
        <v>40</v>
      </c>
      <c r="E702" s="47" t="s">
        <v>84</v>
      </c>
      <c r="F702" s="47" t="s">
        <v>158</v>
      </c>
      <c r="G702" s="47" t="s">
        <v>160</v>
      </c>
      <c r="H702" s="47" t="s">
        <v>86</v>
      </c>
      <c r="I702" s="56">
        <v>1</v>
      </c>
    </row>
    <row r="703" spans="1:9" x14ac:dyDescent="0.2">
      <c r="A703" s="55">
        <v>2023</v>
      </c>
      <c r="B703" s="47" t="s">
        <v>24</v>
      </c>
      <c r="C703" s="47" t="s">
        <v>182</v>
      </c>
      <c r="D703" s="47" t="s">
        <v>40</v>
      </c>
      <c r="E703" s="47" t="s">
        <v>84</v>
      </c>
      <c r="F703" s="47" t="s">
        <v>158</v>
      </c>
      <c r="G703" s="47" t="s">
        <v>90</v>
      </c>
      <c r="H703" s="47" t="s">
        <v>85</v>
      </c>
      <c r="I703" s="56">
        <v>12</v>
      </c>
    </row>
    <row r="704" spans="1:9" x14ac:dyDescent="0.2">
      <c r="A704" s="55">
        <v>2023</v>
      </c>
      <c r="B704" s="47" t="s">
        <v>24</v>
      </c>
      <c r="C704" s="47" t="s">
        <v>182</v>
      </c>
      <c r="D704" s="47" t="s">
        <v>40</v>
      </c>
      <c r="E704" s="47" t="s">
        <v>84</v>
      </c>
      <c r="F704" s="47" t="s">
        <v>158</v>
      </c>
      <c r="G704" s="47" t="s">
        <v>90</v>
      </c>
      <c r="H704" s="47" t="s">
        <v>86</v>
      </c>
      <c r="I704" s="56">
        <v>51</v>
      </c>
    </row>
    <row r="705" spans="1:9" x14ac:dyDescent="0.2">
      <c r="A705" s="55">
        <v>2023</v>
      </c>
      <c r="B705" s="47" t="s">
        <v>24</v>
      </c>
      <c r="C705" s="47" t="s">
        <v>182</v>
      </c>
      <c r="D705" s="47" t="s">
        <v>40</v>
      </c>
      <c r="E705" s="47" t="s">
        <v>84</v>
      </c>
      <c r="F705" s="47" t="s">
        <v>158</v>
      </c>
      <c r="G705" s="47" t="s">
        <v>90</v>
      </c>
      <c r="H705" s="47" t="s">
        <v>87</v>
      </c>
      <c r="I705" s="56">
        <v>7</v>
      </c>
    </row>
    <row r="706" spans="1:9" x14ac:dyDescent="0.2">
      <c r="A706" s="55">
        <v>2023</v>
      </c>
      <c r="B706" s="47" t="s">
        <v>24</v>
      </c>
      <c r="C706" s="47" t="s">
        <v>182</v>
      </c>
      <c r="D706" s="47" t="s">
        <v>40</v>
      </c>
      <c r="E706" s="47" t="s">
        <v>84</v>
      </c>
      <c r="F706" s="47" t="s">
        <v>158</v>
      </c>
      <c r="G706" s="47" t="s">
        <v>90</v>
      </c>
      <c r="H706" s="47" t="s">
        <v>88</v>
      </c>
      <c r="I706" s="56">
        <v>2</v>
      </c>
    </row>
    <row r="707" spans="1:9" x14ac:dyDescent="0.2">
      <c r="A707" s="55">
        <v>2023</v>
      </c>
      <c r="B707" s="47" t="s">
        <v>25</v>
      </c>
      <c r="C707" s="47" t="s">
        <v>183</v>
      </c>
      <c r="D707" s="47" t="s">
        <v>83</v>
      </c>
      <c r="E707" s="47" t="s">
        <v>92</v>
      </c>
      <c r="F707" s="47" t="s">
        <v>158</v>
      </c>
      <c r="G707" s="47" t="s">
        <v>159</v>
      </c>
      <c r="H707" s="47" t="s">
        <v>86</v>
      </c>
      <c r="I707" s="56">
        <v>3</v>
      </c>
    </row>
    <row r="708" spans="1:9" x14ac:dyDescent="0.2">
      <c r="A708" s="55">
        <v>2023</v>
      </c>
      <c r="B708" s="47" t="s">
        <v>25</v>
      </c>
      <c r="C708" s="47" t="s">
        <v>183</v>
      </c>
      <c r="D708" s="47" t="s">
        <v>83</v>
      </c>
      <c r="E708" s="47" t="s">
        <v>92</v>
      </c>
      <c r="F708" s="47" t="s">
        <v>158</v>
      </c>
      <c r="G708" s="47" t="s">
        <v>160</v>
      </c>
      <c r="H708" s="47" t="s">
        <v>86</v>
      </c>
      <c r="I708" s="56">
        <v>3</v>
      </c>
    </row>
    <row r="709" spans="1:9" x14ac:dyDescent="0.2">
      <c r="A709" s="55">
        <v>2023</v>
      </c>
      <c r="B709" s="47" t="s">
        <v>25</v>
      </c>
      <c r="C709" s="47" t="s">
        <v>183</v>
      </c>
      <c r="D709" s="47" t="s">
        <v>83</v>
      </c>
      <c r="E709" s="47" t="s">
        <v>92</v>
      </c>
      <c r="F709" s="47" t="s">
        <v>158</v>
      </c>
      <c r="G709" s="47" t="s">
        <v>160</v>
      </c>
      <c r="H709" s="47" t="s">
        <v>87</v>
      </c>
      <c r="I709" s="56">
        <v>11</v>
      </c>
    </row>
    <row r="710" spans="1:9" x14ac:dyDescent="0.2">
      <c r="A710" s="55">
        <v>2023</v>
      </c>
      <c r="B710" s="47" t="s">
        <v>25</v>
      </c>
      <c r="C710" s="47" t="s">
        <v>183</v>
      </c>
      <c r="D710" s="47" t="s">
        <v>83</v>
      </c>
      <c r="E710" s="47" t="s">
        <v>92</v>
      </c>
      <c r="F710" s="47" t="s">
        <v>158</v>
      </c>
      <c r="G710" s="47" t="s">
        <v>160</v>
      </c>
      <c r="H710" s="47" t="s">
        <v>88</v>
      </c>
      <c r="I710" s="56">
        <v>5</v>
      </c>
    </row>
    <row r="711" spans="1:9" x14ac:dyDescent="0.2">
      <c r="A711" s="55">
        <v>2023</v>
      </c>
      <c r="B711" s="47" t="s">
        <v>25</v>
      </c>
      <c r="C711" s="47" t="s">
        <v>183</v>
      </c>
      <c r="D711" s="47" t="s">
        <v>83</v>
      </c>
      <c r="E711" s="47" t="s">
        <v>92</v>
      </c>
      <c r="F711" s="47" t="s">
        <v>158</v>
      </c>
      <c r="G711" s="47" t="s">
        <v>90</v>
      </c>
      <c r="H711" s="47" t="s">
        <v>85</v>
      </c>
      <c r="I711" s="56">
        <v>5</v>
      </c>
    </row>
    <row r="712" spans="1:9" x14ac:dyDescent="0.2">
      <c r="A712" s="55">
        <v>2023</v>
      </c>
      <c r="B712" s="47" t="s">
        <v>25</v>
      </c>
      <c r="C712" s="47" t="s">
        <v>183</v>
      </c>
      <c r="D712" s="47" t="s">
        <v>83</v>
      </c>
      <c r="E712" s="47" t="s">
        <v>92</v>
      </c>
      <c r="F712" s="47" t="s">
        <v>158</v>
      </c>
      <c r="G712" s="47" t="s">
        <v>90</v>
      </c>
      <c r="H712" s="47" t="s">
        <v>86</v>
      </c>
      <c r="I712" s="56">
        <v>21</v>
      </c>
    </row>
    <row r="713" spans="1:9" x14ac:dyDescent="0.2">
      <c r="A713" s="55">
        <v>2023</v>
      </c>
      <c r="B713" s="47" t="s">
        <v>25</v>
      </c>
      <c r="C713" s="47" t="s">
        <v>183</v>
      </c>
      <c r="D713" s="47" t="s">
        <v>83</v>
      </c>
      <c r="E713" s="47" t="s">
        <v>92</v>
      </c>
      <c r="F713" s="47" t="s">
        <v>158</v>
      </c>
      <c r="G713" s="47" t="s">
        <v>90</v>
      </c>
      <c r="H713" s="47" t="s">
        <v>87</v>
      </c>
      <c r="I713" s="56">
        <v>6</v>
      </c>
    </row>
    <row r="714" spans="1:9" x14ac:dyDescent="0.2">
      <c r="A714" s="55">
        <v>2023</v>
      </c>
      <c r="B714" s="47" t="s">
        <v>29</v>
      </c>
      <c r="C714" s="47" t="s">
        <v>185</v>
      </c>
      <c r="D714" s="47" t="s">
        <v>83</v>
      </c>
      <c r="E714" s="47" t="s">
        <v>84</v>
      </c>
      <c r="F714" s="47" t="s">
        <v>158</v>
      </c>
      <c r="G714" s="47" t="s">
        <v>160</v>
      </c>
      <c r="H714" s="47" t="s">
        <v>85</v>
      </c>
      <c r="I714" s="56">
        <v>2</v>
      </c>
    </row>
    <row r="715" spans="1:9" x14ac:dyDescent="0.2">
      <c r="A715" s="55">
        <v>2023</v>
      </c>
      <c r="B715" s="47" t="s">
        <v>29</v>
      </c>
      <c r="C715" s="47" t="s">
        <v>185</v>
      </c>
      <c r="D715" s="47" t="s">
        <v>83</v>
      </c>
      <c r="E715" s="47" t="s">
        <v>84</v>
      </c>
      <c r="F715" s="47" t="s">
        <v>158</v>
      </c>
      <c r="G715" s="47" t="s">
        <v>160</v>
      </c>
      <c r="H715" s="47" t="s">
        <v>86</v>
      </c>
      <c r="I715" s="56">
        <v>1</v>
      </c>
    </row>
    <row r="716" spans="1:9" x14ac:dyDescent="0.2">
      <c r="A716" s="55">
        <v>2023</v>
      </c>
      <c r="B716" s="47" t="s">
        <v>31</v>
      </c>
      <c r="C716" s="47" t="s">
        <v>198</v>
      </c>
      <c r="D716" s="47" t="s">
        <v>83</v>
      </c>
      <c r="E716" s="47" t="s">
        <v>92</v>
      </c>
      <c r="F716" s="47" t="s">
        <v>158</v>
      </c>
      <c r="G716" s="47" t="s">
        <v>160</v>
      </c>
      <c r="H716" s="47" t="s">
        <v>85</v>
      </c>
      <c r="I716" s="56">
        <v>1</v>
      </c>
    </row>
    <row r="717" spans="1:9" x14ac:dyDescent="0.2">
      <c r="A717" s="55">
        <v>2023</v>
      </c>
      <c r="B717" s="47" t="s">
        <v>31</v>
      </c>
      <c r="C717" s="47" t="s">
        <v>198</v>
      </c>
      <c r="D717" s="47" t="s">
        <v>83</v>
      </c>
      <c r="E717" s="47" t="s">
        <v>92</v>
      </c>
      <c r="F717" s="47" t="s">
        <v>158</v>
      </c>
      <c r="G717" s="47" t="s">
        <v>160</v>
      </c>
      <c r="H717" s="47" t="s">
        <v>86</v>
      </c>
      <c r="I717" s="56">
        <v>1</v>
      </c>
    </row>
    <row r="718" spans="1:9" x14ac:dyDescent="0.2">
      <c r="A718" s="55">
        <v>2023</v>
      </c>
      <c r="B718" s="47" t="s">
        <v>31</v>
      </c>
      <c r="C718" s="47" t="s">
        <v>198</v>
      </c>
      <c r="D718" s="47" t="s">
        <v>83</v>
      </c>
      <c r="E718" s="47" t="s">
        <v>92</v>
      </c>
      <c r="F718" s="47" t="s">
        <v>158</v>
      </c>
      <c r="G718" s="47" t="s">
        <v>160</v>
      </c>
      <c r="H718" s="47" t="s">
        <v>88</v>
      </c>
      <c r="I718" s="56">
        <v>1</v>
      </c>
    </row>
    <row r="719" spans="1:9" x14ac:dyDescent="0.2">
      <c r="A719" s="55">
        <v>2023</v>
      </c>
      <c r="B719" s="47" t="s">
        <v>31</v>
      </c>
      <c r="C719" s="47" t="s">
        <v>198</v>
      </c>
      <c r="D719" s="47" t="s">
        <v>83</v>
      </c>
      <c r="E719" s="47" t="s">
        <v>92</v>
      </c>
      <c r="F719" s="47" t="s">
        <v>158</v>
      </c>
      <c r="G719" s="47" t="s">
        <v>90</v>
      </c>
      <c r="H719" s="47" t="s">
        <v>85</v>
      </c>
      <c r="I719" s="56">
        <v>3</v>
      </c>
    </row>
    <row r="720" spans="1:9" x14ac:dyDescent="0.2">
      <c r="A720" s="55">
        <v>2023</v>
      </c>
      <c r="B720" s="47" t="s">
        <v>31</v>
      </c>
      <c r="C720" s="47" t="s">
        <v>198</v>
      </c>
      <c r="D720" s="47" t="s">
        <v>83</v>
      </c>
      <c r="E720" s="47" t="s">
        <v>92</v>
      </c>
      <c r="F720" s="47" t="s">
        <v>158</v>
      </c>
      <c r="G720" s="47" t="s">
        <v>90</v>
      </c>
      <c r="H720" s="47" t="s">
        <v>86</v>
      </c>
      <c r="I720" s="56">
        <v>5</v>
      </c>
    </row>
    <row r="721" spans="1:9" x14ac:dyDescent="0.2">
      <c r="A721" s="55">
        <v>2023</v>
      </c>
      <c r="B721" s="47" t="s">
        <v>31</v>
      </c>
      <c r="C721" s="47" t="s">
        <v>198</v>
      </c>
      <c r="D721" s="47" t="s">
        <v>83</v>
      </c>
      <c r="E721" s="47" t="s">
        <v>92</v>
      </c>
      <c r="F721" s="47" t="s">
        <v>158</v>
      </c>
      <c r="G721" s="47" t="s">
        <v>90</v>
      </c>
      <c r="H721" s="47" t="s">
        <v>87</v>
      </c>
      <c r="I721" s="56">
        <v>1</v>
      </c>
    </row>
    <row r="722" spans="1:9" x14ac:dyDescent="0.2">
      <c r="A722" s="55">
        <v>2023</v>
      </c>
      <c r="B722" s="47" t="s">
        <v>32</v>
      </c>
      <c r="C722" s="47" t="s">
        <v>187</v>
      </c>
      <c r="D722" s="47" t="s">
        <v>40</v>
      </c>
      <c r="E722" s="47" t="s">
        <v>84</v>
      </c>
      <c r="F722" s="47" t="s">
        <v>158</v>
      </c>
      <c r="G722" s="47" t="s">
        <v>159</v>
      </c>
      <c r="H722" s="47" t="s">
        <v>87</v>
      </c>
      <c r="I722" s="56">
        <v>1</v>
      </c>
    </row>
    <row r="723" spans="1:9" x14ac:dyDescent="0.2">
      <c r="A723" s="55">
        <v>2023</v>
      </c>
      <c r="B723" s="47" t="s">
        <v>32</v>
      </c>
      <c r="C723" s="47" t="s">
        <v>187</v>
      </c>
      <c r="D723" s="47" t="s">
        <v>40</v>
      </c>
      <c r="E723" s="47" t="s">
        <v>84</v>
      </c>
      <c r="F723" s="47" t="s">
        <v>158</v>
      </c>
      <c r="G723" s="47" t="s">
        <v>159</v>
      </c>
      <c r="H723" s="47" t="s">
        <v>88</v>
      </c>
      <c r="I723" s="56">
        <v>1</v>
      </c>
    </row>
    <row r="724" spans="1:9" x14ac:dyDescent="0.2">
      <c r="A724" s="55">
        <v>2023</v>
      </c>
      <c r="B724" s="47" t="s">
        <v>32</v>
      </c>
      <c r="C724" s="47" t="s">
        <v>187</v>
      </c>
      <c r="D724" s="47" t="s">
        <v>40</v>
      </c>
      <c r="E724" s="47" t="s">
        <v>84</v>
      </c>
      <c r="F724" s="47" t="s">
        <v>158</v>
      </c>
      <c r="G724" s="47" t="s">
        <v>160</v>
      </c>
      <c r="H724" s="47" t="s">
        <v>85</v>
      </c>
      <c r="I724" s="56">
        <v>1</v>
      </c>
    </row>
    <row r="725" spans="1:9" x14ac:dyDescent="0.2">
      <c r="A725" s="55">
        <v>2023</v>
      </c>
      <c r="B725" s="47" t="s">
        <v>32</v>
      </c>
      <c r="C725" s="47" t="s">
        <v>187</v>
      </c>
      <c r="D725" s="47" t="s">
        <v>40</v>
      </c>
      <c r="E725" s="47" t="s">
        <v>84</v>
      </c>
      <c r="F725" s="47" t="s">
        <v>158</v>
      </c>
      <c r="G725" s="47" t="s">
        <v>160</v>
      </c>
      <c r="H725" s="47" t="s">
        <v>86</v>
      </c>
      <c r="I725" s="56">
        <v>4</v>
      </c>
    </row>
    <row r="726" spans="1:9" x14ac:dyDescent="0.2">
      <c r="A726" s="55">
        <v>2023</v>
      </c>
      <c r="B726" s="47" t="s">
        <v>32</v>
      </c>
      <c r="C726" s="47" t="s">
        <v>187</v>
      </c>
      <c r="D726" s="47" t="s">
        <v>40</v>
      </c>
      <c r="E726" s="47" t="s">
        <v>84</v>
      </c>
      <c r="F726" s="47" t="s">
        <v>158</v>
      </c>
      <c r="G726" s="47" t="s">
        <v>160</v>
      </c>
      <c r="H726" s="47" t="s">
        <v>87</v>
      </c>
      <c r="I726" s="56">
        <v>4</v>
      </c>
    </row>
    <row r="727" spans="1:9" x14ac:dyDescent="0.2">
      <c r="A727" s="55">
        <v>2023</v>
      </c>
      <c r="B727" s="47" t="s">
        <v>32</v>
      </c>
      <c r="C727" s="47" t="s">
        <v>187</v>
      </c>
      <c r="D727" s="47" t="s">
        <v>40</v>
      </c>
      <c r="E727" s="47" t="s">
        <v>84</v>
      </c>
      <c r="F727" s="47" t="s">
        <v>158</v>
      </c>
      <c r="G727" s="47" t="s">
        <v>160</v>
      </c>
      <c r="H727" s="47" t="s">
        <v>88</v>
      </c>
      <c r="I727" s="56">
        <v>2</v>
      </c>
    </row>
    <row r="728" spans="1:9" x14ac:dyDescent="0.2">
      <c r="A728" s="55">
        <v>2023</v>
      </c>
      <c r="B728" s="47" t="s">
        <v>32</v>
      </c>
      <c r="C728" s="47" t="s">
        <v>187</v>
      </c>
      <c r="D728" s="47" t="s">
        <v>40</v>
      </c>
      <c r="E728" s="47" t="s">
        <v>84</v>
      </c>
      <c r="F728" s="47" t="s">
        <v>158</v>
      </c>
      <c r="G728" s="47" t="s">
        <v>160</v>
      </c>
      <c r="H728" s="47" t="s">
        <v>89</v>
      </c>
      <c r="I728" s="56">
        <v>1</v>
      </c>
    </row>
    <row r="729" spans="1:9" x14ac:dyDescent="0.2">
      <c r="A729" s="55">
        <v>2023</v>
      </c>
      <c r="B729" s="47" t="s">
        <v>32</v>
      </c>
      <c r="C729" s="47" t="s">
        <v>187</v>
      </c>
      <c r="D729" s="47" t="s">
        <v>40</v>
      </c>
      <c r="E729" s="47" t="s">
        <v>84</v>
      </c>
      <c r="F729" s="47" t="s">
        <v>158</v>
      </c>
      <c r="G729" s="47" t="s">
        <v>90</v>
      </c>
      <c r="H729" s="47" t="s">
        <v>86</v>
      </c>
      <c r="I729" s="56">
        <v>9</v>
      </c>
    </row>
    <row r="730" spans="1:9" x14ac:dyDescent="0.2">
      <c r="A730" s="55">
        <v>2023</v>
      </c>
      <c r="B730" s="47" t="s">
        <v>32</v>
      </c>
      <c r="C730" s="47" t="s">
        <v>187</v>
      </c>
      <c r="D730" s="47" t="s">
        <v>40</v>
      </c>
      <c r="E730" s="47" t="s">
        <v>84</v>
      </c>
      <c r="F730" s="47" t="s">
        <v>158</v>
      </c>
      <c r="G730" s="47" t="s">
        <v>90</v>
      </c>
      <c r="H730" s="47" t="s">
        <v>87</v>
      </c>
      <c r="I730" s="56">
        <v>24</v>
      </c>
    </row>
    <row r="731" spans="1:9" x14ac:dyDescent="0.2">
      <c r="A731" s="55">
        <v>2023</v>
      </c>
      <c r="B731" s="47" t="s">
        <v>32</v>
      </c>
      <c r="C731" s="47" t="s">
        <v>187</v>
      </c>
      <c r="D731" s="47" t="s">
        <v>40</v>
      </c>
      <c r="E731" s="47" t="s">
        <v>84</v>
      </c>
      <c r="F731" s="47" t="s">
        <v>158</v>
      </c>
      <c r="G731" s="47" t="s">
        <v>90</v>
      </c>
      <c r="H731" s="47" t="s">
        <v>88</v>
      </c>
      <c r="I731" s="56">
        <v>6</v>
      </c>
    </row>
    <row r="732" spans="1:9" x14ac:dyDescent="0.2">
      <c r="A732" s="55">
        <v>2023</v>
      </c>
      <c r="B732" s="47" t="s">
        <v>33</v>
      </c>
      <c r="C732" s="47" t="s">
        <v>188</v>
      </c>
      <c r="D732" s="47" t="s">
        <v>83</v>
      </c>
      <c r="E732" s="47" t="s">
        <v>91</v>
      </c>
      <c r="F732" s="47" t="s">
        <v>158</v>
      </c>
      <c r="G732" s="47" t="s">
        <v>160</v>
      </c>
      <c r="H732" s="47" t="s">
        <v>85</v>
      </c>
      <c r="I732" s="56">
        <v>1</v>
      </c>
    </row>
    <row r="733" spans="1:9" x14ac:dyDescent="0.2">
      <c r="A733" s="55">
        <v>2023</v>
      </c>
      <c r="B733" s="47" t="s">
        <v>33</v>
      </c>
      <c r="C733" s="47" t="s">
        <v>188</v>
      </c>
      <c r="D733" s="47" t="s">
        <v>83</v>
      </c>
      <c r="E733" s="47" t="s">
        <v>91</v>
      </c>
      <c r="F733" s="47" t="s">
        <v>158</v>
      </c>
      <c r="G733" s="47" t="s">
        <v>90</v>
      </c>
      <c r="H733" s="47" t="s">
        <v>85</v>
      </c>
      <c r="I733" s="56">
        <v>7</v>
      </c>
    </row>
    <row r="734" spans="1:9" x14ac:dyDescent="0.2">
      <c r="A734" s="55">
        <v>2023</v>
      </c>
      <c r="B734" s="47" t="s">
        <v>33</v>
      </c>
      <c r="C734" s="47" t="s">
        <v>188</v>
      </c>
      <c r="D734" s="47" t="s">
        <v>83</v>
      </c>
      <c r="E734" s="47" t="s">
        <v>91</v>
      </c>
      <c r="F734" s="47" t="s">
        <v>158</v>
      </c>
      <c r="G734" s="47" t="s">
        <v>90</v>
      </c>
      <c r="H734" s="47" t="s">
        <v>86</v>
      </c>
      <c r="I734" s="56">
        <v>23</v>
      </c>
    </row>
    <row r="735" spans="1:9" x14ac:dyDescent="0.2">
      <c r="A735" s="55">
        <v>2023</v>
      </c>
      <c r="B735" s="47" t="s">
        <v>33</v>
      </c>
      <c r="C735" s="47" t="s">
        <v>188</v>
      </c>
      <c r="D735" s="47" t="s">
        <v>83</v>
      </c>
      <c r="E735" s="47" t="s">
        <v>91</v>
      </c>
      <c r="F735" s="47" t="s">
        <v>158</v>
      </c>
      <c r="G735" s="47" t="s">
        <v>90</v>
      </c>
      <c r="H735" s="47" t="s">
        <v>87</v>
      </c>
      <c r="I735" s="56">
        <v>8</v>
      </c>
    </row>
    <row r="736" spans="1:9" x14ac:dyDescent="0.2">
      <c r="A736" s="55">
        <v>2023</v>
      </c>
      <c r="B736" s="47" t="s">
        <v>33</v>
      </c>
      <c r="C736" s="47" t="s">
        <v>188</v>
      </c>
      <c r="D736" s="47" t="s">
        <v>83</v>
      </c>
      <c r="E736" s="47" t="s">
        <v>91</v>
      </c>
      <c r="F736" s="47" t="s">
        <v>158</v>
      </c>
      <c r="G736" s="47" t="s">
        <v>90</v>
      </c>
      <c r="H736" s="47" t="s">
        <v>88</v>
      </c>
      <c r="I736" s="56">
        <v>1</v>
      </c>
    </row>
    <row r="737" spans="1:9" x14ac:dyDescent="0.2">
      <c r="A737" s="55">
        <v>2023</v>
      </c>
      <c r="B737" s="47" t="s">
        <v>34</v>
      </c>
      <c r="C737" s="47" t="s">
        <v>189</v>
      </c>
      <c r="D737" s="47" t="s">
        <v>83</v>
      </c>
      <c r="E737" s="47" t="s">
        <v>92</v>
      </c>
      <c r="F737" s="47" t="s">
        <v>158</v>
      </c>
      <c r="G737" s="47" t="s">
        <v>160</v>
      </c>
      <c r="H737" s="47" t="s">
        <v>85</v>
      </c>
      <c r="I737" s="56">
        <v>1</v>
      </c>
    </row>
    <row r="738" spans="1:9" x14ac:dyDescent="0.2">
      <c r="A738" s="55">
        <v>2023</v>
      </c>
      <c r="B738" s="47" t="s">
        <v>34</v>
      </c>
      <c r="C738" s="47" t="s">
        <v>189</v>
      </c>
      <c r="D738" s="47" t="s">
        <v>83</v>
      </c>
      <c r="E738" s="47" t="s">
        <v>92</v>
      </c>
      <c r="F738" s="47" t="s">
        <v>158</v>
      </c>
      <c r="G738" s="47" t="s">
        <v>160</v>
      </c>
      <c r="H738" s="47" t="s">
        <v>86</v>
      </c>
      <c r="I738" s="56">
        <v>2</v>
      </c>
    </row>
    <row r="739" spans="1:9" x14ac:dyDescent="0.2">
      <c r="A739" s="55">
        <v>2023</v>
      </c>
      <c r="B739" s="47" t="s">
        <v>35</v>
      </c>
      <c r="C739" s="47" t="s">
        <v>190</v>
      </c>
      <c r="D739" s="47" t="s">
        <v>83</v>
      </c>
      <c r="E739" s="47" t="s">
        <v>84</v>
      </c>
      <c r="F739" s="47" t="s">
        <v>158</v>
      </c>
      <c r="G739" s="47" t="s">
        <v>90</v>
      </c>
      <c r="H739" s="47" t="s">
        <v>85</v>
      </c>
      <c r="I739" s="56">
        <v>5</v>
      </c>
    </row>
    <row r="740" spans="1:9" x14ac:dyDescent="0.2">
      <c r="A740" s="55">
        <v>2023</v>
      </c>
      <c r="B740" s="47" t="s">
        <v>35</v>
      </c>
      <c r="C740" s="47" t="s">
        <v>190</v>
      </c>
      <c r="D740" s="47" t="s">
        <v>83</v>
      </c>
      <c r="E740" s="47" t="s">
        <v>84</v>
      </c>
      <c r="F740" s="47" t="s">
        <v>158</v>
      </c>
      <c r="G740" s="47" t="s">
        <v>90</v>
      </c>
      <c r="H740" s="47" t="s">
        <v>86</v>
      </c>
      <c r="I740" s="56">
        <v>18</v>
      </c>
    </row>
    <row r="741" spans="1:9" x14ac:dyDescent="0.2">
      <c r="A741" s="55">
        <v>2023</v>
      </c>
      <c r="B741" s="47" t="s">
        <v>35</v>
      </c>
      <c r="C741" s="47" t="s">
        <v>190</v>
      </c>
      <c r="D741" s="47" t="s">
        <v>83</v>
      </c>
      <c r="E741" s="47" t="s">
        <v>84</v>
      </c>
      <c r="F741" s="47" t="s">
        <v>158</v>
      </c>
      <c r="G741" s="47" t="s">
        <v>90</v>
      </c>
      <c r="H741" s="47" t="s">
        <v>87</v>
      </c>
      <c r="I741" s="56">
        <v>2</v>
      </c>
    </row>
    <row r="742" spans="1:9" x14ac:dyDescent="0.2">
      <c r="A742" s="55">
        <v>2023</v>
      </c>
      <c r="B742" s="47" t="s">
        <v>96</v>
      </c>
      <c r="C742" s="47" t="s">
        <v>191</v>
      </c>
      <c r="D742" s="47" t="s">
        <v>40</v>
      </c>
      <c r="E742" s="47" t="s">
        <v>84</v>
      </c>
      <c r="F742" s="47" t="s">
        <v>158</v>
      </c>
      <c r="G742" s="47" t="s">
        <v>159</v>
      </c>
      <c r="H742" s="47" t="s">
        <v>86</v>
      </c>
      <c r="I742" s="56">
        <v>1</v>
      </c>
    </row>
    <row r="743" spans="1:9" x14ac:dyDescent="0.2">
      <c r="A743" s="55">
        <v>2023</v>
      </c>
      <c r="B743" s="47" t="s">
        <v>96</v>
      </c>
      <c r="C743" s="47" t="s">
        <v>191</v>
      </c>
      <c r="D743" s="47" t="s">
        <v>40</v>
      </c>
      <c r="E743" s="47" t="s">
        <v>84</v>
      </c>
      <c r="F743" s="47" t="s">
        <v>158</v>
      </c>
      <c r="G743" s="47" t="s">
        <v>159</v>
      </c>
      <c r="H743" s="47" t="s">
        <v>87</v>
      </c>
      <c r="I743" s="56">
        <v>1</v>
      </c>
    </row>
    <row r="744" spans="1:9" x14ac:dyDescent="0.2">
      <c r="A744" s="55">
        <v>2023</v>
      </c>
      <c r="B744" s="47" t="s">
        <v>96</v>
      </c>
      <c r="C744" s="47" t="s">
        <v>191</v>
      </c>
      <c r="D744" s="47" t="s">
        <v>40</v>
      </c>
      <c r="E744" s="47" t="s">
        <v>84</v>
      </c>
      <c r="F744" s="47" t="s">
        <v>158</v>
      </c>
      <c r="G744" s="47" t="s">
        <v>160</v>
      </c>
      <c r="H744" s="47" t="s">
        <v>85</v>
      </c>
      <c r="I744" s="56">
        <v>2</v>
      </c>
    </row>
    <row r="745" spans="1:9" x14ac:dyDescent="0.2">
      <c r="A745" s="55">
        <v>2023</v>
      </c>
      <c r="B745" s="47" t="s">
        <v>96</v>
      </c>
      <c r="C745" s="47" t="s">
        <v>191</v>
      </c>
      <c r="D745" s="47" t="s">
        <v>40</v>
      </c>
      <c r="E745" s="47" t="s">
        <v>84</v>
      </c>
      <c r="F745" s="47" t="s">
        <v>158</v>
      </c>
      <c r="G745" s="47" t="s">
        <v>160</v>
      </c>
      <c r="H745" s="47" t="s">
        <v>86</v>
      </c>
      <c r="I745" s="56">
        <v>1</v>
      </c>
    </row>
    <row r="746" spans="1:9" x14ac:dyDescent="0.2">
      <c r="A746" s="55">
        <v>2023</v>
      </c>
      <c r="B746" s="47" t="s">
        <v>96</v>
      </c>
      <c r="C746" s="47" t="s">
        <v>191</v>
      </c>
      <c r="D746" s="47" t="s">
        <v>40</v>
      </c>
      <c r="E746" s="47" t="s">
        <v>84</v>
      </c>
      <c r="F746" s="47" t="s">
        <v>158</v>
      </c>
      <c r="G746" s="47" t="s">
        <v>160</v>
      </c>
      <c r="H746" s="47" t="s">
        <v>87</v>
      </c>
      <c r="I746" s="56">
        <v>1</v>
      </c>
    </row>
    <row r="747" spans="1:9" x14ac:dyDescent="0.2">
      <c r="A747" s="55">
        <v>2023</v>
      </c>
      <c r="B747" s="47" t="s">
        <v>96</v>
      </c>
      <c r="C747" s="47" t="s">
        <v>191</v>
      </c>
      <c r="D747" s="47" t="s">
        <v>40</v>
      </c>
      <c r="E747" s="47" t="s">
        <v>84</v>
      </c>
      <c r="F747" s="47" t="s">
        <v>158</v>
      </c>
      <c r="G747" s="47" t="s">
        <v>90</v>
      </c>
      <c r="H747" s="47" t="s">
        <v>85</v>
      </c>
      <c r="I747" s="56">
        <v>18</v>
      </c>
    </row>
    <row r="748" spans="1:9" x14ac:dyDescent="0.2">
      <c r="A748" s="55">
        <v>2023</v>
      </c>
      <c r="B748" s="47" t="s">
        <v>96</v>
      </c>
      <c r="C748" s="47" t="s">
        <v>191</v>
      </c>
      <c r="D748" s="47" t="s">
        <v>40</v>
      </c>
      <c r="E748" s="47" t="s">
        <v>84</v>
      </c>
      <c r="F748" s="47" t="s">
        <v>158</v>
      </c>
      <c r="G748" s="47" t="s">
        <v>90</v>
      </c>
      <c r="H748" s="47" t="s">
        <v>86</v>
      </c>
      <c r="I748" s="56">
        <v>76</v>
      </c>
    </row>
    <row r="749" spans="1:9" x14ac:dyDescent="0.2">
      <c r="A749" s="55">
        <v>2023</v>
      </c>
      <c r="B749" s="47" t="s">
        <v>96</v>
      </c>
      <c r="C749" s="47" t="s">
        <v>191</v>
      </c>
      <c r="D749" s="47" t="s">
        <v>40</v>
      </c>
      <c r="E749" s="47" t="s">
        <v>84</v>
      </c>
      <c r="F749" s="47" t="s">
        <v>158</v>
      </c>
      <c r="G749" s="47" t="s">
        <v>90</v>
      </c>
      <c r="H749" s="47" t="s">
        <v>87</v>
      </c>
      <c r="I749" s="56">
        <v>20</v>
      </c>
    </row>
    <row r="750" spans="1:9" x14ac:dyDescent="0.2">
      <c r="A750" s="55">
        <v>2023</v>
      </c>
      <c r="B750" s="47" t="s">
        <v>36</v>
      </c>
      <c r="C750" s="47" t="s">
        <v>199</v>
      </c>
      <c r="D750" s="47" t="s">
        <v>83</v>
      </c>
      <c r="E750" s="47" t="s">
        <v>91</v>
      </c>
      <c r="F750" s="47" t="s">
        <v>158</v>
      </c>
      <c r="G750" s="47" t="s">
        <v>160</v>
      </c>
      <c r="H750" s="47" t="s">
        <v>86</v>
      </c>
      <c r="I750" s="56">
        <v>1</v>
      </c>
    </row>
    <row r="751" spans="1:9" x14ac:dyDescent="0.2">
      <c r="A751" s="55">
        <v>2023</v>
      </c>
      <c r="B751" s="47" t="s">
        <v>37</v>
      </c>
      <c r="C751" s="47" t="s">
        <v>192</v>
      </c>
      <c r="D751" s="47" t="s">
        <v>40</v>
      </c>
      <c r="E751" s="47" t="s">
        <v>84</v>
      </c>
      <c r="F751" s="47" t="s">
        <v>158</v>
      </c>
      <c r="G751" s="47" t="s">
        <v>160</v>
      </c>
      <c r="H751" s="47" t="s">
        <v>85</v>
      </c>
      <c r="I751" s="56">
        <v>2</v>
      </c>
    </row>
    <row r="752" spans="1:9" x14ac:dyDescent="0.2">
      <c r="A752" s="55">
        <v>2023</v>
      </c>
      <c r="B752" s="47" t="s">
        <v>38</v>
      </c>
      <c r="C752" s="47" t="s">
        <v>193</v>
      </c>
      <c r="D752" s="47" t="s">
        <v>83</v>
      </c>
      <c r="E752" s="47" t="s">
        <v>91</v>
      </c>
      <c r="F752" s="47" t="s">
        <v>158</v>
      </c>
      <c r="G752" s="47" t="s">
        <v>160</v>
      </c>
      <c r="H752" s="47" t="s">
        <v>85</v>
      </c>
      <c r="I752" s="56">
        <v>1</v>
      </c>
    </row>
    <row r="753" spans="1:9" x14ac:dyDescent="0.2">
      <c r="A753" s="55">
        <v>2023</v>
      </c>
      <c r="B753" s="47" t="s">
        <v>38</v>
      </c>
      <c r="C753" s="47" t="s">
        <v>193</v>
      </c>
      <c r="D753" s="47" t="s">
        <v>83</v>
      </c>
      <c r="E753" s="47" t="s">
        <v>91</v>
      </c>
      <c r="F753" s="47" t="s">
        <v>158</v>
      </c>
      <c r="G753" s="47" t="s">
        <v>160</v>
      </c>
      <c r="H753" s="47" t="s">
        <v>87</v>
      </c>
      <c r="I753" s="56">
        <v>2</v>
      </c>
    </row>
    <row r="754" spans="1:9" x14ac:dyDescent="0.2">
      <c r="A754" s="55">
        <v>2023</v>
      </c>
      <c r="B754" s="47" t="s">
        <v>38</v>
      </c>
      <c r="C754" s="47" t="s">
        <v>193</v>
      </c>
      <c r="D754" s="47" t="s">
        <v>83</v>
      </c>
      <c r="E754" s="47" t="s">
        <v>91</v>
      </c>
      <c r="F754" s="47" t="s">
        <v>158</v>
      </c>
      <c r="G754" s="47" t="s">
        <v>160</v>
      </c>
      <c r="H754" s="47" t="s">
        <v>89</v>
      </c>
      <c r="I754" s="56">
        <v>1</v>
      </c>
    </row>
    <row r="755" spans="1:9" x14ac:dyDescent="0.2">
      <c r="A755" s="55">
        <v>2023</v>
      </c>
      <c r="B755" s="47" t="s">
        <v>38</v>
      </c>
      <c r="C755" s="47" t="s">
        <v>193</v>
      </c>
      <c r="D755" s="47" t="s">
        <v>83</v>
      </c>
      <c r="E755" s="47" t="s">
        <v>91</v>
      </c>
      <c r="F755" s="47" t="s">
        <v>158</v>
      </c>
      <c r="G755" s="47" t="s">
        <v>90</v>
      </c>
      <c r="H755" s="47" t="s">
        <v>86</v>
      </c>
      <c r="I755" s="56">
        <v>1</v>
      </c>
    </row>
    <row r="756" spans="1:9" x14ac:dyDescent="0.2">
      <c r="A756" s="55">
        <v>2023</v>
      </c>
      <c r="B756" s="47" t="s">
        <v>38</v>
      </c>
      <c r="C756" s="47" t="s">
        <v>193</v>
      </c>
      <c r="D756" s="47" t="s">
        <v>83</v>
      </c>
      <c r="E756" s="47" t="s">
        <v>91</v>
      </c>
      <c r="F756" s="47" t="s">
        <v>158</v>
      </c>
      <c r="G756" s="47" t="s">
        <v>90</v>
      </c>
      <c r="H756" s="47" t="s">
        <v>87</v>
      </c>
      <c r="I756" s="56">
        <v>5</v>
      </c>
    </row>
    <row r="757" spans="1:9" x14ac:dyDescent="0.2">
      <c r="A757" s="55">
        <v>2023</v>
      </c>
      <c r="B757" s="47" t="s">
        <v>38</v>
      </c>
      <c r="C757" s="47" t="s">
        <v>193</v>
      </c>
      <c r="D757" s="47" t="s">
        <v>83</v>
      </c>
      <c r="E757" s="47" t="s">
        <v>91</v>
      </c>
      <c r="F757" s="47" t="s">
        <v>158</v>
      </c>
      <c r="G757" s="47" t="s">
        <v>90</v>
      </c>
      <c r="H757" s="47" t="s">
        <v>88</v>
      </c>
      <c r="I757" s="56">
        <v>2</v>
      </c>
    </row>
    <row r="758" spans="1:9" x14ac:dyDescent="0.2">
      <c r="A758" s="55">
        <v>2023</v>
      </c>
      <c r="B758" s="47" t="s">
        <v>39</v>
      </c>
      <c r="C758" s="47" t="s">
        <v>194</v>
      </c>
      <c r="D758" s="47" t="s">
        <v>40</v>
      </c>
      <c r="E758" s="47" t="s">
        <v>84</v>
      </c>
      <c r="F758" s="47" t="s">
        <v>158</v>
      </c>
      <c r="G758" s="47" t="s">
        <v>159</v>
      </c>
      <c r="H758" s="47" t="s">
        <v>87</v>
      </c>
      <c r="I758" s="56">
        <v>1</v>
      </c>
    </row>
    <row r="759" spans="1:9" x14ac:dyDescent="0.2">
      <c r="A759" s="55">
        <v>2023</v>
      </c>
      <c r="B759" s="47" t="s">
        <v>39</v>
      </c>
      <c r="C759" s="47" t="s">
        <v>194</v>
      </c>
      <c r="D759" s="47" t="s">
        <v>40</v>
      </c>
      <c r="E759" s="47" t="s">
        <v>84</v>
      </c>
      <c r="F759" s="47" t="s">
        <v>158</v>
      </c>
      <c r="G759" s="47" t="s">
        <v>159</v>
      </c>
      <c r="H759" s="47" t="s">
        <v>88</v>
      </c>
      <c r="I759" s="56">
        <v>1</v>
      </c>
    </row>
    <row r="760" spans="1:9" x14ac:dyDescent="0.2">
      <c r="A760" s="55">
        <v>2023</v>
      </c>
      <c r="B760" s="47" t="s">
        <v>39</v>
      </c>
      <c r="C760" s="47" t="s">
        <v>194</v>
      </c>
      <c r="D760" s="47" t="s">
        <v>40</v>
      </c>
      <c r="E760" s="47" t="s">
        <v>84</v>
      </c>
      <c r="F760" s="47" t="s">
        <v>158</v>
      </c>
      <c r="G760" s="47" t="s">
        <v>160</v>
      </c>
      <c r="H760" s="47" t="s">
        <v>85</v>
      </c>
      <c r="I760" s="56">
        <v>7</v>
      </c>
    </row>
    <row r="761" spans="1:9" x14ac:dyDescent="0.2">
      <c r="A761" s="55">
        <v>2023</v>
      </c>
      <c r="B761" s="47" t="s">
        <v>39</v>
      </c>
      <c r="C761" s="47" t="s">
        <v>194</v>
      </c>
      <c r="D761" s="47" t="s">
        <v>40</v>
      </c>
      <c r="E761" s="47" t="s">
        <v>84</v>
      </c>
      <c r="F761" s="47" t="s">
        <v>158</v>
      </c>
      <c r="G761" s="47" t="s">
        <v>160</v>
      </c>
      <c r="H761" s="47" t="s">
        <v>86</v>
      </c>
      <c r="I761" s="56">
        <v>4</v>
      </c>
    </row>
    <row r="762" spans="1:9" x14ac:dyDescent="0.2">
      <c r="A762" s="55">
        <v>2023</v>
      </c>
      <c r="B762" s="47" t="s">
        <v>39</v>
      </c>
      <c r="C762" s="47" t="s">
        <v>194</v>
      </c>
      <c r="D762" s="47" t="s">
        <v>40</v>
      </c>
      <c r="E762" s="47" t="s">
        <v>84</v>
      </c>
      <c r="F762" s="47" t="s">
        <v>158</v>
      </c>
      <c r="G762" s="47" t="s">
        <v>160</v>
      </c>
      <c r="H762" s="47" t="s">
        <v>87</v>
      </c>
      <c r="I762" s="56">
        <v>9</v>
      </c>
    </row>
    <row r="763" spans="1:9" x14ac:dyDescent="0.2">
      <c r="A763" s="55">
        <v>2023</v>
      </c>
      <c r="B763" s="47" t="s">
        <v>39</v>
      </c>
      <c r="C763" s="47" t="s">
        <v>194</v>
      </c>
      <c r="D763" s="47" t="s">
        <v>40</v>
      </c>
      <c r="E763" s="47" t="s">
        <v>84</v>
      </c>
      <c r="F763" s="47" t="s">
        <v>158</v>
      </c>
      <c r="G763" s="47" t="s">
        <v>160</v>
      </c>
      <c r="H763" s="47" t="s">
        <v>88</v>
      </c>
      <c r="I763" s="56">
        <v>6</v>
      </c>
    </row>
    <row r="764" spans="1:9" x14ac:dyDescent="0.2">
      <c r="A764" s="55">
        <v>2023</v>
      </c>
      <c r="B764" s="47" t="s">
        <v>39</v>
      </c>
      <c r="C764" s="47" t="s">
        <v>194</v>
      </c>
      <c r="D764" s="47" t="s">
        <v>40</v>
      </c>
      <c r="E764" s="47" t="s">
        <v>84</v>
      </c>
      <c r="F764" s="47" t="s">
        <v>158</v>
      </c>
      <c r="G764" s="47" t="s">
        <v>160</v>
      </c>
      <c r="H764" s="47" t="s">
        <v>89</v>
      </c>
      <c r="I764" s="56">
        <v>5</v>
      </c>
    </row>
    <row r="765" spans="1:9" x14ac:dyDescent="0.2">
      <c r="A765" s="55">
        <v>2023</v>
      </c>
      <c r="B765" s="47" t="s">
        <v>39</v>
      </c>
      <c r="C765" s="47" t="s">
        <v>194</v>
      </c>
      <c r="D765" s="47" t="s">
        <v>40</v>
      </c>
      <c r="E765" s="47" t="s">
        <v>84</v>
      </c>
      <c r="F765" s="47" t="s">
        <v>158</v>
      </c>
      <c r="G765" s="47" t="s">
        <v>90</v>
      </c>
      <c r="H765" s="47" t="s">
        <v>86</v>
      </c>
      <c r="I765" s="56">
        <v>8</v>
      </c>
    </row>
    <row r="766" spans="1:9" x14ac:dyDescent="0.2">
      <c r="A766" s="55">
        <v>2023</v>
      </c>
      <c r="B766" s="47" t="s">
        <v>39</v>
      </c>
      <c r="C766" s="47" t="s">
        <v>194</v>
      </c>
      <c r="D766" s="47" t="s">
        <v>40</v>
      </c>
      <c r="E766" s="47" t="s">
        <v>84</v>
      </c>
      <c r="F766" s="47" t="s">
        <v>158</v>
      </c>
      <c r="G766" s="47" t="s">
        <v>90</v>
      </c>
      <c r="H766" s="47" t="s">
        <v>87</v>
      </c>
      <c r="I766" s="56">
        <v>27</v>
      </c>
    </row>
    <row r="767" spans="1:9" x14ac:dyDescent="0.2">
      <c r="A767" s="55">
        <v>2023</v>
      </c>
      <c r="B767" s="47" t="s">
        <v>39</v>
      </c>
      <c r="C767" s="47" t="s">
        <v>194</v>
      </c>
      <c r="D767" s="47" t="s">
        <v>40</v>
      </c>
      <c r="E767" s="47" t="s">
        <v>84</v>
      </c>
      <c r="F767" s="47" t="s">
        <v>158</v>
      </c>
      <c r="G767" s="47" t="s">
        <v>90</v>
      </c>
      <c r="H767" s="47" t="s">
        <v>88</v>
      </c>
      <c r="I767" s="56">
        <v>8</v>
      </c>
    </row>
    <row r="768" spans="1:9" x14ac:dyDescent="0.2">
      <c r="A768" s="55">
        <v>2024</v>
      </c>
      <c r="B768" s="47" t="s">
        <v>1</v>
      </c>
      <c r="C768" s="47" t="s">
        <v>157</v>
      </c>
      <c r="D768" s="47" t="s">
        <v>83</v>
      </c>
      <c r="E768" s="47" t="s">
        <v>84</v>
      </c>
      <c r="F768" s="47" t="s">
        <v>158</v>
      </c>
      <c r="G768" s="47" t="s">
        <v>159</v>
      </c>
      <c r="H768" s="47" t="s">
        <v>87</v>
      </c>
      <c r="I768" s="56">
        <v>5</v>
      </c>
    </row>
    <row r="769" spans="1:9" x14ac:dyDescent="0.2">
      <c r="A769" s="55">
        <v>2024</v>
      </c>
      <c r="B769" s="47" t="s">
        <v>1</v>
      </c>
      <c r="C769" s="47" t="s">
        <v>157</v>
      </c>
      <c r="D769" s="47" t="s">
        <v>83</v>
      </c>
      <c r="E769" s="47" t="s">
        <v>84</v>
      </c>
      <c r="F769" s="47" t="s">
        <v>158</v>
      </c>
      <c r="G769" s="47" t="s">
        <v>159</v>
      </c>
      <c r="H769" s="47" t="s">
        <v>88</v>
      </c>
      <c r="I769" s="56">
        <v>3</v>
      </c>
    </row>
    <row r="770" spans="1:9" x14ac:dyDescent="0.2">
      <c r="A770" s="55">
        <v>2024</v>
      </c>
      <c r="B770" s="47" t="s">
        <v>1</v>
      </c>
      <c r="C770" s="47" t="s">
        <v>157</v>
      </c>
      <c r="D770" s="47" t="s">
        <v>83</v>
      </c>
      <c r="E770" s="47" t="s">
        <v>84</v>
      </c>
      <c r="F770" s="47" t="s">
        <v>158</v>
      </c>
      <c r="G770" s="47" t="s">
        <v>160</v>
      </c>
      <c r="H770" s="47" t="s">
        <v>85</v>
      </c>
      <c r="I770" s="56">
        <v>4</v>
      </c>
    </row>
    <row r="771" spans="1:9" x14ac:dyDescent="0.2">
      <c r="A771" s="55">
        <v>2024</v>
      </c>
      <c r="B771" s="47" t="s">
        <v>1</v>
      </c>
      <c r="C771" s="47" t="s">
        <v>157</v>
      </c>
      <c r="D771" s="47" t="s">
        <v>83</v>
      </c>
      <c r="E771" s="47" t="s">
        <v>84</v>
      </c>
      <c r="F771" s="47" t="s">
        <v>158</v>
      </c>
      <c r="G771" s="47" t="s">
        <v>160</v>
      </c>
      <c r="H771" s="47" t="s">
        <v>86</v>
      </c>
      <c r="I771" s="56">
        <v>8</v>
      </c>
    </row>
    <row r="772" spans="1:9" x14ac:dyDescent="0.2">
      <c r="A772" s="55">
        <v>2024</v>
      </c>
      <c r="B772" s="47" t="s">
        <v>1</v>
      </c>
      <c r="C772" s="47" t="s">
        <v>157</v>
      </c>
      <c r="D772" s="47" t="s">
        <v>83</v>
      </c>
      <c r="E772" s="47" t="s">
        <v>84</v>
      </c>
      <c r="F772" s="47" t="s">
        <v>158</v>
      </c>
      <c r="G772" s="47" t="s">
        <v>160</v>
      </c>
      <c r="H772" s="47" t="s">
        <v>87</v>
      </c>
      <c r="I772" s="56">
        <v>8</v>
      </c>
    </row>
    <row r="773" spans="1:9" x14ac:dyDescent="0.2">
      <c r="A773" s="55">
        <v>2024</v>
      </c>
      <c r="B773" s="47" t="s">
        <v>1</v>
      </c>
      <c r="C773" s="47" t="s">
        <v>157</v>
      </c>
      <c r="D773" s="47" t="s">
        <v>83</v>
      </c>
      <c r="E773" s="47" t="s">
        <v>84</v>
      </c>
      <c r="F773" s="47" t="s">
        <v>158</v>
      </c>
      <c r="G773" s="47" t="s">
        <v>160</v>
      </c>
      <c r="H773" s="47" t="s">
        <v>89</v>
      </c>
      <c r="I773" s="56">
        <v>3</v>
      </c>
    </row>
    <row r="774" spans="1:9" x14ac:dyDescent="0.2">
      <c r="A774" s="55">
        <v>2024</v>
      </c>
      <c r="B774" s="47" t="s">
        <v>1</v>
      </c>
      <c r="C774" s="47" t="s">
        <v>157</v>
      </c>
      <c r="D774" s="47" t="s">
        <v>83</v>
      </c>
      <c r="E774" s="47" t="s">
        <v>84</v>
      </c>
      <c r="F774" s="47" t="s">
        <v>158</v>
      </c>
      <c r="G774" s="47" t="s">
        <v>90</v>
      </c>
      <c r="H774" s="47" t="s">
        <v>85</v>
      </c>
      <c r="I774" s="56">
        <v>12</v>
      </c>
    </row>
    <row r="775" spans="1:9" x14ac:dyDescent="0.2">
      <c r="A775" s="55">
        <v>2024</v>
      </c>
      <c r="B775" s="47" t="s">
        <v>1</v>
      </c>
      <c r="C775" s="47" t="s">
        <v>157</v>
      </c>
      <c r="D775" s="47" t="s">
        <v>83</v>
      </c>
      <c r="E775" s="47" t="s">
        <v>84</v>
      </c>
      <c r="F775" s="47" t="s">
        <v>158</v>
      </c>
      <c r="G775" s="47" t="s">
        <v>90</v>
      </c>
      <c r="H775" s="47" t="s">
        <v>86</v>
      </c>
      <c r="I775" s="56">
        <v>45</v>
      </c>
    </row>
    <row r="776" spans="1:9" x14ac:dyDescent="0.2">
      <c r="A776" s="55">
        <v>2024</v>
      </c>
      <c r="B776" s="47" t="s">
        <v>1</v>
      </c>
      <c r="C776" s="47" t="s">
        <v>157</v>
      </c>
      <c r="D776" s="47" t="s">
        <v>83</v>
      </c>
      <c r="E776" s="47" t="s">
        <v>84</v>
      </c>
      <c r="F776" s="47" t="s">
        <v>158</v>
      </c>
      <c r="G776" s="47" t="s">
        <v>90</v>
      </c>
      <c r="H776" s="47" t="s">
        <v>87</v>
      </c>
      <c r="I776" s="56">
        <v>34</v>
      </c>
    </row>
    <row r="777" spans="1:9" x14ac:dyDescent="0.2">
      <c r="A777" s="55">
        <v>2024</v>
      </c>
      <c r="B777" s="47" t="s">
        <v>1</v>
      </c>
      <c r="C777" s="47" t="s">
        <v>157</v>
      </c>
      <c r="D777" s="47" t="s">
        <v>83</v>
      </c>
      <c r="E777" s="47" t="s">
        <v>84</v>
      </c>
      <c r="F777" s="47" t="s">
        <v>158</v>
      </c>
      <c r="G777" s="47" t="s">
        <v>90</v>
      </c>
      <c r="H777" s="47" t="s">
        <v>88</v>
      </c>
      <c r="I777" s="56">
        <v>18</v>
      </c>
    </row>
    <row r="778" spans="1:9" x14ac:dyDescent="0.2">
      <c r="A778" s="55">
        <v>2024</v>
      </c>
      <c r="B778" s="47" t="s">
        <v>1</v>
      </c>
      <c r="C778" s="47" t="s">
        <v>157</v>
      </c>
      <c r="D778" s="47" t="s">
        <v>83</v>
      </c>
      <c r="E778" s="47" t="s">
        <v>84</v>
      </c>
      <c r="F778" s="47" t="s">
        <v>158</v>
      </c>
      <c r="G778" s="47" t="s">
        <v>90</v>
      </c>
      <c r="H778" s="47" t="s">
        <v>89</v>
      </c>
      <c r="I778" s="56">
        <v>2</v>
      </c>
    </row>
    <row r="779" spans="1:9" x14ac:dyDescent="0.2">
      <c r="A779" s="55">
        <v>2024</v>
      </c>
      <c r="B779" s="47" t="s">
        <v>2</v>
      </c>
      <c r="C779" s="47" t="s">
        <v>161</v>
      </c>
      <c r="D779" s="47" t="s">
        <v>83</v>
      </c>
      <c r="E779" s="47" t="s">
        <v>91</v>
      </c>
      <c r="F779" s="47" t="s">
        <v>158</v>
      </c>
      <c r="G779" s="47" t="s">
        <v>160</v>
      </c>
      <c r="H779" s="47" t="s">
        <v>85</v>
      </c>
      <c r="I779" s="56">
        <v>2</v>
      </c>
    </row>
    <row r="780" spans="1:9" x14ac:dyDescent="0.2">
      <c r="A780" s="55">
        <v>2024</v>
      </c>
      <c r="B780" s="47" t="s">
        <v>2</v>
      </c>
      <c r="C780" s="47" t="s">
        <v>161</v>
      </c>
      <c r="D780" s="47" t="s">
        <v>83</v>
      </c>
      <c r="E780" s="47" t="s">
        <v>91</v>
      </c>
      <c r="F780" s="47" t="s">
        <v>158</v>
      </c>
      <c r="G780" s="47" t="s">
        <v>160</v>
      </c>
      <c r="H780" s="47" t="s">
        <v>86</v>
      </c>
      <c r="I780" s="56">
        <v>2</v>
      </c>
    </row>
    <row r="781" spans="1:9" x14ac:dyDescent="0.2">
      <c r="A781" s="55">
        <v>2024</v>
      </c>
      <c r="B781" s="47" t="s">
        <v>2</v>
      </c>
      <c r="C781" s="47" t="s">
        <v>161</v>
      </c>
      <c r="D781" s="47" t="s">
        <v>83</v>
      </c>
      <c r="E781" s="47" t="s">
        <v>91</v>
      </c>
      <c r="F781" s="47" t="s">
        <v>158</v>
      </c>
      <c r="G781" s="47" t="s">
        <v>90</v>
      </c>
      <c r="H781" s="47" t="s">
        <v>85</v>
      </c>
      <c r="I781" s="56">
        <v>2</v>
      </c>
    </row>
    <row r="782" spans="1:9" x14ac:dyDescent="0.2">
      <c r="A782" s="55">
        <v>2024</v>
      </c>
      <c r="B782" s="47" t="s">
        <v>2</v>
      </c>
      <c r="C782" s="47" t="s">
        <v>161</v>
      </c>
      <c r="D782" s="47" t="s">
        <v>83</v>
      </c>
      <c r="E782" s="47" t="s">
        <v>91</v>
      </c>
      <c r="F782" s="47" t="s">
        <v>158</v>
      </c>
      <c r="G782" s="47" t="s">
        <v>90</v>
      </c>
      <c r="H782" s="47" t="s">
        <v>86</v>
      </c>
      <c r="I782" s="56">
        <v>8</v>
      </c>
    </row>
    <row r="783" spans="1:9" x14ac:dyDescent="0.2">
      <c r="A783" s="55">
        <v>2024</v>
      </c>
      <c r="B783" s="47" t="s">
        <v>2</v>
      </c>
      <c r="C783" s="47" t="s">
        <v>161</v>
      </c>
      <c r="D783" s="47" t="s">
        <v>83</v>
      </c>
      <c r="E783" s="47" t="s">
        <v>91</v>
      </c>
      <c r="F783" s="47" t="s">
        <v>158</v>
      </c>
      <c r="G783" s="47" t="s">
        <v>90</v>
      </c>
      <c r="H783" s="47" t="s">
        <v>87</v>
      </c>
      <c r="I783" s="56">
        <v>1</v>
      </c>
    </row>
    <row r="784" spans="1:9" x14ac:dyDescent="0.2">
      <c r="A784" s="55">
        <v>2024</v>
      </c>
      <c r="B784" s="47" t="s">
        <v>2</v>
      </c>
      <c r="C784" s="47" t="s">
        <v>161</v>
      </c>
      <c r="D784" s="47" t="s">
        <v>83</v>
      </c>
      <c r="E784" s="47" t="s">
        <v>91</v>
      </c>
      <c r="F784" s="47" t="s">
        <v>158</v>
      </c>
      <c r="G784" s="47" t="s">
        <v>90</v>
      </c>
      <c r="H784" s="47" t="s">
        <v>88</v>
      </c>
      <c r="I784" s="56">
        <v>1</v>
      </c>
    </row>
    <row r="785" spans="1:9" x14ac:dyDescent="0.2">
      <c r="A785" s="55">
        <v>2024</v>
      </c>
      <c r="B785" s="47" t="s">
        <v>3</v>
      </c>
      <c r="C785" s="47" t="s">
        <v>162</v>
      </c>
      <c r="D785" s="47" t="s">
        <v>83</v>
      </c>
      <c r="E785" s="47" t="s">
        <v>84</v>
      </c>
      <c r="F785" s="47" t="s">
        <v>158</v>
      </c>
      <c r="G785" s="47" t="s">
        <v>160</v>
      </c>
      <c r="H785" s="47" t="s">
        <v>85</v>
      </c>
      <c r="I785" s="56">
        <v>2</v>
      </c>
    </row>
    <row r="786" spans="1:9" x14ac:dyDescent="0.2">
      <c r="A786" s="55">
        <v>2024</v>
      </c>
      <c r="B786" s="47" t="s">
        <v>3</v>
      </c>
      <c r="C786" s="47" t="s">
        <v>162</v>
      </c>
      <c r="D786" s="47" t="s">
        <v>83</v>
      </c>
      <c r="E786" s="47" t="s">
        <v>84</v>
      </c>
      <c r="F786" s="47" t="s">
        <v>158</v>
      </c>
      <c r="G786" s="47" t="s">
        <v>160</v>
      </c>
      <c r="H786" s="47" t="s">
        <v>86</v>
      </c>
      <c r="I786" s="56">
        <v>2</v>
      </c>
    </row>
    <row r="787" spans="1:9" x14ac:dyDescent="0.2">
      <c r="A787" s="55">
        <v>2024</v>
      </c>
      <c r="B787" s="47" t="s">
        <v>3</v>
      </c>
      <c r="C787" s="47" t="s">
        <v>162</v>
      </c>
      <c r="D787" s="47" t="s">
        <v>83</v>
      </c>
      <c r="E787" s="47" t="s">
        <v>84</v>
      </c>
      <c r="F787" s="47" t="s">
        <v>158</v>
      </c>
      <c r="G787" s="47" t="s">
        <v>90</v>
      </c>
      <c r="H787" s="47" t="s">
        <v>85</v>
      </c>
      <c r="I787" s="56">
        <v>15</v>
      </c>
    </row>
    <row r="788" spans="1:9" x14ac:dyDescent="0.2">
      <c r="A788" s="55">
        <v>2024</v>
      </c>
      <c r="B788" s="47" t="s">
        <v>3</v>
      </c>
      <c r="C788" s="47" t="s">
        <v>162</v>
      </c>
      <c r="D788" s="47" t="s">
        <v>83</v>
      </c>
      <c r="E788" s="47" t="s">
        <v>84</v>
      </c>
      <c r="F788" s="47" t="s">
        <v>158</v>
      </c>
      <c r="G788" s="47" t="s">
        <v>90</v>
      </c>
      <c r="H788" s="47" t="s">
        <v>86</v>
      </c>
      <c r="I788" s="56">
        <v>29</v>
      </c>
    </row>
    <row r="789" spans="1:9" x14ac:dyDescent="0.2">
      <c r="A789" s="55">
        <v>2024</v>
      </c>
      <c r="B789" s="47" t="s">
        <v>3</v>
      </c>
      <c r="C789" s="47" t="s">
        <v>162</v>
      </c>
      <c r="D789" s="47" t="s">
        <v>83</v>
      </c>
      <c r="E789" s="47" t="s">
        <v>84</v>
      </c>
      <c r="F789" s="47" t="s">
        <v>158</v>
      </c>
      <c r="G789" s="47" t="s">
        <v>90</v>
      </c>
      <c r="H789" s="47" t="s">
        <v>87</v>
      </c>
      <c r="I789" s="56">
        <v>3</v>
      </c>
    </row>
    <row r="790" spans="1:9" x14ac:dyDescent="0.2">
      <c r="A790" s="55">
        <v>2024</v>
      </c>
      <c r="B790" s="47" t="s">
        <v>3</v>
      </c>
      <c r="C790" s="47" t="s">
        <v>162</v>
      </c>
      <c r="D790" s="47" t="s">
        <v>83</v>
      </c>
      <c r="E790" s="47" t="s">
        <v>84</v>
      </c>
      <c r="F790" s="47" t="s">
        <v>158</v>
      </c>
      <c r="G790" s="47" t="s">
        <v>90</v>
      </c>
      <c r="H790" s="47" t="s">
        <v>88</v>
      </c>
      <c r="I790" s="56">
        <v>1</v>
      </c>
    </row>
    <row r="791" spans="1:9" x14ac:dyDescent="0.2">
      <c r="A791" s="55">
        <v>2024</v>
      </c>
      <c r="B791" s="47" t="s">
        <v>4</v>
      </c>
      <c r="C791" s="47" t="s">
        <v>163</v>
      </c>
      <c r="D791" s="47" t="s">
        <v>83</v>
      </c>
      <c r="E791" s="47" t="s">
        <v>91</v>
      </c>
      <c r="F791" s="47" t="s">
        <v>158</v>
      </c>
      <c r="G791" s="47" t="s">
        <v>160</v>
      </c>
      <c r="H791" s="47" t="s">
        <v>85</v>
      </c>
      <c r="I791" s="56">
        <v>5</v>
      </c>
    </row>
    <row r="792" spans="1:9" x14ac:dyDescent="0.2">
      <c r="A792" s="55">
        <v>2024</v>
      </c>
      <c r="B792" s="47" t="s">
        <v>4</v>
      </c>
      <c r="C792" s="47" t="s">
        <v>163</v>
      </c>
      <c r="D792" s="47" t="s">
        <v>83</v>
      </c>
      <c r="E792" s="47" t="s">
        <v>91</v>
      </c>
      <c r="F792" s="47" t="s">
        <v>158</v>
      </c>
      <c r="G792" s="47" t="s">
        <v>90</v>
      </c>
      <c r="H792" s="47" t="s">
        <v>85</v>
      </c>
      <c r="I792" s="56">
        <v>21</v>
      </c>
    </row>
    <row r="793" spans="1:9" x14ac:dyDescent="0.2">
      <c r="A793" s="55">
        <v>2024</v>
      </c>
      <c r="B793" s="47" t="s">
        <v>4</v>
      </c>
      <c r="C793" s="47" t="s">
        <v>163</v>
      </c>
      <c r="D793" s="47" t="s">
        <v>83</v>
      </c>
      <c r="E793" s="47" t="s">
        <v>91</v>
      </c>
      <c r="F793" s="47" t="s">
        <v>158</v>
      </c>
      <c r="G793" s="47" t="s">
        <v>90</v>
      </c>
      <c r="H793" s="47" t="s">
        <v>86</v>
      </c>
      <c r="I793" s="56">
        <v>25</v>
      </c>
    </row>
    <row r="794" spans="1:9" x14ac:dyDescent="0.2">
      <c r="A794" s="55">
        <v>2024</v>
      </c>
      <c r="B794" s="47" t="s">
        <v>4</v>
      </c>
      <c r="C794" s="47" t="s">
        <v>163</v>
      </c>
      <c r="D794" s="47" t="s">
        <v>83</v>
      </c>
      <c r="E794" s="47" t="s">
        <v>91</v>
      </c>
      <c r="F794" s="47" t="s">
        <v>158</v>
      </c>
      <c r="G794" s="47" t="s">
        <v>90</v>
      </c>
      <c r="H794" s="47" t="s">
        <v>87</v>
      </c>
      <c r="I794" s="56">
        <v>11</v>
      </c>
    </row>
    <row r="795" spans="1:9" x14ac:dyDescent="0.2">
      <c r="A795" s="55">
        <v>2024</v>
      </c>
      <c r="B795" s="47" t="s">
        <v>4</v>
      </c>
      <c r="C795" s="47" t="s">
        <v>163</v>
      </c>
      <c r="D795" s="47" t="s">
        <v>83</v>
      </c>
      <c r="E795" s="47" t="s">
        <v>91</v>
      </c>
      <c r="F795" s="47" t="s">
        <v>158</v>
      </c>
      <c r="G795" s="47" t="s">
        <v>90</v>
      </c>
      <c r="H795" s="47" t="s">
        <v>88</v>
      </c>
      <c r="I795" s="56">
        <v>1</v>
      </c>
    </row>
    <row r="796" spans="1:9" x14ac:dyDescent="0.2">
      <c r="A796" s="55">
        <v>2024</v>
      </c>
      <c r="B796" s="47" t="s">
        <v>5</v>
      </c>
      <c r="C796" s="47" t="s">
        <v>164</v>
      </c>
      <c r="D796" s="47" t="s">
        <v>83</v>
      </c>
      <c r="E796" s="47" t="s">
        <v>92</v>
      </c>
      <c r="F796" s="47" t="s">
        <v>158</v>
      </c>
      <c r="G796" s="47" t="s">
        <v>160</v>
      </c>
      <c r="H796" s="47" t="s">
        <v>85</v>
      </c>
      <c r="I796" s="56">
        <v>3</v>
      </c>
    </row>
    <row r="797" spans="1:9" x14ac:dyDescent="0.2">
      <c r="A797" s="55">
        <v>2024</v>
      </c>
      <c r="B797" s="47" t="s">
        <v>6</v>
      </c>
      <c r="C797" s="47" t="s">
        <v>165</v>
      </c>
      <c r="D797" s="47" t="s">
        <v>83</v>
      </c>
      <c r="E797" s="47" t="s">
        <v>91</v>
      </c>
      <c r="F797" s="47" t="s">
        <v>158</v>
      </c>
      <c r="G797" s="47" t="s">
        <v>160</v>
      </c>
      <c r="H797" s="47" t="s">
        <v>85</v>
      </c>
      <c r="I797" s="56">
        <v>1</v>
      </c>
    </row>
    <row r="798" spans="1:9" x14ac:dyDescent="0.2">
      <c r="A798" s="55">
        <v>2024</v>
      </c>
      <c r="B798" s="47" t="s">
        <v>6</v>
      </c>
      <c r="C798" s="47" t="s">
        <v>165</v>
      </c>
      <c r="D798" s="47" t="s">
        <v>83</v>
      </c>
      <c r="E798" s="47" t="s">
        <v>91</v>
      </c>
      <c r="F798" s="47" t="s">
        <v>158</v>
      </c>
      <c r="G798" s="47" t="s">
        <v>160</v>
      </c>
      <c r="H798" s="47" t="s">
        <v>86</v>
      </c>
      <c r="I798" s="56">
        <v>1</v>
      </c>
    </row>
    <row r="799" spans="1:9" x14ac:dyDescent="0.2">
      <c r="A799" s="55">
        <v>2024</v>
      </c>
      <c r="B799" s="47" t="s">
        <v>6</v>
      </c>
      <c r="C799" s="47" t="s">
        <v>165</v>
      </c>
      <c r="D799" s="47" t="s">
        <v>83</v>
      </c>
      <c r="E799" s="47" t="s">
        <v>91</v>
      </c>
      <c r="F799" s="47" t="s">
        <v>158</v>
      </c>
      <c r="G799" s="47" t="s">
        <v>160</v>
      </c>
      <c r="H799" s="47" t="s">
        <v>87</v>
      </c>
      <c r="I799" s="56">
        <v>2</v>
      </c>
    </row>
    <row r="800" spans="1:9" x14ac:dyDescent="0.2">
      <c r="A800" s="55">
        <v>2024</v>
      </c>
      <c r="B800" s="47" t="s">
        <v>6</v>
      </c>
      <c r="C800" s="47" t="s">
        <v>165</v>
      </c>
      <c r="D800" s="47" t="s">
        <v>83</v>
      </c>
      <c r="E800" s="47" t="s">
        <v>91</v>
      </c>
      <c r="F800" s="47" t="s">
        <v>158</v>
      </c>
      <c r="G800" s="47" t="s">
        <v>90</v>
      </c>
      <c r="H800" s="47" t="s">
        <v>85</v>
      </c>
      <c r="I800" s="56">
        <v>6</v>
      </c>
    </row>
    <row r="801" spans="1:9" x14ac:dyDescent="0.2">
      <c r="A801" s="55">
        <v>2024</v>
      </c>
      <c r="B801" s="47" t="s">
        <v>6</v>
      </c>
      <c r="C801" s="47" t="s">
        <v>165</v>
      </c>
      <c r="D801" s="47" t="s">
        <v>83</v>
      </c>
      <c r="E801" s="47" t="s">
        <v>91</v>
      </c>
      <c r="F801" s="47" t="s">
        <v>158</v>
      </c>
      <c r="G801" s="47" t="s">
        <v>90</v>
      </c>
      <c r="H801" s="47" t="s">
        <v>86</v>
      </c>
      <c r="I801" s="56">
        <v>27</v>
      </c>
    </row>
    <row r="802" spans="1:9" x14ac:dyDescent="0.2">
      <c r="A802" s="55">
        <v>2024</v>
      </c>
      <c r="B802" s="47" t="s">
        <v>6</v>
      </c>
      <c r="C802" s="47" t="s">
        <v>165</v>
      </c>
      <c r="D802" s="47" t="s">
        <v>83</v>
      </c>
      <c r="E802" s="47" t="s">
        <v>91</v>
      </c>
      <c r="F802" s="47" t="s">
        <v>158</v>
      </c>
      <c r="G802" s="47" t="s">
        <v>90</v>
      </c>
      <c r="H802" s="47" t="s">
        <v>87</v>
      </c>
      <c r="I802" s="56">
        <v>12</v>
      </c>
    </row>
    <row r="803" spans="1:9" x14ac:dyDescent="0.2">
      <c r="A803" s="55">
        <v>2024</v>
      </c>
      <c r="B803" s="47" t="s">
        <v>6</v>
      </c>
      <c r="C803" s="47" t="s">
        <v>165</v>
      </c>
      <c r="D803" s="47" t="s">
        <v>83</v>
      </c>
      <c r="E803" s="47" t="s">
        <v>91</v>
      </c>
      <c r="F803" s="47" t="s">
        <v>158</v>
      </c>
      <c r="G803" s="47" t="s">
        <v>90</v>
      </c>
      <c r="H803" s="47" t="s">
        <v>88</v>
      </c>
      <c r="I803" s="56">
        <v>1</v>
      </c>
    </row>
    <row r="804" spans="1:9" x14ac:dyDescent="0.2">
      <c r="A804" s="55">
        <v>2024</v>
      </c>
      <c r="B804" s="47" t="s">
        <v>7</v>
      </c>
      <c r="C804" s="47" t="s">
        <v>201</v>
      </c>
      <c r="D804" s="47" t="s">
        <v>83</v>
      </c>
      <c r="E804" s="47" t="s">
        <v>84</v>
      </c>
      <c r="F804" s="47" t="s">
        <v>158</v>
      </c>
      <c r="G804" s="47" t="s">
        <v>160</v>
      </c>
      <c r="H804" s="47" t="s">
        <v>86</v>
      </c>
      <c r="I804" s="56">
        <v>1</v>
      </c>
    </row>
    <row r="805" spans="1:9" x14ac:dyDescent="0.2">
      <c r="A805" s="55">
        <v>2024</v>
      </c>
      <c r="B805" s="47" t="s">
        <v>7</v>
      </c>
      <c r="C805" s="47" t="s">
        <v>201</v>
      </c>
      <c r="D805" s="47" t="s">
        <v>83</v>
      </c>
      <c r="E805" s="47" t="s">
        <v>84</v>
      </c>
      <c r="F805" s="47" t="s">
        <v>158</v>
      </c>
      <c r="G805" s="47" t="s">
        <v>160</v>
      </c>
      <c r="H805" s="47" t="s">
        <v>87</v>
      </c>
      <c r="I805" s="56">
        <v>1</v>
      </c>
    </row>
    <row r="806" spans="1:9" x14ac:dyDescent="0.2">
      <c r="A806" s="55">
        <v>2024</v>
      </c>
      <c r="B806" s="47" t="s">
        <v>8</v>
      </c>
      <c r="C806" s="47" t="s">
        <v>166</v>
      </c>
      <c r="D806" s="47" t="s">
        <v>83</v>
      </c>
      <c r="E806" s="47" t="s">
        <v>92</v>
      </c>
      <c r="F806" s="47" t="s">
        <v>158</v>
      </c>
      <c r="G806" s="47" t="s">
        <v>160</v>
      </c>
      <c r="H806" s="47" t="s">
        <v>85</v>
      </c>
      <c r="I806" s="56">
        <v>2</v>
      </c>
    </row>
    <row r="807" spans="1:9" x14ac:dyDescent="0.2">
      <c r="A807" s="55">
        <v>2024</v>
      </c>
      <c r="B807" s="47" t="s">
        <v>8</v>
      </c>
      <c r="C807" s="47" t="s">
        <v>166</v>
      </c>
      <c r="D807" s="47" t="s">
        <v>83</v>
      </c>
      <c r="E807" s="47" t="s">
        <v>92</v>
      </c>
      <c r="F807" s="47" t="s">
        <v>158</v>
      </c>
      <c r="G807" s="47" t="s">
        <v>160</v>
      </c>
      <c r="H807" s="47" t="s">
        <v>86</v>
      </c>
      <c r="I807" s="56">
        <v>1</v>
      </c>
    </row>
    <row r="808" spans="1:9" x14ac:dyDescent="0.2">
      <c r="A808" s="55">
        <v>2024</v>
      </c>
      <c r="B808" s="47" t="s">
        <v>10</v>
      </c>
      <c r="C808" s="47" t="s">
        <v>195</v>
      </c>
      <c r="D808" s="47" t="s">
        <v>83</v>
      </c>
      <c r="E808" s="47" t="s">
        <v>91</v>
      </c>
      <c r="F808" s="47" t="s">
        <v>158</v>
      </c>
      <c r="G808" s="47" t="s">
        <v>160</v>
      </c>
      <c r="H808" s="47" t="s">
        <v>85</v>
      </c>
      <c r="I808" s="56">
        <v>1</v>
      </c>
    </row>
    <row r="809" spans="1:9" x14ac:dyDescent="0.2">
      <c r="A809" s="55">
        <v>2024</v>
      </c>
      <c r="B809" s="47" t="s">
        <v>93</v>
      </c>
      <c r="C809" s="47" t="s">
        <v>168</v>
      </c>
      <c r="D809" s="47" t="s">
        <v>83</v>
      </c>
      <c r="E809" s="47" t="s">
        <v>92</v>
      </c>
      <c r="F809" s="47" t="s">
        <v>158</v>
      </c>
      <c r="G809" s="47" t="s">
        <v>159</v>
      </c>
      <c r="H809" s="47" t="s">
        <v>87</v>
      </c>
      <c r="I809" s="56">
        <v>1</v>
      </c>
    </row>
    <row r="810" spans="1:9" x14ac:dyDescent="0.2">
      <c r="A810" s="55">
        <v>2024</v>
      </c>
      <c r="B810" s="47" t="s">
        <v>93</v>
      </c>
      <c r="C810" s="47" t="s">
        <v>168</v>
      </c>
      <c r="D810" s="47" t="s">
        <v>83</v>
      </c>
      <c r="E810" s="47" t="s">
        <v>92</v>
      </c>
      <c r="F810" s="47" t="s">
        <v>158</v>
      </c>
      <c r="G810" s="47" t="s">
        <v>159</v>
      </c>
      <c r="H810" s="47" t="s">
        <v>88</v>
      </c>
      <c r="I810" s="56">
        <v>1</v>
      </c>
    </row>
    <row r="811" spans="1:9" x14ac:dyDescent="0.2">
      <c r="A811" s="55">
        <v>2024</v>
      </c>
      <c r="B811" s="47" t="s">
        <v>93</v>
      </c>
      <c r="C811" s="47" t="s">
        <v>168</v>
      </c>
      <c r="D811" s="47" t="s">
        <v>83</v>
      </c>
      <c r="E811" s="47" t="s">
        <v>92</v>
      </c>
      <c r="F811" s="47" t="s">
        <v>158</v>
      </c>
      <c r="G811" s="47" t="s">
        <v>160</v>
      </c>
      <c r="H811" s="47" t="s">
        <v>85</v>
      </c>
      <c r="I811" s="56">
        <v>3</v>
      </c>
    </row>
    <row r="812" spans="1:9" x14ac:dyDescent="0.2">
      <c r="A812" s="55">
        <v>2024</v>
      </c>
      <c r="B812" s="47" t="s">
        <v>93</v>
      </c>
      <c r="C812" s="47" t="s">
        <v>168</v>
      </c>
      <c r="D812" s="47" t="s">
        <v>83</v>
      </c>
      <c r="E812" s="47" t="s">
        <v>92</v>
      </c>
      <c r="F812" s="47" t="s">
        <v>158</v>
      </c>
      <c r="G812" s="47" t="s">
        <v>160</v>
      </c>
      <c r="H812" s="47" t="s">
        <v>86</v>
      </c>
      <c r="I812" s="56">
        <v>12</v>
      </c>
    </row>
    <row r="813" spans="1:9" x14ac:dyDescent="0.2">
      <c r="A813" s="55">
        <v>2024</v>
      </c>
      <c r="B813" s="47" t="s">
        <v>93</v>
      </c>
      <c r="C813" s="47" t="s">
        <v>168</v>
      </c>
      <c r="D813" s="47" t="s">
        <v>83</v>
      </c>
      <c r="E813" s="47" t="s">
        <v>92</v>
      </c>
      <c r="F813" s="47" t="s">
        <v>158</v>
      </c>
      <c r="G813" s="47" t="s">
        <v>160</v>
      </c>
      <c r="H813" s="47" t="s">
        <v>87</v>
      </c>
      <c r="I813" s="56">
        <v>5</v>
      </c>
    </row>
    <row r="814" spans="1:9" x14ac:dyDescent="0.2">
      <c r="A814" s="55">
        <v>2024</v>
      </c>
      <c r="B814" s="47" t="s">
        <v>93</v>
      </c>
      <c r="C814" s="47" t="s">
        <v>168</v>
      </c>
      <c r="D814" s="47" t="s">
        <v>83</v>
      </c>
      <c r="E814" s="47" t="s">
        <v>92</v>
      </c>
      <c r="F814" s="47" t="s">
        <v>158</v>
      </c>
      <c r="G814" s="47" t="s">
        <v>90</v>
      </c>
      <c r="H814" s="47" t="s">
        <v>85</v>
      </c>
      <c r="I814" s="56">
        <v>5</v>
      </c>
    </row>
    <row r="815" spans="1:9" x14ac:dyDescent="0.2">
      <c r="A815" s="55">
        <v>2024</v>
      </c>
      <c r="B815" s="47" t="s">
        <v>93</v>
      </c>
      <c r="C815" s="47" t="s">
        <v>168</v>
      </c>
      <c r="D815" s="47" t="s">
        <v>83</v>
      </c>
      <c r="E815" s="47" t="s">
        <v>92</v>
      </c>
      <c r="F815" s="47" t="s">
        <v>158</v>
      </c>
      <c r="G815" s="47" t="s">
        <v>90</v>
      </c>
      <c r="H815" s="47" t="s">
        <v>86</v>
      </c>
      <c r="I815" s="56">
        <v>36</v>
      </c>
    </row>
    <row r="816" spans="1:9" x14ac:dyDescent="0.2">
      <c r="A816" s="55">
        <v>2024</v>
      </c>
      <c r="B816" s="47" t="s">
        <v>93</v>
      </c>
      <c r="C816" s="47" t="s">
        <v>168</v>
      </c>
      <c r="D816" s="47" t="s">
        <v>83</v>
      </c>
      <c r="E816" s="47" t="s">
        <v>92</v>
      </c>
      <c r="F816" s="47" t="s">
        <v>158</v>
      </c>
      <c r="G816" s="47" t="s">
        <v>90</v>
      </c>
      <c r="H816" s="47" t="s">
        <v>87</v>
      </c>
      <c r="I816" s="56">
        <v>23</v>
      </c>
    </row>
    <row r="817" spans="1:9" x14ac:dyDescent="0.2">
      <c r="A817" s="55">
        <v>2024</v>
      </c>
      <c r="B817" s="47" t="s">
        <v>93</v>
      </c>
      <c r="C817" s="47" t="s">
        <v>168</v>
      </c>
      <c r="D817" s="47" t="s">
        <v>83</v>
      </c>
      <c r="E817" s="47" t="s">
        <v>92</v>
      </c>
      <c r="F817" s="47" t="s">
        <v>158</v>
      </c>
      <c r="G817" s="47" t="s">
        <v>90</v>
      </c>
      <c r="H817" s="47" t="s">
        <v>88</v>
      </c>
      <c r="I817" s="56">
        <v>4</v>
      </c>
    </row>
    <row r="818" spans="1:9" x14ac:dyDescent="0.2">
      <c r="A818" s="55">
        <v>2024</v>
      </c>
      <c r="B818" s="47" t="s">
        <v>93</v>
      </c>
      <c r="C818" s="47" t="s">
        <v>168</v>
      </c>
      <c r="D818" s="47" t="s">
        <v>83</v>
      </c>
      <c r="E818" s="47" t="s">
        <v>92</v>
      </c>
      <c r="F818" s="47" t="s">
        <v>158</v>
      </c>
      <c r="G818" s="47" t="s">
        <v>90</v>
      </c>
      <c r="H818" s="47" t="s">
        <v>89</v>
      </c>
      <c r="I818" s="56">
        <v>1</v>
      </c>
    </row>
    <row r="819" spans="1:9" x14ac:dyDescent="0.2">
      <c r="A819" s="55">
        <v>2024</v>
      </c>
      <c r="B819" s="47" t="s">
        <v>94</v>
      </c>
      <c r="C819" s="47" t="s">
        <v>169</v>
      </c>
      <c r="D819" s="47" t="s">
        <v>83</v>
      </c>
      <c r="E819" s="47" t="s">
        <v>91</v>
      </c>
      <c r="F819" s="47" t="s">
        <v>158</v>
      </c>
      <c r="G819" s="47" t="s">
        <v>159</v>
      </c>
      <c r="H819" s="47" t="s">
        <v>85</v>
      </c>
      <c r="I819" s="56">
        <v>4</v>
      </c>
    </row>
    <row r="820" spans="1:9" x14ac:dyDescent="0.2">
      <c r="A820" s="55">
        <v>2024</v>
      </c>
      <c r="B820" s="47" t="s">
        <v>94</v>
      </c>
      <c r="C820" s="47" t="s">
        <v>169</v>
      </c>
      <c r="D820" s="47" t="s">
        <v>83</v>
      </c>
      <c r="E820" s="47" t="s">
        <v>91</v>
      </c>
      <c r="F820" s="47" t="s">
        <v>158</v>
      </c>
      <c r="G820" s="47" t="s">
        <v>159</v>
      </c>
      <c r="H820" s="47" t="s">
        <v>87</v>
      </c>
      <c r="I820" s="56">
        <v>1</v>
      </c>
    </row>
    <row r="821" spans="1:9" x14ac:dyDescent="0.2">
      <c r="A821" s="55">
        <v>2024</v>
      </c>
      <c r="B821" s="47" t="s">
        <v>94</v>
      </c>
      <c r="C821" s="47" t="s">
        <v>169</v>
      </c>
      <c r="D821" s="47" t="s">
        <v>83</v>
      </c>
      <c r="E821" s="47" t="s">
        <v>91</v>
      </c>
      <c r="F821" s="47" t="s">
        <v>158</v>
      </c>
      <c r="G821" s="47" t="s">
        <v>160</v>
      </c>
      <c r="H821" s="47" t="s">
        <v>85</v>
      </c>
      <c r="I821" s="56">
        <v>1</v>
      </c>
    </row>
    <row r="822" spans="1:9" x14ac:dyDescent="0.2">
      <c r="A822" s="55">
        <v>2024</v>
      </c>
      <c r="B822" s="47" t="s">
        <v>94</v>
      </c>
      <c r="C822" s="47" t="s">
        <v>169</v>
      </c>
      <c r="D822" s="47" t="s">
        <v>83</v>
      </c>
      <c r="E822" s="47" t="s">
        <v>91</v>
      </c>
      <c r="F822" s="47" t="s">
        <v>158</v>
      </c>
      <c r="G822" s="47" t="s">
        <v>160</v>
      </c>
      <c r="H822" s="47" t="s">
        <v>86</v>
      </c>
      <c r="I822" s="56">
        <v>2</v>
      </c>
    </row>
    <row r="823" spans="1:9" x14ac:dyDescent="0.2">
      <c r="A823" s="55">
        <v>2024</v>
      </c>
      <c r="B823" s="47" t="s">
        <v>94</v>
      </c>
      <c r="C823" s="47" t="s">
        <v>169</v>
      </c>
      <c r="D823" s="47" t="s">
        <v>83</v>
      </c>
      <c r="E823" s="47" t="s">
        <v>91</v>
      </c>
      <c r="F823" s="47" t="s">
        <v>158</v>
      </c>
      <c r="G823" s="47" t="s">
        <v>160</v>
      </c>
      <c r="H823" s="47" t="s">
        <v>87</v>
      </c>
      <c r="I823" s="56">
        <v>2</v>
      </c>
    </row>
    <row r="824" spans="1:9" x14ac:dyDescent="0.2">
      <c r="A824" s="55">
        <v>2024</v>
      </c>
      <c r="B824" s="47" t="s">
        <v>94</v>
      </c>
      <c r="C824" s="47" t="s">
        <v>169</v>
      </c>
      <c r="D824" s="47" t="s">
        <v>83</v>
      </c>
      <c r="E824" s="47" t="s">
        <v>91</v>
      </c>
      <c r="F824" s="47" t="s">
        <v>158</v>
      </c>
      <c r="G824" s="47" t="s">
        <v>160</v>
      </c>
      <c r="H824" s="47" t="s">
        <v>88</v>
      </c>
      <c r="I824" s="56">
        <v>5</v>
      </c>
    </row>
    <row r="825" spans="1:9" x14ac:dyDescent="0.2">
      <c r="A825" s="55">
        <v>2024</v>
      </c>
      <c r="B825" s="47" t="s">
        <v>94</v>
      </c>
      <c r="C825" s="47" t="s">
        <v>169</v>
      </c>
      <c r="D825" s="47" t="s">
        <v>83</v>
      </c>
      <c r="E825" s="47" t="s">
        <v>91</v>
      </c>
      <c r="F825" s="47" t="s">
        <v>158</v>
      </c>
      <c r="G825" s="47" t="s">
        <v>90</v>
      </c>
      <c r="H825" s="47" t="s">
        <v>86</v>
      </c>
      <c r="I825" s="56">
        <v>3</v>
      </c>
    </row>
    <row r="826" spans="1:9" x14ac:dyDescent="0.2">
      <c r="A826" s="55">
        <v>2024</v>
      </c>
      <c r="B826" s="47" t="s">
        <v>94</v>
      </c>
      <c r="C826" s="47" t="s">
        <v>169</v>
      </c>
      <c r="D826" s="47" t="s">
        <v>83</v>
      </c>
      <c r="E826" s="47" t="s">
        <v>91</v>
      </c>
      <c r="F826" s="47" t="s">
        <v>158</v>
      </c>
      <c r="G826" s="47" t="s">
        <v>90</v>
      </c>
      <c r="H826" s="47" t="s">
        <v>87</v>
      </c>
      <c r="I826" s="56">
        <v>6</v>
      </c>
    </row>
    <row r="827" spans="1:9" x14ac:dyDescent="0.2">
      <c r="A827" s="55">
        <v>2024</v>
      </c>
      <c r="B827" s="47" t="s">
        <v>94</v>
      </c>
      <c r="C827" s="47" t="s">
        <v>169</v>
      </c>
      <c r="D827" s="47" t="s">
        <v>83</v>
      </c>
      <c r="E827" s="47" t="s">
        <v>91</v>
      </c>
      <c r="F827" s="47" t="s">
        <v>158</v>
      </c>
      <c r="G827" s="47" t="s">
        <v>90</v>
      </c>
      <c r="H827" s="47" t="s">
        <v>88</v>
      </c>
      <c r="I827" s="56">
        <v>3</v>
      </c>
    </row>
    <row r="828" spans="1:9" x14ac:dyDescent="0.2">
      <c r="A828" s="55">
        <v>2024</v>
      </c>
      <c r="B828" s="47" t="s">
        <v>11</v>
      </c>
      <c r="C828" s="47" t="s">
        <v>170</v>
      </c>
      <c r="D828" s="47" t="s">
        <v>83</v>
      </c>
      <c r="E828" s="47" t="s">
        <v>92</v>
      </c>
      <c r="F828" s="47" t="s">
        <v>158</v>
      </c>
      <c r="G828" s="47" t="s">
        <v>159</v>
      </c>
      <c r="H828" s="47" t="s">
        <v>88</v>
      </c>
      <c r="I828" s="56">
        <v>2</v>
      </c>
    </row>
    <row r="829" spans="1:9" x14ac:dyDescent="0.2">
      <c r="A829" s="55">
        <v>2024</v>
      </c>
      <c r="B829" s="47" t="s">
        <v>11</v>
      </c>
      <c r="C829" s="47" t="s">
        <v>170</v>
      </c>
      <c r="D829" s="47" t="s">
        <v>83</v>
      </c>
      <c r="E829" s="47" t="s">
        <v>92</v>
      </c>
      <c r="F829" s="47" t="s">
        <v>158</v>
      </c>
      <c r="G829" s="47" t="s">
        <v>160</v>
      </c>
      <c r="H829" s="47" t="s">
        <v>85</v>
      </c>
      <c r="I829" s="56">
        <v>5</v>
      </c>
    </row>
    <row r="830" spans="1:9" x14ac:dyDescent="0.2">
      <c r="A830" s="55">
        <v>2024</v>
      </c>
      <c r="B830" s="47" t="s">
        <v>11</v>
      </c>
      <c r="C830" s="47" t="s">
        <v>170</v>
      </c>
      <c r="D830" s="47" t="s">
        <v>83</v>
      </c>
      <c r="E830" s="47" t="s">
        <v>92</v>
      </c>
      <c r="F830" s="47" t="s">
        <v>158</v>
      </c>
      <c r="G830" s="47" t="s">
        <v>160</v>
      </c>
      <c r="H830" s="47" t="s">
        <v>86</v>
      </c>
      <c r="I830" s="56">
        <v>3</v>
      </c>
    </row>
    <row r="831" spans="1:9" x14ac:dyDescent="0.2">
      <c r="A831" s="55">
        <v>2024</v>
      </c>
      <c r="B831" s="47" t="s">
        <v>11</v>
      </c>
      <c r="C831" s="47" t="s">
        <v>170</v>
      </c>
      <c r="D831" s="47" t="s">
        <v>83</v>
      </c>
      <c r="E831" s="47" t="s">
        <v>92</v>
      </c>
      <c r="F831" s="47" t="s">
        <v>158</v>
      </c>
      <c r="G831" s="47" t="s">
        <v>160</v>
      </c>
      <c r="H831" s="47" t="s">
        <v>87</v>
      </c>
      <c r="I831" s="56">
        <v>1</v>
      </c>
    </row>
    <row r="832" spans="1:9" x14ac:dyDescent="0.2">
      <c r="A832" s="55">
        <v>2024</v>
      </c>
      <c r="B832" s="47" t="s">
        <v>11</v>
      </c>
      <c r="C832" s="47" t="s">
        <v>170</v>
      </c>
      <c r="D832" s="47" t="s">
        <v>83</v>
      </c>
      <c r="E832" s="47" t="s">
        <v>92</v>
      </c>
      <c r="F832" s="47" t="s">
        <v>158</v>
      </c>
      <c r="G832" s="47" t="s">
        <v>160</v>
      </c>
      <c r="H832" s="47" t="s">
        <v>88</v>
      </c>
      <c r="I832" s="56">
        <v>3</v>
      </c>
    </row>
    <row r="833" spans="1:9" x14ac:dyDescent="0.2">
      <c r="A833" s="55">
        <v>2024</v>
      </c>
      <c r="B833" s="47" t="s">
        <v>11</v>
      </c>
      <c r="C833" s="47" t="s">
        <v>170</v>
      </c>
      <c r="D833" s="47" t="s">
        <v>83</v>
      </c>
      <c r="E833" s="47" t="s">
        <v>92</v>
      </c>
      <c r="F833" s="47" t="s">
        <v>158</v>
      </c>
      <c r="G833" s="47" t="s">
        <v>90</v>
      </c>
      <c r="H833" s="47" t="s">
        <v>85</v>
      </c>
      <c r="I833" s="56">
        <v>18</v>
      </c>
    </row>
    <row r="834" spans="1:9" x14ac:dyDescent="0.2">
      <c r="A834" s="55">
        <v>2024</v>
      </c>
      <c r="B834" s="47" t="s">
        <v>11</v>
      </c>
      <c r="C834" s="47" t="s">
        <v>170</v>
      </c>
      <c r="D834" s="47" t="s">
        <v>83</v>
      </c>
      <c r="E834" s="47" t="s">
        <v>92</v>
      </c>
      <c r="F834" s="47" t="s">
        <v>158</v>
      </c>
      <c r="G834" s="47" t="s">
        <v>90</v>
      </c>
      <c r="H834" s="47" t="s">
        <v>86</v>
      </c>
      <c r="I834" s="56">
        <v>18</v>
      </c>
    </row>
    <row r="835" spans="1:9" x14ac:dyDescent="0.2">
      <c r="A835" s="55">
        <v>2024</v>
      </c>
      <c r="B835" s="47" t="s">
        <v>11</v>
      </c>
      <c r="C835" s="47" t="s">
        <v>170</v>
      </c>
      <c r="D835" s="47" t="s">
        <v>83</v>
      </c>
      <c r="E835" s="47" t="s">
        <v>92</v>
      </c>
      <c r="F835" s="47" t="s">
        <v>158</v>
      </c>
      <c r="G835" s="47" t="s">
        <v>90</v>
      </c>
      <c r="H835" s="47" t="s">
        <v>87</v>
      </c>
      <c r="I835" s="56">
        <v>13</v>
      </c>
    </row>
    <row r="836" spans="1:9" x14ac:dyDescent="0.2">
      <c r="A836" s="55">
        <v>2024</v>
      </c>
      <c r="B836" s="47" t="s">
        <v>11</v>
      </c>
      <c r="C836" s="47" t="s">
        <v>170</v>
      </c>
      <c r="D836" s="47" t="s">
        <v>83</v>
      </c>
      <c r="E836" s="47" t="s">
        <v>92</v>
      </c>
      <c r="F836" s="47" t="s">
        <v>158</v>
      </c>
      <c r="G836" s="47" t="s">
        <v>90</v>
      </c>
      <c r="H836" s="47" t="s">
        <v>88</v>
      </c>
      <c r="I836" s="56">
        <v>6</v>
      </c>
    </row>
    <row r="837" spans="1:9" x14ac:dyDescent="0.2">
      <c r="A837" s="55">
        <v>2024</v>
      </c>
      <c r="B837" s="47" t="s">
        <v>12</v>
      </c>
      <c r="C837" s="47" t="s">
        <v>171</v>
      </c>
      <c r="D837" s="47" t="s">
        <v>83</v>
      </c>
      <c r="E837" s="47" t="s">
        <v>91</v>
      </c>
      <c r="F837" s="47" t="s">
        <v>158</v>
      </c>
      <c r="G837" s="47" t="s">
        <v>160</v>
      </c>
      <c r="H837" s="47" t="s">
        <v>86</v>
      </c>
      <c r="I837" s="56">
        <v>1</v>
      </c>
    </row>
    <row r="838" spans="1:9" x14ac:dyDescent="0.2">
      <c r="A838" s="55">
        <v>2024</v>
      </c>
      <c r="B838" s="47" t="s">
        <v>13</v>
      </c>
      <c r="C838" s="47" t="s">
        <v>172</v>
      </c>
      <c r="D838" s="47" t="s">
        <v>83</v>
      </c>
      <c r="E838" s="47" t="s">
        <v>91</v>
      </c>
      <c r="F838" s="47" t="s">
        <v>158</v>
      </c>
      <c r="G838" s="47" t="s">
        <v>90</v>
      </c>
      <c r="H838" s="47" t="s">
        <v>85</v>
      </c>
      <c r="I838" s="56">
        <v>14</v>
      </c>
    </row>
    <row r="839" spans="1:9" x14ac:dyDescent="0.2">
      <c r="A839" s="55">
        <v>2024</v>
      </c>
      <c r="B839" s="47" t="s">
        <v>13</v>
      </c>
      <c r="C839" s="47" t="s">
        <v>172</v>
      </c>
      <c r="D839" s="47" t="s">
        <v>83</v>
      </c>
      <c r="E839" s="47" t="s">
        <v>91</v>
      </c>
      <c r="F839" s="47" t="s">
        <v>158</v>
      </c>
      <c r="G839" s="47" t="s">
        <v>90</v>
      </c>
      <c r="H839" s="47" t="s">
        <v>86</v>
      </c>
      <c r="I839" s="56">
        <v>30</v>
      </c>
    </row>
    <row r="840" spans="1:9" x14ac:dyDescent="0.2">
      <c r="A840" s="55">
        <v>2024</v>
      </c>
      <c r="B840" s="47" t="s">
        <v>13</v>
      </c>
      <c r="C840" s="47" t="s">
        <v>172</v>
      </c>
      <c r="D840" s="47" t="s">
        <v>83</v>
      </c>
      <c r="E840" s="47" t="s">
        <v>91</v>
      </c>
      <c r="F840" s="47" t="s">
        <v>158</v>
      </c>
      <c r="G840" s="47" t="s">
        <v>90</v>
      </c>
      <c r="H840" s="47" t="s">
        <v>87</v>
      </c>
      <c r="I840" s="56">
        <v>8</v>
      </c>
    </row>
    <row r="841" spans="1:9" x14ac:dyDescent="0.2">
      <c r="A841" s="55">
        <v>2024</v>
      </c>
      <c r="B841" s="47" t="s">
        <v>14</v>
      </c>
      <c r="C841" s="47" t="s">
        <v>173</v>
      </c>
      <c r="D841" s="47" t="s">
        <v>83</v>
      </c>
      <c r="E841" s="47" t="s">
        <v>91</v>
      </c>
      <c r="F841" s="47" t="s">
        <v>158</v>
      </c>
      <c r="G841" s="47" t="s">
        <v>160</v>
      </c>
      <c r="H841" s="47" t="s">
        <v>86</v>
      </c>
      <c r="I841" s="56">
        <v>1</v>
      </c>
    </row>
    <row r="842" spans="1:9" x14ac:dyDescent="0.2">
      <c r="A842" s="55">
        <v>2024</v>
      </c>
      <c r="B842" s="47" t="s">
        <v>15</v>
      </c>
      <c r="C842" s="47" t="s">
        <v>174</v>
      </c>
      <c r="D842" s="47" t="s">
        <v>40</v>
      </c>
      <c r="E842" s="47" t="s">
        <v>84</v>
      </c>
      <c r="F842" s="47" t="s">
        <v>158</v>
      </c>
      <c r="G842" s="47" t="s">
        <v>90</v>
      </c>
      <c r="H842" s="47" t="s">
        <v>85</v>
      </c>
      <c r="I842" s="56">
        <v>82</v>
      </c>
    </row>
    <row r="843" spans="1:9" x14ac:dyDescent="0.2">
      <c r="A843" s="55">
        <v>2024</v>
      </c>
      <c r="B843" s="47" t="s">
        <v>15</v>
      </c>
      <c r="C843" s="47" t="s">
        <v>174</v>
      </c>
      <c r="D843" s="47" t="s">
        <v>40</v>
      </c>
      <c r="E843" s="47" t="s">
        <v>84</v>
      </c>
      <c r="F843" s="47" t="s">
        <v>158</v>
      </c>
      <c r="G843" s="47" t="s">
        <v>90</v>
      </c>
      <c r="H843" s="47" t="s">
        <v>86</v>
      </c>
      <c r="I843" s="56">
        <v>187</v>
      </c>
    </row>
    <row r="844" spans="1:9" x14ac:dyDescent="0.2">
      <c r="A844" s="55">
        <v>2024</v>
      </c>
      <c r="B844" s="47" t="s">
        <v>15</v>
      </c>
      <c r="C844" s="47" t="s">
        <v>174</v>
      </c>
      <c r="D844" s="47" t="s">
        <v>40</v>
      </c>
      <c r="E844" s="47" t="s">
        <v>84</v>
      </c>
      <c r="F844" s="47" t="s">
        <v>158</v>
      </c>
      <c r="G844" s="47" t="s">
        <v>90</v>
      </c>
      <c r="H844" s="47" t="s">
        <v>87</v>
      </c>
      <c r="I844" s="56">
        <v>45</v>
      </c>
    </row>
    <row r="845" spans="1:9" x14ac:dyDescent="0.2">
      <c r="A845" s="55">
        <v>2024</v>
      </c>
      <c r="B845" s="47" t="s">
        <v>15</v>
      </c>
      <c r="C845" s="47" t="s">
        <v>174</v>
      </c>
      <c r="D845" s="47" t="s">
        <v>40</v>
      </c>
      <c r="E845" s="47" t="s">
        <v>84</v>
      </c>
      <c r="F845" s="47" t="s">
        <v>158</v>
      </c>
      <c r="G845" s="47" t="s">
        <v>90</v>
      </c>
      <c r="H845" s="47" t="s">
        <v>88</v>
      </c>
      <c r="I845" s="56">
        <v>4</v>
      </c>
    </row>
    <row r="846" spans="1:9" x14ac:dyDescent="0.2">
      <c r="A846" s="55">
        <v>2024</v>
      </c>
      <c r="B846" s="47" t="s">
        <v>16</v>
      </c>
      <c r="C846" s="47" t="s">
        <v>175</v>
      </c>
      <c r="D846" s="47" t="s">
        <v>40</v>
      </c>
      <c r="E846" s="47" t="s">
        <v>84</v>
      </c>
      <c r="F846" s="47" t="s">
        <v>158</v>
      </c>
      <c r="G846" s="47" t="s">
        <v>160</v>
      </c>
      <c r="H846" s="47" t="s">
        <v>86</v>
      </c>
      <c r="I846" s="56">
        <v>1</v>
      </c>
    </row>
    <row r="847" spans="1:9" x14ac:dyDescent="0.2">
      <c r="A847" s="55">
        <v>2024</v>
      </c>
      <c r="B847" s="47" t="s">
        <v>16</v>
      </c>
      <c r="C847" s="47" t="s">
        <v>175</v>
      </c>
      <c r="D847" s="47" t="s">
        <v>40</v>
      </c>
      <c r="E847" s="47" t="s">
        <v>84</v>
      </c>
      <c r="F847" s="47" t="s">
        <v>158</v>
      </c>
      <c r="G847" s="47" t="s">
        <v>90</v>
      </c>
      <c r="H847" s="47" t="s">
        <v>85</v>
      </c>
      <c r="I847" s="56">
        <v>24</v>
      </c>
    </row>
    <row r="848" spans="1:9" x14ac:dyDescent="0.2">
      <c r="A848" s="55">
        <v>2024</v>
      </c>
      <c r="B848" s="47" t="s">
        <v>16</v>
      </c>
      <c r="C848" s="47" t="s">
        <v>175</v>
      </c>
      <c r="D848" s="47" t="s">
        <v>40</v>
      </c>
      <c r="E848" s="47" t="s">
        <v>84</v>
      </c>
      <c r="F848" s="47" t="s">
        <v>158</v>
      </c>
      <c r="G848" s="47" t="s">
        <v>90</v>
      </c>
      <c r="H848" s="47" t="s">
        <v>86</v>
      </c>
      <c r="I848" s="56">
        <v>126</v>
      </c>
    </row>
    <row r="849" spans="1:9" x14ac:dyDescent="0.2">
      <c r="A849" s="55">
        <v>2024</v>
      </c>
      <c r="B849" s="47" t="s">
        <v>16</v>
      </c>
      <c r="C849" s="47" t="s">
        <v>175</v>
      </c>
      <c r="D849" s="47" t="s">
        <v>40</v>
      </c>
      <c r="E849" s="47" t="s">
        <v>84</v>
      </c>
      <c r="F849" s="47" t="s">
        <v>158</v>
      </c>
      <c r="G849" s="47" t="s">
        <v>90</v>
      </c>
      <c r="H849" s="47" t="s">
        <v>87</v>
      </c>
      <c r="I849" s="56">
        <v>38</v>
      </c>
    </row>
    <row r="850" spans="1:9" x14ac:dyDescent="0.2">
      <c r="A850" s="55">
        <v>2024</v>
      </c>
      <c r="B850" s="47" t="s">
        <v>16</v>
      </c>
      <c r="C850" s="47" t="s">
        <v>175</v>
      </c>
      <c r="D850" s="47" t="s">
        <v>40</v>
      </c>
      <c r="E850" s="47" t="s">
        <v>84</v>
      </c>
      <c r="F850" s="47" t="s">
        <v>158</v>
      </c>
      <c r="G850" s="47" t="s">
        <v>90</v>
      </c>
      <c r="H850" s="47" t="s">
        <v>88</v>
      </c>
      <c r="I850" s="56">
        <v>1</v>
      </c>
    </row>
    <row r="851" spans="1:9" x14ac:dyDescent="0.2">
      <c r="A851" s="55">
        <v>2024</v>
      </c>
      <c r="B851" s="47" t="s">
        <v>67</v>
      </c>
      <c r="C851" s="47" t="s">
        <v>176</v>
      </c>
      <c r="D851" s="47" t="s">
        <v>83</v>
      </c>
      <c r="E851" s="47" t="s">
        <v>91</v>
      </c>
      <c r="F851" s="47" t="s">
        <v>158</v>
      </c>
      <c r="G851" s="47" t="s">
        <v>160</v>
      </c>
      <c r="H851" s="47" t="s">
        <v>85</v>
      </c>
      <c r="I851" s="56">
        <v>1</v>
      </c>
    </row>
    <row r="852" spans="1:9" x14ac:dyDescent="0.2">
      <c r="A852" s="55">
        <v>2024</v>
      </c>
      <c r="B852" s="47" t="s">
        <v>67</v>
      </c>
      <c r="C852" s="47" t="s">
        <v>176</v>
      </c>
      <c r="D852" s="47" t="s">
        <v>83</v>
      </c>
      <c r="E852" s="47" t="s">
        <v>91</v>
      </c>
      <c r="F852" s="47" t="s">
        <v>158</v>
      </c>
      <c r="G852" s="47" t="s">
        <v>160</v>
      </c>
      <c r="H852" s="47" t="s">
        <v>86</v>
      </c>
      <c r="I852" s="56">
        <v>5</v>
      </c>
    </row>
    <row r="853" spans="1:9" x14ac:dyDescent="0.2">
      <c r="A853" s="55">
        <v>2024</v>
      </c>
      <c r="B853" s="47" t="s">
        <v>67</v>
      </c>
      <c r="C853" s="47" t="s">
        <v>176</v>
      </c>
      <c r="D853" s="47" t="s">
        <v>83</v>
      </c>
      <c r="E853" s="47" t="s">
        <v>91</v>
      </c>
      <c r="F853" s="47" t="s">
        <v>158</v>
      </c>
      <c r="G853" s="47" t="s">
        <v>160</v>
      </c>
      <c r="H853" s="47" t="s">
        <v>87</v>
      </c>
      <c r="I853" s="56">
        <v>3</v>
      </c>
    </row>
    <row r="854" spans="1:9" x14ac:dyDescent="0.2">
      <c r="A854" s="55">
        <v>2024</v>
      </c>
      <c r="B854" s="47" t="s">
        <v>67</v>
      </c>
      <c r="C854" s="47" t="s">
        <v>176</v>
      </c>
      <c r="D854" s="47" t="s">
        <v>83</v>
      </c>
      <c r="E854" s="47" t="s">
        <v>91</v>
      </c>
      <c r="F854" s="47" t="s">
        <v>158</v>
      </c>
      <c r="G854" s="47" t="s">
        <v>160</v>
      </c>
      <c r="H854" s="47" t="s">
        <v>88</v>
      </c>
      <c r="I854" s="56">
        <v>2</v>
      </c>
    </row>
    <row r="855" spans="1:9" x14ac:dyDescent="0.2">
      <c r="A855" s="55">
        <v>2024</v>
      </c>
      <c r="B855" s="47" t="s">
        <v>67</v>
      </c>
      <c r="C855" s="47" t="s">
        <v>176</v>
      </c>
      <c r="D855" s="47" t="s">
        <v>83</v>
      </c>
      <c r="E855" s="47" t="s">
        <v>91</v>
      </c>
      <c r="F855" s="47" t="s">
        <v>158</v>
      </c>
      <c r="G855" s="47" t="s">
        <v>90</v>
      </c>
      <c r="H855" s="47" t="s">
        <v>87</v>
      </c>
      <c r="I855" s="56">
        <v>6</v>
      </c>
    </row>
    <row r="856" spans="1:9" x14ac:dyDescent="0.2">
      <c r="A856" s="55">
        <v>2024</v>
      </c>
      <c r="B856" s="47" t="s">
        <v>67</v>
      </c>
      <c r="C856" s="47" t="s">
        <v>176</v>
      </c>
      <c r="D856" s="47" t="s">
        <v>83</v>
      </c>
      <c r="E856" s="47" t="s">
        <v>91</v>
      </c>
      <c r="F856" s="47" t="s">
        <v>158</v>
      </c>
      <c r="G856" s="47" t="s">
        <v>90</v>
      </c>
      <c r="H856" s="47" t="s">
        <v>89</v>
      </c>
      <c r="I856" s="56">
        <v>1</v>
      </c>
    </row>
    <row r="857" spans="1:9" x14ac:dyDescent="0.2">
      <c r="A857" s="55">
        <v>2024</v>
      </c>
      <c r="B857" s="47" t="s">
        <v>95</v>
      </c>
      <c r="C857" s="47" t="s">
        <v>196</v>
      </c>
      <c r="D857" s="47" t="s">
        <v>83</v>
      </c>
      <c r="E857" s="47" t="s">
        <v>91</v>
      </c>
      <c r="F857" s="47" t="s">
        <v>158</v>
      </c>
      <c r="G857" s="47" t="s">
        <v>90</v>
      </c>
      <c r="H857" s="47" t="s">
        <v>85</v>
      </c>
      <c r="I857" s="56">
        <v>1</v>
      </c>
    </row>
    <row r="858" spans="1:9" x14ac:dyDescent="0.2">
      <c r="A858" s="55">
        <v>2024</v>
      </c>
      <c r="B858" s="47" t="s">
        <v>95</v>
      </c>
      <c r="C858" s="47" t="s">
        <v>196</v>
      </c>
      <c r="D858" s="47" t="s">
        <v>83</v>
      </c>
      <c r="E858" s="47" t="s">
        <v>91</v>
      </c>
      <c r="F858" s="47" t="s">
        <v>158</v>
      </c>
      <c r="G858" s="47" t="s">
        <v>90</v>
      </c>
      <c r="H858" s="47" t="s">
        <v>86</v>
      </c>
      <c r="I858" s="56">
        <v>13</v>
      </c>
    </row>
    <row r="859" spans="1:9" x14ac:dyDescent="0.2">
      <c r="A859" s="55">
        <v>2024</v>
      </c>
      <c r="B859" s="47" t="s">
        <v>95</v>
      </c>
      <c r="C859" s="47" t="s">
        <v>196</v>
      </c>
      <c r="D859" s="47" t="s">
        <v>83</v>
      </c>
      <c r="E859" s="47" t="s">
        <v>91</v>
      </c>
      <c r="F859" s="47" t="s">
        <v>158</v>
      </c>
      <c r="G859" s="47" t="s">
        <v>90</v>
      </c>
      <c r="H859" s="47" t="s">
        <v>87</v>
      </c>
      <c r="I859" s="56">
        <v>7</v>
      </c>
    </row>
    <row r="860" spans="1:9" x14ac:dyDescent="0.2">
      <c r="A860" s="55">
        <v>2024</v>
      </c>
      <c r="B860" s="47" t="s">
        <v>95</v>
      </c>
      <c r="C860" s="47" t="s">
        <v>196</v>
      </c>
      <c r="D860" s="47" t="s">
        <v>83</v>
      </c>
      <c r="E860" s="47" t="s">
        <v>91</v>
      </c>
      <c r="F860" s="47" t="s">
        <v>158</v>
      </c>
      <c r="G860" s="47" t="s">
        <v>90</v>
      </c>
      <c r="H860" s="47" t="s">
        <v>88</v>
      </c>
      <c r="I860" s="56">
        <v>1</v>
      </c>
    </row>
    <row r="861" spans="1:9" x14ac:dyDescent="0.2">
      <c r="A861" s="55">
        <v>2024</v>
      </c>
      <c r="B861" s="47" t="s">
        <v>17</v>
      </c>
      <c r="C861" s="47" t="s">
        <v>177</v>
      </c>
      <c r="D861" s="47" t="s">
        <v>83</v>
      </c>
      <c r="E861" s="47" t="s">
        <v>84</v>
      </c>
      <c r="F861" s="47" t="s">
        <v>158</v>
      </c>
      <c r="G861" s="47" t="s">
        <v>160</v>
      </c>
      <c r="H861" s="47" t="s">
        <v>86</v>
      </c>
      <c r="I861" s="56">
        <v>3</v>
      </c>
    </row>
    <row r="862" spans="1:9" x14ac:dyDescent="0.2">
      <c r="A862" s="55">
        <v>2024</v>
      </c>
      <c r="B862" s="47" t="s">
        <v>17</v>
      </c>
      <c r="C862" s="47" t="s">
        <v>177</v>
      </c>
      <c r="D862" s="47" t="s">
        <v>83</v>
      </c>
      <c r="E862" s="47" t="s">
        <v>84</v>
      </c>
      <c r="F862" s="47" t="s">
        <v>158</v>
      </c>
      <c r="G862" s="47" t="s">
        <v>160</v>
      </c>
      <c r="H862" s="47" t="s">
        <v>88</v>
      </c>
      <c r="I862" s="56">
        <v>1</v>
      </c>
    </row>
    <row r="863" spans="1:9" x14ac:dyDescent="0.2">
      <c r="A863" s="55">
        <v>2024</v>
      </c>
      <c r="B863" s="47" t="s">
        <v>17</v>
      </c>
      <c r="C863" s="47" t="s">
        <v>177</v>
      </c>
      <c r="D863" s="47" t="s">
        <v>83</v>
      </c>
      <c r="E863" s="47" t="s">
        <v>84</v>
      </c>
      <c r="F863" s="47" t="s">
        <v>158</v>
      </c>
      <c r="G863" s="47" t="s">
        <v>160</v>
      </c>
      <c r="H863" s="47" t="s">
        <v>89</v>
      </c>
      <c r="I863" s="56">
        <v>1</v>
      </c>
    </row>
    <row r="864" spans="1:9" x14ac:dyDescent="0.2">
      <c r="A864" s="55">
        <v>2024</v>
      </c>
      <c r="B864" s="47" t="s">
        <v>17</v>
      </c>
      <c r="C864" s="47" t="s">
        <v>177</v>
      </c>
      <c r="D864" s="47" t="s">
        <v>83</v>
      </c>
      <c r="E864" s="47" t="s">
        <v>84</v>
      </c>
      <c r="F864" s="47" t="s">
        <v>158</v>
      </c>
      <c r="G864" s="47" t="s">
        <v>90</v>
      </c>
      <c r="H864" s="47" t="s">
        <v>85</v>
      </c>
      <c r="I864" s="56">
        <v>23</v>
      </c>
    </row>
    <row r="865" spans="1:9" x14ac:dyDescent="0.2">
      <c r="A865" s="55">
        <v>2024</v>
      </c>
      <c r="B865" s="47" t="s">
        <v>17</v>
      </c>
      <c r="C865" s="47" t="s">
        <v>177</v>
      </c>
      <c r="D865" s="47" t="s">
        <v>83</v>
      </c>
      <c r="E865" s="47" t="s">
        <v>84</v>
      </c>
      <c r="F865" s="47" t="s">
        <v>158</v>
      </c>
      <c r="G865" s="47" t="s">
        <v>90</v>
      </c>
      <c r="H865" s="47" t="s">
        <v>86</v>
      </c>
      <c r="I865" s="56">
        <v>32</v>
      </c>
    </row>
    <row r="866" spans="1:9" x14ac:dyDescent="0.2">
      <c r="A866" s="55">
        <v>2024</v>
      </c>
      <c r="B866" s="47" t="s">
        <v>17</v>
      </c>
      <c r="C866" s="47" t="s">
        <v>177</v>
      </c>
      <c r="D866" s="47" t="s">
        <v>83</v>
      </c>
      <c r="E866" s="47" t="s">
        <v>84</v>
      </c>
      <c r="F866" s="47" t="s">
        <v>158</v>
      </c>
      <c r="G866" s="47" t="s">
        <v>90</v>
      </c>
      <c r="H866" s="47" t="s">
        <v>87</v>
      </c>
      <c r="I866" s="56">
        <v>9</v>
      </c>
    </row>
    <row r="867" spans="1:9" x14ac:dyDescent="0.2">
      <c r="A867" s="55">
        <v>2024</v>
      </c>
      <c r="B867" s="47" t="s">
        <v>17</v>
      </c>
      <c r="C867" s="47" t="s">
        <v>177</v>
      </c>
      <c r="D867" s="47" t="s">
        <v>83</v>
      </c>
      <c r="E867" s="47" t="s">
        <v>84</v>
      </c>
      <c r="F867" s="47" t="s">
        <v>158</v>
      </c>
      <c r="G867" s="47" t="s">
        <v>90</v>
      </c>
      <c r="H867" s="47" t="s">
        <v>88</v>
      </c>
      <c r="I867" s="56">
        <v>3</v>
      </c>
    </row>
    <row r="868" spans="1:9" x14ac:dyDescent="0.2">
      <c r="A868" s="55">
        <v>2024</v>
      </c>
      <c r="B868" s="47" t="s">
        <v>17</v>
      </c>
      <c r="C868" s="47" t="s">
        <v>177</v>
      </c>
      <c r="D868" s="47" t="s">
        <v>83</v>
      </c>
      <c r="E868" s="47" t="s">
        <v>84</v>
      </c>
      <c r="F868" s="47" t="s">
        <v>158</v>
      </c>
      <c r="G868" s="47" t="s">
        <v>90</v>
      </c>
      <c r="H868" s="47" t="s">
        <v>89</v>
      </c>
      <c r="I868" s="56">
        <v>1</v>
      </c>
    </row>
    <row r="869" spans="1:9" x14ac:dyDescent="0.2">
      <c r="A869" s="55">
        <v>2024</v>
      </c>
      <c r="B869" s="47" t="s">
        <v>18</v>
      </c>
      <c r="C869" s="47" t="s">
        <v>178</v>
      </c>
      <c r="D869" s="47" t="s">
        <v>83</v>
      </c>
      <c r="E869" s="47" t="s">
        <v>91</v>
      </c>
      <c r="F869" s="47" t="s">
        <v>158</v>
      </c>
      <c r="G869" s="47" t="s">
        <v>160</v>
      </c>
      <c r="H869" s="47" t="s">
        <v>85</v>
      </c>
      <c r="I869" s="56">
        <v>1</v>
      </c>
    </row>
    <row r="870" spans="1:9" x14ac:dyDescent="0.2">
      <c r="A870" s="55">
        <v>2024</v>
      </c>
      <c r="B870" s="47" t="s">
        <v>18</v>
      </c>
      <c r="C870" s="47" t="s">
        <v>178</v>
      </c>
      <c r="D870" s="47" t="s">
        <v>83</v>
      </c>
      <c r="E870" s="47" t="s">
        <v>91</v>
      </c>
      <c r="F870" s="47" t="s">
        <v>158</v>
      </c>
      <c r="G870" s="47" t="s">
        <v>160</v>
      </c>
      <c r="H870" s="47" t="s">
        <v>86</v>
      </c>
      <c r="I870" s="56">
        <v>1</v>
      </c>
    </row>
    <row r="871" spans="1:9" x14ac:dyDescent="0.2">
      <c r="A871" s="55">
        <v>2024</v>
      </c>
      <c r="B871" s="47" t="s">
        <v>21</v>
      </c>
      <c r="C871" s="47" t="s">
        <v>180</v>
      </c>
      <c r="D871" s="47" t="s">
        <v>83</v>
      </c>
      <c r="E871" s="47" t="s">
        <v>84</v>
      </c>
      <c r="F871" s="47" t="s">
        <v>158</v>
      </c>
      <c r="G871" s="47" t="s">
        <v>90</v>
      </c>
      <c r="H871" s="47" t="s">
        <v>85</v>
      </c>
      <c r="I871" s="56">
        <v>18</v>
      </c>
    </row>
    <row r="872" spans="1:9" x14ac:dyDescent="0.2">
      <c r="A872" s="55">
        <v>2024</v>
      </c>
      <c r="B872" s="47" t="s">
        <v>21</v>
      </c>
      <c r="C872" s="47" t="s">
        <v>180</v>
      </c>
      <c r="D872" s="47" t="s">
        <v>83</v>
      </c>
      <c r="E872" s="47" t="s">
        <v>84</v>
      </c>
      <c r="F872" s="47" t="s">
        <v>158</v>
      </c>
      <c r="G872" s="47" t="s">
        <v>90</v>
      </c>
      <c r="H872" s="47" t="s">
        <v>86</v>
      </c>
      <c r="I872" s="56">
        <v>52</v>
      </c>
    </row>
    <row r="873" spans="1:9" x14ac:dyDescent="0.2">
      <c r="A873" s="55">
        <v>2024</v>
      </c>
      <c r="B873" s="47" t="s">
        <v>21</v>
      </c>
      <c r="C873" s="47" t="s">
        <v>180</v>
      </c>
      <c r="D873" s="47" t="s">
        <v>83</v>
      </c>
      <c r="E873" s="47" t="s">
        <v>84</v>
      </c>
      <c r="F873" s="47" t="s">
        <v>158</v>
      </c>
      <c r="G873" s="47" t="s">
        <v>90</v>
      </c>
      <c r="H873" s="47" t="s">
        <v>87</v>
      </c>
      <c r="I873" s="56">
        <v>17</v>
      </c>
    </row>
    <row r="874" spans="1:9" x14ac:dyDescent="0.2">
      <c r="A874" s="55">
        <v>2024</v>
      </c>
      <c r="B874" s="47" t="s">
        <v>22</v>
      </c>
      <c r="C874" s="47" t="s">
        <v>181</v>
      </c>
      <c r="D874" s="47" t="s">
        <v>83</v>
      </c>
      <c r="E874" s="47" t="s">
        <v>91</v>
      </c>
      <c r="F874" s="47" t="s">
        <v>158</v>
      </c>
      <c r="G874" s="47" t="s">
        <v>160</v>
      </c>
      <c r="H874" s="47" t="s">
        <v>86</v>
      </c>
      <c r="I874" s="56">
        <v>1</v>
      </c>
    </row>
    <row r="875" spans="1:9" x14ac:dyDescent="0.2">
      <c r="A875" s="55">
        <v>2024</v>
      </c>
      <c r="B875" s="47" t="s">
        <v>22</v>
      </c>
      <c r="C875" s="47" t="s">
        <v>181</v>
      </c>
      <c r="D875" s="47" t="s">
        <v>83</v>
      </c>
      <c r="E875" s="47" t="s">
        <v>91</v>
      </c>
      <c r="F875" s="47" t="s">
        <v>158</v>
      </c>
      <c r="G875" s="47" t="s">
        <v>90</v>
      </c>
      <c r="H875" s="47" t="s">
        <v>85</v>
      </c>
      <c r="I875" s="56">
        <v>11</v>
      </c>
    </row>
    <row r="876" spans="1:9" x14ac:dyDescent="0.2">
      <c r="A876" s="55">
        <v>2024</v>
      </c>
      <c r="B876" s="47" t="s">
        <v>22</v>
      </c>
      <c r="C876" s="47" t="s">
        <v>181</v>
      </c>
      <c r="D876" s="47" t="s">
        <v>83</v>
      </c>
      <c r="E876" s="47" t="s">
        <v>91</v>
      </c>
      <c r="F876" s="47" t="s">
        <v>158</v>
      </c>
      <c r="G876" s="47" t="s">
        <v>90</v>
      </c>
      <c r="H876" s="47" t="s">
        <v>86</v>
      </c>
      <c r="I876" s="56">
        <v>30</v>
      </c>
    </row>
    <row r="877" spans="1:9" x14ac:dyDescent="0.2">
      <c r="A877" s="55">
        <v>2024</v>
      </c>
      <c r="B877" s="47" t="s">
        <v>22</v>
      </c>
      <c r="C877" s="47" t="s">
        <v>181</v>
      </c>
      <c r="D877" s="47" t="s">
        <v>83</v>
      </c>
      <c r="E877" s="47" t="s">
        <v>91</v>
      </c>
      <c r="F877" s="47" t="s">
        <v>158</v>
      </c>
      <c r="G877" s="47" t="s">
        <v>90</v>
      </c>
      <c r="H877" s="47" t="s">
        <v>87</v>
      </c>
      <c r="I877" s="56">
        <v>7</v>
      </c>
    </row>
    <row r="878" spans="1:9" x14ac:dyDescent="0.2">
      <c r="A878" s="55">
        <v>2024</v>
      </c>
      <c r="B878" s="47" t="s">
        <v>22</v>
      </c>
      <c r="C878" s="47" t="s">
        <v>181</v>
      </c>
      <c r="D878" s="47" t="s">
        <v>83</v>
      </c>
      <c r="E878" s="47" t="s">
        <v>91</v>
      </c>
      <c r="F878" s="47" t="s">
        <v>158</v>
      </c>
      <c r="G878" s="47" t="s">
        <v>90</v>
      </c>
      <c r="H878" s="47" t="s">
        <v>88</v>
      </c>
      <c r="I878" s="56">
        <v>3</v>
      </c>
    </row>
    <row r="879" spans="1:9" x14ac:dyDescent="0.2">
      <c r="A879" s="55">
        <v>2024</v>
      </c>
      <c r="B879" s="47" t="s">
        <v>23</v>
      </c>
      <c r="C879" s="47" t="s">
        <v>197</v>
      </c>
      <c r="D879" s="47" t="s">
        <v>83</v>
      </c>
      <c r="E879" s="47" t="s">
        <v>92</v>
      </c>
      <c r="F879" s="47" t="s">
        <v>158</v>
      </c>
      <c r="G879" s="47" t="s">
        <v>159</v>
      </c>
      <c r="H879" s="47" t="s">
        <v>86</v>
      </c>
      <c r="I879" s="56">
        <v>1</v>
      </c>
    </row>
    <row r="880" spans="1:9" x14ac:dyDescent="0.2">
      <c r="A880" s="55">
        <v>2024</v>
      </c>
      <c r="B880" s="47" t="s">
        <v>23</v>
      </c>
      <c r="C880" s="47" t="s">
        <v>197</v>
      </c>
      <c r="D880" s="47" t="s">
        <v>83</v>
      </c>
      <c r="E880" s="47" t="s">
        <v>92</v>
      </c>
      <c r="F880" s="47" t="s">
        <v>158</v>
      </c>
      <c r="G880" s="47" t="s">
        <v>90</v>
      </c>
      <c r="H880" s="47" t="s">
        <v>88</v>
      </c>
      <c r="I880" s="56">
        <v>1</v>
      </c>
    </row>
    <row r="881" spans="1:9" x14ac:dyDescent="0.2">
      <c r="A881" s="55">
        <v>2024</v>
      </c>
      <c r="B881" s="47" t="s">
        <v>24</v>
      </c>
      <c r="C881" s="47" t="s">
        <v>182</v>
      </c>
      <c r="D881" s="47" t="s">
        <v>40</v>
      </c>
      <c r="E881" s="47" t="s">
        <v>84</v>
      </c>
      <c r="F881" s="47" t="s">
        <v>158</v>
      </c>
      <c r="G881" s="47" t="s">
        <v>159</v>
      </c>
      <c r="H881" s="47" t="s">
        <v>85</v>
      </c>
      <c r="I881" s="56">
        <v>3</v>
      </c>
    </row>
    <row r="882" spans="1:9" x14ac:dyDescent="0.2">
      <c r="A882" s="55">
        <v>2024</v>
      </c>
      <c r="B882" s="47" t="s">
        <v>24</v>
      </c>
      <c r="C882" s="47" t="s">
        <v>182</v>
      </c>
      <c r="D882" s="47" t="s">
        <v>40</v>
      </c>
      <c r="E882" s="47" t="s">
        <v>84</v>
      </c>
      <c r="F882" s="47" t="s">
        <v>158</v>
      </c>
      <c r="G882" s="47" t="s">
        <v>159</v>
      </c>
      <c r="H882" s="47" t="s">
        <v>86</v>
      </c>
      <c r="I882" s="56">
        <v>3</v>
      </c>
    </row>
    <row r="883" spans="1:9" x14ac:dyDescent="0.2">
      <c r="A883" s="55">
        <v>2024</v>
      </c>
      <c r="B883" s="47" t="s">
        <v>24</v>
      </c>
      <c r="C883" s="47" t="s">
        <v>182</v>
      </c>
      <c r="D883" s="47" t="s">
        <v>40</v>
      </c>
      <c r="E883" s="47" t="s">
        <v>84</v>
      </c>
      <c r="F883" s="47" t="s">
        <v>158</v>
      </c>
      <c r="G883" s="47" t="s">
        <v>159</v>
      </c>
      <c r="H883" s="47" t="s">
        <v>87</v>
      </c>
      <c r="I883" s="56">
        <v>4</v>
      </c>
    </row>
    <row r="884" spans="1:9" x14ac:dyDescent="0.2">
      <c r="A884" s="55">
        <v>2024</v>
      </c>
      <c r="B884" s="47" t="s">
        <v>24</v>
      </c>
      <c r="C884" s="47" t="s">
        <v>182</v>
      </c>
      <c r="D884" s="47" t="s">
        <v>40</v>
      </c>
      <c r="E884" s="47" t="s">
        <v>84</v>
      </c>
      <c r="F884" s="47" t="s">
        <v>158</v>
      </c>
      <c r="G884" s="47" t="s">
        <v>159</v>
      </c>
      <c r="H884" s="47" t="s">
        <v>88</v>
      </c>
      <c r="I884" s="56">
        <v>1</v>
      </c>
    </row>
    <row r="885" spans="1:9" x14ac:dyDescent="0.2">
      <c r="A885" s="55">
        <v>2024</v>
      </c>
      <c r="B885" s="47" t="s">
        <v>24</v>
      </c>
      <c r="C885" s="47" t="s">
        <v>182</v>
      </c>
      <c r="D885" s="47" t="s">
        <v>40</v>
      </c>
      <c r="E885" s="47" t="s">
        <v>84</v>
      </c>
      <c r="F885" s="47" t="s">
        <v>158</v>
      </c>
      <c r="G885" s="47" t="s">
        <v>160</v>
      </c>
      <c r="H885" s="47" t="s">
        <v>85</v>
      </c>
      <c r="I885" s="56">
        <v>6</v>
      </c>
    </row>
    <row r="886" spans="1:9" x14ac:dyDescent="0.2">
      <c r="A886" s="55">
        <v>2024</v>
      </c>
      <c r="B886" s="47" t="s">
        <v>24</v>
      </c>
      <c r="C886" s="47" t="s">
        <v>182</v>
      </c>
      <c r="D886" s="47" t="s">
        <v>40</v>
      </c>
      <c r="E886" s="47" t="s">
        <v>84</v>
      </c>
      <c r="F886" s="47" t="s">
        <v>158</v>
      </c>
      <c r="G886" s="47" t="s">
        <v>90</v>
      </c>
      <c r="H886" s="47" t="s">
        <v>85</v>
      </c>
      <c r="I886" s="56">
        <v>6</v>
      </c>
    </row>
    <row r="887" spans="1:9" x14ac:dyDescent="0.2">
      <c r="A887" s="55">
        <v>2024</v>
      </c>
      <c r="B887" s="47" t="s">
        <v>24</v>
      </c>
      <c r="C887" s="47" t="s">
        <v>182</v>
      </c>
      <c r="D887" s="47" t="s">
        <v>40</v>
      </c>
      <c r="E887" s="47" t="s">
        <v>84</v>
      </c>
      <c r="F887" s="47" t="s">
        <v>158</v>
      </c>
      <c r="G887" s="47" t="s">
        <v>90</v>
      </c>
      <c r="H887" s="47" t="s">
        <v>86</v>
      </c>
      <c r="I887" s="56">
        <v>56</v>
      </c>
    </row>
    <row r="888" spans="1:9" x14ac:dyDescent="0.2">
      <c r="A888" s="55">
        <v>2024</v>
      </c>
      <c r="B888" s="47" t="s">
        <v>24</v>
      </c>
      <c r="C888" s="47" t="s">
        <v>182</v>
      </c>
      <c r="D888" s="47" t="s">
        <v>40</v>
      </c>
      <c r="E888" s="47" t="s">
        <v>84</v>
      </c>
      <c r="F888" s="47" t="s">
        <v>158</v>
      </c>
      <c r="G888" s="47" t="s">
        <v>90</v>
      </c>
      <c r="H888" s="47" t="s">
        <v>87</v>
      </c>
      <c r="I888" s="56">
        <v>5</v>
      </c>
    </row>
    <row r="889" spans="1:9" x14ac:dyDescent="0.2">
      <c r="A889" s="55">
        <v>2024</v>
      </c>
      <c r="B889" s="47" t="s">
        <v>24</v>
      </c>
      <c r="C889" s="47" t="s">
        <v>182</v>
      </c>
      <c r="D889" s="47" t="s">
        <v>40</v>
      </c>
      <c r="E889" s="47" t="s">
        <v>84</v>
      </c>
      <c r="F889" s="47" t="s">
        <v>158</v>
      </c>
      <c r="G889" s="47" t="s">
        <v>90</v>
      </c>
      <c r="H889" s="47" t="s">
        <v>88</v>
      </c>
      <c r="I889" s="56">
        <v>1</v>
      </c>
    </row>
    <row r="890" spans="1:9" x14ac:dyDescent="0.2">
      <c r="A890" s="55">
        <v>2024</v>
      </c>
      <c r="B890" s="47" t="s">
        <v>25</v>
      </c>
      <c r="C890" s="47" t="s">
        <v>183</v>
      </c>
      <c r="D890" s="47" t="s">
        <v>83</v>
      </c>
      <c r="E890" s="47" t="s">
        <v>92</v>
      </c>
      <c r="F890" s="47" t="s">
        <v>158</v>
      </c>
      <c r="G890" s="47" t="s">
        <v>159</v>
      </c>
      <c r="H890" s="47" t="s">
        <v>86</v>
      </c>
      <c r="I890" s="56">
        <v>6</v>
      </c>
    </row>
    <row r="891" spans="1:9" x14ac:dyDescent="0.2">
      <c r="A891" s="55">
        <v>2024</v>
      </c>
      <c r="B891" s="47" t="s">
        <v>25</v>
      </c>
      <c r="C891" s="47" t="s">
        <v>183</v>
      </c>
      <c r="D891" s="47" t="s">
        <v>83</v>
      </c>
      <c r="E891" s="47" t="s">
        <v>92</v>
      </c>
      <c r="F891" s="47" t="s">
        <v>158</v>
      </c>
      <c r="G891" s="47" t="s">
        <v>159</v>
      </c>
      <c r="H891" s="47" t="s">
        <v>87</v>
      </c>
      <c r="I891" s="56">
        <v>5</v>
      </c>
    </row>
    <row r="892" spans="1:9" x14ac:dyDescent="0.2">
      <c r="A892" s="55">
        <v>2024</v>
      </c>
      <c r="B892" s="47" t="s">
        <v>25</v>
      </c>
      <c r="C892" s="47" t="s">
        <v>183</v>
      </c>
      <c r="D892" s="47" t="s">
        <v>83</v>
      </c>
      <c r="E892" s="47" t="s">
        <v>92</v>
      </c>
      <c r="F892" s="47" t="s">
        <v>158</v>
      </c>
      <c r="G892" s="47" t="s">
        <v>160</v>
      </c>
      <c r="H892" s="47" t="s">
        <v>86</v>
      </c>
      <c r="I892" s="56">
        <v>1</v>
      </c>
    </row>
    <row r="893" spans="1:9" x14ac:dyDescent="0.2">
      <c r="A893" s="55">
        <v>2024</v>
      </c>
      <c r="B893" s="47" t="s">
        <v>25</v>
      </c>
      <c r="C893" s="47" t="s">
        <v>183</v>
      </c>
      <c r="D893" s="47" t="s">
        <v>83</v>
      </c>
      <c r="E893" s="47" t="s">
        <v>92</v>
      </c>
      <c r="F893" s="47" t="s">
        <v>158</v>
      </c>
      <c r="G893" s="47" t="s">
        <v>160</v>
      </c>
      <c r="H893" s="47" t="s">
        <v>88</v>
      </c>
      <c r="I893" s="56">
        <v>3</v>
      </c>
    </row>
    <row r="894" spans="1:9" x14ac:dyDescent="0.2">
      <c r="A894" s="55">
        <v>2024</v>
      </c>
      <c r="B894" s="47" t="s">
        <v>25</v>
      </c>
      <c r="C894" s="47" t="s">
        <v>183</v>
      </c>
      <c r="D894" s="47" t="s">
        <v>83</v>
      </c>
      <c r="E894" s="47" t="s">
        <v>92</v>
      </c>
      <c r="F894" s="47" t="s">
        <v>158</v>
      </c>
      <c r="G894" s="47" t="s">
        <v>90</v>
      </c>
      <c r="H894" s="47" t="s">
        <v>85</v>
      </c>
      <c r="I894" s="56">
        <v>4</v>
      </c>
    </row>
    <row r="895" spans="1:9" x14ac:dyDescent="0.2">
      <c r="A895" s="55">
        <v>2024</v>
      </c>
      <c r="B895" s="47" t="s">
        <v>25</v>
      </c>
      <c r="C895" s="47" t="s">
        <v>183</v>
      </c>
      <c r="D895" s="47" t="s">
        <v>83</v>
      </c>
      <c r="E895" s="47" t="s">
        <v>92</v>
      </c>
      <c r="F895" s="47" t="s">
        <v>158</v>
      </c>
      <c r="G895" s="47" t="s">
        <v>90</v>
      </c>
      <c r="H895" s="47" t="s">
        <v>86</v>
      </c>
      <c r="I895" s="56">
        <v>28</v>
      </c>
    </row>
    <row r="896" spans="1:9" x14ac:dyDescent="0.2">
      <c r="A896" s="55">
        <v>2024</v>
      </c>
      <c r="B896" s="47" t="s">
        <v>25</v>
      </c>
      <c r="C896" s="47" t="s">
        <v>183</v>
      </c>
      <c r="D896" s="47" t="s">
        <v>83</v>
      </c>
      <c r="E896" s="47" t="s">
        <v>92</v>
      </c>
      <c r="F896" s="47" t="s">
        <v>158</v>
      </c>
      <c r="G896" s="47" t="s">
        <v>90</v>
      </c>
      <c r="H896" s="47" t="s">
        <v>87</v>
      </c>
      <c r="I896" s="56">
        <v>14</v>
      </c>
    </row>
    <row r="897" spans="1:9" x14ac:dyDescent="0.2">
      <c r="A897" s="55">
        <v>2024</v>
      </c>
      <c r="B897" s="47" t="s">
        <v>25</v>
      </c>
      <c r="C897" s="47" t="s">
        <v>183</v>
      </c>
      <c r="D897" s="47" t="s">
        <v>83</v>
      </c>
      <c r="E897" s="47" t="s">
        <v>92</v>
      </c>
      <c r="F897" s="47" t="s">
        <v>158</v>
      </c>
      <c r="G897" s="47" t="s">
        <v>90</v>
      </c>
      <c r="H897" s="47" t="s">
        <v>88</v>
      </c>
      <c r="I897" s="56">
        <v>3</v>
      </c>
    </row>
    <row r="898" spans="1:9" x14ac:dyDescent="0.2">
      <c r="A898" s="55">
        <v>2024</v>
      </c>
      <c r="B898" s="47" t="s">
        <v>27</v>
      </c>
      <c r="C898" s="47" t="s">
        <v>202</v>
      </c>
      <c r="D898" s="47" t="s">
        <v>83</v>
      </c>
      <c r="E898" s="47" t="s">
        <v>91</v>
      </c>
      <c r="F898" s="47" t="s">
        <v>158</v>
      </c>
      <c r="G898" s="47" t="s">
        <v>90</v>
      </c>
      <c r="H898" s="47" t="s">
        <v>85</v>
      </c>
      <c r="I898" s="56">
        <v>7</v>
      </c>
    </row>
    <row r="899" spans="1:9" x14ac:dyDescent="0.2">
      <c r="A899" s="55">
        <v>2024</v>
      </c>
      <c r="B899" s="47" t="s">
        <v>27</v>
      </c>
      <c r="C899" s="47" t="s">
        <v>202</v>
      </c>
      <c r="D899" s="47" t="s">
        <v>83</v>
      </c>
      <c r="E899" s="47" t="s">
        <v>91</v>
      </c>
      <c r="F899" s="47" t="s">
        <v>158</v>
      </c>
      <c r="G899" s="47" t="s">
        <v>90</v>
      </c>
      <c r="H899" s="47" t="s">
        <v>86</v>
      </c>
      <c r="I899" s="56">
        <v>16</v>
      </c>
    </row>
    <row r="900" spans="1:9" x14ac:dyDescent="0.2">
      <c r="A900" s="55">
        <v>2024</v>
      </c>
      <c r="B900" s="47" t="s">
        <v>27</v>
      </c>
      <c r="C900" s="47" t="s">
        <v>202</v>
      </c>
      <c r="D900" s="47" t="s">
        <v>83</v>
      </c>
      <c r="E900" s="47" t="s">
        <v>91</v>
      </c>
      <c r="F900" s="47" t="s">
        <v>158</v>
      </c>
      <c r="G900" s="47" t="s">
        <v>90</v>
      </c>
      <c r="H900" s="47" t="s">
        <v>87</v>
      </c>
      <c r="I900" s="56">
        <v>4</v>
      </c>
    </row>
    <row r="901" spans="1:9" x14ac:dyDescent="0.2">
      <c r="A901" s="55">
        <v>2024</v>
      </c>
      <c r="B901" s="47" t="s">
        <v>29</v>
      </c>
      <c r="C901" s="47" t="s">
        <v>185</v>
      </c>
      <c r="D901" s="47" t="s">
        <v>83</v>
      </c>
      <c r="E901" s="47" t="s">
        <v>84</v>
      </c>
      <c r="F901" s="47" t="s">
        <v>158</v>
      </c>
      <c r="G901" s="47" t="s">
        <v>160</v>
      </c>
      <c r="H901" s="47" t="s">
        <v>85</v>
      </c>
      <c r="I901" s="56">
        <v>2</v>
      </c>
    </row>
    <row r="902" spans="1:9" x14ac:dyDescent="0.2">
      <c r="A902" s="55">
        <v>2024</v>
      </c>
      <c r="B902" s="47" t="s">
        <v>29</v>
      </c>
      <c r="C902" s="47" t="s">
        <v>185</v>
      </c>
      <c r="D902" s="47" t="s">
        <v>83</v>
      </c>
      <c r="E902" s="47" t="s">
        <v>84</v>
      </c>
      <c r="F902" s="47" t="s">
        <v>158</v>
      </c>
      <c r="G902" s="47" t="s">
        <v>160</v>
      </c>
      <c r="H902" s="47" t="s">
        <v>86</v>
      </c>
      <c r="I902" s="56">
        <v>2</v>
      </c>
    </row>
    <row r="903" spans="1:9" x14ac:dyDescent="0.2">
      <c r="A903" s="55">
        <v>2024</v>
      </c>
      <c r="B903" s="47" t="s">
        <v>29</v>
      </c>
      <c r="C903" s="47" t="s">
        <v>185</v>
      </c>
      <c r="D903" s="47" t="s">
        <v>83</v>
      </c>
      <c r="E903" s="47" t="s">
        <v>84</v>
      </c>
      <c r="F903" s="47" t="s">
        <v>158</v>
      </c>
      <c r="G903" s="47" t="s">
        <v>90</v>
      </c>
      <c r="H903" s="47" t="s">
        <v>85</v>
      </c>
      <c r="I903" s="56">
        <v>3</v>
      </c>
    </row>
    <row r="904" spans="1:9" x14ac:dyDescent="0.2">
      <c r="A904" s="55">
        <v>2024</v>
      </c>
      <c r="B904" s="47" t="s">
        <v>29</v>
      </c>
      <c r="C904" s="47" t="s">
        <v>185</v>
      </c>
      <c r="D904" s="47" t="s">
        <v>83</v>
      </c>
      <c r="E904" s="47" t="s">
        <v>84</v>
      </c>
      <c r="F904" s="47" t="s">
        <v>158</v>
      </c>
      <c r="G904" s="47" t="s">
        <v>90</v>
      </c>
      <c r="H904" s="47" t="s">
        <v>86</v>
      </c>
      <c r="I904" s="56">
        <v>14</v>
      </c>
    </row>
    <row r="905" spans="1:9" x14ac:dyDescent="0.2">
      <c r="A905" s="55">
        <v>2024</v>
      </c>
      <c r="B905" s="47" t="s">
        <v>29</v>
      </c>
      <c r="C905" s="47" t="s">
        <v>185</v>
      </c>
      <c r="D905" s="47" t="s">
        <v>83</v>
      </c>
      <c r="E905" s="47" t="s">
        <v>84</v>
      </c>
      <c r="F905" s="47" t="s">
        <v>158</v>
      </c>
      <c r="G905" s="47" t="s">
        <v>90</v>
      </c>
      <c r="H905" s="47" t="s">
        <v>87</v>
      </c>
      <c r="I905" s="56">
        <v>6</v>
      </c>
    </row>
    <row r="906" spans="1:9" x14ac:dyDescent="0.2">
      <c r="A906" s="55">
        <v>2024</v>
      </c>
      <c r="B906" s="47" t="s">
        <v>31</v>
      </c>
      <c r="C906" s="47" t="s">
        <v>198</v>
      </c>
      <c r="D906" s="47" t="s">
        <v>83</v>
      </c>
      <c r="E906" s="47" t="s">
        <v>92</v>
      </c>
      <c r="F906" s="47" t="s">
        <v>158</v>
      </c>
      <c r="G906" s="47" t="s">
        <v>160</v>
      </c>
      <c r="H906" s="47" t="s">
        <v>85</v>
      </c>
      <c r="I906" s="56">
        <v>2</v>
      </c>
    </row>
    <row r="907" spans="1:9" x14ac:dyDescent="0.2">
      <c r="A907" s="55">
        <v>2024</v>
      </c>
      <c r="B907" s="47" t="s">
        <v>31</v>
      </c>
      <c r="C907" s="47" t="s">
        <v>198</v>
      </c>
      <c r="D907" s="47" t="s">
        <v>83</v>
      </c>
      <c r="E907" s="47" t="s">
        <v>92</v>
      </c>
      <c r="F907" s="47" t="s">
        <v>158</v>
      </c>
      <c r="G907" s="47" t="s">
        <v>160</v>
      </c>
      <c r="H907" s="47" t="s">
        <v>86</v>
      </c>
      <c r="I907" s="56">
        <v>1</v>
      </c>
    </row>
    <row r="908" spans="1:9" x14ac:dyDescent="0.2">
      <c r="A908" s="55">
        <v>2024</v>
      </c>
      <c r="B908" s="47" t="s">
        <v>32</v>
      </c>
      <c r="C908" s="47" t="s">
        <v>187</v>
      </c>
      <c r="D908" s="47" t="s">
        <v>40</v>
      </c>
      <c r="E908" s="47" t="s">
        <v>84</v>
      </c>
      <c r="F908" s="47" t="s">
        <v>158</v>
      </c>
      <c r="G908" s="47" t="s">
        <v>159</v>
      </c>
      <c r="H908" s="47" t="s">
        <v>86</v>
      </c>
      <c r="I908" s="56">
        <v>3</v>
      </c>
    </row>
    <row r="909" spans="1:9" x14ac:dyDescent="0.2">
      <c r="A909" s="55">
        <v>2024</v>
      </c>
      <c r="B909" s="47" t="s">
        <v>32</v>
      </c>
      <c r="C909" s="47" t="s">
        <v>187</v>
      </c>
      <c r="D909" s="47" t="s">
        <v>40</v>
      </c>
      <c r="E909" s="47" t="s">
        <v>84</v>
      </c>
      <c r="F909" s="47" t="s">
        <v>158</v>
      </c>
      <c r="G909" s="47" t="s">
        <v>159</v>
      </c>
      <c r="H909" s="47" t="s">
        <v>87</v>
      </c>
      <c r="I909" s="56">
        <v>1</v>
      </c>
    </row>
    <row r="910" spans="1:9" x14ac:dyDescent="0.2">
      <c r="A910" s="55">
        <v>2024</v>
      </c>
      <c r="B910" s="47" t="s">
        <v>32</v>
      </c>
      <c r="C910" s="47" t="s">
        <v>187</v>
      </c>
      <c r="D910" s="47" t="s">
        <v>40</v>
      </c>
      <c r="E910" s="47" t="s">
        <v>84</v>
      </c>
      <c r="F910" s="47" t="s">
        <v>158</v>
      </c>
      <c r="G910" s="47" t="s">
        <v>159</v>
      </c>
      <c r="H910" s="47" t="s">
        <v>88</v>
      </c>
      <c r="I910" s="56">
        <v>1</v>
      </c>
    </row>
    <row r="911" spans="1:9" x14ac:dyDescent="0.2">
      <c r="A911" s="55">
        <v>2024</v>
      </c>
      <c r="B911" s="47" t="s">
        <v>32</v>
      </c>
      <c r="C911" s="47" t="s">
        <v>187</v>
      </c>
      <c r="D911" s="47" t="s">
        <v>40</v>
      </c>
      <c r="E911" s="47" t="s">
        <v>84</v>
      </c>
      <c r="F911" s="47" t="s">
        <v>158</v>
      </c>
      <c r="G911" s="47" t="s">
        <v>160</v>
      </c>
      <c r="H911" s="47" t="s">
        <v>85</v>
      </c>
      <c r="I911" s="56">
        <v>5</v>
      </c>
    </row>
    <row r="912" spans="1:9" x14ac:dyDescent="0.2">
      <c r="A912" s="55">
        <v>2024</v>
      </c>
      <c r="B912" s="47" t="s">
        <v>32</v>
      </c>
      <c r="C912" s="47" t="s">
        <v>187</v>
      </c>
      <c r="D912" s="47" t="s">
        <v>40</v>
      </c>
      <c r="E912" s="47" t="s">
        <v>84</v>
      </c>
      <c r="F912" s="47" t="s">
        <v>158</v>
      </c>
      <c r="G912" s="47" t="s">
        <v>160</v>
      </c>
      <c r="H912" s="47" t="s">
        <v>86</v>
      </c>
      <c r="I912" s="56">
        <v>2</v>
      </c>
    </row>
    <row r="913" spans="1:9" x14ac:dyDescent="0.2">
      <c r="A913" s="55">
        <v>2024</v>
      </c>
      <c r="B913" s="47" t="s">
        <v>32</v>
      </c>
      <c r="C913" s="47" t="s">
        <v>187</v>
      </c>
      <c r="D913" s="47" t="s">
        <v>40</v>
      </c>
      <c r="E913" s="47" t="s">
        <v>84</v>
      </c>
      <c r="F913" s="47" t="s">
        <v>158</v>
      </c>
      <c r="G913" s="47" t="s">
        <v>160</v>
      </c>
      <c r="H913" s="47" t="s">
        <v>87</v>
      </c>
      <c r="I913" s="56">
        <v>2</v>
      </c>
    </row>
    <row r="914" spans="1:9" x14ac:dyDescent="0.2">
      <c r="A914" s="55">
        <v>2024</v>
      </c>
      <c r="B914" s="47" t="s">
        <v>32</v>
      </c>
      <c r="C914" s="47" t="s">
        <v>187</v>
      </c>
      <c r="D914" s="47" t="s">
        <v>40</v>
      </c>
      <c r="E914" s="47" t="s">
        <v>84</v>
      </c>
      <c r="F914" s="47" t="s">
        <v>158</v>
      </c>
      <c r="G914" s="47" t="s">
        <v>160</v>
      </c>
      <c r="H914" s="47" t="s">
        <v>88</v>
      </c>
      <c r="I914" s="56">
        <v>1</v>
      </c>
    </row>
    <row r="915" spans="1:9" x14ac:dyDescent="0.2">
      <c r="A915" s="55">
        <v>2024</v>
      </c>
      <c r="B915" s="47" t="s">
        <v>32</v>
      </c>
      <c r="C915" s="47" t="s">
        <v>187</v>
      </c>
      <c r="D915" s="47" t="s">
        <v>40</v>
      </c>
      <c r="E915" s="47" t="s">
        <v>84</v>
      </c>
      <c r="F915" s="47" t="s">
        <v>158</v>
      </c>
      <c r="G915" s="47" t="s">
        <v>160</v>
      </c>
      <c r="H915" s="47" t="s">
        <v>89</v>
      </c>
      <c r="I915" s="56">
        <v>1</v>
      </c>
    </row>
    <row r="916" spans="1:9" x14ac:dyDescent="0.2">
      <c r="A916" s="55">
        <v>2024</v>
      </c>
      <c r="B916" s="47" t="s">
        <v>32</v>
      </c>
      <c r="C916" s="47" t="s">
        <v>187</v>
      </c>
      <c r="D916" s="47" t="s">
        <v>40</v>
      </c>
      <c r="E916" s="47" t="s">
        <v>84</v>
      </c>
      <c r="F916" s="47" t="s">
        <v>158</v>
      </c>
      <c r="G916" s="47" t="s">
        <v>90</v>
      </c>
      <c r="H916" s="47" t="s">
        <v>86</v>
      </c>
      <c r="I916" s="56">
        <v>6</v>
      </c>
    </row>
    <row r="917" spans="1:9" x14ac:dyDescent="0.2">
      <c r="A917" s="55">
        <v>2024</v>
      </c>
      <c r="B917" s="47" t="s">
        <v>32</v>
      </c>
      <c r="C917" s="47" t="s">
        <v>187</v>
      </c>
      <c r="D917" s="47" t="s">
        <v>40</v>
      </c>
      <c r="E917" s="47" t="s">
        <v>84</v>
      </c>
      <c r="F917" s="47" t="s">
        <v>158</v>
      </c>
      <c r="G917" s="47" t="s">
        <v>90</v>
      </c>
      <c r="H917" s="47" t="s">
        <v>87</v>
      </c>
      <c r="I917" s="56">
        <v>24</v>
      </c>
    </row>
    <row r="918" spans="1:9" x14ac:dyDescent="0.2">
      <c r="A918" s="55">
        <v>2024</v>
      </c>
      <c r="B918" s="47" t="s">
        <v>32</v>
      </c>
      <c r="C918" s="47" t="s">
        <v>187</v>
      </c>
      <c r="D918" s="47" t="s">
        <v>40</v>
      </c>
      <c r="E918" s="47" t="s">
        <v>84</v>
      </c>
      <c r="F918" s="47" t="s">
        <v>158</v>
      </c>
      <c r="G918" s="47" t="s">
        <v>90</v>
      </c>
      <c r="H918" s="47" t="s">
        <v>88</v>
      </c>
      <c r="I918" s="56">
        <v>13</v>
      </c>
    </row>
    <row r="919" spans="1:9" x14ac:dyDescent="0.2">
      <c r="A919" s="55">
        <v>2024</v>
      </c>
      <c r="B919" s="47" t="s">
        <v>33</v>
      </c>
      <c r="C919" s="47" t="s">
        <v>188</v>
      </c>
      <c r="D919" s="47" t="s">
        <v>83</v>
      </c>
      <c r="E919" s="47" t="s">
        <v>91</v>
      </c>
      <c r="F919" s="47" t="s">
        <v>158</v>
      </c>
      <c r="G919" s="47" t="s">
        <v>90</v>
      </c>
      <c r="H919" s="47" t="s">
        <v>85</v>
      </c>
      <c r="I919" s="56">
        <v>7</v>
      </c>
    </row>
    <row r="920" spans="1:9" x14ac:dyDescent="0.2">
      <c r="A920" s="55">
        <v>2024</v>
      </c>
      <c r="B920" s="47" t="s">
        <v>33</v>
      </c>
      <c r="C920" s="47" t="s">
        <v>188</v>
      </c>
      <c r="D920" s="47" t="s">
        <v>83</v>
      </c>
      <c r="E920" s="47" t="s">
        <v>91</v>
      </c>
      <c r="F920" s="47" t="s">
        <v>158</v>
      </c>
      <c r="G920" s="47" t="s">
        <v>90</v>
      </c>
      <c r="H920" s="47" t="s">
        <v>86</v>
      </c>
      <c r="I920" s="56">
        <v>13</v>
      </c>
    </row>
    <row r="921" spans="1:9" x14ac:dyDescent="0.2">
      <c r="A921" s="55">
        <v>2024</v>
      </c>
      <c r="B921" s="47" t="s">
        <v>33</v>
      </c>
      <c r="C921" s="47" t="s">
        <v>188</v>
      </c>
      <c r="D921" s="47" t="s">
        <v>83</v>
      </c>
      <c r="E921" s="47" t="s">
        <v>91</v>
      </c>
      <c r="F921" s="47" t="s">
        <v>158</v>
      </c>
      <c r="G921" s="47" t="s">
        <v>90</v>
      </c>
      <c r="H921" s="47" t="s">
        <v>87</v>
      </c>
      <c r="I921" s="56">
        <v>5</v>
      </c>
    </row>
    <row r="922" spans="1:9" x14ac:dyDescent="0.2">
      <c r="A922" s="55">
        <v>2024</v>
      </c>
      <c r="B922" s="47" t="s">
        <v>33</v>
      </c>
      <c r="C922" s="47" t="s">
        <v>188</v>
      </c>
      <c r="D922" s="47" t="s">
        <v>83</v>
      </c>
      <c r="E922" s="47" t="s">
        <v>91</v>
      </c>
      <c r="F922" s="47" t="s">
        <v>158</v>
      </c>
      <c r="G922" s="47" t="s">
        <v>90</v>
      </c>
      <c r="H922" s="47" t="s">
        <v>88</v>
      </c>
      <c r="I922" s="56">
        <v>2</v>
      </c>
    </row>
    <row r="923" spans="1:9" x14ac:dyDescent="0.2">
      <c r="A923" s="55">
        <v>2024</v>
      </c>
      <c r="B923" s="47" t="s">
        <v>34</v>
      </c>
      <c r="C923" s="47" t="s">
        <v>189</v>
      </c>
      <c r="D923" s="47" t="s">
        <v>83</v>
      </c>
      <c r="E923" s="47" t="s">
        <v>92</v>
      </c>
      <c r="F923" s="47" t="s">
        <v>158</v>
      </c>
      <c r="G923" s="47" t="s">
        <v>160</v>
      </c>
      <c r="H923" s="47" t="s">
        <v>85</v>
      </c>
      <c r="I923" s="56">
        <v>3</v>
      </c>
    </row>
    <row r="924" spans="1:9" x14ac:dyDescent="0.2">
      <c r="A924" s="55">
        <v>2024</v>
      </c>
      <c r="B924" s="47" t="s">
        <v>34</v>
      </c>
      <c r="C924" s="47" t="s">
        <v>189</v>
      </c>
      <c r="D924" s="47" t="s">
        <v>83</v>
      </c>
      <c r="E924" s="47" t="s">
        <v>92</v>
      </c>
      <c r="F924" s="47" t="s">
        <v>158</v>
      </c>
      <c r="G924" s="47" t="s">
        <v>160</v>
      </c>
      <c r="H924" s="47" t="s">
        <v>86</v>
      </c>
      <c r="I924" s="56">
        <v>1</v>
      </c>
    </row>
    <row r="925" spans="1:9" x14ac:dyDescent="0.2">
      <c r="A925" s="55">
        <v>2024</v>
      </c>
      <c r="B925" s="47" t="s">
        <v>35</v>
      </c>
      <c r="C925" s="47" t="s">
        <v>190</v>
      </c>
      <c r="D925" s="47" t="s">
        <v>83</v>
      </c>
      <c r="E925" s="47" t="s">
        <v>84</v>
      </c>
      <c r="F925" s="47" t="s">
        <v>158</v>
      </c>
      <c r="G925" s="47" t="s">
        <v>159</v>
      </c>
      <c r="H925" s="47" t="s">
        <v>85</v>
      </c>
      <c r="I925" s="56">
        <v>2</v>
      </c>
    </row>
    <row r="926" spans="1:9" x14ac:dyDescent="0.2">
      <c r="A926" s="55">
        <v>2024</v>
      </c>
      <c r="B926" s="47" t="s">
        <v>35</v>
      </c>
      <c r="C926" s="47" t="s">
        <v>190</v>
      </c>
      <c r="D926" s="47" t="s">
        <v>83</v>
      </c>
      <c r="E926" s="47" t="s">
        <v>84</v>
      </c>
      <c r="F926" s="47" t="s">
        <v>158</v>
      </c>
      <c r="G926" s="47" t="s">
        <v>159</v>
      </c>
      <c r="H926" s="47" t="s">
        <v>86</v>
      </c>
      <c r="I926" s="56">
        <v>3</v>
      </c>
    </row>
    <row r="927" spans="1:9" x14ac:dyDescent="0.2">
      <c r="A927" s="55">
        <v>2024</v>
      </c>
      <c r="B927" s="47" t="s">
        <v>35</v>
      </c>
      <c r="C927" s="47" t="s">
        <v>190</v>
      </c>
      <c r="D927" s="47" t="s">
        <v>83</v>
      </c>
      <c r="E927" s="47" t="s">
        <v>84</v>
      </c>
      <c r="F927" s="47" t="s">
        <v>158</v>
      </c>
      <c r="G927" s="47" t="s">
        <v>90</v>
      </c>
      <c r="H927" s="47" t="s">
        <v>85</v>
      </c>
      <c r="I927" s="56">
        <v>13</v>
      </c>
    </row>
    <row r="928" spans="1:9" x14ac:dyDescent="0.2">
      <c r="A928" s="55">
        <v>2024</v>
      </c>
      <c r="B928" s="47" t="s">
        <v>35</v>
      </c>
      <c r="C928" s="47" t="s">
        <v>190</v>
      </c>
      <c r="D928" s="47" t="s">
        <v>83</v>
      </c>
      <c r="E928" s="47" t="s">
        <v>84</v>
      </c>
      <c r="F928" s="47" t="s">
        <v>158</v>
      </c>
      <c r="G928" s="47" t="s">
        <v>90</v>
      </c>
      <c r="H928" s="47" t="s">
        <v>86</v>
      </c>
      <c r="I928" s="56">
        <v>53</v>
      </c>
    </row>
    <row r="929" spans="1:9" x14ac:dyDescent="0.2">
      <c r="A929" s="55">
        <v>2024</v>
      </c>
      <c r="B929" s="47" t="s">
        <v>35</v>
      </c>
      <c r="C929" s="47" t="s">
        <v>190</v>
      </c>
      <c r="D929" s="47" t="s">
        <v>83</v>
      </c>
      <c r="E929" s="47" t="s">
        <v>84</v>
      </c>
      <c r="F929" s="47" t="s">
        <v>158</v>
      </c>
      <c r="G929" s="47" t="s">
        <v>90</v>
      </c>
      <c r="H929" s="47" t="s">
        <v>87</v>
      </c>
      <c r="I929" s="56">
        <v>10</v>
      </c>
    </row>
    <row r="930" spans="1:9" x14ac:dyDescent="0.2">
      <c r="A930" s="55">
        <v>2024</v>
      </c>
      <c r="B930" s="47" t="s">
        <v>35</v>
      </c>
      <c r="C930" s="47" t="s">
        <v>190</v>
      </c>
      <c r="D930" s="47" t="s">
        <v>83</v>
      </c>
      <c r="E930" s="47" t="s">
        <v>84</v>
      </c>
      <c r="F930" s="47" t="s">
        <v>158</v>
      </c>
      <c r="G930" s="47" t="s">
        <v>90</v>
      </c>
      <c r="H930" s="47" t="s">
        <v>88</v>
      </c>
      <c r="I930" s="56">
        <v>1</v>
      </c>
    </row>
    <row r="931" spans="1:9" x14ac:dyDescent="0.2">
      <c r="A931" s="55">
        <v>2024</v>
      </c>
      <c r="B931" s="47" t="s">
        <v>96</v>
      </c>
      <c r="C931" s="47" t="s">
        <v>191</v>
      </c>
      <c r="D931" s="47" t="s">
        <v>40</v>
      </c>
      <c r="E931" s="47" t="s">
        <v>84</v>
      </c>
      <c r="F931" s="47" t="s">
        <v>158</v>
      </c>
      <c r="G931" s="47" t="s">
        <v>159</v>
      </c>
      <c r="H931" s="47" t="s">
        <v>86</v>
      </c>
      <c r="I931" s="56">
        <v>2</v>
      </c>
    </row>
    <row r="932" spans="1:9" x14ac:dyDescent="0.2">
      <c r="A932" s="55">
        <v>2024</v>
      </c>
      <c r="B932" s="47" t="s">
        <v>96</v>
      </c>
      <c r="C932" s="47" t="s">
        <v>191</v>
      </c>
      <c r="D932" s="47" t="s">
        <v>40</v>
      </c>
      <c r="E932" s="47" t="s">
        <v>84</v>
      </c>
      <c r="F932" s="47" t="s">
        <v>158</v>
      </c>
      <c r="G932" s="47" t="s">
        <v>159</v>
      </c>
      <c r="H932" s="47" t="s">
        <v>87</v>
      </c>
      <c r="I932" s="56">
        <v>1</v>
      </c>
    </row>
    <row r="933" spans="1:9" x14ac:dyDescent="0.2">
      <c r="A933" s="55">
        <v>2024</v>
      </c>
      <c r="B933" s="47" t="s">
        <v>96</v>
      </c>
      <c r="C933" s="47" t="s">
        <v>191</v>
      </c>
      <c r="D933" s="47" t="s">
        <v>40</v>
      </c>
      <c r="E933" s="47" t="s">
        <v>84</v>
      </c>
      <c r="F933" s="47" t="s">
        <v>158</v>
      </c>
      <c r="G933" s="47" t="s">
        <v>160</v>
      </c>
      <c r="H933" s="47" t="s">
        <v>85</v>
      </c>
      <c r="I933" s="56">
        <v>1</v>
      </c>
    </row>
    <row r="934" spans="1:9" x14ac:dyDescent="0.2">
      <c r="A934" s="55">
        <v>2024</v>
      </c>
      <c r="B934" s="47" t="s">
        <v>96</v>
      </c>
      <c r="C934" s="47" t="s">
        <v>191</v>
      </c>
      <c r="D934" s="47" t="s">
        <v>40</v>
      </c>
      <c r="E934" s="47" t="s">
        <v>84</v>
      </c>
      <c r="F934" s="47" t="s">
        <v>158</v>
      </c>
      <c r="G934" s="47" t="s">
        <v>160</v>
      </c>
      <c r="H934" s="47" t="s">
        <v>86</v>
      </c>
      <c r="I934" s="56">
        <v>1</v>
      </c>
    </row>
    <row r="935" spans="1:9" x14ac:dyDescent="0.2">
      <c r="A935" s="55">
        <v>2024</v>
      </c>
      <c r="B935" s="47" t="s">
        <v>96</v>
      </c>
      <c r="C935" s="47" t="s">
        <v>191</v>
      </c>
      <c r="D935" s="47" t="s">
        <v>40</v>
      </c>
      <c r="E935" s="47" t="s">
        <v>84</v>
      </c>
      <c r="F935" s="47" t="s">
        <v>158</v>
      </c>
      <c r="G935" s="47" t="s">
        <v>160</v>
      </c>
      <c r="H935" s="47" t="s">
        <v>87</v>
      </c>
      <c r="I935" s="56">
        <v>1</v>
      </c>
    </row>
    <row r="936" spans="1:9" x14ac:dyDescent="0.2">
      <c r="A936" s="55">
        <v>2024</v>
      </c>
      <c r="B936" s="47" t="s">
        <v>96</v>
      </c>
      <c r="C936" s="47" t="s">
        <v>191</v>
      </c>
      <c r="D936" s="47" t="s">
        <v>40</v>
      </c>
      <c r="E936" s="47" t="s">
        <v>84</v>
      </c>
      <c r="F936" s="47" t="s">
        <v>158</v>
      </c>
      <c r="G936" s="47" t="s">
        <v>160</v>
      </c>
      <c r="H936" s="47" t="s">
        <v>88</v>
      </c>
      <c r="I936" s="56">
        <v>2</v>
      </c>
    </row>
    <row r="937" spans="1:9" x14ac:dyDescent="0.2">
      <c r="A937" s="55">
        <v>2024</v>
      </c>
      <c r="B937" s="47" t="s">
        <v>96</v>
      </c>
      <c r="C937" s="47" t="s">
        <v>191</v>
      </c>
      <c r="D937" s="47" t="s">
        <v>40</v>
      </c>
      <c r="E937" s="47" t="s">
        <v>84</v>
      </c>
      <c r="F937" s="47" t="s">
        <v>158</v>
      </c>
      <c r="G937" s="47" t="s">
        <v>90</v>
      </c>
      <c r="H937" s="47" t="s">
        <v>85</v>
      </c>
      <c r="I937" s="56">
        <v>19</v>
      </c>
    </row>
    <row r="938" spans="1:9" x14ac:dyDescent="0.2">
      <c r="A938" s="55">
        <v>2024</v>
      </c>
      <c r="B938" s="47" t="s">
        <v>96</v>
      </c>
      <c r="C938" s="47" t="s">
        <v>191</v>
      </c>
      <c r="D938" s="47" t="s">
        <v>40</v>
      </c>
      <c r="E938" s="47" t="s">
        <v>84</v>
      </c>
      <c r="F938" s="47" t="s">
        <v>158</v>
      </c>
      <c r="G938" s="47" t="s">
        <v>90</v>
      </c>
      <c r="H938" s="47" t="s">
        <v>86</v>
      </c>
      <c r="I938" s="56">
        <v>54</v>
      </c>
    </row>
    <row r="939" spans="1:9" x14ac:dyDescent="0.2">
      <c r="A939" s="55">
        <v>2024</v>
      </c>
      <c r="B939" s="47" t="s">
        <v>96</v>
      </c>
      <c r="C939" s="47" t="s">
        <v>191</v>
      </c>
      <c r="D939" s="47" t="s">
        <v>40</v>
      </c>
      <c r="E939" s="47" t="s">
        <v>84</v>
      </c>
      <c r="F939" s="47" t="s">
        <v>158</v>
      </c>
      <c r="G939" s="47" t="s">
        <v>90</v>
      </c>
      <c r="H939" s="47" t="s">
        <v>87</v>
      </c>
      <c r="I939" s="56">
        <v>14</v>
      </c>
    </row>
    <row r="940" spans="1:9" x14ac:dyDescent="0.2">
      <c r="A940" s="55">
        <v>2024</v>
      </c>
      <c r="B940" s="47" t="s">
        <v>37</v>
      </c>
      <c r="C940" s="47" t="s">
        <v>192</v>
      </c>
      <c r="D940" s="47" t="s">
        <v>40</v>
      </c>
      <c r="E940" s="47" t="s">
        <v>84</v>
      </c>
      <c r="F940" s="47" t="s">
        <v>158</v>
      </c>
      <c r="G940" s="47" t="s">
        <v>160</v>
      </c>
      <c r="H940" s="47" t="s">
        <v>85</v>
      </c>
      <c r="I940" s="56">
        <v>1</v>
      </c>
    </row>
    <row r="941" spans="1:9" x14ac:dyDescent="0.2">
      <c r="A941" s="55">
        <v>2024</v>
      </c>
      <c r="B941" s="47" t="s">
        <v>37</v>
      </c>
      <c r="C941" s="47" t="s">
        <v>192</v>
      </c>
      <c r="D941" s="47" t="s">
        <v>40</v>
      </c>
      <c r="E941" s="47" t="s">
        <v>84</v>
      </c>
      <c r="F941" s="47" t="s">
        <v>158</v>
      </c>
      <c r="G941" s="47" t="s">
        <v>160</v>
      </c>
      <c r="H941" s="47" t="s">
        <v>86</v>
      </c>
      <c r="I941" s="56">
        <v>1</v>
      </c>
    </row>
    <row r="942" spans="1:9" x14ac:dyDescent="0.2">
      <c r="A942" s="55">
        <v>2024</v>
      </c>
      <c r="B942" s="47" t="s">
        <v>39</v>
      </c>
      <c r="C942" s="47" t="s">
        <v>194</v>
      </c>
      <c r="D942" s="47" t="s">
        <v>40</v>
      </c>
      <c r="E942" s="47" t="s">
        <v>84</v>
      </c>
      <c r="F942" s="47" t="s">
        <v>158</v>
      </c>
      <c r="G942" s="47" t="s">
        <v>159</v>
      </c>
      <c r="H942" s="47" t="s">
        <v>87</v>
      </c>
      <c r="I942" s="56">
        <v>2</v>
      </c>
    </row>
    <row r="943" spans="1:9" x14ac:dyDescent="0.2">
      <c r="A943" s="55">
        <v>2024</v>
      </c>
      <c r="B943" s="47" t="s">
        <v>39</v>
      </c>
      <c r="C943" s="47" t="s">
        <v>194</v>
      </c>
      <c r="D943" s="47" t="s">
        <v>40</v>
      </c>
      <c r="E943" s="47" t="s">
        <v>84</v>
      </c>
      <c r="F943" s="47" t="s">
        <v>158</v>
      </c>
      <c r="G943" s="47" t="s">
        <v>159</v>
      </c>
      <c r="H943" s="47" t="s">
        <v>88</v>
      </c>
      <c r="I943" s="56">
        <v>1</v>
      </c>
    </row>
    <row r="944" spans="1:9" x14ac:dyDescent="0.2">
      <c r="A944" s="55">
        <v>2024</v>
      </c>
      <c r="B944" s="47" t="s">
        <v>39</v>
      </c>
      <c r="C944" s="47" t="s">
        <v>194</v>
      </c>
      <c r="D944" s="47" t="s">
        <v>40</v>
      </c>
      <c r="E944" s="47" t="s">
        <v>84</v>
      </c>
      <c r="F944" s="47" t="s">
        <v>158</v>
      </c>
      <c r="G944" s="47" t="s">
        <v>160</v>
      </c>
      <c r="H944" s="47" t="s">
        <v>85</v>
      </c>
      <c r="I944" s="56">
        <v>8</v>
      </c>
    </row>
    <row r="945" spans="1:9" x14ac:dyDescent="0.2">
      <c r="A945" s="55">
        <v>2024</v>
      </c>
      <c r="B945" s="47" t="s">
        <v>39</v>
      </c>
      <c r="C945" s="47" t="s">
        <v>194</v>
      </c>
      <c r="D945" s="47" t="s">
        <v>40</v>
      </c>
      <c r="E945" s="47" t="s">
        <v>84</v>
      </c>
      <c r="F945" s="47" t="s">
        <v>158</v>
      </c>
      <c r="G945" s="47" t="s">
        <v>160</v>
      </c>
      <c r="H945" s="47" t="s">
        <v>86</v>
      </c>
      <c r="I945" s="56">
        <v>8</v>
      </c>
    </row>
    <row r="946" spans="1:9" x14ac:dyDescent="0.2">
      <c r="A946" s="55">
        <v>2024</v>
      </c>
      <c r="B946" s="47" t="s">
        <v>39</v>
      </c>
      <c r="C946" s="47" t="s">
        <v>194</v>
      </c>
      <c r="D946" s="47" t="s">
        <v>40</v>
      </c>
      <c r="E946" s="47" t="s">
        <v>84</v>
      </c>
      <c r="F946" s="47" t="s">
        <v>158</v>
      </c>
      <c r="G946" s="47" t="s">
        <v>160</v>
      </c>
      <c r="H946" s="47" t="s">
        <v>87</v>
      </c>
      <c r="I946" s="56">
        <v>7</v>
      </c>
    </row>
    <row r="947" spans="1:9" x14ac:dyDescent="0.2">
      <c r="A947" s="55">
        <v>2024</v>
      </c>
      <c r="B947" s="47" t="s">
        <v>39</v>
      </c>
      <c r="C947" s="47" t="s">
        <v>194</v>
      </c>
      <c r="D947" s="47" t="s">
        <v>40</v>
      </c>
      <c r="E947" s="47" t="s">
        <v>84</v>
      </c>
      <c r="F947" s="47" t="s">
        <v>158</v>
      </c>
      <c r="G947" s="47" t="s">
        <v>160</v>
      </c>
      <c r="H947" s="47" t="s">
        <v>88</v>
      </c>
      <c r="I947" s="56">
        <v>5</v>
      </c>
    </row>
    <row r="948" spans="1:9" x14ac:dyDescent="0.2">
      <c r="A948" s="55">
        <v>2024</v>
      </c>
      <c r="B948" s="47" t="s">
        <v>39</v>
      </c>
      <c r="C948" s="47" t="s">
        <v>194</v>
      </c>
      <c r="D948" s="47" t="s">
        <v>40</v>
      </c>
      <c r="E948" s="47" t="s">
        <v>84</v>
      </c>
      <c r="F948" s="47" t="s">
        <v>158</v>
      </c>
      <c r="G948" s="47" t="s">
        <v>160</v>
      </c>
      <c r="H948" s="47" t="s">
        <v>89</v>
      </c>
      <c r="I948" s="56">
        <v>1</v>
      </c>
    </row>
    <row r="949" spans="1:9" x14ac:dyDescent="0.2">
      <c r="A949" s="55">
        <v>2024</v>
      </c>
      <c r="B949" s="47" t="s">
        <v>39</v>
      </c>
      <c r="C949" s="47" t="s">
        <v>194</v>
      </c>
      <c r="D949" s="47" t="s">
        <v>40</v>
      </c>
      <c r="E949" s="47" t="s">
        <v>84</v>
      </c>
      <c r="F949" s="47" t="s">
        <v>158</v>
      </c>
      <c r="G949" s="47" t="s">
        <v>90</v>
      </c>
      <c r="H949" s="47" t="s">
        <v>85</v>
      </c>
      <c r="I949" s="56">
        <v>1</v>
      </c>
    </row>
    <row r="950" spans="1:9" x14ac:dyDescent="0.2">
      <c r="A950" s="55">
        <v>2024</v>
      </c>
      <c r="B950" s="47" t="s">
        <v>39</v>
      </c>
      <c r="C950" s="47" t="s">
        <v>194</v>
      </c>
      <c r="D950" s="47" t="s">
        <v>40</v>
      </c>
      <c r="E950" s="47" t="s">
        <v>84</v>
      </c>
      <c r="F950" s="47" t="s">
        <v>158</v>
      </c>
      <c r="G950" s="47" t="s">
        <v>90</v>
      </c>
      <c r="H950" s="47" t="s">
        <v>86</v>
      </c>
      <c r="I950" s="56">
        <v>4</v>
      </c>
    </row>
    <row r="951" spans="1:9" x14ac:dyDescent="0.2">
      <c r="A951" s="55">
        <v>2024</v>
      </c>
      <c r="B951" s="47" t="s">
        <v>39</v>
      </c>
      <c r="C951" s="47" t="s">
        <v>194</v>
      </c>
      <c r="D951" s="47" t="s">
        <v>40</v>
      </c>
      <c r="E951" s="47" t="s">
        <v>84</v>
      </c>
      <c r="F951" s="47" t="s">
        <v>158</v>
      </c>
      <c r="G951" s="47" t="s">
        <v>90</v>
      </c>
      <c r="H951" s="47" t="s">
        <v>87</v>
      </c>
      <c r="I951" s="56">
        <v>30</v>
      </c>
    </row>
    <row r="952" spans="1:9" x14ac:dyDescent="0.2">
      <c r="A952" s="55">
        <v>2024</v>
      </c>
      <c r="B952" s="47" t="s">
        <v>39</v>
      </c>
      <c r="C952" s="47" t="s">
        <v>194</v>
      </c>
      <c r="D952" s="47" t="s">
        <v>40</v>
      </c>
      <c r="E952" s="47" t="s">
        <v>84</v>
      </c>
      <c r="F952" s="47" t="s">
        <v>158</v>
      </c>
      <c r="G952" s="47" t="s">
        <v>90</v>
      </c>
      <c r="H952" s="47" t="s">
        <v>88</v>
      </c>
      <c r="I952" s="56">
        <v>6</v>
      </c>
    </row>
    <row r="953" spans="1:9" x14ac:dyDescent="0.2">
      <c r="A953" s="55">
        <v>2025</v>
      </c>
      <c r="B953" s="47" t="s">
        <v>1</v>
      </c>
      <c r="C953" s="47" t="s">
        <v>157</v>
      </c>
      <c r="D953" s="47" t="s">
        <v>83</v>
      </c>
      <c r="E953" s="47" t="s">
        <v>84</v>
      </c>
      <c r="F953" s="47" t="s">
        <v>158</v>
      </c>
      <c r="G953" s="47" t="s">
        <v>159</v>
      </c>
      <c r="H953" s="47" t="s">
        <v>87</v>
      </c>
      <c r="I953" s="56">
        <v>6</v>
      </c>
    </row>
    <row r="954" spans="1:9" x14ac:dyDescent="0.2">
      <c r="A954" s="55">
        <v>2025</v>
      </c>
      <c r="B954" s="47" t="s">
        <v>1</v>
      </c>
      <c r="C954" s="47" t="s">
        <v>157</v>
      </c>
      <c r="D954" s="47" t="s">
        <v>83</v>
      </c>
      <c r="E954" s="47" t="s">
        <v>84</v>
      </c>
      <c r="F954" s="47" t="s">
        <v>158</v>
      </c>
      <c r="G954" s="47" t="s">
        <v>159</v>
      </c>
      <c r="H954" s="47" t="s">
        <v>88</v>
      </c>
      <c r="I954" s="56">
        <v>2</v>
      </c>
    </row>
    <row r="955" spans="1:9" x14ac:dyDescent="0.2">
      <c r="A955" s="55">
        <v>2025</v>
      </c>
      <c r="B955" s="47" t="s">
        <v>1</v>
      </c>
      <c r="C955" s="47" t="s">
        <v>157</v>
      </c>
      <c r="D955" s="47" t="s">
        <v>83</v>
      </c>
      <c r="E955" s="47" t="s">
        <v>84</v>
      </c>
      <c r="F955" s="47" t="s">
        <v>158</v>
      </c>
      <c r="G955" s="47" t="s">
        <v>159</v>
      </c>
      <c r="H955" s="47" t="s">
        <v>89</v>
      </c>
      <c r="I955" s="56">
        <v>1</v>
      </c>
    </row>
    <row r="956" spans="1:9" x14ac:dyDescent="0.2">
      <c r="A956" s="55">
        <v>2025</v>
      </c>
      <c r="B956" s="47" t="s">
        <v>1</v>
      </c>
      <c r="C956" s="47" t="s">
        <v>157</v>
      </c>
      <c r="D956" s="47" t="s">
        <v>83</v>
      </c>
      <c r="E956" s="47" t="s">
        <v>84</v>
      </c>
      <c r="F956" s="47" t="s">
        <v>158</v>
      </c>
      <c r="G956" s="47" t="s">
        <v>160</v>
      </c>
      <c r="H956" s="47" t="s">
        <v>85</v>
      </c>
      <c r="I956" s="56">
        <v>4</v>
      </c>
    </row>
    <row r="957" spans="1:9" x14ac:dyDescent="0.2">
      <c r="A957" s="55">
        <v>2025</v>
      </c>
      <c r="B957" s="47" t="s">
        <v>1</v>
      </c>
      <c r="C957" s="47" t="s">
        <v>157</v>
      </c>
      <c r="D957" s="47" t="s">
        <v>83</v>
      </c>
      <c r="E957" s="47" t="s">
        <v>84</v>
      </c>
      <c r="F957" s="47" t="s">
        <v>158</v>
      </c>
      <c r="G957" s="47" t="s">
        <v>160</v>
      </c>
      <c r="H957" s="47" t="s">
        <v>86</v>
      </c>
      <c r="I957" s="56">
        <v>7</v>
      </c>
    </row>
    <row r="958" spans="1:9" x14ac:dyDescent="0.2">
      <c r="A958" s="55">
        <v>2025</v>
      </c>
      <c r="B958" s="47" t="s">
        <v>1</v>
      </c>
      <c r="C958" s="47" t="s">
        <v>157</v>
      </c>
      <c r="D958" s="47" t="s">
        <v>83</v>
      </c>
      <c r="E958" s="47" t="s">
        <v>84</v>
      </c>
      <c r="F958" s="47" t="s">
        <v>158</v>
      </c>
      <c r="G958" s="47" t="s">
        <v>160</v>
      </c>
      <c r="H958" s="47" t="s">
        <v>87</v>
      </c>
      <c r="I958" s="56">
        <v>5</v>
      </c>
    </row>
    <row r="959" spans="1:9" x14ac:dyDescent="0.2">
      <c r="A959" s="55">
        <v>2025</v>
      </c>
      <c r="B959" s="47" t="s">
        <v>1</v>
      </c>
      <c r="C959" s="47" t="s">
        <v>157</v>
      </c>
      <c r="D959" s="47" t="s">
        <v>83</v>
      </c>
      <c r="E959" s="47" t="s">
        <v>84</v>
      </c>
      <c r="F959" s="47" t="s">
        <v>158</v>
      </c>
      <c r="G959" s="47" t="s">
        <v>160</v>
      </c>
      <c r="H959" s="47" t="s">
        <v>88</v>
      </c>
      <c r="I959" s="56">
        <v>2</v>
      </c>
    </row>
    <row r="960" spans="1:9" x14ac:dyDescent="0.2">
      <c r="A960" s="55">
        <v>2025</v>
      </c>
      <c r="B960" s="47" t="s">
        <v>1</v>
      </c>
      <c r="C960" s="47" t="s">
        <v>157</v>
      </c>
      <c r="D960" s="47" t="s">
        <v>83</v>
      </c>
      <c r="E960" s="47" t="s">
        <v>84</v>
      </c>
      <c r="F960" s="47" t="s">
        <v>158</v>
      </c>
      <c r="G960" s="47" t="s">
        <v>160</v>
      </c>
      <c r="H960" s="47" t="s">
        <v>89</v>
      </c>
      <c r="I960" s="56">
        <v>3</v>
      </c>
    </row>
    <row r="961" spans="1:9" x14ac:dyDescent="0.2">
      <c r="A961" s="55">
        <v>2025</v>
      </c>
      <c r="B961" s="47" t="s">
        <v>1</v>
      </c>
      <c r="C961" s="47" t="s">
        <v>157</v>
      </c>
      <c r="D961" s="47" t="s">
        <v>83</v>
      </c>
      <c r="E961" s="47" t="s">
        <v>84</v>
      </c>
      <c r="F961" s="47" t="s">
        <v>158</v>
      </c>
      <c r="G961" s="47" t="s">
        <v>90</v>
      </c>
      <c r="H961" s="47" t="s">
        <v>85</v>
      </c>
      <c r="I961" s="56">
        <v>8</v>
      </c>
    </row>
    <row r="962" spans="1:9" x14ac:dyDescent="0.2">
      <c r="A962" s="55">
        <v>2025</v>
      </c>
      <c r="B962" s="47" t="s">
        <v>1</v>
      </c>
      <c r="C962" s="47" t="s">
        <v>157</v>
      </c>
      <c r="D962" s="47" t="s">
        <v>83</v>
      </c>
      <c r="E962" s="47" t="s">
        <v>84</v>
      </c>
      <c r="F962" s="47" t="s">
        <v>158</v>
      </c>
      <c r="G962" s="47" t="s">
        <v>90</v>
      </c>
      <c r="H962" s="47" t="s">
        <v>86</v>
      </c>
      <c r="I962" s="56">
        <v>47</v>
      </c>
    </row>
    <row r="963" spans="1:9" x14ac:dyDescent="0.2">
      <c r="A963" s="55">
        <v>2025</v>
      </c>
      <c r="B963" s="47" t="s">
        <v>1</v>
      </c>
      <c r="C963" s="47" t="s">
        <v>157</v>
      </c>
      <c r="D963" s="47" t="s">
        <v>83</v>
      </c>
      <c r="E963" s="47" t="s">
        <v>84</v>
      </c>
      <c r="F963" s="47" t="s">
        <v>158</v>
      </c>
      <c r="G963" s="47" t="s">
        <v>90</v>
      </c>
      <c r="H963" s="47" t="s">
        <v>87</v>
      </c>
      <c r="I963" s="56">
        <v>33</v>
      </c>
    </row>
    <row r="964" spans="1:9" x14ac:dyDescent="0.2">
      <c r="A964" s="55">
        <v>2025</v>
      </c>
      <c r="B964" s="47" t="s">
        <v>1</v>
      </c>
      <c r="C964" s="47" t="s">
        <v>157</v>
      </c>
      <c r="D964" s="47" t="s">
        <v>83</v>
      </c>
      <c r="E964" s="47" t="s">
        <v>84</v>
      </c>
      <c r="F964" s="47" t="s">
        <v>158</v>
      </c>
      <c r="G964" s="47" t="s">
        <v>90</v>
      </c>
      <c r="H964" s="47" t="s">
        <v>88</v>
      </c>
      <c r="I964" s="56">
        <v>22</v>
      </c>
    </row>
    <row r="965" spans="1:9" x14ac:dyDescent="0.2">
      <c r="A965" s="55">
        <v>2025</v>
      </c>
      <c r="B965" s="47" t="s">
        <v>1</v>
      </c>
      <c r="C965" s="47" t="s">
        <v>157</v>
      </c>
      <c r="D965" s="47" t="s">
        <v>83</v>
      </c>
      <c r="E965" s="47" t="s">
        <v>84</v>
      </c>
      <c r="F965" s="47" t="s">
        <v>158</v>
      </c>
      <c r="G965" s="47" t="s">
        <v>90</v>
      </c>
      <c r="H965" s="47" t="s">
        <v>89</v>
      </c>
      <c r="I965" s="56">
        <v>1</v>
      </c>
    </row>
    <row r="966" spans="1:9" x14ac:dyDescent="0.2">
      <c r="A966" s="55">
        <v>2025</v>
      </c>
      <c r="B966" s="47" t="s">
        <v>2</v>
      </c>
      <c r="C966" s="47" t="s">
        <v>161</v>
      </c>
      <c r="D966" s="47" t="s">
        <v>83</v>
      </c>
      <c r="E966" s="47" t="s">
        <v>91</v>
      </c>
      <c r="F966" s="47" t="s">
        <v>158</v>
      </c>
      <c r="G966" s="47" t="s">
        <v>160</v>
      </c>
      <c r="H966" s="47" t="s">
        <v>86</v>
      </c>
      <c r="I966" s="56">
        <v>1</v>
      </c>
    </row>
    <row r="967" spans="1:9" x14ac:dyDescent="0.2">
      <c r="A967" s="55">
        <v>2025</v>
      </c>
      <c r="B967" s="47" t="s">
        <v>2</v>
      </c>
      <c r="C967" s="47" t="s">
        <v>161</v>
      </c>
      <c r="D967" s="47" t="s">
        <v>83</v>
      </c>
      <c r="E967" s="47" t="s">
        <v>91</v>
      </c>
      <c r="F967" s="47" t="s">
        <v>158</v>
      </c>
      <c r="G967" s="47" t="s">
        <v>160</v>
      </c>
      <c r="H967" s="47" t="s">
        <v>87</v>
      </c>
      <c r="I967" s="56">
        <v>1</v>
      </c>
    </row>
    <row r="968" spans="1:9" x14ac:dyDescent="0.2">
      <c r="A968" s="55">
        <v>2025</v>
      </c>
      <c r="B968" s="47" t="s">
        <v>3</v>
      </c>
      <c r="C968" s="47" t="s">
        <v>162</v>
      </c>
      <c r="D968" s="47" t="s">
        <v>83</v>
      </c>
      <c r="E968" s="47" t="s">
        <v>84</v>
      </c>
      <c r="F968" s="47" t="s">
        <v>158</v>
      </c>
      <c r="G968" s="47" t="s">
        <v>160</v>
      </c>
      <c r="H968" s="47" t="s">
        <v>85</v>
      </c>
      <c r="I968" s="56">
        <v>1</v>
      </c>
    </row>
    <row r="969" spans="1:9" x14ac:dyDescent="0.2">
      <c r="A969" s="55">
        <v>2025</v>
      </c>
      <c r="B969" s="47" t="s">
        <v>3</v>
      </c>
      <c r="C969" s="47" t="s">
        <v>162</v>
      </c>
      <c r="D969" s="47" t="s">
        <v>83</v>
      </c>
      <c r="E969" s="47" t="s">
        <v>84</v>
      </c>
      <c r="F969" s="47" t="s">
        <v>158</v>
      </c>
      <c r="G969" s="47" t="s">
        <v>160</v>
      </c>
      <c r="H969" s="47" t="s">
        <v>87</v>
      </c>
      <c r="I969" s="56">
        <v>1</v>
      </c>
    </row>
    <row r="970" spans="1:9" x14ac:dyDescent="0.2">
      <c r="A970" s="55">
        <v>2025</v>
      </c>
      <c r="B970" s="47" t="s">
        <v>3</v>
      </c>
      <c r="C970" s="47" t="s">
        <v>162</v>
      </c>
      <c r="D970" s="47" t="s">
        <v>83</v>
      </c>
      <c r="E970" s="47" t="s">
        <v>84</v>
      </c>
      <c r="F970" s="47" t="s">
        <v>158</v>
      </c>
      <c r="G970" s="47" t="s">
        <v>90</v>
      </c>
      <c r="H970" s="47" t="s">
        <v>85</v>
      </c>
      <c r="I970" s="56">
        <v>16</v>
      </c>
    </row>
    <row r="971" spans="1:9" x14ac:dyDescent="0.2">
      <c r="A971" s="55">
        <v>2025</v>
      </c>
      <c r="B971" s="47" t="s">
        <v>3</v>
      </c>
      <c r="C971" s="47" t="s">
        <v>162</v>
      </c>
      <c r="D971" s="47" t="s">
        <v>83</v>
      </c>
      <c r="E971" s="47" t="s">
        <v>84</v>
      </c>
      <c r="F971" s="47" t="s">
        <v>158</v>
      </c>
      <c r="G971" s="47" t="s">
        <v>90</v>
      </c>
      <c r="H971" s="47" t="s">
        <v>86</v>
      </c>
      <c r="I971" s="56">
        <v>33</v>
      </c>
    </row>
    <row r="972" spans="1:9" x14ac:dyDescent="0.2">
      <c r="A972" s="55">
        <v>2025</v>
      </c>
      <c r="B972" s="47" t="s">
        <v>3</v>
      </c>
      <c r="C972" s="47" t="s">
        <v>162</v>
      </c>
      <c r="D972" s="47" t="s">
        <v>83</v>
      </c>
      <c r="E972" s="47" t="s">
        <v>84</v>
      </c>
      <c r="F972" s="47" t="s">
        <v>158</v>
      </c>
      <c r="G972" s="47" t="s">
        <v>90</v>
      </c>
      <c r="H972" s="47" t="s">
        <v>87</v>
      </c>
      <c r="I972" s="56">
        <v>4</v>
      </c>
    </row>
    <row r="973" spans="1:9" x14ac:dyDescent="0.2">
      <c r="A973" s="55">
        <v>2025</v>
      </c>
      <c r="B973" s="47" t="s">
        <v>4</v>
      </c>
      <c r="C973" s="47" t="s">
        <v>163</v>
      </c>
      <c r="D973" s="47" t="s">
        <v>83</v>
      </c>
      <c r="E973" s="47" t="s">
        <v>91</v>
      </c>
      <c r="F973" s="47" t="s">
        <v>158</v>
      </c>
      <c r="G973" s="47" t="s">
        <v>160</v>
      </c>
      <c r="H973" s="47" t="s">
        <v>85</v>
      </c>
      <c r="I973" s="56">
        <v>3</v>
      </c>
    </row>
    <row r="974" spans="1:9" x14ac:dyDescent="0.2">
      <c r="A974" s="55">
        <v>2025</v>
      </c>
      <c r="B974" s="47" t="s">
        <v>4</v>
      </c>
      <c r="C974" s="47" t="s">
        <v>163</v>
      </c>
      <c r="D974" s="47" t="s">
        <v>83</v>
      </c>
      <c r="E974" s="47" t="s">
        <v>91</v>
      </c>
      <c r="F974" s="47" t="s">
        <v>158</v>
      </c>
      <c r="G974" s="47" t="s">
        <v>160</v>
      </c>
      <c r="H974" s="47" t="s">
        <v>86</v>
      </c>
      <c r="I974" s="56">
        <v>1</v>
      </c>
    </row>
    <row r="975" spans="1:9" x14ac:dyDescent="0.2">
      <c r="A975" s="55">
        <v>2025</v>
      </c>
      <c r="B975" s="47" t="s">
        <v>4</v>
      </c>
      <c r="C975" s="47" t="s">
        <v>163</v>
      </c>
      <c r="D975" s="47" t="s">
        <v>83</v>
      </c>
      <c r="E975" s="47" t="s">
        <v>91</v>
      </c>
      <c r="F975" s="47" t="s">
        <v>158</v>
      </c>
      <c r="G975" s="47" t="s">
        <v>90</v>
      </c>
      <c r="H975" s="47" t="s">
        <v>85</v>
      </c>
      <c r="I975" s="56">
        <v>4</v>
      </c>
    </row>
    <row r="976" spans="1:9" x14ac:dyDescent="0.2">
      <c r="A976" s="55">
        <v>2025</v>
      </c>
      <c r="B976" s="47" t="s">
        <v>4</v>
      </c>
      <c r="C976" s="47" t="s">
        <v>163</v>
      </c>
      <c r="D976" s="47" t="s">
        <v>83</v>
      </c>
      <c r="E976" s="47" t="s">
        <v>91</v>
      </c>
      <c r="F976" s="47" t="s">
        <v>158</v>
      </c>
      <c r="G976" s="47" t="s">
        <v>90</v>
      </c>
      <c r="H976" s="47" t="s">
        <v>86</v>
      </c>
      <c r="I976" s="56">
        <v>6</v>
      </c>
    </row>
    <row r="977" spans="1:9" x14ac:dyDescent="0.2">
      <c r="A977" s="55">
        <v>2025</v>
      </c>
      <c r="B977" s="47" t="s">
        <v>4</v>
      </c>
      <c r="C977" s="47" t="s">
        <v>163</v>
      </c>
      <c r="D977" s="47" t="s">
        <v>83</v>
      </c>
      <c r="E977" s="47" t="s">
        <v>91</v>
      </c>
      <c r="F977" s="47" t="s">
        <v>158</v>
      </c>
      <c r="G977" s="47" t="s">
        <v>90</v>
      </c>
      <c r="H977" s="47" t="s">
        <v>87</v>
      </c>
      <c r="I977" s="56">
        <v>2</v>
      </c>
    </row>
    <row r="978" spans="1:9" x14ac:dyDescent="0.2">
      <c r="A978" s="55">
        <v>2025</v>
      </c>
      <c r="B978" s="47" t="s">
        <v>4</v>
      </c>
      <c r="C978" s="47" t="s">
        <v>163</v>
      </c>
      <c r="D978" s="47" t="s">
        <v>83</v>
      </c>
      <c r="E978" s="47" t="s">
        <v>91</v>
      </c>
      <c r="F978" s="47" t="s">
        <v>158</v>
      </c>
      <c r="G978" s="47" t="s">
        <v>90</v>
      </c>
      <c r="H978" s="47" t="s">
        <v>88</v>
      </c>
      <c r="I978" s="56">
        <v>1</v>
      </c>
    </row>
    <row r="979" spans="1:9" x14ac:dyDescent="0.2">
      <c r="A979" s="55">
        <v>2025</v>
      </c>
      <c r="B979" s="47" t="s">
        <v>5</v>
      </c>
      <c r="C979" s="47" t="s">
        <v>164</v>
      </c>
      <c r="D979" s="47" t="s">
        <v>83</v>
      </c>
      <c r="E979" s="47" t="s">
        <v>92</v>
      </c>
      <c r="F979" s="47" t="s">
        <v>158</v>
      </c>
      <c r="G979" s="47" t="s">
        <v>160</v>
      </c>
      <c r="H979" s="47" t="s">
        <v>85</v>
      </c>
      <c r="I979" s="56">
        <v>3</v>
      </c>
    </row>
    <row r="980" spans="1:9" x14ac:dyDescent="0.2">
      <c r="A980" s="55">
        <v>2025</v>
      </c>
      <c r="B980" s="47" t="s">
        <v>6</v>
      </c>
      <c r="C980" s="47" t="s">
        <v>165</v>
      </c>
      <c r="D980" s="47" t="s">
        <v>83</v>
      </c>
      <c r="E980" s="47" t="s">
        <v>91</v>
      </c>
      <c r="F980" s="47" t="s">
        <v>158</v>
      </c>
      <c r="G980" s="47" t="s">
        <v>160</v>
      </c>
      <c r="H980" s="47" t="s">
        <v>85</v>
      </c>
      <c r="I980" s="56">
        <v>2</v>
      </c>
    </row>
    <row r="981" spans="1:9" x14ac:dyDescent="0.2">
      <c r="A981" s="55">
        <v>2025</v>
      </c>
      <c r="B981" s="47" t="s">
        <v>6</v>
      </c>
      <c r="C981" s="47" t="s">
        <v>165</v>
      </c>
      <c r="D981" s="47" t="s">
        <v>83</v>
      </c>
      <c r="E981" s="47" t="s">
        <v>91</v>
      </c>
      <c r="F981" s="47" t="s">
        <v>158</v>
      </c>
      <c r="G981" s="47" t="s">
        <v>160</v>
      </c>
      <c r="H981" s="47" t="s">
        <v>86</v>
      </c>
      <c r="I981" s="56">
        <v>2</v>
      </c>
    </row>
    <row r="982" spans="1:9" x14ac:dyDescent="0.2">
      <c r="A982" s="55">
        <v>2025</v>
      </c>
      <c r="B982" s="47" t="s">
        <v>6</v>
      </c>
      <c r="C982" s="47" t="s">
        <v>165</v>
      </c>
      <c r="D982" s="47" t="s">
        <v>83</v>
      </c>
      <c r="E982" s="47" t="s">
        <v>91</v>
      </c>
      <c r="F982" s="47" t="s">
        <v>158</v>
      </c>
      <c r="G982" s="47" t="s">
        <v>160</v>
      </c>
      <c r="H982" s="47" t="s">
        <v>87</v>
      </c>
      <c r="I982" s="56">
        <v>4</v>
      </c>
    </row>
    <row r="983" spans="1:9" x14ac:dyDescent="0.2">
      <c r="A983" s="55">
        <v>2025</v>
      </c>
      <c r="B983" s="47" t="s">
        <v>6</v>
      </c>
      <c r="C983" s="47" t="s">
        <v>165</v>
      </c>
      <c r="D983" s="47" t="s">
        <v>83</v>
      </c>
      <c r="E983" s="47" t="s">
        <v>91</v>
      </c>
      <c r="F983" s="47" t="s">
        <v>158</v>
      </c>
      <c r="G983" s="47" t="s">
        <v>160</v>
      </c>
      <c r="H983" s="47" t="s">
        <v>88</v>
      </c>
      <c r="I983" s="56">
        <v>1</v>
      </c>
    </row>
    <row r="984" spans="1:9" x14ac:dyDescent="0.2">
      <c r="A984" s="55">
        <v>2025</v>
      </c>
      <c r="B984" s="47" t="s">
        <v>6</v>
      </c>
      <c r="C984" s="47" t="s">
        <v>165</v>
      </c>
      <c r="D984" s="47" t="s">
        <v>83</v>
      </c>
      <c r="E984" s="47" t="s">
        <v>91</v>
      </c>
      <c r="F984" s="47" t="s">
        <v>158</v>
      </c>
      <c r="G984" s="47" t="s">
        <v>90</v>
      </c>
      <c r="H984" s="47" t="s">
        <v>85</v>
      </c>
      <c r="I984" s="56">
        <v>9</v>
      </c>
    </row>
    <row r="985" spans="1:9" x14ac:dyDescent="0.2">
      <c r="A985" s="55">
        <v>2025</v>
      </c>
      <c r="B985" s="47" t="s">
        <v>6</v>
      </c>
      <c r="C985" s="47" t="s">
        <v>165</v>
      </c>
      <c r="D985" s="47" t="s">
        <v>83</v>
      </c>
      <c r="E985" s="47" t="s">
        <v>91</v>
      </c>
      <c r="F985" s="47" t="s">
        <v>158</v>
      </c>
      <c r="G985" s="47" t="s">
        <v>90</v>
      </c>
      <c r="H985" s="47" t="s">
        <v>86</v>
      </c>
      <c r="I985" s="56">
        <v>19</v>
      </c>
    </row>
    <row r="986" spans="1:9" x14ac:dyDescent="0.2">
      <c r="A986" s="55">
        <v>2025</v>
      </c>
      <c r="B986" s="47" t="s">
        <v>6</v>
      </c>
      <c r="C986" s="47" t="s">
        <v>165</v>
      </c>
      <c r="D986" s="47" t="s">
        <v>83</v>
      </c>
      <c r="E986" s="47" t="s">
        <v>91</v>
      </c>
      <c r="F986" s="47" t="s">
        <v>158</v>
      </c>
      <c r="G986" s="47" t="s">
        <v>90</v>
      </c>
      <c r="H986" s="47" t="s">
        <v>87</v>
      </c>
      <c r="I986" s="56">
        <v>16</v>
      </c>
    </row>
    <row r="987" spans="1:9" x14ac:dyDescent="0.2">
      <c r="A987" s="55">
        <v>2025</v>
      </c>
      <c r="B987" s="47" t="s">
        <v>6</v>
      </c>
      <c r="C987" s="47" t="s">
        <v>165</v>
      </c>
      <c r="D987" s="47" t="s">
        <v>83</v>
      </c>
      <c r="E987" s="47" t="s">
        <v>91</v>
      </c>
      <c r="F987" s="47" t="s">
        <v>158</v>
      </c>
      <c r="G987" s="47" t="s">
        <v>90</v>
      </c>
      <c r="H987" s="47" t="s">
        <v>88</v>
      </c>
      <c r="I987" s="56">
        <v>4</v>
      </c>
    </row>
    <row r="988" spans="1:9" x14ac:dyDescent="0.2">
      <c r="A988" s="55">
        <v>2025</v>
      </c>
      <c r="B988" s="47" t="s">
        <v>7</v>
      </c>
      <c r="C988" s="47" t="s">
        <v>201</v>
      </c>
      <c r="D988" s="47" t="s">
        <v>83</v>
      </c>
      <c r="E988" s="47" t="s">
        <v>84</v>
      </c>
      <c r="F988" s="47" t="s">
        <v>158</v>
      </c>
      <c r="G988" s="47" t="s">
        <v>160</v>
      </c>
      <c r="H988" s="47" t="s">
        <v>85</v>
      </c>
      <c r="I988" s="56">
        <v>2</v>
      </c>
    </row>
    <row r="989" spans="1:9" x14ac:dyDescent="0.2">
      <c r="A989" s="55">
        <v>2025</v>
      </c>
      <c r="B989" s="47" t="s">
        <v>7</v>
      </c>
      <c r="C989" s="47" t="s">
        <v>201</v>
      </c>
      <c r="D989" s="47" t="s">
        <v>83</v>
      </c>
      <c r="E989" s="47" t="s">
        <v>84</v>
      </c>
      <c r="F989" s="47" t="s">
        <v>158</v>
      </c>
      <c r="G989" s="47" t="s">
        <v>160</v>
      </c>
      <c r="H989" s="47" t="s">
        <v>86</v>
      </c>
      <c r="I989" s="56">
        <v>1</v>
      </c>
    </row>
    <row r="990" spans="1:9" x14ac:dyDescent="0.2">
      <c r="A990" s="55">
        <v>2025</v>
      </c>
      <c r="B990" s="47" t="s">
        <v>8</v>
      </c>
      <c r="C990" s="47" t="s">
        <v>166</v>
      </c>
      <c r="D990" s="47" t="s">
        <v>83</v>
      </c>
      <c r="E990" s="47" t="s">
        <v>92</v>
      </c>
      <c r="F990" s="47" t="s">
        <v>158</v>
      </c>
      <c r="G990" s="47" t="s">
        <v>160</v>
      </c>
      <c r="H990" s="47" t="s">
        <v>85</v>
      </c>
      <c r="I990" s="56">
        <v>1</v>
      </c>
    </row>
    <row r="991" spans="1:9" x14ac:dyDescent="0.2">
      <c r="A991" s="55">
        <v>2025</v>
      </c>
      <c r="B991" s="47" t="s">
        <v>93</v>
      </c>
      <c r="C991" s="47" t="s">
        <v>168</v>
      </c>
      <c r="D991" s="47" t="s">
        <v>83</v>
      </c>
      <c r="E991" s="47" t="s">
        <v>92</v>
      </c>
      <c r="F991" s="47" t="s">
        <v>158</v>
      </c>
      <c r="G991" s="47" t="s">
        <v>160</v>
      </c>
      <c r="H991" s="47" t="s">
        <v>85</v>
      </c>
      <c r="I991" s="56">
        <v>1</v>
      </c>
    </row>
    <row r="992" spans="1:9" x14ac:dyDescent="0.2">
      <c r="A992" s="55">
        <v>2025</v>
      </c>
      <c r="B992" s="47" t="s">
        <v>93</v>
      </c>
      <c r="C992" s="47" t="s">
        <v>168</v>
      </c>
      <c r="D992" s="47" t="s">
        <v>83</v>
      </c>
      <c r="E992" s="47" t="s">
        <v>92</v>
      </c>
      <c r="F992" s="47" t="s">
        <v>158</v>
      </c>
      <c r="G992" s="47" t="s">
        <v>160</v>
      </c>
      <c r="H992" s="47" t="s">
        <v>86</v>
      </c>
      <c r="I992" s="56">
        <v>7</v>
      </c>
    </row>
    <row r="993" spans="1:9" x14ac:dyDescent="0.2">
      <c r="A993" s="55">
        <v>2025</v>
      </c>
      <c r="B993" s="47" t="s">
        <v>93</v>
      </c>
      <c r="C993" s="47" t="s">
        <v>168</v>
      </c>
      <c r="D993" s="47" t="s">
        <v>83</v>
      </c>
      <c r="E993" s="47" t="s">
        <v>92</v>
      </c>
      <c r="F993" s="47" t="s">
        <v>158</v>
      </c>
      <c r="G993" s="47" t="s">
        <v>160</v>
      </c>
      <c r="H993" s="47" t="s">
        <v>87</v>
      </c>
      <c r="I993" s="56">
        <v>8</v>
      </c>
    </row>
    <row r="994" spans="1:9" x14ac:dyDescent="0.2">
      <c r="A994" s="55">
        <v>2025</v>
      </c>
      <c r="B994" s="47" t="s">
        <v>93</v>
      </c>
      <c r="C994" s="47" t="s">
        <v>168</v>
      </c>
      <c r="D994" s="47" t="s">
        <v>83</v>
      </c>
      <c r="E994" s="47" t="s">
        <v>92</v>
      </c>
      <c r="F994" s="47" t="s">
        <v>158</v>
      </c>
      <c r="G994" s="47" t="s">
        <v>160</v>
      </c>
      <c r="H994" s="47" t="s">
        <v>88</v>
      </c>
      <c r="I994" s="56">
        <v>1</v>
      </c>
    </row>
    <row r="995" spans="1:9" x14ac:dyDescent="0.2">
      <c r="A995" s="55">
        <v>2025</v>
      </c>
      <c r="B995" s="47" t="s">
        <v>93</v>
      </c>
      <c r="C995" s="47" t="s">
        <v>168</v>
      </c>
      <c r="D995" s="47" t="s">
        <v>83</v>
      </c>
      <c r="E995" s="47" t="s">
        <v>92</v>
      </c>
      <c r="F995" s="47" t="s">
        <v>158</v>
      </c>
      <c r="G995" s="47" t="s">
        <v>90</v>
      </c>
      <c r="H995" s="47" t="s">
        <v>85</v>
      </c>
      <c r="I995" s="56">
        <v>1</v>
      </c>
    </row>
    <row r="996" spans="1:9" x14ac:dyDescent="0.2">
      <c r="A996" s="55">
        <v>2025</v>
      </c>
      <c r="B996" s="47" t="s">
        <v>93</v>
      </c>
      <c r="C996" s="47" t="s">
        <v>168</v>
      </c>
      <c r="D996" s="47" t="s">
        <v>83</v>
      </c>
      <c r="E996" s="47" t="s">
        <v>92</v>
      </c>
      <c r="F996" s="47" t="s">
        <v>158</v>
      </c>
      <c r="G996" s="47" t="s">
        <v>90</v>
      </c>
      <c r="H996" s="47" t="s">
        <v>86</v>
      </c>
      <c r="I996" s="56">
        <v>5</v>
      </c>
    </row>
    <row r="997" spans="1:9" x14ac:dyDescent="0.2">
      <c r="A997" s="55">
        <v>2025</v>
      </c>
      <c r="B997" s="47" t="s">
        <v>93</v>
      </c>
      <c r="C997" s="47" t="s">
        <v>168</v>
      </c>
      <c r="D997" s="47" t="s">
        <v>83</v>
      </c>
      <c r="E997" s="47" t="s">
        <v>92</v>
      </c>
      <c r="F997" s="47" t="s">
        <v>158</v>
      </c>
      <c r="G997" s="47" t="s">
        <v>90</v>
      </c>
      <c r="H997" s="47" t="s">
        <v>87</v>
      </c>
      <c r="I997" s="56">
        <v>6</v>
      </c>
    </row>
    <row r="998" spans="1:9" x14ac:dyDescent="0.2">
      <c r="A998" s="55">
        <v>2025</v>
      </c>
      <c r="B998" s="47" t="s">
        <v>93</v>
      </c>
      <c r="C998" s="47" t="s">
        <v>168</v>
      </c>
      <c r="D998" s="47" t="s">
        <v>83</v>
      </c>
      <c r="E998" s="47" t="s">
        <v>92</v>
      </c>
      <c r="F998" s="47" t="s">
        <v>158</v>
      </c>
      <c r="G998" s="47" t="s">
        <v>90</v>
      </c>
      <c r="H998" s="47" t="s">
        <v>88</v>
      </c>
      <c r="I998" s="56">
        <v>6</v>
      </c>
    </row>
    <row r="999" spans="1:9" x14ac:dyDescent="0.2">
      <c r="A999" s="55">
        <v>2025</v>
      </c>
      <c r="B999" s="47" t="s">
        <v>93</v>
      </c>
      <c r="C999" s="47" t="s">
        <v>168</v>
      </c>
      <c r="D999" s="47" t="s">
        <v>83</v>
      </c>
      <c r="E999" s="47" t="s">
        <v>92</v>
      </c>
      <c r="F999" s="47" t="s">
        <v>158</v>
      </c>
      <c r="G999" s="47" t="s">
        <v>90</v>
      </c>
      <c r="H999" s="47" t="s">
        <v>89</v>
      </c>
      <c r="I999" s="56">
        <v>1</v>
      </c>
    </row>
    <row r="1000" spans="1:9" x14ac:dyDescent="0.2">
      <c r="A1000" s="55">
        <v>2025</v>
      </c>
      <c r="B1000" s="47" t="s">
        <v>94</v>
      </c>
      <c r="C1000" s="47" t="s">
        <v>169</v>
      </c>
      <c r="D1000" s="47" t="s">
        <v>83</v>
      </c>
      <c r="E1000" s="47" t="s">
        <v>91</v>
      </c>
      <c r="F1000" s="47" t="s">
        <v>158</v>
      </c>
      <c r="G1000" s="47" t="s">
        <v>160</v>
      </c>
      <c r="H1000" s="47" t="s">
        <v>85</v>
      </c>
      <c r="I1000" s="56">
        <v>3</v>
      </c>
    </row>
    <row r="1001" spans="1:9" x14ac:dyDescent="0.2">
      <c r="A1001" s="55">
        <v>2025</v>
      </c>
      <c r="B1001" s="47" t="s">
        <v>94</v>
      </c>
      <c r="C1001" s="47" t="s">
        <v>169</v>
      </c>
      <c r="D1001" s="47" t="s">
        <v>83</v>
      </c>
      <c r="E1001" s="47" t="s">
        <v>91</v>
      </c>
      <c r="F1001" s="47" t="s">
        <v>158</v>
      </c>
      <c r="G1001" s="47" t="s">
        <v>160</v>
      </c>
      <c r="H1001" s="47" t="s">
        <v>86</v>
      </c>
      <c r="I1001" s="56">
        <v>6</v>
      </c>
    </row>
    <row r="1002" spans="1:9" x14ac:dyDescent="0.2">
      <c r="A1002" s="55">
        <v>2025</v>
      </c>
      <c r="B1002" s="47" t="s">
        <v>94</v>
      </c>
      <c r="C1002" s="47" t="s">
        <v>169</v>
      </c>
      <c r="D1002" s="47" t="s">
        <v>83</v>
      </c>
      <c r="E1002" s="47" t="s">
        <v>91</v>
      </c>
      <c r="F1002" s="47" t="s">
        <v>158</v>
      </c>
      <c r="G1002" s="47" t="s">
        <v>160</v>
      </c>
      <c r="H1002" s="47" t="s">
        <v>87</v>
      </c>
      <c r="I1002" s="56">
        <v>3</v>
      </c>
    </row>
    <row r="1003" spans="1:9" x14ac:dyDescent="0.2">
      <c r="A1003" s="55">
        <v>2025</v>
      </c>
      <c r="B1003" s="47" t="s">
        <v>94</v>
      </c>
      <c r="C1003" s="47" t="s">
        <v>169</v>
      </c>
      <c r="D1003" s="47" t="s">
        <v>83</v>
      </c>
      <c r="E1003" s="47" t="s">
        <v>91</v>
      </c>
      <c r="F1003" s="47" t="s">
        <v>158</v>
      </c>
      <c r="G1003" s="47" t="s">
        <v>160</v>
      </c>
      <c r="H1003" s="47" t="s">
        <v>88</v>
      </c>
      <c r="I1003" s="56">
        <v>4</v>
      </c>
    </row>
    <row r="1004" spans="1:9" x14ac:dyDescent="0.2">
      <c r="A1004" s="55">
        <v>2025</v>
      </c>
      <c r="B1004" s="47" t="s">
        <v>94</v>
      </c>
      <c r="C1004" s="47" t="s">
        <v>169</v>
      </c>
      <c r="D1004" s="47" t="s">
        <v>83</v>
      </c>
      <c r="E1004" s="47" t="s">
        <v>91</v>
      </c>
      <c r="F1004" s="47" t="s">
        <v>158</v>
      </c>
      <c r="G1004" s="47" t="s">
        <v>90</v>
      </c>
      <c r="H1004" s="47" t="s">
        <v>86</v>
      </c>
      <c r="I1004" s="56">
        <v>3</v>
      </c>
    </row>
    <row r="1005" spans="1:9" x14ac:dyDescent="0.2">
      <c r="A1005" s="55">
        <v>2025</v>
      </c>
      <c r="B1005" s="47" t="s">
        <v>94</v>
      </c>
      <c r="C1005" s="47" t="s">
        <v>169</v>
      </c>
      <c r="D1005" s="47" t="s">
        <v>83</v>
      </c>
      <c r="E1005" s="47" t="s">
        <v>91</v>
      </c>
      <c r="F1005" s="47" t="s">
        <v>158</v>
      </c>
      <c r="G1005" s="47" t="s">
        <v>90</v>
      </c>
      <c r="H1005" s="47" t="s">
        <v>87</v>
      </c>
      <c r="I1005" s="56">
        <v>1</v>
      </c>
    </row>
    <row r="1006" spans="1:9" x14ac:dyDescent="0.2">
      <c r="A1006" s="55">
        <v>2025</v>
      </c>
      <c r="B1006" s="47" t="s">
        <v>94</v>
      </c>
      <c r="C1006" s="47" t="s">
        <v>169</v>
      </c>
      <c r="D1006" s="47" t="s">
        <v>83</v>
      </c>
      <c r="E1006" s="47" t="s">
        <v>91</v>
      </c>
      <c r="F1006" s="47" t="s">
        <v>158</v>
      </c>
      <c r="G1006" s="47" t="s">
        <v>90</v>
      </c>
      <c r="H1006" s="47" t="s">
        <v>88</v>
      </c>
      <c r="I1006" s="56">
        <v>2</v>
      </c>
    </row>
    <row r="1007" spans="1:9" x14ac:dyDescent="0.2">
      <c r="A1007" s="55">
        <v>2025</v>
      </c>
      <c r="B1007" s="47" t="s">
        <v>11</v>
      </c>
      <c r="C1007" s="47" t="s">
        <v>170</v>
      </c>
      <c r="D1007" s="47" t="s">
        <v>83</v>
      </c>
      <c r="E1007" s="47" t="s">
        <v>92</v>
      </c>
      <c r="F1007" s="47" t="s">
        <v>158</v>
      </c>
      <c r="G1007" s="47" t="s">
        <v>159</v>
      </c>
      <c r="H1007" s="47" t="s">
        <v>85</v>
      </c>
      <c r="I1007" s="56">
        <v>1</v>
      </c>
    </row>
    <row r="1008" spans="1:9" x14ac:dyDescent="0.2">
      <c r="A1008" s="55">
        <v>2025</v>
      </c>
      <c r="B1008" s="47" t="s">
        <v>11</v>
      </c>
      <c r="C1008" s="47" t="s">
        <v>170</v>
      </c>
      <c r="D1008" s="47" t="s">
        <v>83</v>
      </c>
      <c r="E1008" s="47" t="s">
        <v>92</v>
      </c>
      <c r="F1008" s="47" t="s">
        <v>158</v>
      </c>
      <c r="G1008" s="47" t="s">
        <v>159</v>
      </c>
      <c r="H1008" s="47" t="s">
        <v>86</v>
      </c>
      <c r="I1008" s="56">
        <v>2</v>
      </c>
    </row>
    <row r="1009" spans="1:9" x14ac:dyDescent="0.2">
      <c r="A1009" s="55">
        <v>2025</v>
      </c>
      <c r="B1009" s="47" t="s">
        <v>11</v>
      </c>
      <c r="C1009" s="47" t="s">
        <v>170</v>
      </c>
      <c r="D1009" s="47" t="s">
        <v>83</v>
      </c>
      <c r="E1009" s="47" t="s">
        <v>92</v>
      </c>
      <c r="F1009" s="47" t="s">
        <v>158</v>
      </c>
      <c r="G1009" s="47" t="s">
        <v>159</v>
      </c>
      <c r="H1009" s="47" t="s">
        <v>87</v>
      </c>
      <c r="I1009" s="56">
        <v>1</v>
      </c>
    </row>
    <row r="1010" spans="1:9" x14ac:dyDescent="0.2">
      <c r="A1010" s="55">
        <v>2025</v>
      </c>
      <c r="B1010" s="47" t="s">
        <v>11</v>
      </c>
      <c r="C1010" s="47" t="s">
        <v>170</v>
      </c>
      <c r="D1010" s="47" t="s">
        <v>83</v>
      </c>
      <c r="E1010" s="47" t="s">
        <v>92</v>
      </c>
      <c r="F1010" s="47" t="s">
        <v>158</v>
      </c>
      <c r="G1010" s="47" t="s">
        <v>160</v>
      </c>
      <c r="H1010" s="47" t="s">
        <v>85</v>
      </c>
      <c r="I1010" s="56">
        <v>3</v>
      </c>
    </row>
    <row r="1011" spans="1:9" x14ac:dyDescent="0.2">
      <c r="A1011" s="55">
        <v>2025</v>
      </c>
      <c r="B1011" s="47" t="s">
        <v>11</v>
      </c>
      <c r="C1011" s="47" t="s">
        <v>170</v>
      </c>
      <c r="D1011" s="47" t="s">
        <v>83</v>
      </c>
      <c r="E1011" s="47" t="s">
        <v>92</v>
      </c>
      <c r="F1011" s="47" t="s">
        <v>158</v>
      </c>
      <c r="G1011" s="47" t="s">
        <v>160</v>
      </c>
      <c r="H1011" s="47" t="s">
        <v>86</v>
      </c>
      <c r="I1011" s="56">
        <v>5</v>
      </c>
    </row>
    <row r="1012" spans="1:9" x14ac:dyDescent="0.2">
      <c r="A1012" s="55">
        <v>2025</v>
      </c>
      <c r="B1012" s="47" t="s">
        <v>11</v>
      </c>
      <c r="C1012" s="47" t="s">
        <v>170</v>
      </c>
      <c r="D1012" s="47" t="s">
        <v>83</v>
      </c>
      <c r="E1012" s="47" t="s">
        <v>92</v>
      </c>
      <c r="F1012" s="47" t="s">
        <v>158</v>
      </c>
      <c r="G1012" s="47" t="s">
        <v>160</v>
      </c>
      <c r="H1012" s="47" t="s">
        <v>87</v>
      </c>
      <c r="I1012" s="56">
        <v>1</v>
      </c>
    </row>
    <row r="1013" spans="1:9" x14ac:dyDescent="0.2">
      <c r="A1013" s="55">
        <v>2025</v>
      </c>
      <c r="B1013" s="47" t="s">
        <v>11</v>
      </c>
      <c r="C1013" s="47" t="s">
        <v>170</v>
      </c>
      <c r="D1013" s="47" t="s">
        <v>83</v>
      </c>
      <c r="E1013" s="47" t="s">
        <v>92</v>
      </c>
      <c r="F1013" s="47" t="s">
        <v>158</v>
      </c>
      <c r="G1013" s="47" t="s">
        <v>160</v>
      </c>
      <c r="H1013" s="47" t="s">
        <v>88</v>
      </c>
      <c r="I1013" s="56">
        <v>2</v>
      </c>
    </row>
    <row r="1014" spans="1:9" x14ac:dyDescent="0.2">
      <c r="A1014" s="55">
        <v>2025</v>
      </c>
      <c r="B1014" s="47" t="s">
        <v>11</v>
      </c>
      <c r="C1014" s="47" t="s">
        <v>170</v>
      </c>
      <c r="D1014" s="47" t="s">
        <v>83</v>
      </c>
      <c r="E1014" s="47" t="s">
        <v>92</v>
      </c>
      <c r="F1014" s="47" t="s">
        <v>158</v>
      </c>
      <c r="G1014" s="47" t="s">
        <v>90</v>
      </c>
      <c r="H1014" s="47" t="s">
        <v>85</v>
      </c>
      <c r="I1014" s="56">
        <v>10</v>
      </c>
    </row>
    <row r="1015" spans="1:9" x14ac:dyDescent="0.2">
      <c r="A1015" s="55">
        <v>2025</v>
      </c>
      <c r="B1015" s="47" t="s">
        <v>11</v>
      </c>
      <c r="C1015" s="47" t="s">
        <v>170</v>
      </c>
      <c r="D1015" s="47" t="s">
        <v>83</v>
      </c>
      <c r="E1015" s="47" t="s">
        <v>92</v>
      </c>
      <c r="F1015" s="47" t="s">
        <v>158</v>
      </c>
      <c r="G1015" s="47" t="s">
        <v>90</v>
      </c>
      <c r="H1015" s="47" t="s">
        <v>86</v>
      </c>
      <c r="I1015" s="56">
        <v>16</v>
      </c>
    </row>
    <row r="1016" spans="1:9" x14ac:dyDescent="0.2">
      <c r="A1016" s="55">
        <v>2025</v>
      </c>
      <c r="B1016" s="47" t="s">
        <v>11</v>
      </c>
      <c r="C1016" s="47" t="s">
        <v>170</v>
      </c>
      <c r="D1016" s="47" t="s">
        <v>83</v>
      </c>
      <c r="E1016" s="47" t="s">
        <v>92</v>
      </c>
      <c r="F1016" s="47" t="s">
        <v>158</v>
      </c>
      <c r="G1016" s="47" t="s">
        <v>90</v>
      </c>
      <c r="H1016" s="47" t="s">
        <v>87</v>
      </c>
      <c r="I1016" s="56">
        <v>7</v>
      </c>
    </row>
    <row r="1017" spans="1:9" x14ac:dyDescent="0.2">
      <c r="A1017" s="55">
        <v>2025</v>
      </c>
      <c r="B1017" s="47" t="s">
        <v>11</v>
      </c>
      <c r="C1017" s="47" t="s">
        <v>170</v>
      </c>
      <c r="D1017" s="47" t="s">
        <v>83</v>
      </c>
      <c r="E1017" s="47" t="s">
        <v>92</v>
      </c>
      <c r="F1017" s="47" t="s">
        <v>158</v>
      </c>
      <c r="G1017" s="47" t="s">
        <v>90</v>
      </c>
      <c r="H1017" s="47" t="s">
        <v>88</v>
      </c>
      <c r="I1017" s="56">
        <v>7</v>
      </c>
    </row>
    <row r="1018" spans="1:9" x14ac:dyDescent="0.2">
      <c r="A1018" s="55">
        <v>2025</v>
      </c>
      <c r="B1018" s="47" t="s">
        <v>12</v>
      </c>
      <c r="C1018" s="47" t="s">
        <v>171</v>
      </c>
      <c r="D1018" s="47" t="s">
        <v>83</v>
      </c>
      <c r="E1018" s="47" t="s">
        <v>91</v>
      </c>
      <c r="F1018" s="47" t="s">
        <v>158</v>
      </c>
      <c r="G1018" s="47" t="s">
        <v>160</v>
      </c>
      <c r="H1018" s="47" t="s">
        <v>86</v>
      </c>
      <c r="I1018" s="56">
        <v>1</v>
      </c>
    </row>
    <row r="1019" spans="1:9" x14ac:dyDescent="0.2">
      <c r="A1019" s="55">
        <v>2025</v>
      </c>
      <c r="B1019" s="47" t="s">
        <v>13</v>
      </c>
      <c r="C1019" s="47" t="s">
        <v>172</v>
      </c>
      <c r="D1019" s="47" t="s">
        <v>83</v>
      </c>
      <c r="E1019" s="47" t="s">
        <v>91</v>
      </c>
      <c r="F1019" s="47" t="s">
        <v>158</v>
      </c>
      <c r="G1019" s="47" t="s">
        <v>90</v>
      </c>
      <c r="H1019" s="47" t="s">
        <v>85</v>
      </c>
      <c r="I1019" s="56">
        <v>17</v>
      </c>
    </row>
    <row r="1020" spans="1:9" x14ac:dyDescent="0.2">
      <c r="A1020" s="55">
        <v>2025</v>
      </c>
      <c r="B1020" s="47" t="s">
        <v>13</v>
      </c>
      <c r="C1020" s="47" t="s">
        <v>172</v>
      </c>
      <c r="D1020" s="47" t="s">
        <v>83</v>
      </c>
      <c r="E1020" s="47" t="s">
        <v>91</v>
      </c>
      <c r="F1020" s="47" t="s">
        <v>158</v>
      </c>
      <c r="G1020" s="47" t="s">
        <v>90</v>
      </c>
      <c r="H1020" s="47" t="s">
        <v>86</v>
      </c>
      <c r="I1020" s="56">
        <v>28</v>
      </c>
    </row>
    <row r="1021" spans="1:9" x14ac:dyDescent="0.2">
      <c r="A1021" s="55">
        <v>2025</v>
      </c>
      <c r="B1021" s="47" t="s">
        <v>13</v>
      </c>
      <c r="C1021" s="47" t="s">
        <v>172</v>
      </c>
      <c r="D1021" s="47" t="s">
        <v>83</v>
      </c>
      <c r="E1021" s="47" t="s">
        <v>91</v>
      </c>
      <c r="F1021" s="47" t="s">
        <v>158</v>
      </c>
      <c r="G1021" s="47" t="s">
        <v>90</v>
      </c>
      <c r="H1021" s="47" t="s">
        <v>87</v>
      </c>
      <c r="I1021" s="56">
        <v>5</v>
      </c>
    </row>
    <row r="1022" spans="1:9" x14ac:dyDescent="0.2">
      <c r="A1022" s="55">
        <v>2025</v>
      </c>
      <c r="B1022" s="47" t="s">
        <v>14</v>
      </c>
      <c r="C1022" s="47" t="s">
        <v>173</v>
      </c>
      <c r="D1022" s="47" t="s">
        <v>83</v>
      </c>
      <c r="E1022" s="47" t="s">
        <v>91</v>
      </c>
      <c r="F1022" s="47" t="s">
        <v>158</v>
      </c>
      <c r="G1022" s="47" t="s">
        <v>160</v>
      </c>
      <c r="H1022" s="47" t="s">
        <v>86</v>
      </c>
      <c r="I1022" s="56">
        <v>2</v>
      </c>
    </row>
    <row r="1023" spans="1:9" x14ac:dyDescent="0.2">
      <c r="A1023" s="55">
        <v>2025</v>
      </c>
      <c r="B1023" s="47" t="s">
        <v>14</v>
      </c>
      <c r="C1023" s="47" t="s">
        <v>173</v>
      </c>
      <c r="D1023" s="47" t="s">
        <v>83</v>
      </c>
      <c r="E1023" s="47" t="s">
        <v>91</v>
      </c>
      <c r="F1023" s="47" t="s">
        <v>158</v>
      </c>
      <c r="G1023" s="47" t="s">
        <v>160</v>
      </c>
      <c r="H1023" s="47" t="s">
        <v>87</v>
      </c>
      <c r="I1023" s="56">
        <v>2</v>
      </c>
    </row>
    <row r="1024" spans="1:9" x14ac:dyDescent="0.2">
      <c r="A1024" s="55">
        <v>2025</v>
      </c>
      <c r="B1024" s="47" t="s">
        <v>14</v>
      </c>
      <c r="C1024" s="47" t="s">
        <v>173</v>
      </c>
      <c r="D1024" s="47" t="s">
        <v>83</v>
      </c>
      <c r="E1024" s="47" t="s">
        <v>91</v>
      </c>
      <c r="F1024" s="47" t="s">
        <v>158</v>
      </c>
      <c r="G1024" s="47" t="s">
        <v>90</v>
      </c>
      <c r="H1024" s="47" t="s">
        <v>88</v>
      </c>
      <c r="I1024" s="56">
        <v>4</v>
      </c>
    </row>
    <row r="1025" spans="1:9" x14ac:dyDescent="0.2">
      <c r="A1025" s="55">
        <v>2025</v>
      </c>
      <c r="B1025" s="47" t="s">
        <v>15</v>
      </c>
      <c r="C1025" s="47" t="s">
        <v>174</v>
      </c>
      <c r="D1025" s="47" t="s">
        <v>40</v>
      </c>
      <c r="E1025" s="47" t="s">
        <v>84</v>
      </c>
      <c r="F1025" s="47" t="s">
        <v>158</v>
      </c>
      <c r="G1025" s="47" t="s">
        <v>90</v>
      </c>
      <c r="H1025" s="47" t="s">
        <v>85</v>
      </c>
      <c r="I1025" s="56">
        <v>97</v>
      </c>
    </row>
    <row r="1026" spans="1:9" x14ac:dyDescent="0.2">
      <c r="A1026" s="55">
        <v>2025</v>
      </c>
      <c r="B1026" s="47" t="s">
        <v>15</v>
      </c>
      <c r="C1026" s="47" t="s">
        <v>174</v>
      </c>
      <c r="D1026" s="47" t="s">
        <v>40</v>
      </c>
      <c r="E1026" s="47" t="s">
        <v>84</v>
      </c>
      <c r="F1026" s="47" t="s">
        <v>158</v>
      </c>
      <c r="G1026" s="47" t="s">
        <v>90</v>
      </c>
      <c r="H1026" s="47" t="s">
        <v>86</v>
      </c>
      <c r="I1026" s="56">
        <v>200</v>
      </c>
    </row>
    <row r="1027" spans="1:9" x14ac:dyDescent="0.2">
      <c r="A1027" s="55">
        <v>2025</v>
      </c>
      <c r="B1027" s="47" t="s">
        <v>15</v>
      </c>
      <c r="C1027" s="47" t="s">
        <v>174</v>
      </c>
      <c r="D1027" s="47" t="s">
        <v>40</v>
      </c>
      <c r="E1027" s="47" t="s">
        <v>84</v>
      </c>
      <c r="F1027" s="47" t="s">
        <v>158</v>
      </c>
      <c r="G1027" s="47" t="s">
        <v>90</v>
      </c>
      <c r="H1027" s="47" t="s">
        <v>87</v>
      </c>
      <c r="I1027" s="56">
        <v>52</v>
      </c>
    </row>
    <row r="1028" spans="1:9" x14ac:dyDescent="0.2">
      <c r="A1028" s="55">
        <v>2025</v>
      </c>
      <c r="B1028" s="47" t="s">
        <v>15</v>
      </c>
      <c r="C1028" s="47" t="s">
        <v>174</v>
      </c>
      <c r="D1028" s="47" t="s">
        <v>40</v>
      </c>
      <c r="E1028" s="47" t="s">
        <v>84</v>
      </c>
      <c r="F1028" s="47" t="s">
        <v>158</v>
      </c>
      <c r="G1028" s="47" t="s">
        <v>90</v>
      </c>
      <c r="H1028" s="47" t="s">
        <v>88</v>
      </c>
      <c r="I1028" s="56">
        <v>6</v>
      </c>
    </row>
    <row r="1029" spans="1:9" x14ac:dyDescent="0.2">
      <c r="A1029" s="55">
        <v>2025</v>
      </c>
      <c r="B1029" s="47" t="s">
        <v>16</v>
      </c>
      <c r="C1029" s="47" t="s">
        <v>175</v>
      </c>
      <c r="D1029" s="47" t="s">
        <v>40</v>
      </c>
      <c r="E1029" s="47" t="s">
        <v>84</v>
      </c>
      <c r="F1029" s="47" t="s">
        <v>158</v>
      </c>
      <c r="G1029" s="47" t="s">
        <v>160</v>
      </c>
      <c r="H1029" s="47" t="s">
        <v>86</v>
      </c>
      <c r="I1029" s="56">
        <v>1</v>
      </c>
    </row>
    <row r="1030" spans="1:9" x14ac:dyDescent="0.2">
      <c r="A1030" s="55">
        <v>2025</v>
      </c>
      <c r="B1030" s="47" t="s">
        <v>16</v>
      </c>
      <c r="C1030" s="47" t="s">
        <v>175</v>
      </c>
      <c r="D1030" s="47" t="s">
        <v>40</v>
      </c>
      <c r="E1030" s="47" t="s">
        <v>84</v>
      </c>
      <c r="F1030" s="47" t="s">
        <v>158</v>
      </c>
      <c r="G1030" s="47" t="s">
        <v>90</v>
      </c>
      <c r="H1030" s="47" t="s">
        <v>85</v>
      </c>
      <c r="I1030" s="56">
        <v>35</v>
      </c>
    </row>
    <row r="1031" spans="1:9" x14ac:dyDescent="0.2">
      <c r="A1031" s="55">
        <v>2025</v>
      </c>
      <c r="B1031" s="47" t="s">
        <v>16</v>
      </c>
      <c r="C1031" s="47" t="s">
        <v>175</v>
      </c>
      <c r="D1031" s="47" t="s">
        <v>40</v>
      </c>
      <c r="E1031" s="47" t="s">
        <v>84</v>
      </c>
      <c r="F1031" s="47" t="s">
        <v>158</v>
      </c>
      <c r="G1031" s="47" t="s">
        <v>90</v>
      </c>
      <c r="H1031" s="47" t="s">
        <v>86</v>
      </c>
      <c r="I1031" s="56">
        <v>115</v>
      </c>
    </row>
    <row r="1032" spans="1:9" x14ac:dyDescent="0.2">
      <c r="A1032" s="55">
        <v>2025</v>
      </c>
      <c r="B1032" s="47" t="s">
        <v>16</v>
      </c>
      <c r="C1032" s="47" t="s">
        <v>175</v>
      </c>
      <c r="D1032" s="47" t="s">
        <v>40</v>
      </c>
      <c r="E1032" s="47" t="s">
        <v>84</v>
      </c>
      <c r="F1032" s="47" t="s">
        <v>158</v>
      </c>
      <c r="G1032" s="47" t="s">
        <v>90</v>
      </c>
      <c r="H1032" s="47" t="s">
        <v>87</v>
      </c>
      <c r="I1032" s="56">
        <v>27</v>
      </c>
    </row>
    <row r="1033" spans="1:9" x14ac:dyDescent="0.2">
      <c r="A1033" s="55">
        <v>2025</v>
      </c>
      <c r="B1033" s="47" t="s">
        <v>67</v>
      </c>
      <c r="C1033" s="47" t="s">
        <v>176</v>
      </c>
      <c r="D1033" s="47" t="s">
        <v>83</v>
      </c>
      <c r="E1033" s="47" t="s">
        <v>91</v>
      </c>
      <c r="F1033" s="47" t="s">
        <v>158</v>
      </c>
      <c r="G1033" s="47" t="s">
        <v>160</v>
      </c>
      <c r="H1033" s="47" t="s">
        <v>85</v>
      </c>
      <c r="I1033" s="56">
        <v>3</v>
      </c>
    </row>
    <row r="1034" spans="1:9" x14ac:dyDescent="0.2">
      <c r="A1034" s="55">
        <v>2025</v>
      </c>
      <c r="B1034" s="47" t="s">
        <v>67</v>
      </c>
      <c r="C1034" s="47" t="s">
        <v>176</v>
      </c>
      <c r="D1034" s="47" t="s">
        <v>83</v>
      </c>
      <c r="E1034" s="47" t="s">
        <v>91</v>
      </c>
      <c r="F1034" s="47" t="s">
        <v>158</v>
      </c>
      <c r="G1034" s="47" t="s">
        <v>160</v>
      </c>
      <c r="H1034" s="47" t="s">
        <v>86</v>
      </c>
      <c r="I1034" s="56">
        <v>8</v>
      </c>
    </row>
    <row r="1035" spans="1:9" x14ac:dyDescent="0.2">
      <c r="A1035" s="55">
        <v>2025</v>
      </c>
      <c r="B1035" s="47" t="s">
        <v>67</v>
      </c>
      <c r="C1035" s="47" t="s">
        <v>176</v>
      </c>
      <c r="D1035" s="47" t="s">
        <v>83</v>
      </c>
      <c r="E1035" s="47" t="s">
        <v>91</v>
      </c>
      <c r="F1035" s="47" t="s">
        <v>158</v>
      </c>
      <c r="G1035" s="47" t="s">
        <v>160</v>
      </c>
      <c r="H1035" s="47" t="s">
        <v>87</v>
      </c>
      <c r="I1035" s="56">
        <v>1</v>
      </c>
    </row>
    <row r="1036" spans="1:9" x14ac:dyDescent="0.2">
      <c r="A1036" s="55">
        <v>2025</v>
      </c>
      <c r="B1036" s="47" t="s">
        <v>67</v>
      </c>
      <c r="C1036" s="47" t="s">
        <v>176</v>
      </c>
      <c r="D1036" s="47" t="s">
        <v>83</v>
      </c>
      <c r="E1036" s="47" t="s">
        <v>91</v>
      </c>
      <c r="F1036" s="47" t="s">
        <v>158</v>
      </c>
      <c r="G1036" s="47" t="s">
        <v>160</v>
      </c>
      <c r="H1036" s="47" t="s">
        <v>88</v>
      </c>
      <c r="I1036" s="56">
        <v>1</v>
      </c>
    </row>
    <row r="1037" spans="1:9" x14ac:dyDescent="0.2">
      <c r="A1037" s="55">
        <v>2025</v>
      </c>
      <c r="B1037" s="47" t="s">
        <v>67</v>
      </c>
      <c r="C1037" s="47" t="s">
        <v>176</v>
      </c>
      <c r="D1037" s="47" t="s">
        <v>83</v>
      </c>
      <c r="E1037" s="47" t="s">
        <v>91</v>
      </c>
      <c r="F1037" s="47" t="s">
        <v>158</v>
      </c>
      <c r="G1037" s="47" t="s">
        <v>90</v>
      </c>
      <c r="H1037" s="47" t="s">
        <v>87</v>
      </c>
      <c r="I1037" s="56">
        <v>5</v>
      </c>
    </row>
    <row r="1038" spans="1:9" x14ac:dyDescent="0.2">
      <c r="A1038" s="55">
        <v>2025</v>
      </c>
      <c r="B1038" s="47" t="s">
        <v>67</v>
      </c>
      <c r="C1038" s="47" t="s">
        <v>176</v>
      </c>
      <c r="D1038" s="47" t="s">
        <v>83</v>
      </c>
      <c r="E1038" s="47" t="s">
        <v>91</v>
      </c>
      <c r="F1038" s="47" t="s">
        <v>158</v>
      </c>
      <c r="G1038" s="47" t="s">
        <v>90</v>
      </c>
      <c r="H1038" s="47" t="s">
        <v>88</v>
      </c>
      <c r="I1038" s="56">
        <v>2</v>
      </c>
    </row>
    <row r="1039" spans="1:9" x14ac:dyDescent="0.2">
      <c r="A1039" s="55">
        <v>2025</v>
      </c>
      <c r="B1039" s="47" t="s">
        <v>67</v>
      </c>
      <c r="C1039" s="47" t="s">
        <v>176</v>
      </c>
      <c r="D1039" s="47" t="s">
        <v>83</v>
      </c>
      <c r="E1039" s="47" t="s">
        <v>91</v>
      </c>
      <c r="F1039" s="47" t="s">
        <v>158</v>
      </c>
      <c r="G1039" s="47" t="s">
        <v>90</v>
      </c>
      <c r="H1039" s="47" t="s">
        <v>89</v>
      </c>
      <c r="I1039" s="56">
        <v>1</v>
      </c>
    </row>
    <row r="1040" spans="1:9" x14ac:dyDescent="0.2">
      <c r="A1040" s="55">
        <v>2025</v>
      </c>
      <c r="B1040" s="47" t="s">
        <v>95</v>
      </c>
      <c r="C1040" s="47" t="s">
        <v>196</v>
      </c>
      <c r="D1040" s="47" t="s">
        <v>83</v>
      </c>
      <c r="E1040" s="47" t="s">
        <v>91</v>
      </c>
      <c r="F1040" s="47" t="s">
        <v>158</v>
      </c>
      <c r="G1040" s="47" t="s">
        <v>90</v>
      </c>
      <c r="H1040" s="47" t="s">
        <v>85</v>
      </c>
      <c r="I1040" s="56">
        <v>1</v>
      </c>
    </row>
    <row r="1041" spans="1:9" x14ac:dyDescent="0.2">
      <c r="A1041" s="55">
        <v>2025</v>
      </c>
      <c r="B1041" s="47" t="s">
        <v>95</v>
      </c>
      <c r="C1041" s="47" t="s">
        <v>196</v>
      </c>
      <c r="D1041" s="47" t="s">
        <v>83</v>
      </c>
      <c r="E1041" s="47" t="s">
        <v>91</v>
      </c>
      <c r="F1041" s="47" t="s">
        <v>158</v>
      </c>
      <c r="G1041" s="47" t="s">
        <v>90</v>
      </c>
      <c r="H1041" s="47" t="s">
        <v>86</v>
      </c>
      <c r="I1041" s="56">
        <v>5</v>
      </c>
    </row>
    <row r="1042" spans="1:9" x14ac:dyDescent="0.2">
      <c r="A1042" s="55">
        <v>2025</v>
      </c>
      <c r="B1042" s="47" t="s">
        <v>95</v>
      </c>
      <c r="C1042" s="47" t="s">
        <v>196</v>
      </c>
      <c r="D1042" s="47" t="s">
        <v>83</v>
      </c>
      <c r="E1042" s="47" t="s">
        <v>91</v>
      </c>
      <c r="F1042" s="47" t="s">
        <v>158</v>
      </c>
      <c r="G1042" s="47" t="s">
        <v>90</v>
      </c>
      <c r="H1042" s="47" t="s">
        <v>87</v>
      </c>
      <c r="I1042" s="56">
        <v>3</v>
      </c>
    </row>
    <row r="1043" spans="1:9" x14ac:dyDescent="0.2">
      <c r="A1043" s="55">
        <v>2025</v>
      </c>
      <c r="B1043" s="47" t="s">
        <v>95</v>
      </c>
      <c r="C1043" s="47" t="s">
        <v>196</v>
      </c>
      <c r="D1043" s="47" t="s">
        <v>83</v>
      </c>
      <c r="E1043" s="47" t="s">
        <v>91</v>
      </c>
      <c r="F1043" s="47" t="s">
        <v>158</v>
      </c>
      <c r="G1043" s="47" t="s">
        <v>90</v>
      </c>
      <c r="H1043" s="47" t="s">
        <v>88</v>
      </c>
      <c r="I1043" s="56">
        <v>1</v>
      </c>
    </row>
    <row r="1044" spans="1:9" x14ac:dyDescent="0.2">
      <c r="A1044" s="55">
        <v>2025</v>
      </c>
      <c r="B1044" s="47" t="s">
        <v>17</v>
      </c>
      <c r="C1044" s="47" t="s">
        <v>177</v>
      </c>
      <c r="D1044" s="47" t="s">
        <v>83</v>
      </c>
      <c r="E1044" s="47" t="s">
        <v>84</v>
      </c>
      <c r="F1044" s="47" t="s">
        <v>158</v>
      </c>
      <c r="G1044" s="47" t="s">
        <v>160</v>
      </c>
      <c r="H1044" s="47" t="s">
        <v>86</v>
      </c>
      <c r="I1044" s="56">
        <v>2</v>
      </c>
    </row>
    <row r="1045" spans="1:9" x14ac:dyDescent="0.2">
      <c r="A1045" s="55">
        <v>2025</v>
      </c>
      <c r="B1045" s="47" t="s">
        <v>17</v>
      </c>
      <c r="C1045" s="47" t="s">
        <v>177</v>
      </c>
      <c r="D1045" s="47" t="s">
        <v>83</v>
      </c>
      <c r="E1045" s="47" t="s">
        <v>84</v>
      </c>
      <c r="F1045" s="47" t="s">
        <v>158</v>
      </c>
      <c r="G1045" s="47" t="s">
        <v>160</v>
      </c>
      <c r="H1045" s="47" t="s">
        <v>88</v>
      </c>
      <c r="I1045" s="56">
        <v>1</v>
      </c>
    </row>
    <row r="1046" spans="1:9" x14ac:dyDescent="0.2">
      <c r="A1046" s="55">
        <v>2025</v>
      </c>
      <c r="B1046" s="47" t="s">
        <v>17</v>
      </c>
      <c r="C1046" s="47" t="s">
        <v>177</v>
      </c>
      <c r="D1046" s="47" t="s">
        <v>83</v>
      </c>
      <c r="E1046" s="47" t="s">
        <v>84</v>
      </c>
      <c r="F1046" s="47" t="s">
        <v>158</v>
      </c>
      <c r="G1046" s="47" t="s">
        <v>90</v>
      </c>
      <c r="H1046" s="47" t="s">
        <v>85</v>
      </c>
      <c r="I1046" s="56">
        <v>15</v>
      </c>
    </row>
    <row r="1047" spans="1:9" x14ac:dyDescent="0.2">
      <c r="A1047" s="55">
        <v>2025</v>
      </c>
      <c r="B1047" s="47" t="s">
        <v>17</v>
      </c>
      <c r="C1047" s="47" t="s">
        <v>177</v>
      </c>
      <c r="D1047" s="47" t="s">
        <v>83</v>
      </c>
      <c r="E1047" s="47" t="s">
        <v>84</v>
      </c>
      <c r="F1047" s="47" t="s">
        <v>158</v>
      </c>
      <c r="G1047" s="47" t="s">
        <v>90</v>
      </c>
      <c r="H1047" s="47" t="s">
        <v>86</v>
      </c>
      <c r="I1047" s="56">
        <v>18</v>
      </c>
    </row>
    <row r="1048" spans="1:9" x14ac:dyDescent="0.2">
      <c r="A1048" s="55">
        <v>2025</v>
      </c>
      <c r="B1048" s="47" t="s">
        <v>17</v>
      </c>
      <c r="C1048" s="47" t="s">
        <v>177</v>
      </c>
      <c r="D1048" s="47" t="s">
        <v>83</v>
      </c>
      <c r="E1048" s="47" t="s">
        <v>84</v>
      </c>
      <c r="F1048" s="47" t="s">
        <v>158</v>
      </c>
      <c r="G1048" s="47" t="s">
        <v>90</v>
      </c>
      <c r="H1048" s="47" t="s">
        <v>87</v>
      </c>
      <c r="I1048" s="56">
        <v>5</v>
      </c>
    </row>
    <row r="1049" spans="1:9" x14ac:dyDescent="0.2">
      <c r="A1049" s="55">
        <v>2025</v>
      </c>
      <c r="B1049" s="47" t="s">
        <v>17</v>
      </c>
      <c r="C1049" s="47" t="s">
        <v>177</v>
      </c>
      <c r="D1049" s="47" t="s">
        <v>83</v>
      </c>
      <c r="E1049" s="47" t="s">
        <v>84</v>
      </c>
      <c r="F1049" s="47" t="s">
        <v>158</v>
      </c>
      <c r="G1049" s="47" t="s">
        <v>90</v>
      </c>
      <c r="H1049" s="47" t="s">
        <v>88</v>
      </c>
      <c r="I1049" s="56">
        <v>3</v>
      </c>
    </row>
    <row r="1050" spans="1:9" x14ac:dyDescent="0.2">
      <c r="A1050" s="55">
        <v>2025</v>
      </c>
      <c r="B1050" s="47" t="s">
        <v>18</v>
      </c>
      <c r="C1050" s="47" t="s">
        <v>178</v>
      </c>
      <c r="D1050" s="47" t="s">
        <v>83</v>
      </c>
      <c r="E1050" s="47" t="s">
        <v>91</v>
      </c>
      <c r="F1050" s="47" t="s">
        <v>158</v>
      </c>
      <c r="G1050" s="47" t="s">
        <v>159</v>
      </c>
      <c r="H1050" s="47" t="s">
        <v>87</v>
      </c>
      <c r="I1050" s="56">
        <v>1</v>
      </c>
    </row>
    <row r="1051" spans="1:9" x14ac:dyDescent="0.2">
      <c r="A1051" s="55">
        <v>2025</v>
      </c>
      <c r="B1051" s="47" t="s">
        <v>18</v>
      </c>
      <c r="C1051" s="47" t="s">
        <v>178</v>
      </c>
      <c r="D1051" s="47" t="s">
        <v>83</v>
      </c>
      <c r="E1051" s="47" t="s">
        <v>91</v>
      </c>
      <c r="F1051" s="47" t="s">
        <v>158</v>
      </c>
      <c r="G1051" s="47" t="s">
        <v>160</v>
      </c>
      <c r="H1051" s="47" t="s">
        <v>85</v>
      </c>
      <c r="I1051" s="56">
        <v>3</v>
      </c>
    </row>
    <row r="1052" spans="1:9" x14ac:dyDescent="0.2">
      <c r="A1052" s="55">
        <v>2025</v>
      </c>
      <c r="B1052" s="47" t="s">
        <v>18</v>
      </c>
      <c r="C1052" s="47" t="s">
        <v>178</v>
      </c>
      <c r="D1052" s="47" t="s">
        <v>83</v>
      </c>
      <c r="E1052" s="47" t="s">
        <v>91</v>
      </c>
      <c r="F1052" s="47" t="s">
        <v>158</v>
      </c>
      <c r="G1052" s="47" t="s">
        <v>160</v>
      </c>
      <c r="H1052" s="47" t="s">
        <v>86</v>
      </c>
      <c r="I1052" s="56">
        <v>3</v>
      </c>
    </row>
    <row r="1053" spans="1:9" x14ac:dyDescent="0.2">
      <c r="A1053" s="55">
        <v>2025</v>
      </c>
      <c r="B1053" s="47" t="s">
        <v>18</v>
      </c>
      <c r="C1053" s="47" t="s">
        <v>178</v>
      </c>
      <c r="D1053" s="47" t="s">
        <v>83</v>
      </c>
      <c r="E1053" s="47" t="s">
        <v>91</v>
      </c>
      <c r="F1053" s="47" t="s">
        <v>158</v>
      </c>
      <c r="G1053" s="47" t="s">
        <v>160</v>
      </c>
      <c r="H1053" s="47" t="s">
        <v>87</v>
      </c>
      <c r="I1053" s="56">
        <v>2</v>
      </c>
    </row>
    <row r="1054" spans="1:9" x14ac:dyDescent="0.2">
      <c r="A1054" s="55">
        <v>2025</v>
      </c>
      <c r="B1054" s="47" t="s">
        <v>18</v>
      </c>
      <c r="C1054" s="47" t="s">
        <v>178</v>
      </c>
      <c r="D1054" s="47" t="s">
        <v>83</v>
      </c>
      <c r="E1054" s="47" t="s">
        <v>91</v>
      </c>
      <c r="F1054" s="47" t="s">
        <v>158</v>
      </c>
      <c r="G1054" s="47" t="s">
        <v>160</v>
      </c>
      <c r="H1054" s="47" t="s">
        <v>88</v>
      </c>
      <c r="I1054" s="56">
        <v>1</v>
      </c>
    </row>
    <row r="1055" spans="1:9" x14ac:dyDescent="0.2">
      <c r="A1055" s="55">
        <v>2025</v>
      </c>
      <c r="B1055" s="47" t="s">
        <v>18</v>
      </c>
      <c r="C1055" s="47" t="s">
        <v>178</v>
      </c>
      <c r="D1055" s="47" t="s">
        <v>83</v>
      </c>
      <c r="E1055" s="47" t="s">
        <v>91</v>
      </c>
      <c r="F1055" s="47" t="s">
        <v>158</v>
      </c>
      <c r="G1055" s="47" t="s">
        <v>90</v>
      </c>
      <c r="H1055" s="47" t="s">
        <v>87</v>
      </c>
      <c r="I1055" s="56">
        <v>2</v>
      </c>
    </row>
    <row r="1056" spans="1:9" x14ac:dyDescent="0.2">
      <c r="A1056" s="55">
        <v>2025</v>
      </c>
      <c r="B1056" s="47" t="s">
        <v>18</v>
      </c>
      <c r="C1056" s="47" t="s">
        <v>178</v>
      </c>
      <c r="D1056" s="47" t="s">
        <v>83</v>
      </c>
      <c r="E1056" s="47" t="s">
        <v>91</v>
      </c>
      <c r="F1056" s="47" t="s">
        <v>158</v>
      </c>
      <c r="G1056" s="47" t="s">
        <v>90</v>
      </c>
      <c r="H1056" s="47" t="s">
        <v>88</v>
      </c>
      <c r="I1056" s="56">
        <v>1</v>
      </c>
    </row>
    <row r="1057" spans="1:9" x14ac:dyDescent="0.2">
      <c r="A1057" s="55">
        <v>2025</v>
      </c>
      <c r="B1057" s="47" t="s">
        <v>21</v>
      </c>
      <c r="C1057" s="47" t="s">
        <v>180</v>
      </c>
      <c r="D1057" s="47" t="s">
        <v>83</v>
      </c>
      <c r="E1057" s="47" t="s">
        <v>84</v>
      </c>
      <c r="F1057" s="47" t="s">
        <v>158</v>
      </c>
      <c r="G1057" s="47" t="s">
        <v>160</v>
      </c>
      <c r="H1057" s="47" t="s">
        <v>85</v>
      </c>
      <c r="I1057" s="56">
        <v>1</v>
      </c>
    </row>
    <row r="1058" spans="1:9" x14ac:dyDescent="0.2">
      <c r="A1058" s="55">
        <v>2025</v>
      </c>
      <c r="B1058" s="47" t="s">
        <v>21</v>
      </c>
      <c r="C1058" s="47" t="s">
        <v>180</v>
      </c>
      <c r="D1058" s="47" t="s">
        <v>83</v>
      </c>
      <c r="E1058" s="47" t="s">
        <v>84</v>
      </c>
      <c r="F1058" s="47" t="s">
        <v>158</v>
      </c>
      <c r="G1058" s="47" t="s">
        <v>160</v>
      </c>
      <c r="H1058" s="47" t="s">
        <v>86</v>
      </c>
      <c r="I1058" s="56">
        <v>1</v>
      </c>
    </row>
    <row r="1059" spans="1:9" x14ac:dyDescent="0.2">
      <c r="A1059" s="55">
        <v>2025</v>
      </c>
      <c r="B1059" s="47" t="s">
        <v>21</v>
      </c>
      <c r="C1059" s="47" t="s">
        <v>180</v>
      </c>
      <c r="D1059" s="47" t="s">
        <v>83</v>
      </c>
      <c r="E1059" s="47" t="s">
        <v>84</v>
      </c>
      <c r="F1059" s="47" t="s">
        <v>158</v>
      </c>
      <c r="G1059" s="47" t="s">
        <v>90</v>
      </c>
      <c r="H1059" s="47" t="s">
        <v>85</v>
      </c>
      <c r="I1059" s="56">
        <v>9</v>
      </c>
    </row>
    <row r="1060" spans="1:9" x14ac:dyDescent="0.2">
      <c r="A1060" s="55">
        <v>2025</v>
      </c>
      <c r="B1060" s="47" t="s">
        <v>21</v>
      </c>
      <c r="C1060" s="47" t="s">
        <v>180</v>
      </c>
      <c r="D1060" s="47" t="s">
        <v>83</v>
      </c>
      <c r="E1060" s="47" t="s">
        <v>84</v>
      </c>
      <c r="F1060" s="47" t="s">
        <v>158</v>
      </c>
      <c r="G1060" s="47" t="s">
        <v>90</v>
      </c>
      <c r="H1060" s="47" t="s">
        <v>86</v>
      </c>
      <c r="I1060" s="56">
        <v>29</v>
      </c>
    </row>
    <row r="1061" spans="1:9" x14ac:dyDescent="0.2">
      <c r="A1061" s="55">
        <v>2025</v>
      </c>
      <c r="B1061" s="47" t="s">
        <v>21</v>
      </c>
      <c r="C1061" s="47" t="s">
        <v>180</v>
      </c>
      <c r="D1061" s="47" t="s">
        <v>83</v>
      </c>
      <c r="E1061" s="47" t="s">
        <v>84</v>
      </c>
      <c r="F1061" s="47" t="s">
        <v>158</v>
      </c>
      <c r="G1061" s="47" t="s">
        <v>90</v>
      </c>
      <c r="H1061" s="47" t="s">
        <v>87</v>
      </c>
      <c r="I1061" s="56">
        <v>6</v>
      </c>
    </row>
    <row r="1062" spans="1:9" x14ac:dyDescent="0.2">
      <c r="A1062" s="55">
        <v>2025</v>
      </c>
      <c r="B1062" s="47" t="s">
        <v>22</v>
      </c>
      <c r="C1062" s="47" t="s">
        <v>181</v>
      </c>
      <c r="D1062" s="47" t="s">
        <v>83</v>
      </c>
      <c r="E1062" s="47" t="s">
        <v>91</v>
      </c>
      <c r="F1062" s="47" t="s">
        <v>158</v>
      </c>
      <c r="G1062" s="47" t="s">
        <v>160</v>
      </c>
      <c r="H1062" s="47" t="s">
        <v>86</v>
      </c>
      <c r="I1062" s="56">
        <v>6</v>
      </c>
    </row>
    <row r="1063" spans="1:9" x14ac:dyDescent="0.2">
      <c r="A1063" s="55">
        <v>2025</v>
      </c>
      <c r="B1063" s="47" t="s">
        <v>22</v>
      </c>
      <c r="C1063" s="47" t="s">
        <v>181</v>
      </c>
      <c r="D1063" s="47" t="s">
        <v>83</v>
      </c>
      <c r="E1063" s="47" t="s">
        <v>91</v>
      </c>
      <c r="F1063" s="47" t="s">
        <v>158</v>
      </c>
      <c r="G1063" s="47" t="s">
        <v>160</v>
      </c>
      <c r="H1063" s="47" t="s">
        <v>87</v>
      </c>
      <c r="I1063" s="56">
        <v>4</v>
      </c>
    </row>
    <row r="1064" spans="1:9" x14ac:dyDescent="0.2">
      <c r="A1064" s="55">
        <v>2025</v>
      </c>
      <c r="B1064" s="47" t="s">
        <v>22</v>
      </c>
      <c r="C1064" s="47" t="s">
        <v>181</v>
      </c>
      <c r="D1064" s="47" t="s">
        <v>83</v>
      </c>
      <c r="E1064" s="47" t="s">
        <v>91</v>
      </c>
      <c r="F1064" s="47" t="s">
        <v>158</v>
      </c>
      <c r="G1064" s="47" t="s">
        <v>160</v>
      </c>
      <c r="H1064" s="47" t="s">
        <v>88</v>
      </c>
      <c r="I1064" s="56">
        <v>1</v>
      </c>
    </row>
    <row r="1065" spans="1:9" x14ac:dyDescent="0.2">
      <c r="A1065" s="55">
        <v>2025</v>
      </c>
      <c r="B1065" s="47" t="s">
        <v>22</v>
      </c>
      <c r="C1065" s="47" t="s">
        <v>181</v>
      </c>
      <c r="D1065" s="47" t="s">
        <v>83</v>
      </c>
      <c r="E1065" s="47" t="s">
        <v>91</v>
      </c>
      <c r="F1065" s="47" t="s">
        <v>158</v>
      </c>
      <c r="G1065" s="47" t="s">
        <v>90</v>
      </c>
      <c r="H1065" s="47" t="s">
        <v>85</v>
      </c>
      <c r="I1065" s="56">
        <v>10</v>
      </c>
    </row>
    <row r="1066" spans="1:9" x14ac:dyDescent="0.2">
      <c r="A1066" s="55">
        <v>2025</v>
      </c>
      <c r="B1066" s="47" t="s">
        <v>22</v>
      </c>
      <c r="C1066" s="47" t="s">
        <v>181</v>
      </c>
      <c r="D1066" s="47" t="s">
        <v>83</v>
      </c>
      <c r="E1066" s="47" t="s">
        <v>91</v>
      </c>
      <c r="F1066" s="47" t="s">
        <v>158</v>
      </c>
      <c r="G1066" s="47" t="s">
        <v>90</v>
      </c>
      <c r="H1066" s="47" t="s">
        <v>86</v>
      </c>
      <c r="I1066" s="56">
        <v>28</v>
      </c>
    </row>
    <row r="1067" spans="1:9" x14ac:dyDescent="0.2">
      <c r="A1067" s="55">
        <v>2025</v>
      </c>
      <c r="B1067" s="47" t="s">
        <v>22</v>
      </c>
      <c r="C1067" s="47" t="s">
        <v>181</v>
      </c>
      <c r="D1067" s="47" t="s">
        <v>83</v>
      </c>
      <c r="E1067" s="47" t="s">
        <v>91</v>
      </c>
      <c r="F1067" s="47" t="s">
        <v>158</v>
      </c>
      <c r="G1067" s="47" t="s">
        <v>90</v>
      </c>
      <c r="H1067" s="47" t="s">
        <v>87</v>
      </c>
      <c r="I1067" s="56">
        <v>12</v>
      </c>
    </row>
    <row r="1068" spans="1:9" x14ac:dyDescent="0.2">
      <c r="A1068" s="55">
        <v>2025</v>
      </c>
      <c r="B1068" s="47" t="s">
        <v>22</v>
      </c>
      <c r="C1068" s="47" t="s">
        <v>181</v>
      </c>
      <c r="D1068" s="47" t="s">
        <v>83</v>
      </c>
      <c r="E1068" s="47" t="s">
        <v>91</v>
      </c>
      <c r="F1068" s="47" t="s">
        <v>158</v>
      </c>
      <c r="G1068" s="47" t="s">
        <v>90</v>
      </c>
      <c r="H1068" s="47" t="s">
        <v>88</v>
      </c>
      <c r="I1068" s="56">
        <v>1</v>
      </c>
    </row>
    <row r="1069" spans="1:9" x14ac:dyDescent="0.2">
      <c r="A1069" s="55">
        <v>2025</v>
      </c>
      <c r="B1069" s="47" t="s">
        <v>23</v>
      </c>
      <c r="C1069" s="47" t="s">
        <v>197</v>
      </c>
      <c r="D1069" s="47" t="s">
        <v>83</v>
      </c>
      <c r="E1069" s="47" t="s">
        <v>92</v>
      </c>
      <c r="F1069" s="47" t="s">
        <v>158</v>
      </c>
      <c r="G1069" s="47" t="s">
        <v>159</v>
      </c>
      <c r="H1069" s="47" t="s">
        <v>86</v>
      </c>
      <c r="I1069" s="56">
        <v>1</v>
      </c>
    </row>
    <row r="1070" spans="1:9" x14ac:dyDescent="0.2">
      <c r="A1070" s="55">
        <v>2025</v>
      </c>
      <c r="B1070" s="47" t="s">
        <v>23</v>
      </c>
      <c r="C1070" s="47" t="s">
        <v>197</v>
      </c>
      <c r="D1070" s="47" t="s">
        <v>83</v>
      </c>
      <c r="E1070" s="47" t="s">
        <v>92</v>
      </c>
      <c r="F1070" s="47" t="s">
        <v>158</v>
      </c>
      <c r="G1070" s="47" t="s">
        <v>160</v>
      </c>
      <c r="H1070" s="47" t="s">
        <v>85</v>
      </c>
      <c r="I1070" s="56">
        <v>1</v>
      </c>
    </row>
    <row r="1071" spans="1:9" x14ac:dyDescent="0.2">
      <c r="A1071" s="55">
        <v>2025</v>
      </c>
      <c r="B1071" s="47" t="s">
        <v>23</v>
      </c>
      <c r="C1071" s="47" t="s">
        <v>197</v>
      </c>
      <c r="D1071" s="47" t="s">
        <v>83</v>
      </c>
      <c r="E1071" s="47" t="s">
        <v>92</v>
      </c>
      <c r="F1071" s="47" t="s">
        <v>158</v>
      </c>
      <c r="G1071" s="47" t="s">
        <v>160</v>
      </c>
      <c r="H1071" s="47" t="s">
        <v>86</v>
      </c>
      <c r="I1071" s="56">
        <v>3</v>
      </c>
    </row>
    <row r="1072" spans="1:9" x14ac:dyDescent="0.2">
      <c r="A1072" s="55">
        <v>2025</v>
      </c>
      <c r="B1072" s="47" t="s">
        <v>23</v>
      </c>
      <c r="C1072" s="47" t="s">
        <v>197</v>
      </c>
      <c r="D1072" s="47" t="s">
        <v>83</v>
      </c>
      <c r="E1072" s="47" t="s">
        <v>92</v>
      </c>
      <c r="F1072" s="47" t="s">
        <v>158</v>
      </c>
      <c r="G1072" s="47" t="s">
        <v>160</v>
      </c>
      <c r="H1072" s="47" t="s">
        <v>87</v>
      </c>
      <c r="I1072" s="56">
        <v>1</v>
      </c>
    </row>
    <row r="1073" spans="1:9" x14ac:dyDescent="0.2">
      <c r="A1073" s="55">
        <v>2025</v>
      </c>
      <c r="B1073" s="47" t="s">
        <v>23</v>
      </c>
      <c r="C1073" s="47" t="s">
        <v>197</v>
      </c>
      <c r="D1073" s="47" t="s">
        <v>83</v>
      </c>
      <c r="E1073" s="47" t="s">
        <v>92</v>
      </c>
      <c r="F1073" s="47" t="s">
        <v>158</v>
      </c>
      <c r="G1073" s="47" t="s">
        <v>90</v>
      </c>
      <c r="H1073" s="47" t="s">
        <v>87</v>
      </c>
      <c r="I1073" s="56">
        <v>1</v>
      </c>
    </row>
    <row r="1074" spans="1:9" x14ac:dyDescent="0.2">
      <c r="A1074" s="55">
        <v>2025</v>
      </c>
      <c r="B1074" s="47" t="s">
        <v>23</v>
      </c>
      <c r="C1074" s="47" t="s">
        <v>197</v>
      </c>
      <c r="D1074" s="47" t="s">
        <v>83</v>
      </c>
      <c r="E1074" s="47" t="s">
        <v>92</v>
      </c>
      <c r="F1074" s="47" t="s">
        <v>158</v>
      </c>
      <c r="G1074" s="47" t="s">
        <v>90</v>
      </c>
      <c r="H1074" s="47" t="s">
        <v>88</v>
      </c>
      <c r="I1074" s="56">
        <v>2</v>
      </c>
    </row>
    <row r="1075" spans="1:9" x14ac:dyDescent="0.2">
      <c r="A1075" s="55">
        <v>2025</v>
      </c>
      <c r="B1075" s="47" t="s">
        <v>24</v>
      </c>
      <c r="C1075" s="47" t="s">
        <v>182</v>
      </c>
      <c r="D1075" s="47" t="s">
        <v>40</v>
      </c>
      <c r="E1075" s="47" t="s">
        <v>84</v>
      </c>
      <c r="F1075" s="47" t="s">
        <v>158</v>
      </c>
      <c r="G1075" s="47" t="s">
        <v>160</v>
      </c>
      <c r="H1075" s="47" t="s">
        <v>85</v>
      </c>
      <c r="I1075" s="56">
        <v>9</v>
      </c>
    </row>
    <row r="1076" spans="1:9" x14ac:dyDescent="0.2">
      <c r="A1076" s="55">
        <v>2025</v>
      </c>
      <c r="B1076" s="47" t="s">
        <v>24</v>
      </c>
      <c r="C1076" s="47" t="s">
        <v>182</v>
      </c>
      <c r="D1076" s="47" t="s">
        <v>40</v>
      </c>
      <c r="E1076" s="47" t="s">
        <v>84</v>
      </c>
      <c r="F1076" s="47" t="s">
        <v>158</v>
      </c>
      <c r="G1076" s="47" t="s">
        <v>160</v>
      </c>
      <c r="H1076" s="47" t="s">
        <v>86</v>
      </c>
      <c r="I1076" s="56">
        <v>2</v>
      </c>
    </row>
    <row r="1077" spans="1:9" x14ac:dyDescent="0.2">
      <c r="A1077" s="55">
        <v>2025</v>
      </c>
      <c r="B1077" s="47" t="s">
        <v>24</v>
      </c>
      <c r="C1077" s="47" t="s">
        <v>182</v>
      </c>
      <c r="D1077" s="47" t="s">
        <v>40</v>
      </c>
      <c r="E1077" s="47" t="s">
        <v>84</v>
      </c>
      <c r="F1077" s="47" t="s">
        <v>158</v>
      </c>
      <c r="G1077" s="47" t="s">
        <v>90</v>
      </c>
      <c r="H1077" s="47" t="s">
        <v>85</v>
      </c>
      <c r="I1077" s="56">
        <v>8</v>
      </c>
    </row>
    <row r="1078" spans="1:9" x14ac:dyDescent="0.2">
      <c r="A1078" s="55">
        <v>2025</v>
      </c>
      <c r="B1078" s="47" t="s">
        <v>24</v>
      </c>
      <c r="C1078" s="47" t="s">
        <v>182</v>
      </c>
      <c r="D1078" s="47" t="s">
        <v>40</v>
      </c>
      <c r="E1078" s="47" t="s">
        <v>84</v>
      </c>
      <c r="F1078" s="47" t="s">
        <v>158</v>
      </c>
      <c r="G1078" s="47" t="s">
        <v>90</v>
      </c>
      <c r="H1078" s="47" t="s">
        <v>86</v>
      </c>
      <c r="I1078" s="56">
        <v>40</v>
      </c>
    </row>
    <row r="1079" spans="1:9" x14ac:dyDescent="0.2">
      <c r="A1079" s="55">
        <v>2025</v>
      </c>
      <c r="B1079" s="47" t="s">
        <v>24</v>
      </c>
      <c r="C1079" s="47" t="s">
        <v>182</v>
      </c>
      <c r="D1079" s="47" t="s">
        <v>40</v>
      </c>
      <c r="E1079" s="47" t="s">
        <v>84</v>
      </c>
      <c r="F1079" s="47" t="s">
        <v>158</v>
      </c>
      <c r="G1079" s="47" t="s">
        <v>90</v>
      </c>
      <c r="H1079" s="47" t="s">
        <v>87</v>
      </c>
      <c r="I1079" s="56">
        <v>5</v>
      </c>
    </row>
    <row r="1080" spans="1:9" x14ac:dyDescent="0.2">
      <c r="A1080" s="55">
        <v>2025</v>
      </c>
      <c r="B1080" s="47" t="s">
        <v>24</v>
      </c>
      <c r="C1080" s="47" t="s">
        <v>182</v>
      </c>
      <c r="D1080" s="47" t="s">
        <v>40</v>
      </c>
      <c r="E1080" s="47" t="s">
        <v>84</v>
      </c>
      <c r="F1080" s="47" t="s">
        <v>158</v>
      </c>
      <c r="G1080" s="47" t="s">
        <v>90</v>
      </c>
      <c r="H1080" s="47" t="s">
        <v>88</v>
      </c>
      <c r="I1080" s="56">
        <v>1</v>
      </c>
    </row>
    <row r="1081" spans="1:9" x14ac:dyDescent="0.2">
      <c r="A1081" s="55">
        <v>2025</v>
      </c>
      <c r="B1081" s="47" t="s">
        <v>25</v>
      </c>
      <c r="C1081" s="47" t="s">
        <v>183</v>
      </c>
      <c r="D1081" s="47" t="s">
        <v>83</v>
      </c>
      <c r="E1081" s="47" t="s">
        <v>92</v>
      </c>
      <c r="F1081" s="47" t="s">
        <v>158</v>
      </c>
      <c r="G1081" s="47" t="s">
        <v>159</v>
      </c>
      <c r="H1081" s="47" t="s">
        <v>85</v>
      </c>
      <c r="I1081" s="56">
        <v>2</v>
      </c>
    </row>
    <row r="1082" spans="1:9" x14ac:dyDescent="0.2">
      <c r="A1082" s="55">
        <v>2025</v>
      </c>
      <c r="B1082" s="47" t="s">
        <v>25</v>
      </c>
      <c r="C1082" s="47" t="s">
        <v>183</v>
      </c>
      <c r="D1082" s="47" t="s">
        <v>83</v>
      </c>
      <c r="E1082" s="47" t="s">
        <v>92</v>
      </c>
      <c r="F1082" s="47" t="s">
        <v>158</v>
      </c>
      <c r="G1082" s="47" t="s">
        <v>159</v>
      </c>
      <c r="H1082" s="47" t="s">
        <v>86</v>
      </c>
      <c r="I1082" s="56">
        <v>6</v>
      </c>
    </row>
    <row r="1083" spans="1:9" x14ac:dyDescent="0.2">
      <c r="A1083" s="55">
        <v>2025</v>
      </c>
      <c r="B1083" s="47" t="s">
        <v>25</v>
      </c>
      <c r="C1083" s="47" t="s">
        <v>183</v>
      </c>
      <c r="D1083" s="47" t="s">
        <v>83</v>
      </c>
      <c r="E1083" s="47" t="s">
        <v>92</v>
      </c>
      <c r="F1083" s="47" t="s">
        <v>158</v>
      </c>
      <c r="G1083" s="47" t="s">
        <v>159</v>
      </c>
      <c r="H1083" s="47" t="s">
        <v>87</v>
      </c>
      <c r="I1083" s="56">
        <v>1</v>
      </c>
    </row>
    <row r="1084" spans="1:9" x14ac:dyDescent="0.2">
      <c r="A1084" s="55">
        <v>2025</v>
      </c>
      <c r="B1084" s="47" t="s">
        <v>25</v>
      </c>
      <c r="C1084" s="47" t="s">
        <v>183</v>
      </c>
      <c r="D1084" s="47" t="s">
        <v>83</v>
      </c>
      <c r="E1084" s="47" t="s">
        <v>92</v>
      </c>
      <c r="F1084" s="47" t="s">
        <v>158</v>
      </c>
      <c r="G1084" s="47" t="s">
        <v>160</v>
      </c>
      <c r="H1084" s="47" t="s">
        <v>86</v>
      </c>
      <c r="I1084" s="56">
        <v>4</v>
      </c>
    </row>
    <row r="1085" spans="1:9" x14ac:dyDescent="0.2">
      <c r="A1085" s="55">
        <v>2025</v>
      </c>
      <c r="B1085" s="47" t="s">
        <v>25</v>
      </c>
      <c r="C1085" s="47" t="s">
        <v>183</v>
      </c>
      <c r="D1085" s="47" t="s">
        <v>83</v>
      </c>
      <c r="E1085" s="47" t="s">
        <v>92</v>
      </c>
      <c r="F1085" s="47" t="s">
        <v>158</v>
      </c>
      <c r="G1085" s="47" t="s">
        <v>160</v>
      </c>
      <c r="H1085" s="47" t="s">
        <v>87</v>
      </c>
      <c r="I1085" s="56">
        <v>5</v>
      </c>
    </row>
    <row r="1086" spans="1:9" x14ac:dyDescent="0.2">
      <c r="A1086" s="55">
        <v>2025</v>
      </c>
      <c r="B1086" s="47" t="s">
        <v>25</v>
      </c>
      <c r="C1086" s="47" t="s">
        <v>183</v>
      </c>
      <c r="D1086" s="47" t="s">
        <v>83</v>
      </c>
      <c r="E1086" s="47" t="s">
        <v>92</v>
      </c>
      <c r="F1086" s="47" t="s">
        <v>158</v>
      </c>
      <c r="G1086" s="47" t="s">
        <v>160</v>
      </c>
      <c r="H1086" s="47" t="s">
        <v>88</v>
      </c>
      <c r="I1086" s="56">
        <v>2</v>
      </c>
    </row>
    <row r="1087" spans="1:9" x14ac:dyDescent="0.2">
      <c r="A1087" s="55">
        <v>2025</v>
      </c>
      <c r="B1087" s="47" t="s">
        <v>25</v>
      </c>
      <c r="C1087" s="47" t="s">
        <v>183</v>
      </c>
      <c r="D1087" s="47" t="s">
        <v>83</v>
      </c>
      <c r="E1087" s="47" t="s">
        <v>92</v>
      </c>
      <c r="F1087" s="47" t="s">
        <v>158</v>
      </c>
      <c r="G1087" s="47" t="s">
        <v>90</v>
      </c>
      <c r="H1087" s="47" t="s">
        <v>85</v>
      </c>
      <c r="I1087" s="56">
        <v>1</v>
      </c>
    </row>
    <row r="1088" spans="1:9" x14ac:dyDescent="0.2">
      <c r="A1088" s="55">
        <v>2025</v>
      </c>
      <c r="B1088" s="47" t="s">
        <v>25</v>
      </c>
      <c r="C1088" s="47" t="s">
        <v>183</v>
      </c>
      <c r="D1088" s="47" t="s">
        <v>83</v>
      </c>
      <c r="E1088" s="47" t="s">
        <v>92</v>
      </c>
      <c r="F1088" s="47" t="s">
        <v>158</v>
      </c>
      <c r="G1088" s="47" t="s">
        <v>90</v>
      </c>
      <c r="H1088" s="47" t="s">
        <v>86</v>
      </c>
      <c r="I1088" s="56">
        <v>16</v>
      </c>
    </row>
    <row r="1089" spans="1:9" x14ac:dyDescent="0.2">
      <c r="A1089" s="55">
        <v>2025</v>
      </c>
      <c r="B1089" s="47" t="s">
        <v>25</v>
      </c>
      <c r="C1089" s="47" t="s">
        <v>183</v>
      </c>
      <c r="D1089" s="47" t="s">
        <v>83</v>
      </c>
      <c r="E1089" s="47" t="s">
        <v>92</v>
      </c>
      <c r="F1089" s="47" t="s">
        <v>158</v>
      </c>
      <c r="G1089" s="47" t="s">
        <v>90</v>
      </c>
      <c r="H1089" s="47" t="s">
        <v>87</v>
      </c>
      <c r="I1089" s="56">
        <v>7</v>
      </c>
    </row>
    <row r="1090" spans="1:9" x14ac:dyDescent="0.2">
      <c r="A1090" s="55">
        <v>2025</v>
      </c>
      <c r="B1090" s="47" t="s">
        <v>27</v>
      </c>
      <c r="C1090" s="47" t="s">
        <v>202</v>
      </c>
      <c r="D1090" s="47" t="s">
        <v>83</v>
      </c>
      <c r="E1090" s="47" t="s">
        <v>91</v>
      </c>
      <c r="F1090" s="47" t="s">
        <v>158</v>
      </c>
      <c r="G1090" s="47" t="s">
        <v>90</v>
      </c>
      <c r="H1090" s="47" t="s">
        <v>85</v>
      </c>
      <c r="I1090" s="56">
        <v>8</v>
      </c>
    </row>
    <row r="1091" spans="1:9" x14ac:dyDescent="0.2">
      <c r="A1091" s="55">
        <v>2025</v>
      </c>
      <c r="B1091" s="47" t="s">
        <v>27</v>
      </c>
      <c r="C1091" s="47" t="s">
        <v>202</v>
      </c>
      <c r="D1091" s="47" t="s">
        <v>83</v>
      </c>
      <c r="E1091" s="47" t="s">
        <v>91</v>
      </c>
      <c r="F1091" s="47" t="s">
        <v>158</v>
      </c>
      <c r="G1091" s="47" t="s">
        <v>90</v>
      </c>
      <c r="H1091" s="47" t="s">
        <v>86</v>
      </c>
      <c r="I1091" s="56">
        <v>21</v>
      </c>
    </row>
    <row r="1092" spans="1:9" x14ac:dyDescent="0.2">
      <c r="A1092" s="55">
        <v>2025</v>
      </c>
      <c r="B1092" s="47" t="s">
        <v>27</v>
      </c>
      <c r="C1092" s="47" t="s">
        <v>202</v>
      </c>
      <c r="D1092" s="47" t="s">
        <v>83</v>
      </c>
      <c r="E1092" s="47" t="s">
        <v>91</v>
      </c>
      <c r="F1092" s="47" t="s">
        <v>158</v>
      </c>
      <c r="G1092" s="47" t="s">
        <v>90</v>
      </c>
      <c r="H1092" s="47" t="s">
        <v>87</v>
      </c>
      <c r="I1092" s="56">
        <v>6</v>
      </c>
    </row>
    <row r="1093" spans="1:9" x14ac:dyDescent="0.2">
      <c r="A1093" s="55">
        <v>2025</v>
      </c>
      <c r="B1093" s="47" t="s">
        <v>27</v>
      </c>
      <c r="C1093" s="47" t="s">
        <v>202</v>
      </c>
      <c r="D1093" s="47" t="s">
        <v>83</v>
      </c>
      <c r="E1093" s="47" t="s">
        <v>91</v>
      </c>
      <c r="F1093" s="47" t="s">
        <v>158</v>
      </c>
      <c r="G1093" s="47" t="s">
        <v>90</v>
      </c>
      <c r="H1093" s="47" t="s">
        <v>88</v>
      </c>
      <c r="I1093" s="56">
        <v>1</v>
      </c>
    </row>
    <row r="1094" spans="1:9" x14ac:dyDescent="0.2">
      <c r="A1094" s="55">
        <v>2025</v>
      </c>
      <c r="B1094" s="47" t="s">
        <v>29</v>
      </c>
      <c r="C1094" s="47" t="s">
        <v>185</v>
      </c>
      <c r="D1094" s="47" t="s">
        <v>83</v>
      </c>
      <c r="E1094" s="47" t="s">
        <v>84</v>
      </c>
      <c r="F1094" s="47" t="s">
        <v>158</v>
      </c>
      <c r="G1094" s="47" t="s">
        <v>160</v>
      </c>
      <c r="H1094" s="47" t="s">
        <v>85</v>
      </c>
      <c r="I1094" s="56">
        <v>3</v>
      </c>
    </row>
    <row r="1095" spans="1:9" x14ac:dyDescent="0.2">
      <c r="A1095" s="55">
        <v>2025</v>
      </c>
      <c r="B1095" s="47" t="s">
        <v>29</v>
      </c>
      <c r="C1095" s="47" t="s">
        <v>185</v>
      </c>
      <c r="D1095" s="47" t="s">
        <v>83</v>
      </c>
      <c r="E1095" s="47" t="s">
        <v>84</v>
      </c>
      <c r="F1095" s="47" t="s">
        <v>158</v>
      </c>
      <c r="G1095" s="47" t="s">
        <v>90</v>
      </c>
      <c r="H1095" s="47" t="s">
        <v>85</v>
      </c>
      <c r="I1095" s="56">
        <v>5</v>
      </c>
    </row>
    <row r="1096" spans="1:9" x14ac:dyDescent="0.2">
      <c r="A1096" s="55">
        <v>2025</v>
      </c>
      <c r="B1096" s="47" t="s">
        <v>29</v>
      </c>
      <c r="C1096" s="47" t="s">
        <v>185</v>
      </c>
      <c r="D1096" s="47" t="s">
        <v>83</v>
      </c>
      <c r="E1096" s="47" t="s">
        <v>84</v>
      </c>
      <c r="F1096" s="47" t="s">
        <v>158</v>
      </c>
      <c r="G1096" s="47" t="s">
        <v>90</v>
      </c>
      <c r="H1096" s="47" t="s">
        <v>86</v>
      </c>
      <c r="I1096" s="56">
        <v>25</v>
      </c>
    </row>
    <row r="1097" spans="1:9" x14ac:dyDescent="0.2">
      <c r="A1097" s="55">
        <v>2025</v>
      </c>
      <c r="B1097" s="47" t="s">
        <v>29</v>
      </c>
      <c r="C1097" s="47" t="s">
        <v>185</v>
      </c>
      <c r="D1097" s="47" t="s">
        <v>83</v>
      </c>
      <c r="E1097" s="47" t="s">
        <v>84</v>
      </c>
      <c r="F1097" s="47" t="s">
        <v>158</v>
      </c>
      <c r="G1097" s="47" t="s">
        <v>90</v>
      </c>
      <c r="H1097" s="47" t="s">
        <v>87</v>
      </c>
      <c r="I1097" s="56">
        <v>8</v>
      </c>
    </row>
    <row r="1098" spans="1:9" x14ac:dyDescent="0.2">
      <c r="A1098" s="55">
        <v>2025</v>
      </c>
      <c r="B1098" s="47" t="s">
        <v>30</v>
      </c>
      <c r="C1098" s="47" t="s">
        <v>186</v>
      </c>
      <c r="D1098" s="47" t="s">
        <v>83</v>
      </c>
      <c r="E1098" s="47" t="s">
        <v>92</v>
      </c>
      <c r="F1098" s="47" t="s">
        <v>158</v>
      </c>
      <c r="G1098" s="47" t="s">
        <v>90</v>
      </c>
      <c r="H1098" s="47" t="s">
        <v>85</v>
      </c>
      <c r="I1098" s="56">
        <v>5</v>
      </c>
    </row>
    <row r="1099" spans="1:9" x14ac:dyDescent="0.2">
      <c r="A1099" s="55">
        <v>2025</v>
      </c>
      <c r="B1099" s="47" t="s">
        <v>30</v>
      </c>
      <c r="C1099" s="47" t="s">
        <v>186</v>
      </c>
      <c r="D1099" s="47" t="s">
        <v>83</v>
      </c>
      <c r="E1099" s="47" t="s">
        <v>92</v>
      </c>
      <c r="F1099" s="47" t="s">
        <v>158</v>
      </c>
      <c r="G1099" s="47" t="s">
        <v>90</v>
      </c>
      <c r="H1099" s="47" t="s">
        <v>86</v>
      </c>
      <c r="I1099" s="56">
        <v>2</v>
      </c>
    </row>
    <row r="1100" spans="1:9" x14ac:dyDescent="0.2">
      <c r="A1100" s="55">
        <v>2025</v>
      </c>
      <c r="B1100" s="47" t="s">
        <v>30</v>
      </c>
      <c r="C1100" s="47" t="s">
        <v>186</v>
      </c>
      <c r="D1100" s="47" t="s">
        <v>83</v>
      </c>
      <c r="E1100" s="47" t="s">
        <v>92</v>
      </c>
      <c r="F1100" s="47" t="s">
        <v>158</v>
      </c>
      <c r="G1100" s="47" t="s">
        <v>90</v>
      </c>
      <c r="H1100" s="47" t="s">
        <v>87</v>
      </c>
      <c r="I1100" s="56">
        <v>2</v>
      </c>
    </row>
    <row r="1101" spans="1:9" x14ac:dyDescent="0.2">
      <c r="A1101" s="55">
        <v>2025</v>
      </c>
      <c r="B1101" s="47" t="s">
        <v>30</v>
      </c>
      <c r="C1101" s="47" t="s">
        <v>186</v>
      </c>
      <c r="D1101" s="47" t="s">
        <v>83</v>
      </c>
      <c r="E1101" s="47" t="s">
        <v>92</v>
      </c>
      <c r="F1101" s="47" t="s">
        <v>158</v>
      </c>
      <c r="G1101" s="47" t="s">
        <v>90</v>
      </c>
      <c r="H1101" s="47" t="s">
        <v>88</v>
      </c>
      <c r="I1101" s="56">
        <v>1</v>
      </c>
    </row>
    <row r="1102" spans="1:9" x14ac:dyDescent="0.2">
      <c r="A1102" s="55">
        <v>2025</v>
      </c>
      <c r="B1102" s="47" t="s">
        <v>31</v>
      </c>
      <c r="C1102" s="47" t="s">
        <v>198</v>
      </c>
      <c r="D1102" s="47" t="s">
        <v>83</v>
      </c>
      <c r="E1102" s="47" t="s">
        <v>92</v>
      </c>
      <c r="F1102" s="47" t="s">
        <v>158</v>
      </c>
      <c r="G1102" s="47" t="s">
        <v>160</v>
      </c>
      <c r="H1102" s="47" t="s">
        <v>85</v>
      </c>
      <c r="I1102" s="56">
        <v>1</v>
      </c>
    </row>
    <row r="1103" spans="1:9" x14ac:dyDescent="0.2">
      <c r="A1103" s="55">
        <v>2025</v>
      </c>
      <c r="B1103" s="47" t="s">
        <v>31</v>
      </c>
      <c r="C1103" s="47" t="s">
        <v>198</v>
      </c>
      <c r="D1103" s="47" t="s">
        <v>83</v>
      </c>
      <c r="E1103" s="47" t="s">
        <v>92</v>
      </c>
      <c r="F1103" s="47" t="s">
        <v>158</v>
      </c>
      <c r="G1103" s="47" t="s">
        <v>160</v>
      </c>
      <c r="H1103" s="47" t="s">
        <v>86</v>
      </c>
      <c r="I1103" s="56">
        <v>2</v>
      </c>
    </row>
    <row r="1104" spans="1:9" x14ac:dyDescent="0.2">
      <c r="A1104" s="55">
        <v>2025</v>
      </c>
      <c r="B1104" s="47" t="s">
        <v>31</v>
      </c>
      <c r="C1104" s="47" t="s">
        <v>198</v>
      </c>
      <c r="D1104" s="47" t="s">
        <v>83</v>
      </c>
      <c r="E1104" s="47" t="s">
        <v>92</v>
      </c>
      <c r="F1104" s="47" t="s">
        <v>158</v>
      </c>
      <c r="G1104" s="47" t="s">
        <v>160</v>
      </c>
      <c r="H1104" s="47" t="s">
        <v>87</v>
      </c>
      <c r="I1104" s="56">
        <v>1</v>
      </c>
    </row>
    <row r="1105" spans="1:9" x14ac:dyDescent="0.2">
      <c r="A1105" s="55">
        <v>2025</v>
      </c>
      <c r="B1105" s="47" t="s">
        <v>31</v>
      </c>
      <c r="C1105" s="47" t="s">
        <v>198</v>
      </c>
      <c r="D1105" s="47" t="s">
        <v>83</v>
      </c>
      <c r="E1105" s="47" t="s">
        <v>92</v>
      </c>
      <c r="F1105" s="47" t="s">
        <v>158</v>
      </c>
      <c r="G1105" s="47" t="s">
        <v>160</v>
      </c>
      <c r="H1105" s="47" t="s">
        <v>88</v>
      </c>
      <c r="I1105" s="56">
        <v>1</v>
      </c>
    </row>
    <row r="1106" spans="1:9" x14ac:dyDescent="0.2">
      <c r="A1106" s="55">
        <v>2025</v>
      </c>
      <c r="B1106" s="47" t="s">
        <v>31</v>
      </c>
      <c r="C1106" s="47" t="s">
        <v>198</v>
      </c>
      <c r="D1106" s="47" t="s">
        <v>83</v>
      </c>
      <c r="E1106" s="47" t="s">
        <v>92</v>
      </c>
      <c r="F1106" s="47" t="s">
        <v>158</v>
      </c>
      <c r="G1106" s="47" t="s">
        <v>90</v>
      </c>
      <c r="H1106" s="47" t="s">
        <v>85</v>
      </c>
      <c r="I1106" s="56">
        <v>1</v>
      </c>
    </row>
    <row r="1107" spans="1:9" x14ac:dyDescent="0.2">
      <c r="A1107" s="55">
        <v>2025</v>
      </c>
      <c r="B1107" s="47" t="s">
        <v>31</v>
      </c>
      <c r="C1107" s="47" t="s">
        <v>198</v>
      </c>
      <c r="D1107" s="47" t="s">
        <v>83</v>
      </c>
      <c r="E1107" s="47" t="s">
        <v>92</v>
      </c>
      <c r="F1107" s="47" t="s">
        <v>158</v>
      </c>
      <c r="G1107" s="47" t="s">
        <v>90</v>
      </c>
      <c r="H1107" s="47" t="s">
        <v>86</v>
      </c>
      <c r="I1107" s="56">
        <v>8</v>
      </c>
    </row>
    <row r="1108" spans="1:9" x14ac:dyDescent="0.2">
      <c r="A1108" s="55">
        <v>2025</v>
      </c>
      <c r="B1108" s="47" t="s">
        <v>31</v>
      </c>
      <c r="C1108" s="47" t="s">
        <v>198</v>
      </c>
      <c r="D1108" s="47" t="s">
        <v>83</v>
      </c>
      <c r="E1108" s="47" t="s">
        <v>92</v>
      </c>
      <c r="F1108" s="47" t="s">
        <v>158</v>
      </c>
      <c r="G1108" s="47" t="s">
        <v>90</v>
      </c>
      <c r="H1108" s="47" t="s">
        <v>87</v>
      </c>
      <c r="I1108" s="56">
        <v>1</v>
      </c>
    </row>
    <row r="1109" spans="1:9" x14ac:dyDescent="0.2">
      <c r="A1109" s="55">
        <v>2025</v>
      </c>
      <c r="B1109" s="47" t="s">
        <v>32</v>
      </c>
      <c r="C1109" s="47" t="s">
        <v>187</v>
      </c>
      <c r="D1109" s="47" t="s">
        <v>40</v>
      </c>
      <c r="E1109" s="47" t="s">
        <v>84</v>
      </c>
      <c r="F1109" s="47" t="s">
        <v>158</v>
      </c>
      <c r="G1109" s="47" t="s">
        <v>159</v>
      </c>
      <c r="H1109" s="47" t="s">
        <v>86</v>
      </c>
      <c r="I1109" s="56">
        <v>2</v>
      </c>
    </row>
    <row r="1110" spans="1:9" x14ac:dyDescent="0.2">
      <c r="A1110" s="55">
        <v>2025</v>
      </c>
      <c r="B1110" s="47" t="s">
        <v>32</v>
      </c>
      <c r="C1110" s="47" t="s">
        <v>187</v>
      </c>
      <c r="D1110" s="47" t="s">
        <v>40</v>
      </c>
      <c r="E1110" s="47" t="s">
        <v>84</v>
      </c>
      <c r="F1110" s="47" t="s">
        <v>158</v>
      </c>
      <c r="G1110" s="47" t="s">
        <v>159</v>
      </c>
      <c r="H1110" s="47" t="s">
        <v>87</v>
      </c>
      <c r="I1110" s="56">
        <v>3</v>
      </c>
    </row>
    <row r="1111" spans="1:9" x14ac:dyDescent="0.2">
      <c r="A1111" s="55">
        <v>2025</v>
      </c>
      <c r="B1111" s="47" t="s">
        <v>32</v>
      </c>
      <c r="C1111" s="47" t="s">
        <v>187</v>
      </c>
      <c r="D1111" s="47" t="s">
        <v>40</v>
      </c>
      <c r="E1111" s="47" t="s">
        <v>84</v>
      </c>
      <c r="F1111" s="47" t="s">
        <v>158</v>
      </c>
      <c r="G1111" s="47" t="s">
        <v>159</v>
      </c>
      <c r="H1111" s="47" t="s">
        <v>88</v>
      </c>
      <c r="I1111" s="56">
        <v>1</v>
      </c>
    </row>
    <row r="1112" spans="1:9" x14ac:dyDescent="0.2">
      <c r="A1112" s="55">
        <v>2025</v>
      </c>
      <c r="B1112" s="47" t="s">
        <v>32</v>
      </c>
      <c r="C1112" s="47" t="s">
        <v>187</v>
      </c>
      <c r="D1112" s="47" t="s">
        <v>40</v>
      </c>
      <c r="E1112" s="47" t="s">
        <v>84</v>
      </c>
      <c r="F1112" s="47" t="s">
        <v>158</v>
      </c>
      <c r="G1112" s="47" t="s">
        <v>160</v>
      </c>
      <c r="H1112" s="47" t="s">
        <v>85</v>
      </c>
      <c r="I1112" s="56">
        <v>4</v>
      </c>
    </row>
    <row r="1113" spans="1:9" x14ac:dyDescent="0.2">
      <c r="A1113" s="55">
        <v>2025</v>
      </c>
      <c r="B1113" s="47" t="s">
        <v>32</v>
      </c>
      <c r="C1113" s="47" t="s">
        <v>187</v>
      </c>
      <c r="D1113" s="47" t="s">
        <v>40</v>
      </c>
      <c r="E1113" s="47" t="s">
        <v>84</v>
      </c>
      <c r="F1113" s="47" t="s">
        <v>158</v>
      </c>
      <c r="G1113" s="47" t="s">
        <v>160</v>
      </c>
      <c r="H1113" s="47" t="s">
        <v>86</v>
      </c>
      <c r="I1113" s="56">
        <v>2</v>
      </c>
    </row>
    <row r="1114" spans="1:9" x14ac:dyDescent="0.2">
      <c r="A1114" s="55">
        <v>2025</v>
      </c>
      <c r="B1114" s="47" t="s">
        <v>32</v>
      </c>
      <c r="C1114" s="47" t="s">
        <v>187</v>
      </c>
      <c r="D1114" s="47" t="s">
        <v>40</v>
      </c>
      <c r="E1114" s="47" t="s">
        <v>84</v>
      </c>
      <c r="F1114" s="47" t="s">
        <v>158</v>
      </c>
      <c r="G1114" s="47" t="s">
        <v>160</v>
      </c>
      <c r="H1114" s="47" t="s">
        <v>87</v>
      </c>
      <c r="I1114" s="56">
        <v>3</v>
      </c>
    </row>
    <row r="1115" spans="1:9" x14ac:dyDescent="0.2">
      <c r="A1115" s="55">
        <v>2025</v>
      </c>
      <c r="B1115" s="47" t="s">
        <v>32</v>
      </c>
      <c r="C1115" s="47" t="s">
        <v>187</v>
      </c>
      <c r="D1115" s="47" t="s">
        <v>40</v>
      </c>
      <c r="E1115" s="47" t="s">
        <v>84</v>
      </c>
      <c r="F1115" s="47" t="s">
        <v>158</v>
      </c>
      <c r="G1115" s="47" t="s">
        <v>160</v>
      </c>
      <c r="H1115" s="47" t="s">
        <v>88</v>
      </c>
      <c r="I1115" s="56">
        <v>2</v>
      </c>
    </row>
    <row r="1116" spans="1:9" x14ac:dyDescent="0.2">
      <c r="A1116" s="55">
        <v>2025</v>
      </c>
      <c r="B1116" s="47" t="s">
        <v>32</v>
      </c>
      <c r="C1116" s="47" t="s">
        <v>187</v>
      </c>
      <c r="D1116" s="47" t="s">
        <v>40</v>
      </c>
      <c r="E1116" s="47" t="s">
        <v>84</v>
      </c>
      <c r="F1116" s="47" t="s">
        <v>158</v>
      </c>
      <c r="G1116" s="47" t="s">
        <v>90</v>
      </c>
      <c r="H1116" s="47" t="s">
        <v>86</v>
      </c>
      <c r="I1116" s="56">
        <v>8</v>
      </c>
    </row>
    <row r="1117" spans="1:9" x14ac:dyDescent="0.2">
      <c r="A1117" s="55">
        <v>2025</v>
      </c>
      <c r="B1117" s="47" t="s">
        <v>32</v>
      </c>
      <c r="C1117" s="47" t="s">
        <v>187</v>
      </c>
      <c r="D1117" s="47" t="s">
        <v>40</v>
      </c>
      <c r="E1117" s="47" t="s">
        <v>84</v>
      </c>
      <c r="F1117" s="47" t="s">
        <v>158</v>
      </c>
      <c r="G1117" s="47" t="s">
        <v>90</v>
      </c>
      <c r="H1117" s="47" t="s">
        <v>87</v>
      </c>
      <c r="I1117" s="56">
        <v>41</v>
      </c>
    </row>
    <row r="1118" spans="1:9" x14ac:dyDescent="0.2">
      <c r="A1118" s="55">
        <v>2025</v>
      </c>
      <c r="B1118" s="47" t="s">
        <v>32</v>
      </c>
      <c r="C1118" s="47" t="s">
        <v>187</v>
      </c>
      <c r="D1118" s="47" t="s">
        <v>40</v>
      </c>
      <c r="E1118" s="47" t="s">
        <v>84</v>
      </c>
      <c r="F1118" s="47" t="s">
        <v>158</v>
      </c>
      <c r="G1118" s="47" t="s">
        <v>90</v>
      </c>
      <c r="H1118" s="47" t="s">
        <v>88</v>
      </c>
      <c r="I1118" s="56">
        <v>18</v>
      </c>
    </row>
    <row r="1119" spans="1:9" x14ac:dyDescent="0.2">
      <c r="A1119" s="55">
        <v>2025</v>
      </c>
      <c r="B1119" s="47" t="s">
        <v>33</v>
      </c>
      <c r="C1119" s="47" t="s">
        <v>188</v>
      </c>
      <c r="D1119" s="47" t="s">
        <v>83</v>
      </c>
      <c r="E1119" s="47" t="s">
        <v>91</v>
      </c>
      <c r="F1119" s="47" t="s">
        <v>158</v>
      </c>
      <c r="G1119" s="47" t="s">
        <v>90</v>
      </c>
      <c r="H1119" s="47" t="s">
        <v>85</v>
      </c>
      <c r="I1119" s="56">
        <v>11</v>
      </c>
    </row>
    <row r="1120" spans="1:9" x14ac:dyDescent="0.2">
      <c r="A1120" s="55">
        <v>2025</v>
      </c>
      <c r="B1120" s="47" t="s">
        <v>33</v>
      </c>
      <c r="C1120" s="47" t="s">
        <v>188</v>
      </c>
      <c r="D1120" s="47" t="s">
        <v>83</v>
      </c>
      <c r="E1120" s="47" t="s">
        <v>91</v>
      </c>
      <c r="F1120" s="47" t="s">
        <v>158</v>
      </c>
      <c r="G1120" s="47" t="s">
        <v>90</v>
      </c>
      <c r="H1120" s="47" t="s">
        <v>86</v>
      </c>
      <c r="I1120" s="56">
        <v>14</v>
      </c>
    </row>
    <row r="1121" spans="1:9" x14ac:dyDescent="0.2">
      <c r="A1121" s="55">
        <v>2025</v>
      </c>
      <c r="B1121" s="47" t="s">
        <v>33</v>
      </c>
      <c r="C1121" s="47" t="s">
        <v>188</v>
      </c>
      <c r="D1121" s="47" t="s">
        <v>83</v>
      </c>
      <c r="E1121" s="47" t="s">
        <v>91</v>
      </c>
      <c r="F1121" s="47" t="s">
        <v>158</v>
      </c>
      <c r="G1121" s="47" t="s">
        <v>90</v>
      </c>
      <c r="H1121" s="47" t="s">
        <v>87</v>
      </c>
      <c r="I1121" s="56">
        <v>4</v>
      </c>
    </row>
    <row r="1122" spans="1:9" x14ac:dyDescent="0.2">
      <c r="A1122" s="55">
        <v>2025</v>
      </c>
      <c r="B1122" s="47" t="s">
        <v>33</v>
      </c>
      <c r="C1122" s="47" t="s">
        <v>188</v>
      </c>
      <c r="D1122" s="47" t="s">
        <v>83</v>
      </c>
      <c r="E1122" s="47" t="s">
        <v>91</v>
      </c>
      <c r="F1122" s="47" t="s">
        <v>158</v>
      </c>
      <c r="G1122" s="47" t="s">
        <v>90</v>
      </c>
      <c r="H1122" s="47" t="s">
        <v>88</v>
      </c>
      <c r="I1122" s="56">
        <v>1</v>
      </c>
    </row>
    <row r="1123" spans="1:9" x14ac:dyDescent="0.2">
      <c r="A1123" s="55">
        <v>2025</v>
      </c>
      <c r="B1123" s="47" t="s">
        <v>34</v>
      </c>
      <c r="C1123" s="47" t="s">
        <v>189</v>
      </c>
      <c r="D1123" s="47" t="s">
        <v>83</v>
      </c>
      <c r="E1123" s="47" t="s">
        <v>92</v>
      </c>
      <c r="F1123" s="47" t="s">
        <v>158</v>
      </c>
      <c r="G1123" s="47" t="s">
        <v>160</v>
      </c>
      <c r="H1123" s="47" t="s">
        <v>85</v>
      </c>
      <c r="I1123" s="56">
        <v>1</v>
      </c>
    </row>
    <row r="1124" spans="1:9" x14ac:dyDescent="0.2">
      <c r="A1124" s="55">
        <v>2025</v>
      </c>
      <c r="B1124" s="47" t="s">
        <v>35</v>
      </c>
      <c r="C1124" s="47" t="s">
        <v>190</v>
      </c>
      <c r="D1124" s="47" t="s">
        <v>83</v>
      </c>
      <c r="E1124" s="47" t="s">
        <v>84</v>
      </c>
      <c r="F1124" s="47" t="s">
        <v>158</v>
      </c>
      <c r="G1124" s="47" t="s">
        <v>159</v>
      </c>
      <c r="H1124" s="47" t="s">
        <v>85</v>
      </c>
      <c r="I1124" s="56">
        <v>5</v>
      </c>
    </row>
    <row r="1125" spans="1:9" x14ac:dyDescent="0.2">
      <c r="A1125" s="55">
        <v>2025</v>
      </c>
      <c r="B1125" s="47" t="s">
        <v>35</v>
      </c>
      <c r="C1125" s="47" t="s">
        <v>190</v>
      </c>
      <c r="D1125" s="47" t="s">
        <v>83</v>
      </c>
      <c r="E1125" s="47" t="s">
        <v>84</v>
      </c>
      <c r="F1125" s="47" t="s">
        <v>158</v>
      </c>
      <c r="G1125" s="47" t="s">
        <v>159</v>
      </c>
      <c r="H1125" s="47" t="s">
        <v>86</v>
      </c>
      <c r="I1125" s="56">
        <v>6</v>
      </c>
    </row>
    <row r="1126" spans="1:9" x14ac:dyDescent="0.2">
      <c r="A1126" s="55">
        <v>2025</v>
      </c>
      <c r="B1126" s="47" t="s">
        <v>35</v>
      </c>
      <c r="C1126" s="47" t="s">
        <v>190</v>
      </c>
      <c r="D1126" s="47" t="s">
        <v>83</v>
      </c>
      <c r="E1126" s="47" t="s">
        <v>84</v>
      </c>
      <c r="F1126" s="47" t="s">
        <v>158</v>
      </c>
      <c r="G1126" s="47" t="s">
        <v>159</v>
      </c>
      <c r="H1126" s="47" t="s">
        <v>87</v>
      </c>
      <c r="I1126" s="56">
        <v>1</v>
      </c>
    </row>
    <row r="1127" spans="1:9" x14ac:dyDescent="0.2">
      <c r="A1127" s="55">
        <v>2025</v>
      </c>
      <c r="B1127" s="47" t="s">
        <v>35</v>
      </c>
      <c r="C1127" s="47" t="s">
        <v>190</v>
      </c>
      <c r="D1127" s="47" t="s">
        <v>83</v>
      </c>
      <c r="E1127" s="47" t="s">
        <v>84</v>
      </c>
      <c r="F1127" s="47" t="s">
        <v>158</v>
      </c>
      <c r="G1127" s="47" t="s">
        <v>90</v>
      </c>
      <c r="H1127" s="47" t="s">
        <v>85</v>
      </c>
      <c r="I1127" s="56">
        <v>16</v>
      </c>
    </row>
    <row r="1128" spans="1:9" x14ac:dyDescent="0.2">
      <c r="A1128" s="55">
        <v>2025</v>
      </c>
      <c r="B1128" s="47" t="s">
        <v>35</v>
      </c>
      <c r="C1128" s="47" t="s">
        <v>190</v>
      </c>
      <c r="D1128" s="47" t="s">
        <v>83</v>
      </c>
      <c r="E1128" s="47" t="s">
        <v>84</v>
      </c>
      <c r="F1128" s="47" t="s">
        <v>158</v>
      </c>
      <c r="G1128" s="47" t="s">
        <v>90</v>
      </c>
      <c r="H1128" s="47" t="s">
        <v>86</v>
      </c>
      <c r="I1128" s="56">
        <v>57</v>
      </c>
    </row>
    <row r="1129" spans="1:9" x14ac:dyDescent="0.2">
      <c r="A1129" s="55">
        <v>2025</v>
      </c>
      <c r="B1129" s="47" t="s">
        <v>35</v>
      </c>
      <c r="C1129" s="47" t="s">
        <v>190</v>
      </c>
      <c r="D1129" s="47" t="s">
        <v>83</v>
      </c>
      <c r="E1129" s="47" t="s">
        <v>84</v>
      </c>
      <c r="F1129" s="47" t="s">
        <v>158</v>
      </c>
      <c r="G1129" s="47" t="s">
        <v>90</v>
      </c>
      <c r="H1129" s="47" t="s">
        <v>87</v>
      </c>
      <c r="I1129" s="56">
        <v>12</v>
      </c>
    </row>
    <row r="1130" spans="1:9" x14ac:dyDescent="0.2">
      <c r="A1130" s="55">
        <v>2025</v>
      </c>
      <c r="B1130" s="47" t="s">
        <v>96</v>
      </c>
      <c r="C1130" s="47" t="s">
        <v>191</v>
      </c>
      <c r="D1130" s="47" t="s">
        <v>40</v>
      </c>
      <c r="E1130" s="47" t="s">
        <v>84</v>
      </c>
      <c r="F1130" s="47" t="s">
        <v>158</v>
      </c>
      <c r="G1130" s="47" t="s">
        <v>159</v>
      </c>
      <c r="H1130" s="47" t="s">
        <v>86</v>
      </c>
      <c r="I1130" s="56">
        <v>2</v>
      </c>
    </row>
    <row r="1131" spans="1:9" x14ac:dyDescent="0.2">
      <c r="A1131" s="55">
        <v>2025</v>
      </c>
      <c r="B1131" s="47" t="s">
        <v>96</v>
      </c>
      <c r="C1131" s="47" t="s">
        <v>191</v>
      </c>
      <c r="D1131" s="47" t="s">
        <v>40</v>
      </c>
      <c r="E1131" s="47" t="s">
        <v>84</v>
      </c>
      <c r="F1131" s="47" t="s">
        <v>158</v>
      </c>
      <c r="G1131" s="47" t="s">
        <v>159</v>
      </c>
      <c r="H1131" s="47" t="s">
        <v>87</v>
      </c>
      <c r="I1131" s="56">
        <v>3</v>
      </c>
    </row>
    <row r="1132" spans="1:9" x14ac:dyDescent="0.2">
      <c r="A1132" s="55">
        <v>2025</v>
      </c>
      <c r="B1132" s="47" t="s">
        <v>96</v>
      </c>
      <c r="C1132" s="47" t="s">
        <v>191</v>
      </c>
      <c r="D1132" s="47" t="s">
        <v>40</v>
      </c>
      <c r="E1132" s="47" t="s">
        <v>84</v>
      </c>
      <c r="F1132" s="47" t="s">
        <v>158</v>
      </c>
      <c r="G1132" s="47" t="s">
        <v>160</v>
      </c>
      <c r="H1132" s="47" t="s">
        <v>85</v>
      </c>
      <c r="I1132" s="56">
        <v>1</v>
      </c>
    </row>
    <row r="1133" spans="1:9" x14ac:dyDescent="0.2">
      <c r="A1133" s="55">
        <v>2025</v>
      </c>
      <c r="B1133" s="47" t="s">
        <v>96</v>
      </c>
      <c r="C1133" s="47" t="s">
        <v>191</v>
      </c>
      <c r="D1133" s="47" t="s">
        <v>40</v>
      </c>
      <c r="E1133" s="47" t="s">
        <v>84</v>
      </c>
      <c r="F1133" s="47" t="s">
        <v>158</v>
      </c>
      <c r="G1133" s="47" t="s">
        <v>160</v>
      </c>
      <c r="H1133" s="47" t="s">
        <v>86</v>
      </c>
      <c r="I1133" s="56">
        <v>3</v>
      </c>
    </row>
    <row r="1134" spans="1:9" x14ac:dyDescent="0.2">
      <c r="A1134" s="55">
        <v>2025</v>
      </c>
      <c r="B1134" s="47" t="s">
        <v>96</v>
      </c>
      <c r="C1134" s="47" t="s">
        <v>191</v>
      </c>
      <c r="D1134" s="47" t="s">
        <v>40</v>
      </c>
      <c r="E1134" s="47" t="s">
        <v>84</v>
      </c>
      <c r="F1134" s="47" t="s">
        <v>158</v>
      </c>
      <c r="G1134" s="47" t="s">
        <v>160</v>
      </c>
      <c r="H1134" s="47" t="s">
        <v>87</v>
      </c>
      <c r="I1134" s="56">
        <v>3</v>
      </c>
    </row>
    <row r="1135" spans="1:9" x14ac:dyDescent="0.2">
      <c r="A1135" s="55">
        <v>2025</v>
      </c>
      <c r="B1135" s="47" t="s">
        <v>96</v>
      </c>
      <c r="C1135" s="47" t="s">
        <v>191</v>
      </c>
      <c r="D1135" s="47" t="s">
        <v>40</v>
      </c>
      <c r="E1135" s="47" t="s">
        <v>84</v>
      </c>
      <c r="F1135" s="47" t="s">
        <v>158</v>
      </c>
      <c r="G1135" s="47" t="s">
        <v>160</v>
      </c>
      <c r="H1135" s="47" t="s">
        <v>88</v>
      </c>
      <c r="I1135" s="56">
        <v>3</v>
      </c>
    </row>
    <row r="1136" spans="1:9" x14ac:dyDescent="0.2">
      <c r="A1136" s="55">
        <v>2025</v>
      </c>
      <c r="B1136" s="47" t="s">
        <v>96</v>
      </c>
      <c r="C1136" s="47" t="s">
        <v>191</v>
      </c>
      <c r="D1136" s="47" t="s">
        <v>40</v>
      </c>
      <c r="E1136" s="47" t="s">
        <v>84</v>
      </c>
      <c r="F1136" s="47" t="s">
        <v>158</v>
      </c>
      <c r="G1136" s="47" t="s">
        <v>90</v>
      </c>
      <c r="H1136" s="47" t="s">
        <v>85</v>
      </c>
      <c r="I1136" s="56">
        <v>9</v>
      </c>
    </row>
    <row r="1137" spans="1:9" x14ac:dyDescent="0.2">
      <c r="A1137" s="55">
        <v>2025</v>
      </c>
      <c r="B1137" s="47" t="s">
        <v>96</v>
      </c>
      <c r="C1137" s="47" t="s">
        <v>191</v>
      </c>
      <c r="D1137" s="47" t="s">
        <v>40</v>
      </c>
      <c r="E1137" s="47" t="s">
        <v>84</v>
      </c>
      <c r="F1137" s="47" t="s">
        <v>158</v>
      </c>
      <c r="G1137" s="47" t="s">
        <v>90</v>
      </c>
      <c r="H1137" s="47" t="s">
        <v>86</v>
      </c>
      <c r="I1137" s="56">
        <v>37</v>
      </c>
    </row>
    <row r="1138" spans="1:9" x14ac:dyDescent="0.2">
      <c r="A1138" s="55">
        <v>2025</v>
      </c>
      <c r="B1138" s="47" t="s">
        <v>96</v>
      </c>
      <c r="C1138" s="47" t="s">
        <v>191</v>
      </c>
      <c r="D1138" s="47" t="s">
        <v>40</v>
      </c>
      <c r="E1138" s="47" t="s">
        <v>84</v>
      </c>
      <c r="F1138" s="47" t="s">
        <v>158</v>
      </c>
      <c r="G1138" s="47" t="s">
        <v>90</v>
      </c>
      <c r="H1138" s="47" t="s">
        <v>87</v>
      </c>
      <c r="I1138" s="56">
        <v>10</v>
      </c>
    </row>
    <row r="1139" spans="1:9" x14ac:dyDescent="0.2">
      <c r="A1139" s="55">
        <v>2025</v>
      </c>
      <c r="B1139" s="47" t="s">
        <v>36</v>
      </c>
      <c r="C1139" s="47" t="s">
        <v>199</v>
      </c>
      <c r="D1139" s="47" t="s">
        <v>83</v>
      </c>
      <c r="E1139" s="47" t="s">
        <v>91</v>
      </c>
      <c r="F1139" s="47" t="s">
        <v>158</v>
      </c>
      <c r="G1139" s="47" t="s">
        <v>160</v>
      </c>
      <c r="H1139" s="47" t="s">
        <v>85</v>
      </c>
      <c r="I1139" s="56">
        <v>1</v>
      </c>
    </row>
    <row r="1140" spans="1:9" x14ac:dyDescent="0.2">
      <c r="A1140" s="55">
        <v>2025</v>
      </c>
      <c r="B1140" s="47" t="s">
        <v>37</v>
      </c>
      <c r="C1140" s="47" t="s">
        <v>192</v>
      </c>
      <c r="D1140" s="47" t="s">
        <v>40</v>
      </c>
      <c r="E1140" s="47" t="s">
        <v>84</v>
      </c>
      <c r="F1140" s="47" t="s">
        <v>158</v>
      </c>
      <c r="G1140" s="47" t="s">
        <v>159</v>
      </c>
      <c r="H1140" s="47" t="s">
        <v>87</v>
      </c>
      <c r="I1140" s="56">
        <v>1</v>
      </c>
    </row>
    <row r="1141" spans="1:9" x14ac:dyDescent="0.2">
      <c r="A1141" s="55">
        <v>2025</v>
      </c>
      <c r="B1141" s="47" t="s">
        <v>37</v>
      </c>
      <c r="C1141" s="47" t="s">
        <v>192</v>
      </c>
      <c r="D1141" s="47" t="s">
        <v>40</v>
      </c>
      <c r="E1141" s="47" t="s">
        <v>84</v>
      </c>
      <c r="F1141" s="47" t="s">
        <v>158</v>
      </c>
      <c r="G1141" s="47" t="s">
        <v>160</v>
      </c>
      <c r="H1141" s="47" t="s">
        <v>85</v>
      </c>
      <c r="I1141" s="56">
        <v>3</v>
      </c>
    </row>
    <row r="1142" spans="1:9" x14ac:dyDescent="0.2">
      <c r="A1142" s="55">
        <v>2025</v>
      </c>
      <c r="B1142" s="47" t="s">
        <v>37</v>
      </c>
      <c r="C1142" s="47" t="s">
        <v>192</v>
      </c>
      <c r="D1142" s="47" t="s">
        <v>40</v>
      </c>
      <c r="E1142" s="47" t="s">
        <v>84</v>
      </c>
      <c r="F1142" s="47" t="s">
        <v>158</v>
      </c>
      <c r="G1142" s="47" t="s">
        <v>160</v>
      </c>
      <c r="H1142" s="47" t="s">
        <v>86</v>
      </c>
      <c r="I1142" s="56">
        <v>9</v>
      </c>
    </row>
    <row r="1143" spans="1:9" x14ac:dyDescent="0.2">
      <c r="A1143" s="55">
        <v>2025</v>
      </c>
      <c r="B1143" s="47" t="s">
        <v>37</v>
      </c>
      <c r="C1143" s="47" t="s">
        <v>192</v>
      </c>
      <c r="D1143" s="47" t="s">
        <v>40</v>
      </c>
      <c r="E1143" s="47" t="s">
        <v>84</v>
      </c>
      <c r="F1143" s="47" t="s">
        <v>158</v>
      </c>
      <c r="G1143" s="47" t="s">
        <v>160</v>
      </c>
      <c r="H1143" s="47" t="s">
        <v>87</v>
      </c>
      <c r="I1143" s="56">
        <v>3</v>
      </c>
    </row>
    <row r="1144" spans="1:9" x14ac:dyDescent="0.2">
      <c r="A1144" s="55">
        <v>2025</v>
      </c>
      <c r="B1144" s="47" t="s">
        <v>37</v>
      </c>
      <c r="C1144" s="47" t="s">
        <v>192</v>
      </c>
      <c r="D1144" s="47" t="s">
        <v>40</v>
      </c>
      <c r="E1144" s="47" t="s">
        <v>84</v>
      </c>
      <c r="F1144" s="47" t="s">
        <v>158</v>
      </c>
      <c r="G1144" s="47" t="s">
        <v>160</v>
      </c>
      <c r="H1144" s="47" t="s">
        <v>88</v>
      </c>
      <c r="I1144" s="56">
        <v>6</v>
      </c>
    </row>
    <row r="1145" spans="1:9" x14ac:dyDescent="0.2">
      <c r="A1145" s="55">
        <v>2025</v>
      </c>
      <c r="B1145" s="47" t="s">
        <v>37</v>
      </c>
      <c r="C1145" s="47" t="s">
        <v>192</v>
      </c>
      <c r="D1145" s="47" t="s">
        <v>40</v>
      </c>
      <c r="E1145" s="47" t="s">
        <v>84</v>
      </c>
      <c r="F1145" s="47" t="s">
        <v>158</v>
      </c>
      <c r="G1145" s="47" t="s">
        <v>90</v>
      </c>
      <c r="H1145" s="47" t="s">
        <v>86</v>
      </c>
      <c r="I1145" s="56">
        <v>6</v>
      </c>
    </row>
    <row r="1146" spans="1:9" x14ac:dyDescent="0.2">
      <c r="A1146" s="55">
        <v>2025</v>
      </c>
      <c r="B1146" s="47" t="s">
        <v>37</v>
      </c>
      <c r="C1146" s="47" t="s">
        <v>192</v>
      </c>
      <c r="D1146" s="47" t="s">
        <v>40</v>
      </c>
      <c r="E1146" s="47" t="s">
        <v>84</v>
      </c>
      <c r="F1146" s="47" t="s">
        <v>158</v>
      </c>
      <c r="G1146" s="47" t="s">
        <v>90</v>
      </c>
      <c r="H1146" s="47" t="s">
        <v>87</v>
      </c>
      <c r="I1146" s="56">
        <v>24</v>
      </c>
    </row>
    <row r="1147" spans="1:9" x14ac:dyDescent="0.2">
      <c r="A1147" s="55">
        <v>2025</v>
      </c>
      <c r="B1147" s="47" t="s">
        <v>37</v>
      </c>
      <c r="C1147" s="47" t="s">
        <v>192</v>
      </c>
      <c r="D1147" s="47" t="s">
        <v>40</v>
      </c>
      <c r="E1147" s="47" t="s">
        <v>84</v>
      </c>
      <c r="F1147" s="47" t="s">
        <v>158</v>
      </c>
      <c r="G1147" s="47" t="s">
        <v>90</v>
      </c>
      <c r="H1147" s="47" t="s">
        <v>88</v>
      </c>
      <c r="I1147" s="56">
        <v>17</v>
      </c>
    </row>
    <row r="1148" spans="1:9" x14ac:dyDescent="0.2">
      <c r="A1148" s="55">
        <v>2025</v>
      </c>
      <c r="B1148" s="47" t="s">
        <v>39</v>
      </c>
      <c r="C1148" s="47" t="s">
        <v>194</v>
      </c>
      <c r="D1148" s="47" t="s">
        <v>40</v>
      </c>
      <c r="E1148" s="47" t="s">
        <v>84</v>
      </c>
      <c r="F1148" s="47" t="s">
        <v>158</v>
      </c>
      <c r="G1148" s="47" t="s">
        <v>159</v>
      </c>
      <c r="H1148" s="47" t="s">
        <v>86</v>
      </c>
      <c r="I1148" s="56">
        <v>1</v>
      </c>
    </row>
    <row r="1149" spans="1:9" x14ac:dyDescent="0.2">
      <c r="A1149" s="55">
        <v>2025</v>
      </c>
      <c r="B1149" s="47" t="s">
        <v>39</v>
      </c>
      <c r="C1149" s="47" t="s">
        <v>194</v>
      </c>
      <c r="D1149" s="47" t="s">
        <v>40</v>
      </c>
      <c r="E1149" s="47" t="s">
        <v>84</v>
      </c>
      <c r="F1149" s="47" t="s">
        <v>158</v>
      </c>
      <c r="G1149" s="47" t="s">
        <v>159</v>
      </c>
      <c r="H1149" s="47" t="s">
        <v>89</v>
      </c>
      <c r="I1149" s="56">
        <v>1</v>
      </c>
    </row>
    <row r="1150" spans="1:9" x14ac:dyDescent="0.2">
      <c r="A1150" s="55">
        <v>2025</v>
      </c>
      <c r="B1150" s="47" t="s">
        <v>39</v>
      </c>
      <c r="C1150" s="47" t="s">
        <v>194</v>
      </c>
      <c r="D1150" s="47" t="s">
        <v>40</v>
      </c>
      <c r="E1150" s="47" t="s">
        <v>84</v>
      </c>
      <c r="F1150" s="47" t="s">
        <v>158</v>
      </c>
      <c r="G1150" s="47" t="s">
        <v>160</v>
      </c>
      <c r="H1150" s="47" t="s">
        <v>85</v>
      </c>
      <c r="I1150" s="56">
        <v>7</v>
      </c>
    </row>
    <row r="1151" spans="1:9" x14ac:dyDescent="0.2">
      <c r="A1151" s="55">
        <v>2025</v>
      </c>
      <c r="B1151" s="47" t="s">
        <v>39</v>
      </c>
      <c r="C1151" s="47" t="s">
        <v>194</v>
      </c>
      <c r="D1151" s="47" t="s">
        <v>40</v>
      </c>
      <c r="E1151" s="47" t="s">
        <v>84</v>
      </c>
      <c r="F1151" s="47" t="s">
        <v>158</v>
      </c>
      <c r="G1151" s="47" t="s">
        <v>160</v>
      </c>
      <c r="H1151" s="47" t="s">
        <v>86</v>
      </c>
      <c r="I1151" s="56">
        <v>10</v>
      </c>
    </row>
    <row r="1152" spans="1:9" x14ac:dyDescent="0.2">
      <c r="A1152" s="55">
        <v>2025</v>
      </c>
      <c r="B1152" s="47" t="s">
        <v>39</v>
      </c>
      <c r="C1152" s="47" t="s">
        <v>194</v>
      </c>
      <c r="D1152" s="47" t="s">
        <v>40</v>
      </c>
      <c r="E1152" s="47" t="s">
        <v>84</v>
      </c>
      <c r="F1152" s="47" t="s">
        <v>158</v>
      </c>
      <c r="G1152" s="47" t="s">
        <v>160</v>
      </c>
      <c r="H1152" s="47" t="s">
        <v>87</v>
      </c>
      <c r="I1152" s="56">
        <v>11</v>
      </c>
    </row>
    <row r="1153" spans="1:9" x14ac:dyDescent="0.2">
      <c r="A1153" s="55">
        <v>2025</v>
      </c>
      <c r="B1153" s="47" t="s">
        <v>39</v>
      </c>
      <c r="C1153" s="47" t="s">
        <v>194</v>
      </c>
      <c r="D1153" s="47" t="s">
        <v>40</v>
      </c>
      <c r="E1153" s="47" t="s">
        <v>84</v>
      </c>
      <c r="F1153" s="47" t="s">
        <v>158</v>
      </c>
      <c r="G1153" s="47" t="s">
        <v>160</v>
      </c>
      <c r="H1153" s="47" t="s">
        <v>88</v>
      </c>
      <c r="I1153" s="56">
        <v>8</v>
      </c>
    </row>
    <row r="1154" spans="1:9" x14ac:dyDescent="0.2">
      <c r="A1154" s="55">
        <v>2025</v>
      </c>
      <c r="B1154" s="47" t="s">
        <v>39</v>
      </c>
      <c r="C1154" s="47" t="s">
        <v>194</v>
      </c>
      <c r="D1154" s="47" t="s">
        <v>40</v>
      </c>
      <c r="E1154" s="47" t="s">
        <v>84</v>
      </c>
      <c r="F1154" s="47" t="s">
        <v>158</v>
      </c>
      <c r="G1154" s="47" t="s">
        <v>160</v>
      </c>
      <c r="H1154" s="47" t="s">
        <v>89</v>
      </c>
      <c r="I1154" s="56">
        <v>3</v>
      </c>
    </row>
    <row r="1155" spans="1:9" x14ac:dyDescent="0.2">
      <c r="A1155" s="55">
        <v>2025</v>
      </c>
      <c r="B1155" s="47" t="s">
        <v>39</v>
      </c>
      <c r="C1155" s="47" t="s">
        <v>194</v>
      </c>
      <c r="D1155" s="47" t="s">
        <v>40</v>
      </c>
      <c r="E1155" s="47" t="s">
        <v>84</v>
      </c>
      <c r="F1155" s="47" t="s">
        <v>158</v>
      </c>
      <c r="G1155" s="47" t="s">
        <v>90</v>
      </c>
      <c r="H1155" s="47" t="s">
        <v>86</v>
      </c>
      <c r="I1155" s="56">
        <v>4</v>
      </c>
    </row>
    <row r="1156" spans="1:9" x14ac:dyDescent="0.2">
      <c r="A1156" s="55">
        <v>2025</v>
      </c>
      <c r="B1156" s="47" t="s">
        <v>39</v>
      </c>
      <c r="C1156" s="47" t="s">
        <v>194</v>
      </c>
      <c r="D1156" s="47" t="s">
        <v>40</v>
      </c>
      <c r="E1156" s="47" t="s">
        <v>84</v>
      </c>
      <c r="F1156" s="47" t="s">
        <v>158</v>
      </c>
      <c r="G1156" s="47" t="s">
        <v>90</v>
      </c>
      <c r="H1156" s="47" t="s">
        <v>87</v>
      </c>
      <c r="I1156" s="56">
        <v>31</v>
      </c>
    </row>
    <row r="1157" spans="1:9" x14ac:dyDescent="0.2">
      <c r="A1157" s="55">
        <v>2025</v>
      </c>
      <c r="B1157" s="47" t="s">
        <v>39</v>
      </c>
      <c r="C1157" s="47" t="s">
        <v>194</v>
      </c>
      <c r="D1157" s="47" t="s">
        <v>40</v>
      </c>
      <c r="E1157" s="47" t="s">
        <v>84</v>
      </c>
      <c r="F1157" s="47" t="s">
        <v>158</v>
      </c>
      <c r="G1157" s="47" t="s">
        <v>90</v>
      </c>
      <c r="H1157" s="47" t="s">
        <v>88</v>
      </c>
      <c r="I1157" s="56">
        <v>13</v>
      </c>
    </row>
    <row r="1158" spans="1:9" x14ac:dyDescent="0.2">
      <c r="A1158" s="55">
        <v>2025</v>
      </c>
      <c r="B1158" s="47" t="s">
        <v>39</v>
      </c>
      <c r="C1158" s="47" t="s">
        <v>194</v>
      </c>
      <c r="D1158" s="47" t="s">
        <v>40</v>
      </c>
      <c r="E1158" s="47" t="s">
        <v>84</v>
      </c>
      <c r="F1158" s="47" t="s">
        <v>158</v>
      </c>
      <c r="G1158" s="47" t="s">
        <v>90</v>
      </c>
      <c r="H1158" s="47" t="s">
        <v>89</v>
      </c>
      <c r="I1158" s="56">
        <v>1</v>
      </c>
    </row>
  </sheetData>
  <pageMargins left="0.7" right="0.7" top="0.75" bottom="0.75" header="0.3" footer="0.3"/>
  <headerFooter>
    <oddHeader>&amp;C&amp;"Calibri"&amp;10&amp;K000000 OFFICIAL-SENSITIVE - MHCLG ONLY&amp;1#_x000D_</oddHeader>
    <oddFooter>&amp;C_x000D_&amp;1#&amp;"Calibri"&amp;10&amp;K000000 OFFICIAL-SENSITIVE - MHCLG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72B0-1FA3-4A0B-9F11-77B710BC79BE}">
  <sheetPr codeName="Sheet4">
    <tabColor rgb="FFFF0000"/>
  </sheetPr>
  <dimension ref="A1:AL139"/>
  <sheetViews>
    <sheetView zoomScaleNormal="100" workbookViewId="0">
      <selection activeCell="L15" sqref="L15"/>
    </sheetView>
  </sheetViews>
  <sheetFormatPr defaultColWidth="9.140625" defaultRowHeight="15" x14ac:dyDescent="0.2"/>
  <cols>
    <col min="1" max="1" width="41.5703125" style="45" customWidth="1"/>
    <col min="2" max="8" width="8.5703125" style="45" customWidth="1"/>
    <col min="9" max="9" width="3.5703125" style="45" customWidth="1"/>
    <col min="10" max="15" width="8.5703125" style="45" customWidth="1"/>
    <col min="16" max="16" width="12.5703125" style="45" customWidth="1"/>
    <col min="17" max="17" width="3.5703125" style="45" customWidth="1"/>
    <col min="18" max="23" width="8.5703125" style="45" customWidth="1"/>
    <col min="24" max="24" width="12.5703125" style="45" customWidth="1"/>
    <col min="25" max="25" width="3.5703125" style="45" customWidth="1"/>
    <col min="26" max="31" width="8.5703125" style="45" customWidth="1"/>
    <col min="32" max="32" width="12.5703125" style="45" customWidth="1"/>
    <col min="33" max="33" width="21.5703125" style="45" bestFit="1" customWidth="1"/>
    <col min="34" max="35" width="9.140625" style="45"/>
    <col min="36" max="36" width="31.85546875" style="45" customWidth="1"/>
    <col min="37" max="37" width="10" style="45" customWidth="1"/>
    <col min="38" max="16384" width="9.140625" style="45"/>
  </cols>
  <sheetData>
    <row r="1" spans="1:38" ht="15" customHeight="1" x14ac:dyDescent="0.25">
      <c r="A1" s="74"/>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row>
    <row r="2" spans="1:38" ht="15" customHeight="1" x14ac:dyDescent="0.2">
      <c r="A2" s="57"/>
      <c r="B2" s="29"/>
      <c r="C2" s="29"/>
      <c r="D2" s="29"/>
      <c r="E2" s="60"/>
      <c r="F2" s="29"/>
      <c r="G2" s="29"/>
      <c r="H2" s="29"/>
      <c r="I2" s="60"/>
      <c r="J2" s="29"/>
      <c r="K2" s="29"/>
      <c r="L2" s="29"/>
      <c r="M2" s="29"/>
      <c r="N2" s="29"/>
      <c r="O2" s="29"/>
      <c r="P2" s="29"/>
      <c r="Q2" s="60"/>
      <c r="R2" s="29"/>
      <c r="S2" s="29"/>
      <c r="T2" s="29"/>
      <c r="U2" s="29"/>
      <c r="V2" s="29"/>
      <c r="W2" s="29"/>
      <c r="X2" s="29"/>
      <c r="Y2" s="60"/>
      <c r="Z2" s="29"/>
      <c r="AA2" s="29"/>
      <c r="AB2" s="29"/>
      <c r="AC2" s="29"/>
      <c r="AD2" s="29"/>
      <c r="AE2" s="29"/>
      <c r="AF2" s="29"/>
      <c r="AG2" s="59"/>
      <c r="AH2" s="59"/>
      <c r="AI2" s="59"/>
      <c r="AJ2" s="59"/>
      <c r="AK2" s="59"/>
      <c r="AL2" s="59"/>
    </row>
    <row r="3" spans="1:38" ht="15" customHeight="1" x14ac:dyDescent="0.2">
      <c r="A3" s="75">
        <f>FIRE1125a!A3</f>
        <v>2025</v>
      </c>
      <c r="B3" s="57"/>
      <c r="C3" s="57"/>
      <c r="D3" s="57"/>
      <c r="E3" s="57"/>
      <c r="F3" s="57"/>
      <c r="G3" s="57"/>
      <c r="H3" s="57"/>
      <c r="I3" s="57"/>
      <c r="J3" s="57"/>
      <c r="K3" s="57"/>
      <c r="L3" s="57"/>
      <c r="M3" s="57"/>
      <c r="N3" s="57"/>
      <c r="O3" s="57"/>
      <c r="P3" s="59"/>
      <c r="Q3" s="59"/>
      <c r="R3" s="59"/>
      <c r="S3" s="59"/>
      <c r="T3" s="59"/>
      <c r="U3" s="59"/>
      <c r="V3" s="59"/>
      <c r="W3" s="59"/>
      <c r="X3" s="59"/>
      <c r="Y3" s="59"/>
      <c r="Z3" s="59"/>
      <c r="AA3" s="59"/>
      <c r="AB3" s="59"/>
      <c r="AC3" s="59"/>
      <c r="AD3" s="59"/>
      <c r="AE3" s="59"/>
      <c r="AF3" s="59"/>
      <c r="AG3" s="59"/>
      <c r="AH3" s="59"/>
      <c r="AI3" s="59"/>
      <c r="AJ3" s="59"/>
      <c r="AK3" s="59"/>
      <c r="AL3" s="59"/>
    </row>
    <row r="4" spans="1:38" ht="32.1" customHeight="1" x14ac:dyDescent="0.25">
      <c r="A4" s="59"/>
      <c r="B4" s="59" t="s">
        <v>90</v>
      </c>
      <c r="C4" s="59"/>
      <c r="D4" s="59"/>
      <c r="E4" s="59"/>
      <c r="F4" s="59"/>
      <c r="G4" s="59"/>
      <c r="H4" s="59"/>
      <c r="I4" s="59"/>
      <c r="J4" s="59" t="s">
        <v>97</v>
      </c>
      <c r="K4" s="59"/>
      <c r="L4" s="59"/>
      <c r="M4" s="59"/>
      <c r="N4" s="59"/>
      <c r="O4" s="59"/>
      <c r="P4" s="59"/>
      <c r="Q4" s="59"/>
      <c r="R4" s="59" t="s">
        <v>98</v>
      </c>
      <c r="S4" s="59"/>
      <c r="T4" s="59"/>
      <c r="U4" s="59"/>
      <c r="V4" s="59"/>
      <c r="W4" s="59"/>
      <c r="X4" s="59"/>
      <c r="Y4" s="59"/>
      <c r="Z4" s="61" t="s">
        <v>99</v>
      </c>
      <c r="AA4" s="61"/>
      <c r="AB4" s="61"/>
      <c r="AC4" s="61"/>
      <c r="AD4" s="61"/>
      <c r="AE4" s="61"/>
      <c r="AF4" s="61"/>
      <c r="AG4" s="59"/>
      <c r="AH4" s="59"/>
      <c r="AI4" s="59"/>
      <c r="AJ4" s="59"/>
      <c r="AK4" s="59"/>
      <c r="AL4" s="59"/>
    </row>
    <row r="5" spans="1:38" s="58" customFormat="1" ht="60" customHeight="1" x14ac:dyDescent="0.25">
      <c r="A5" s="62" t="s">
        <v>203</v>
      </c>
      <c r="B5" s="63" t="s">
        <v>85</v>
      </c>
      <c r="C5" s="64" t="s">
        <v>86</v>
      </c>
      <c r="D5" s="64" t="s">
        <v>87</v>
      </c>
      <c r="E5" s="64" t="s">
        <v>88</v>
      </c>
      <c r="F5" s="64" t="s">
        <v>89</v>
      </c>
      <c r="G5" s="64" t="s">
        <v>71</v>
      </c>
      <c r="H5" s="64" t="s">
        <v>100</v>
      </c>
      <c r="I5" s="64"/>
      <c r="J5" s="63" t="s">
        <v>85</v>
      </c>
      <c r="K5" s="64" t="s">
        <v>86</v>
      </c>
      <c r="L5" s="64" t="s">
        <v>87</v>
      </c>
      <c r="M5" s="64" t="s">
        <v>88</v>
      </c>
      <c r="N5" s="64" t="s">
        <v>89</v>
      </c>
      <c r="O5" s="64" t="s">
        <v>71</v>
      </c>
      <c r="P5" s="64" t="s">
        <v>100</v>
      </c>
      <c r="Q5" s="64"/>
      <c r="R5" s="63" t="s">
        <v>85</v>
      </c>
      <c r="S5" s="64" t="s">
        <v>86</v>
      </c>
      <c r="T5" s="64" t="s">
        <v>87</v>
      </c>
      <c r="U5" s="64" t="s">
        <v>88</v>
      </c>
      <c r="V5" s="64" t="s">
        <v>89</v>
      </c>
      <c r="W5" s="64" t="s">
        <v>71</v>
      </c>
      <c r="X5" s="64" t="s">
        <v>100</v>
      </c>
      <c r="Y5" s="64"/>
      <c r="Z5" s="64" t="s">
        <v>42</v>
      </c>
      <c r="AA5" s="64" t="s">
        <v>43</v>
      </c>
      <c r="AB5" s="64" t="s">
        <v>44</v>
      </c>
      <c r="AC5" s="64" t="s">
        <v>45</v>
      </c>
      <c r="AD5" s="77" t="s">
        <v>46</v>
      </c>
      <c r="AE5" s="64" t="s">
        <v>101</v>
      </c>
      <c r="AF5" s="64" t="s">
        <v>204</v>
      </c>
      <c r="AG5" s="65"/>
      <c r="AH5" s="65"/>
      <c r="AI5" s="65"/>
      <c r="AJ5" s="65"/>
      <c r="AK5" s="65"/>
      <c r="AL5" s="65"/>
    </row>
    <row r="6" spans="1:38" ht="15" customHeight="1" x14ac:dyDescent="0.25">
      <c r="A6" s="59" t="s">
        <v>0</v>
      </c>
      <c r="B6" s="66" cm="1">
        <f t="array" ref="B6">SUMPRODUCT(('Data - apprentices'!$A$2:$A$99208=$A$3)*('Data - apprentices'!$H$2:$H$99208=B$5)*('Data - apprentices'!$G$2:$G$99208=$B$4)*('Data - apprentices'!$I$2:$I$99208))</f>
        <v>296</v>
      </c>
      <c r="C6" s="66" cm="1">
        <f t="array" ref="C6">SUMPRODUCT(('Data - apprentices'!$A$2:$A$99208=$A$3)*('Data - apprentices'!$H$2:$H$99208=C$5)*('Data - apprentices'!$G$2:$G$99208=$B$4)*('Data - apprentices'!$I$2:$I$99208))</f>
        <v>790</v>
      </c>
      <c r="D6" s="66" cm="1">
        <f t="array" ref="D6">SUMPRODUCT(('Data - apprentices'!$A$2:$A$99208=$A$3)*('Data - apprentices'!$H$2:$H$99208=D$5)*('Data - apprentices'!$G$2:$G$99208=$B$4)*('Data - apprentices'!$I$2:$I$99208))</f>
        <v>338</v>
      </c>
      <c r="E6" s="66" cm="1">
        <f t="array" ref="E6">SUMPRODUCT(('Data - apprentices'!$A$2:$A$99208=$A$3)*('Data - apprentices'!$H$2:$H$99208=E$5)*('Data - apprentices'!$G$2:$G$99208=$B$4)*('Data - apprentices'!$I$2:$I$99208))</f>
        <v>114</v>
      </c>
      <c r="F6" s="66" cm="1">
        <f t="array" ref="F6">SUMPRODUCT(('Data - apprentices'!$A$2:$A$99208=$A$3)*('Data - apprentices'!$H$2:$H$99208=F$5)*('Data - apprentices'!$G$2:$G$99208=$B$4)*('Data - apprentices'!$I$2:$I$99208))</f>
        <v>4</v>
      </c>
      <c r="G6" s="66" cm="1">
        <f t="array" ref="G6">SUMPRODUCT(('Data - apprentices'!$A$2:$A$99208=$A$3)*('Data - apprentices'!$H$2:$H$99208=G$5)*('Data - apprentices'!$G$2:$G$99208=$B$4)*('Data - apprentices'!$I$2:$I$99208))</f>
        <v>0</v>
      </c>
      <c r="H6" s="76">
        <f t="shared" ref="H6:H36" si="0">IF(SUM(B6:F6)=0,"-",20*(B6/SUM(B6:F6))+30*(C6/SUM(B6:F6))+40.5*(D6/SUM(B6:F6))+50.5*(E6/SUM(B6:F6))+60.5*(F6/SUM(B6:F6)))</f>
        <v>31.976653696498051</v>
      </c>
      <c r="I6" s="68"/>
      <c r="J6" s="66" cm="1">
        <f t="array" ref="J6">SUMPRODUCT(('Data - apprentices'!$A$2:$A$99208=$A$3)*('Data - apprentices'!$H$2:$H$99208=J$5)*('Data - apprentices'!$G$2:$G$99208=$J$4)*('Data - apprentices'!$I$2:$I$99208))</f>
        <v>8</v>
      </c>
      <c r="K6" s="66" cm="1">
        <f t="array" ref="K6">SUMPRODUCT(('Data - apprentices'!$A$2:$A$99208=$A$3)*('Data - apprentices'!$H$2:$H$99208=K$5)*('Data - apprentices'!$G$2:$G$99208=$J$4)*('Data - apprentices'!$I$2:$I$99208))</f>
        <v>20</v>
      </c>
      <c r="L6" s="66" cm="1">
        <f t="array" ref="L6">SUMPRODUCT(('Data - apprentices'!$A$2:$A$99208=$A$3)*('Data - apprentices'!$H$2:$H$99208=L$5)*('Data - apprentices'!$G$2:$G$99208=$J$4)*('Data - apprentices'!$I$2:$I$99208))</f>
        <v>17</v>
      </c>
      <c r="M6" s="66" cm="1">
        <f t="array" ref="M6">SUMPRODUCT(('Data - apprentices'!$A$2:$A$99208=$A$3)*('Data - apprentices'!$H$2:$H$99208=M$5)*('Data - apprentices'!$G$2:$G$99208=$J$4)*('Data - apprentices'!$I$2:$I$99208))</f>
        <v>3</v>
      </c>
      <c r="N6" s="66" cm="1">
        <f t="array" ref="N6">SUMPRODUCT(('Data - apprentices'!$A$2:$A$99208=$A$3)*('Data - apprentices'!$H$2:$H$99208=N$5)*('Data - apprentices'!$G$2:$G$99208=$J$4)*('Data - apprentices'!$I$2:$I$99208))</f>
        <v>2</v>
      </c>
      <c r="O6" s="66" cm="1">
        <f t="array" ref="O6">SUMPRODUCT(('Data - apprentices'!$A$2:$A$99208=$A$3)*('Data - apprentices'!$H$2:$H$99208=O$5)*('Data - apprentices'!$G$2:$G$99208=$J$4)*('Data - apprentices'!$I$2:$I$99208))</f>
        <v>0</v>
      </c>
      <c r="P6" s="76">
        <f t="shared" ref="P6:P36" si="1">IF(SUM(J6:N6)=0,"-",20*(J6/SUM(J6:N6))+30*(K6/SUM(J6:N6))+40.5*(L6/SUM(J6:N6))+50.5*(M6/SUM(J6:N6))+60.5*(N6/SUM(J6:N6)))</f>
        <v>34.42</v>
      </c>
      <c r="Q6" s="68"/>
      <c r="R6" s="66" cm="1">
        <f t="array" ref="R6">SUMPRODUCT(('Data - apprentices'!$A$2:$A$99208=$A$3)*('Data - apprentices'!$H$2:$H$99208=R$5)*('Data - apprentices'!$G$2:$G$99208=$R$4)*('Data - apprentices'!$I$2:$I$99208))</f>
        <v>61</v>
      </c>
      <c r="S6" s="66" cm="1">
        <f t="array" ref="S6">SUMPRODUCT(('Data - apprentices'!$A$2:$A$99208=$A$3)*('Data - apprentices'!$H$2:$H$99208=S$5)*('Data - apprentices'!$G$2:$G$99208=$R$4)*('Data - apprentices'!$I$2:$I$99208))</f>
        <v>89</v>
      </c>
      <c r="T6" s="66" cm="1">
        <f t="array" ref="T6">SUMPRODUCT(('Data - apprentices'!$A$2:$A$99208=$A$3)*('Data - apprentices'!$H$2:$H$99208=T$5)*('Data - apprentices'!$G$2:$G$99208=$R$4)*('Data - apprentices'!$I$2:$I$99208))</f>
        <v>59</v>
      </c>
      <c r="U6" s="66" cm="1">
        <f t="array" ref="U6">SUMPRODUCT(('Data - apprentices'!$A$2:$A$99208=$A$3)*('Data - apprentices'!$H$2:$H$99208=U$5)*('Data - apprentices'!$G$2:$G$99208=$R$4)*('Data - apprentices'!$I$2:$I$99208))</f>
        <v>36</v>
      </c>
      <c r="V6" s="66" cm="1">
        <f t="array" ref="V6">SUMPRODUCT(('Data - apprentices'!$A$2:$A$99208=$A$3)*('Data - apprentices'!$H$2:$H$99208=V$5)*('Data - apprentices'!$G$2:$G$99208=$R$4)*('Data - apprentices'!$I$2:$I$99208))</f>
        <v>6</v>
      </c>
      <c r="W6" s="66" cm="1">
        <f t="array" ref="W6">SUMPRODUCT(('Data - apprentices'!$A$2:$A$99208=$A$3)*('Data - apprentices'!$H$2:$H$99208=W$5)*('Data - apprentices'!$G$2:$G$99208=$R$4)*('Data - apprentices'!$I$2:$I$99208))</f>
        <v>0</v>
      </c>
      <c r="X6" s="76">
        <f t="shared" ref="X6:X36" si="2">IF(SUM(R6:V6)=0,"-",20*(R6/SUM(R6:V6))+30*(S6/SUM(R6:V6))+40.5*(T6/SUM(R6:V6))+50.5*(U6/SUM(R6:V6))+60.5*(V6/SUM(R6:V6)))</f>
        <v>33.707171314741039</v>
      </c>
      <c r="Y6" s="68"/>
      <c r="Z6" s="66">
        <f>B6+J6+R6</f>
        <v>365</v>
      </c>
      <c r="AA6" s="66">
        <f t="shared" ref="AA6:AE6" si="3">C6+K6+S6</f>
        <v>899</v>
      </c>
      <c r="AB6" s="66">
        <f t="shared" si="3"/>
        <v>414</v>
      </c>
      <c r="AC6" s="66">
        <f t="shared" si="3"/>
        <v>153</v>
      </c>
      <c r="AD6" s="66">
        <f t="shared" si="3"/>
        <v>12</v>
      </c>
      <c r="AE6" s="66">
        <f t="shared" si="3"/>
        <v>0</v>
      </c>
      <c r="AF6" s="76">
        <f>IF(SUM(Z6:AD6)=0,"-",20*(Z6/SUM(Z6:AD6))+30*(AA6/SUM(Z6:AD6))+40.5*(AB6/SUM(Z6:AD6))+50.5*(AC6/SUM(Z6:AD6))+60.5*(AD6/SUM(Z6:AD6)))</f>
        <v>32.278621812262614</v>
      </c>
      <c r="AG6" s="59"/>
      <c r="AH6" s="59"/>
      <c r="AI6" s="68"/>
      <c r="AJ6" s="68"/>
      <c r="AK6" s="59"/>
      <c r="AL6" s="59"/>
    </row>
    <row r="7" spans="1:38" ht="15" customHeight="1" x14ac:dyDescent="0.25">
      <c r="A7" s="59" t="s">
        <v>83</v>
      </c>
      <c r="B7" s="66" cm="1">
        <f t="array" ref="B7">SUMPRODUCT(('Data - apprentices'!$A$2:$A$99208=$A$3)*('Data - apprentices'!$D$2:$D$99208=$A7)*('Data - apprentices'!$H$2:$H$99208=B$5)*('Data - apprentices'!$G$2:$G$99208=$B$4)*('Data - apprentices'!$I$2:$I$99208))</f>
        <v>147</v>
      </c>
      <c r="C7" s="66" cm="1">
        <f t="array" ref="C7">SUMPRODUCT(('Data - apprentices'!$A$2:$A$99208=$A$3)*('Data - apprentices'!$D$2:$D$99208=$A7)*('Data - apprentices'!$H$2:$H$99208=C$5)*('Data - apprentices'!$G$2:$G$99208=$B$4)*('Data - apprentices'!$I$2:$I$99208))</f>
        <v>380</v>
      </c>
      <c r="D7" s="66" cm="1">
        <f t="array" ref="D7">SUMPRODUCT(('Data - apprentices'!$A$2:$A$99208=$A$3)*('Data - apprentices'!$D$2:$D$99208=$A7)*('Data - apprentices'!$H$2:$H$99208=D$5)*('Data - apprentices'!$G$2:$G$99208=$B$4)*('Data - apprentices'!$I$2:$I$99208))</f>
        <v>148</v>
      </c>
      <c r="E7" s="66" cm="1">
        <f t="array" ref="E7">SUMPRODUCT(('Data - apprentices'!$A$2:$A$99208=$A$3)*('Data - apprentices'!$D$2:$D$99208=$A7)*('Data - apprentices'!$H$2:$H$99208=E$5)*('Data - apprentices'!$G$2:$G$99208=$B$4)*('Data - apprentices'!$I$2:$I$99208))</f>
        <v>59</v>
      </c>
      <c r="F7" s="66" cm="1">
        <f t="array" ref="F7">SUMPRODUCT(('Data - apprentices'!$A$2:$A$99208=$A$3)*('Data - apprentices'!$D$2:$D$99208=$A7)*('Data - apprentices'!$H$2:$H$99208=F$5)*('Data - apprentices'!$G$2:$G$99208=$B$4)*('Data - apprentices'!$I$2:$I$99208))</f>
        <v>3</v>
      </c>
      <c r="G7" s="66" cm="1">
        <f t="array" ref="G7">SUMPRODUCT(('Data - apprentices'!$A$2:$A$99208=$A$3)*('Data - apprentices'!$D$2:$D$99208=$A7)*('Data - apprentices'!$H$2:$H$99208=G$5)*('Data - apprentices'!$G$2:$G$99208=$B$4)*('Data - apprentices'!$I$2:$I$99208))</f>
        <v>0</v>
      </c>
      <c r="H7" s="76">
        <f t="shared" si="0"/>
        <v>31.879240162822249</v>
      </c>
      <c r="I7" s="68"/>
      <c r="J7" s="66" cm="1">
        <f t="array" ref="J7">SUMPRODUCT(('Data - apprentices'!$A$2:$A$99208=$A$3)*('Data - apprentices'!$D$2:$D$99208=$A7)*('Data - apprentices'!$H$2:$H$99208=J$5)*('Data - apprentices'!$G$2:$G$99208=$J$4)*('Data - apprentices'!$I$2:$I$99208))</f>
        <v>8</v>
      </c>
      <c r="K7" s="66" cm="1">
        <f t="array" ref="K7">SUMPRODUCT(('Data - apprentices'!$A$2:$A$99208=$A$3)*('Data - apprentices'!$D$2:$D$99208=$A7)*('Data - apprentices'!$H$2:$H$99208=K$5)*('Data - apprentices'!$G$2:$G$99208=$J$4)*('Data - apprentices'!$I$2:$I$99208))</f>
        <v>15</v>
      </c>
      <c r="L7" s="66" cm="1">
        <f t="array" ref="L7">SUMPRODUCT(('Data - apprentices'!$A$2:$A$99208=$A$3)*('Data - apprentices'!$D$2:$D$99208=$A7)*('Data - apprentices'!$H$2:$H$99208=L$5)*('Data - apprentices'!$G$2:$G$99208=$J$4)*('Data - apprentices'!$I$2:$I$99208))</f>
        <v>10</v>
      </c>
      <c r="M7" s="66" cm="1">
        <f t="array" ref="M7">SUMPRODUCT(('Data - apprentices'!$A$2:$A$99208=$A$3)*('Data - apprentices'!$D$2:$D$99208=$A7)*('Data - apprentices'!$H$2:$H$99208=M$5)*('Data - apprentices'!$G$2:$G$99208=$J$4)*('Data - apprentices'!$I$2:$I$99208))</f>
        <v>2</v>
      </c>
      <c r="N7" s="66" cm="1">
        <f t="array" ref="N7">SUMPRODUCT(('Data - apprentices'!$A$2:$A$99208=$A$3)*('Data - apprentices'!$D$2:$D$99208=$A7)*('Data - apprentices'!$H$2:$H$99208=N$5)*('Data - apprentices'!$G$2:$G$99208=$J$4)*('Data - apprentices'!$I$2:$I$99208))</f>
        <v>1</v>
      </c>
      <c r="O7" s="66" cm="1">
        <f t="array" ref="O7">SUMPRODUCT(('Data - apprentices'!$A$2:$A$99208=$A$3)*('Data - apprentices'!$D$2:$D$99208=$A7)*('Data - apprentices'!$H$2:$H$99208=O$5)*('Data - apprentices'!$G$2:$G$99208=$J$4)*('Data - apprentices'!$I$2:$I$99208))</f>
        <v>0</v>
      </c>
      <c r="P7" s="76">
        <f t="shared" si="1"/>
        <v>32.680555555555557</v>
      </c>
      <c r="Q7" s="68"/>
      <c r="R7" s="66" cm="1">
        <f t="array" ref="R7">SUMPRODUCT(('Data - apprentices'!$A$2:$A$99208=$A$3)*('Data - apprentices'!$D$2:$D$99208=$A7)*('Data - apprentices'!$H$2:$H$99208=R$5)*('Data - apprentices'!$G$2:$G$99208=$R$4)*('Data - apprentices'!$I$2:$I$99208))</f>
        <v>37</v>
      </c>
      <c r="S7" s="66" cm="1">
        <f t="array" ref="S7">SUMPRODUCT(('Data - apprentices'!$A$2:$A$99208=$A$3)*('Data - apprentices'!$D$2:$D$99208=$A7)*('Data - apprentices'!$H$2:$H$99208=S$5)*('Data - apprentices'!$G$2:$G$99208=$R$4)*('Data - apprentices'!$I$2:$I$99208))</f>
        <v>62</v>
      </c>
      <c r="T7" s="66" cm="1">
        <f t="array" ref="T7">SUMPRODUCT(('Data - apprentices'!$A$2:$A$99208=$A$3)*('Data - apprentices'!$D$2:$D$99208=$A7)*('Data - apprentices'!$H$2:$H$99208=T$5)*('Data - apprentices'!$G$2:$G$99208=$R$4)*('Data - apprentices'!$I$2:$I$99208))</f>
        <v>39</v>
      </c>
      <c r="U7" s="66" cm="1">
        <f t="array" ref="U7">SUMPRODUCT(('Data - apprentices'!$A$2:$A$99208=$A$3)*('Data - apprentices'!$D$2:$D$99208=$A7)*('Data - apprentices'!$H$2:$H$99208=U$5)*('Data - apprentices'!$G$2:$G$99208=$R$4)*('Data - apprentices'!$I$2:$I$99208))</f>
        <v>17</v>
      </c>
      <c r="V7" s="66" cm="1">
        <f t="array" ref="V7">SUMPRODUCT(('Data - apprentices'!$A$2:$A$99208=$A$3)*('Data - apprentices'!$D$2:$D$99208=$A7)*('Data - apprentices'!$H$2:$H$99208=V$5)*('Data - apprentices'!$G$2:$G$99208=$R$4)*('Data - apprentices'!$I$2:$I$99208))</f>
        <v>3</v>
      </c>
      <c r="W7" s="66" cm="1">
        <f t="array" ref="W7">SUMPRODUCT(('Data - apprentices'!$A$2:$A$99208=$A$3)*('Data - apprentices'!$D$2:$D$99208=$A7)*('Data - apprentices'!$H$2:$H$99208=W$5)*('Data - apprentices'!$G$2:$G$99208=$R$4)*('Data - apprentices'!$I$2:$I$99208))</f>
        <v>0</v>
      </c>
      <c r="X7" s="76">
        <f t="shared" si="2"/>
        <v>33.034810126582279</v>
      </c>
      <c r="Y7" s="68"/>
      <c r="Z7" s="66">
        <f t="shared" ref="Z7:Z56" si="4">B7+J7+R7</f>
        <v>192</v>
      </c>
      <c r="AA7" s="66">
        <f t="shared" ref="AA7:AA56" si="5">C7+K7+S7</f>
        <v>457</v>
      </c>
      <c r="AB7" s="66">
        <f t="shared" ref="AB7:AB56" si="6">D7+L7+T7</f>
        <v>197</v>
      </c>
      <c r="AC7" s="66">
        <f t="shared" ref="AC7:AC56" si="7">E7+M7+U7</f>
        <v>78</v>
      </c>
      <c r="AD7" s="66">
        <f t="shared" ref="AD7:AD56" si="8">F7+N7+V7</f>
        <v>7</v>
      </c>
      <c r="AE7" s="66">
        <f t="shared" ref="AE7:AE56" si="9">G7+O7+W7</f>
        <v>0</v>
      </c>
      <c r="AF7" s="76">
        <f t="shared" ref="AF7:AF53" si="10">IF(SUM(Z7:AD7)=0,"-",20*(Z7/SUM(Z7:AD7))+30*(AA7/SUM(Z7:AD7))+40.5*(AB7/SUM(Z7:AD7))+50.5*(AC7/SUM(Z7:AD7))+60.5*(AD7/SUM(Z7:AD7)))</f>
        <v>32.10633727175081</v>
      </c>
      <c r="AG7" s="59"/>
      <c r="AH7" s="59"/>
      <c r="AI7" s="68"/>
      <c r="AJ7" s="68"/>
      <c r="AK7" s="59"/>
      <c r="AL7" s="59"/>
    </row>
    <row r="8" spans="1:38" ht="15" customHeight="1" x14ac:dyDescent="0.25">
      <c r="A8" s="59" t="s">
        <v>40</v>
      </c>
      <c r="B8" s="66" cm="1">
        <f t="array" ref="B8">SUMPRODUCT(('Data - apprentices'!$A$2:$A$99208=$A$3)*('Data - apprentices'!$D$2:$D$99208=$A8)*('Data - apprentices'!$H$2:$H$99208=B$5)*('Data - apprentices'!$G$2:$G$99208=$B$4)*('Data - apprentices'!$I$2:$I$99208))</f>
        <v>149</v>
      </c>
      <c r="C8" s="66" cm="1">
        <f t="array" ref="C8">SUMPRODUCT(('Data - apprentices'!$A$2:$A$99208=$A$3)*('Data - apprentices'!$D$2:$D$99208=$A8)*('Data - apprentices'!$H$2:$H$99208=C$5)*('Data - apprentices'!$G$2:$G$99208=$B$4)*('Data - apprentices'!$I$2:$I$99208))</f>
        <v>410</v>
      </c>
      <c r="D8" s="66" cm="1">
        <f t="array" ref="D8">SUMPRODUCT(('Data - apprentices'!$A$2:$A$99208=$A$3)*('Data - apprentices'!$D$2:$D$99208=$A8)*('Data - apprentices'!$H$2:$H$99208=D$5)*('Data - apprentices'!$G$2:$G$99208=$B$4)*('Data - apprentices'!$I$2:$I$99208))</f>
        <v>190</v>
      </c>
      <c r="E8" s="66" cm="1">
        <f t="array" ref="E8">SUMPRODUCT(('Data - apprentices'!$A$2:$A$99208=$A$3)*('Data - apprentices'!$D$2:$D$99208=$A8)*('Data - apprentices'!$H$2:$H$99208=E$5)*('Data - apprentices'!$G$2:$G$99208=$B$4)*('Data - apprentices'!$I$2:$I$99208))</f>
        <v>55</v>
      </c>
      <c r="F8" s="66" cm="1">
        <f t="array" ref="F8">SUMPRODUCT(('Data - apprentices'!$A$2:$A$99208=$A$3)*('Data - apprentices'!$D$2:$D$99208=$A8)*('Data - apprentices'!$H$2:$H$99208=F$5)*('Data - apprentices'!$G$2:$G$99208=$B$4)*('Data - apprentices'!$I$2:$I$99208))</f>
        <v>1</v>
      </c>
      <c r="G8" s="66" cm="1">
        <f t="array" ref="G8">SUMPRODUCT(('Data - apprentices'!$A$2:$A$99208=$A$3)*('Data - apprentices'!$D$2:$D$99208=$A8)*('Data - apprentices'!$H$2:$H$99208=G$5)*('Data - apprentices'!$G$2:$G$99208=$B$4)*('Data - apprentices'!$I$2:$I$99208))</f>
        <v>0</v>
      </c>
      <c r="H8" s="76">
        <f t="shared" si="0"/>
        <v>32.065838509316769</v>
      </c>
      <c r="I8" s="68"/>
      <c r="J8" s="66" cm="1">
        <f t="array" ref="J8">SUMPRODUCT(('Data - apprentices'!$A$2:$A$99208=$A$3)*('Data - apprentices'!$D$2:$D$99208=$A8)*('Data - apprentices'!$H$2:$H$99208=J$5)*('Data - apprentices'!$G$2:$G$99208=$J$4)*('Data - apprentices'!$I$2:$I$99208))</f>
        <v>0</v>
      </c>
      <c r="K8" s="66" cm="1">
        <f t="array" ref="K8">SUMPRODUCT(('Data - apprentices'!$A$2:$A$99208=$A$3)*('Data - apprentices'!$D$2:$D$99208=$A8)*('Data - apprentices'!$H$2:$H$99208=K$5)*('Data - apprentices'!$G$2:$G$99208=$J$4)*('Data - apprentices'!$I$2:$I$99208))</f>
        <v>5</v>
      </c>
      <c r="L8" s="66" cm="1">
        <f t="array" ref="L8">SUMPRODUCT(('Data - apprentices'!$A$2:$A$99208=$A$3)*('Data - apprentices'!$D$2:$D$99208=$A8)*('Data - apprentices'!$H$2:$H$99208=L$5)*('Data - apprentices'!$G$2:$G$99208=$J$4)*('Data - apprentices'!$I$2:$I$99208))</f>
        <v>7</v>
      </c>
      <c r="M8" s="66" cm="1">
        <f t="array" ref="M8">SUMPRODUCT(('Data - apprentices'!$A$2:$A$99208=$A$3)*('Data - apprentices'!$D$2:$D$99208=$A8)*('Data - apprentices'!$H$2:$H$99208=M$5)*('Data - apprentices'!$G$2:$G$99208=$J$4)*('Data - apprentices'!$I$2:$I$99208))</f>
        <v>1</v>
      </c>
      <c r="N8" s="66" cm="1">
        <f t="array" ref="N8">SUMPRODUCT(('Data - apprentices'!$A$2:$A$99208=$A$3)*('Data - apprentices'!$D$2:$D$99208=$A8)*('Data - apprentices'!$H$2:$H$99208=N$5)*('Data - apprentices'!$G$2:$G$99208=$J$4)*('Data - apprentices'!$I$2:$I$99208))</f>
        <v>1</v>
      </c>
      <c r="O8" s="66" cm="1">
        <f t="array" ref="O8">SUMPRODUCT(('Data - apprentices'!$A$2:$A$99208=$A$3)*('Data - apprentices'!$D$2:$D$99208=$A8)*('Data - apprentices'!$H$2:$H$99208=O$5)*('Data - apprentices'!$G$2:$G$99208=$J$4)*('Data - apprentices'!$I$2:$I$99208))</f>
        <v>0</v>
      </c>
      <c r="P8" s="76">
        <f t="shared" si="1"/>
        <v>38.892857142857139</v>
      </c>
      <c r="Q8" s="68"/>
      <c r="R8" s="66" cm="1">
        <f t="array" ref="R8">SUMPRODUCT(('Data - apprentices'!$A$2:$A$99208=$A$3)*('Data - apprentices'!$D$2:$D$99208=$A8)*('Data - apprentices'!$H$2:$H$99208=R$5)*('Data - apprentices'!$G$2:$G$99208=$R$4)*('Data - apprentices'!$I$2:$I$99208))</f>
        <v>24</v>
      </c>
      <c r="S8" s="66" cm="1">
        <f t="array" ref="S8">SUMPRODUCT(('Data - apprentices'!$A$2:$A$99208=$A$3)*('Data - apprentices'!$D$2:$D$99208=$A8)*('Data - apprentices'!$H$2:$H$99208=S$5)*('Data - apprentices'!$G$2:$G$99208=$R$4)*('Data - apprentices'!$I$2:$I$99208))</f>
        <v>27</v>
      </c>
      <c r="T8" s="66" cm="1">
        <f t="array" ref="T8">SUMPRODUCT(('Data - apprentices'!$A$2:$A$99208=$A$3)*('Data - apprentices'!$D$2:$D$99208=$A8)*('Data - apprentices'!$H$2:$H$99208=T$5)*('Data - apprentices'!$G$2:$G$99208=$R$4)*('Data - apprentices'!$I$2:$I$99208))</f>
        <v>20</v>
      </c>
      <c r="U8" s="66" cm="1">
        <f t="array" ref="U8">SUMPRODUCT(('Data - apprentices'!$A$2:$A$99208=$A$3)*('Data - apprentices'!$D$2:$D$99208=$A8)*('Data - apprentices'!$H$2:$H$99208=U$5)*('Data - apprentices'!$G$2:$G$99208=$R$4)*('Data - apprentices'!$I$2:$I$99208))</f>
        <v>19</v>
      </c>
      <c r="V8" s="66" cm="1">
        <f t="array" ref="V8">SUMPRODUCT(('Data - apprentices'!$A$2:$A$99208=$A$3)*('Data - apprentices'!$D$2:$D$99208=$A8)*('Data - apprentices'!$H$2:$H$99208=V$5)*('Data - apprentices'!$G$2:$G$99208=$R$4)*('Data - apprentices'!$I$2:$I$99208))</f>
        <v>3</v>
      </c>
      <c r="W8" s="66" cm="1">
        <f t="array" ref="W8">SUMPRODUCT(('Data - apprentices'!$A$2:$A$99208=$A$3)*('Data - apprentices'!$D$2:$D$99208=$A8)*('Data - apprentices'!$H$2:$H$99208=W$5)*('Data - apprentices'!$G$2:$G$99208=$R$4)*('Data - apprentices'!$I$2:$I$99208))</f>
        <v>0</v>
      </c>
      <c r="X8" s="76">
        <f t="shared" si="2"/>
        <v>34.8494623655914</v>
      </c>
      <c r="Y8" s="68"/>
      <c r="Z8" s="66">
        <f t="shared" si="4"/>
        <v>173</v>
      </c>
      <c r="AA8" s="66">
        <f t="shared" si="5"/>
        <v>442</v>
      </c>
      <c r="AB8" s="66">
        <f t="shared" si="6"/>
        <v>217</v>
      </c>
      <c r="AC8" s="66">
        <f t="shared" si="7"/>
        <v>75</v>
      </c>
      <c r="AD8" s="66">
        <f t="shared" si="8"/>
        <v>5</v>
      </c>
      <c r="AE8" s="66">
        <f t="shared" si="9"/>
        <v>0</v>
      </c>
      <c r="AF8" s="76">
        <f t="shared" si="10"/>
        <v>32.454495614035089</v>
      </c>
      <c r="AG8" s="59"/>
      <c r="AH8" s="59"/>
      <c r="AI8" s="68"/>
      <c r="AJ8" s="68"/>
      <c r="AK8" s="59"/>
      <c r="AL8" s="59"/>
    </row>
    <row r="9" spans="1:38" ht="15" customHeight="1" x14ac:dyDescent="0.25">
      <c r="A9" s="59" t="s">
        <v>84</v>
      </c>
      <c r="B9" s="66" cm="1">
        <f t="array" ref="B9">SUMPRODUCT(('Data - apprentices'!$A$2:$A$99208=$A$3)*('Data - apprentices'!$E$2:$E$99208=$A9)*('Data - apprentices'!$H$2:$H$99208=B$5)*('Data - apprentices'!$G$2:$G$99208=$B$4)*('Data - apprentices'!$I$2:$I$99208))</f>
        <v>218</v>
      </c>
      <c r="C9" s="66" cm="1">
        <f t="array" ref="C9">SUMPRODUCT(('Data - apprentices'!$A$2:$A$99208=$A$3)*('Data - apprentices'!$E$2:$E$99208=$A9)*('Data - apprentices'!$H$2:$H$99208=C$5)*('Data - apprentices'!$G$2:$G$99208=$B$4)*('Data - apprentices'!$I$2:$I$99208))</f>
        <v>619</v>
      </c>
      <c r="D9" s="66" cm="1">
        <f t="array" ref="D9">SUMPRODUCT(('Data - apprentices'!$A$2:$A$99208=$A$3)*('Data - apprentices'!$E$2:$E$99208=$A9)*('Data - apprentices'!$H$2:$H$99208=D$5)*('Data - apprentices'!$G$2:$G$99208=$B$4)*('Data - apprentices'!$I$2:$I$99208))</f>
        <v>258</v>
      </c>
      <c r="E9" s="66" cm="1">
        <f t="array" ref="E9">SUMPRODUCT(('Data - apprentices'!$A$2:$A$99208=$A$3)*('Data - apprentices'!$E$2:$E$99208=$A9)*('Data - apprentices'!$H$2:$H$99208=E$5)*('Data - apprentices'!$G$2:$G$99208=$B$4)*('Data - apprentices'!$I$2:$I$99208))</f>
        <v>80</v>
      </c>
      <c r="F9" s="66" cm="1">
        <f t="array" ref="F9">SUMPRODUCT(('Data - apprentices'!$A$2:$A$99208=$A$3)*('Data - apprentices'!$E$2:$E$99208=$A9)*('Data - apprentices'!$H$2:$H$99208=F$5)*('Data - apprentices'!$G$2:$G$99208=$B$4)*('Data - apprentices'!$I$2:$I$99208))</f>
        <v>2</v>
      </c>
      <c r="G9" s="66" cm="1">
        <f t="array" ref="G9">SUMPRODUCT(('Data - apprentices'!$A$2:$A$99208=$A$3)*('Data - apprentices'!$E$2:$E$99208=$A9)*('Data - apprentices'!$H$2:$H$99208=G$5)*('Data - apprentices'!$G$2:$G$99208=$B$4)*('Data - apprentices'!$I$2:$I$99208))</f>
        <v>0</v>
      </c>
      <c r="H9" s="76">
        <f t="shared" si="0"/>
        <v>31.894647408666099</v>
      </c>
      <c r="I9" s="68"/>
      <c r="J9" s="66" cm="1">
        <f t="array" ref="J9">SUMPRODUCT(('Data - apprentices'!$A$2:$A$99208=$A$3)*('Data - apprentices'!$E$2:$E$99208=$A9)*('Data - apprentices'!$H$2:$H$99208=J$5)*('Data - apprentices'!$G$2:$G$99208=$J$4)*('Data - apprentices'!$I$2:$I$99208))</f>
        <v>5</v>
      </c>
      <c r="K9" s="66" cm="1">
        <f t="array" ref="K9">SUMPRODUCT(('Data - apprentices'!$A$2:$A$99208=$A$3)*('Data - apprentices'!$E$2:$E$99208=$A9)*('Data - apprentices'!$H$2:$H$99208=K$5)*('Data - apprentices'!$G$2:$G$99208=$J$4)*('Data - apprentices'!$I$2:$I$99208))</f>
        <v>11</v>
      </c>
      <c r="L9" s="66" cm="1">
        <f t="array" ref="L9">SUMPRODUCT(('Data - apprentices'!$A$2:$A$99208=$A$3)*('Data - apprentices'!$E$2:$E$99208=$A9)*('Data - apprentices'!$H$2:$H$99208=L$5)*('Data - apprentices'!$G$2:$G$99208=$J$4)*('Data - apprentices'!$I$2:$I$99208))</f>
        <v>14</v>
      </c>
      <c r="M9" s="66" cm="1">
        <f t="array" ref="M9">SUMPRODUCT(('Data - apprentices'!$A$2:$A$99208=$A$3)*('Data - apprentices'!$E$2:$E$99208=$A9)*('Data - apprentices'!$H$2:$H$99208=M$5)*('Data - apprentices'!$G$2:$G$99208=$J$4)*('Data - apprentices'!$I$2:$I$99208))</f>
        <v>3</v>
      </c>
      <c r="N9" s="66" cm="1">
        <f t="array" ref="N9">SUMPRODUCT(('Data - apprentices'!$A$2:$A$99208=$A$3)*('Data - apprentices'!$E$2:$E$99208=$A9)*('Data - apprentices'!$H$2:$H$99208=N$5)*('Data - apprentices'!$G$2:$G$99208=$J$4)*('Data - apprentices'!$I$2:$I$99208))</f>
        <v>2</v>
      </c>
      <c r="O9" s="66" cm="1">
        <f t="array" ref="O9">SUMPRODUCT(('Data - apprentices'!$A$2:$A$99208=$A$3)*('Data - apprentices'!$E$2:$E$99208=$A9)*('Data - apprentices'!$H$2:$H$99208=O$5)*('Data - apprentices'!$G$2:$G$99208=$J$4)*('Data - apprentices'!$I$2:$I$99208))</f>
        <v>0</v>
      </c>
      <c r="P9" s="76">
        <f t="shared" si="1"/>
        <v>36.271428571428565</v>
      </c>
      <c r="Q9" s="68"/>
      <c r="R9" s="66" cm="1">
        <f t="array" ref="R9">SUMPRODUCT(('Data - apprentices'!$A$2:$A$99208=$A$3)*('Data - apprentices'!$E$2:$E$99208=$A9)*('Data - apprentices'!$H$2:$H$99208=R$5)*('Data - apprentices'!$G$2:$G$99208=$R$4)*('Data - apprentices'!$I$2:$I$99208))</f>
        <v>35</v>
      </c>
      <c r="S9" s="66" cm="1">
        <f t="array" ref="S9">SUMPRODUCT(('Data - apprentices'!$A$2:$A$99208=$A$3)*('Data - apprentices'!$E$2:$E$99208=$A9)*('Data - apprentices'!$H$2:$H$99208=S$5)*('Data - apprentices'!$G$2:$G$99208=$R$4)*('Data - apprentices'!$I$2:$I$99208))</f>
        <v>38</v>
      </c>
      <c r="T9" s="66" cm="1">
        <f t="array" ref="T9">SUMPRODUCT(('Data - apprentices'!$A$2:$A$99208=$A$3)*('Data - apprentices'!$E$2:$E$99208=$A9)*('Data - apprentices'!$H$2:$H$99208=T$5)*('Data - apprentices'!$G$2:$G$99208=$R$4)*('Data - apprentices'!$I$2:$I$99208))</f>
        <v>26</v>
      </c>
      <c r="U9" s="66" cm="1">
        <f t="array" ref="U9">SUMPRODUCT(('Data - apprentices'!$A$2:$A$99208=$A$3)*('Data - apprentices'!$E$2:$E$99208=$A9)*('Data - apprentices'!$H$2:$H$99208=U$5)*('Data - apprentices'!$G$2:$G$99208=$R$4)*('Data - apprentices'!$I$2:$I$99208))</f>
        <v>22</v>
      </c>
      <c r="V9" s="66" cm="1">
        <f t="array" ref="V9">SUMPRODUCT(('Data - apprentices'!$A$2:$A$99208=$A$3)*('Data - apprentices'!$E$2:$E$99208=$A9)*('Data - apprentices'!$H$2:$H$99208=V$5)*('Data - apprentices'!$G$2:$G$99208=$R$4)*('Data - apprentices'!$I$2:$I$99208))</f>
        <v>6</v>
      </c>
      <c r="W9" s="66" cm="1">
        <f t="array" ref="W9">SUMPRODUCT(('Data - apprentices'!$A$2:$A$99208=$A$3)*('Data - apprentices'!$E$2:$E$99208=$A9)*('Data - apprentices'!$H$2:$H$99208=W$5)*('Data - apprentices'!$G$2:$G$99208=$R$4)*('Data - apprentices'!$I$2:$I$99208))</f>
        <v>0</v>
      </c>
      <c r="X9" s="76">
        <f t="shared" si="2"/>
        <v>34.385826771653541</v>
      </c>
      <c r="Y9" s="68"/>
      <c r="Z9" s="66">
        <f t="shared" si="4"/>
        <v>258</v>
      </c>
      <c r="AA9" s="66">
        <f t="shared" si="5"/>
        <v>668</v>
      </c>
      <c r="AB9" s="66">
        <f t="shared" si="6"/>
        <v>298</v>
      </c>
      <c r="AC9" s="66">
        <f t="shared" si="7"/>
        <v>105</v>
      </c>
      <c r="AD9" s="66">
        <f t="shared" si="8"/>
        <v>10</v>
      </c>
      <c r="AE9" s="66">
        <f t="shared" si="9"/>
        <v>0</v>
      </c>
      <c r="AF9" s="76">
        <f t="shared" si="10"/>
        <v>32.245332337565344</v>
      </c>
      <c r="AG9" s="59"/>
      <c r="AH9" s="59"/>
      <c r="AI9" s="68"/>
      <c r="AJ9" s="68"/>
      <c r="AK9" s="59"/>
      <c r="AL9" s="59"/>
    </row>
    <row r="10" spans="1:38" ht="15" customHeight="1" x14ac:dyDescent="0.25">
      <c r="A10" s="59" t="s">
        <v>91</v>
      </c>
      <c r="B10" s="66" cm="1">
        <f t="array" ref="B10">SUMPRODUCT(('Data - apprentices'!$A$2:$A$99208=$A$3)*('Data - apprentices'!$E$2:$E$99208=$A10)*('Data - apprentices'!$H$2:$H$99208=B$5)*('Data - apprentices'!$G$2:$G$99208=$B$4)*('Data - apprentices'!$I$2:$I$99208))</f>
        <v>60</v>
      </c>
      <c r="C10" s="66" cm="1">
        <f t="array" ref="C10">SUMPRODUCT(('Data - apprentices'!$A$2:$A$99208=$A$3)*('Data - apprentices'!$E$2:$E$99208=$A10)*('Data - apprentices'!$H$2:$H$99208=C$5)*('Data - apprentices'!$G$2:$G$99208=$B$4)*('Data - apprentices'!$I$2:$I$99208))</f>
        <v>124</v>
      </c>
      <c r="D10" s="66" cm="1">
        <f t="array" ref="D10">SUMPRODUCT(('Data - apprentices'!$A$2:$A$99208=$A$3)*('Data - apprentices'!$E$2:$E$99208=$A10)*('Data - apprentices'!$H$2:$H$99208=D$5)*('Data - apprentices'!$G$2:$G$99208=$B$4)*('Data - apprentices'!$I$2:$I$99208))</f>
        <v>56</v>
      </c>
      <c r="E10" s="66" cm="1">
        <f t="array" ref="E10">SUMPRODUCT(('Data - apprentices'!$A$2:$A$99208=$A$3)*('Data - apprentices'!$E$2:$E$99208=$A10)*('Data - apprentices'!$H$2:$H$99208=E$5)*('Data - apprentices'!$G$2:$G$99208=$B$4)*('Data - apprentices'!$I$2:$I$99208))</f>
        <v>18</v>
      </c>
      <c r="F10" s="66" cm="1">
        <f t="array" ref="F10">SUMPRODUCT(('Data - apprentices'!$A$2:$A$99208=$A$3)*('Data - apprentices'!$E$2:$E$99208=$A10)*('Data - apprentices'!$H$2:$H$99208=F$5)*('Data - apprentices'!$G$2:$G$99208=$B$4)*('Data - apprentices'!$I$2:$I$99208))</f>
        <v>1</v>
      </c>
      <c r="G10" s="66" cm="1">
        <f t="array" ref="G10">SUMPRODUCT(('Data - apprentices'!$A$2:$A$99208=$A$3)*('Data - apprentices'!$E$2:$E$99208=$A10)*('Data - apprentices'!$H$2:$H$99208=G$5)*('Data - apprentices'!$G$2:$G$99208=$B$4)*('Data - apprentices'!$I$2:$I$99208))</f>
        <v>0</v>
      </c>
      <c r="H10" s="76">
        <f t="shared" si="0"/>
        <v>31.496138996138999</v>
      </c>
      <c r="I10" s="68"/>
      <c r="J10" s="66" cm="1">
        <f t="array" ref="J10">SUMPRODUCT(('Data - apprentices'!$A$2:$A$99208=$A$3)*('Data - apprentices'!$E$2:$E$99208=$A10)*('Data - apprentices'!$H$2:$H$99208=J$5)*('Data - apprentices'!$G$2:$G$99208=$J$4)*('Data - apprentices'!$I$2:$I$99208))</f>
        <v>0</v>
      </c>
      <c r="K10" s="66" cm="1">
        <f t="array" ref="K10">SUMPRODUCT(('Data - apprentices'!$A$2:$A$99208=$A$3)*('Data - apprentices'!$E$2:$E$99208=$A10)*('Data - apprentices'!$H$2:$H$99208=K$5)*('Data - apprentices'!$G$2:$G$99208=$J$4)*('Data - apprentices'!$I$2:$I$99208))</f>
        <v>0</v>
      </c>
      <c r="L10" s="66" cm="1">
        <f t="array" ref="L10">SUMPRODUCT(('Data - apprentices'!$A$2:$A$99208=$A$3)*('Data - apprentices'!$E$2:$E$99208=$A10)*('Data - apprentices'!$H$2:$H$99208=L$5)*('Data - apprentices'!$G$2:$G$99208=$J$4)*('Data - apprentices'!$I$2:$I$99208))</f>
        <v>1</v>
      </c>
      <c r="M10" s="66" cm="1">
        <f t="array" ref="M10">SUMPRODUCT(('Data - apprentices'!$A$2:$A$99208=$A$3)*('Data - apprentices'!$E$2:$E$99208=$A10)*('Data - apprentices'!$H$2:$H$99208=M$5)*('Data - apprentices'!$G$2:$G$99208=$J$4)*('Data - apprentices'!$I$2:$I$99208))</f>
        <v>0</v>
      </c>
      <c r="N10" s="66" cm="1">
        <f t="array" ref="N10">SUMPRODUCT(('Data - apprentices'!$A$2:$A$99208=$A$3)*('Data - apprentices'!$E$2:$E$99208=$A10)*('Data - apprentices'!$H$2:$H$99208=N$5)*('Data - apprentices'!$G$2:$G$99208=$J$4)*('Data - apprentices'!$I$2:$I$99208))</f>
        <v>0</v>
      </c>
      <c r="O10" s="66" cm="1">
        <f t="array" ref="O10">SUMPRODUCT(('Data - apprentices'!$A$2:$A$99208=$A$3)*('Data - apprentices'!$E$2:$E$99208=$A10)*('Data - apprentices'!$H$2:$H$99208=O$5)*('Data - apprentices'!$G$2:$G$99208=$J$4)*('Data - apprentices'!$I$2:$I$99208))</f>
        <v>0</v>
      </c>
      <c r="P10" s="76">
        <f t="shared" si="1"/>
        <v>40.5</v>
      </c>
      <c r="Q10" s="68"/>
      <c r="R10" s="66" cm="1">
        <f t="array" ref="R10">SUMPRODUCT(('Data - apprentices'!$A$2:$A$99208=$A$3)*('Data - apprentices'!$E$2:$E$99208=$A10)*('Data - apprentices'!$H$2:$H$99208=R$5)*('Data - apprentices'!$G$2:$G$99208=$R$4)*('Data - apprentices'!$I$2:$I$99208))</f>
        <v>15</v>
      </c>
      <c r="S10" s="66" cm="1">
        <f t="array" ref="S10">SUMPRODUCT(('Data - apprentices'!$A$2:$A$99208=$A$3)*('Data - apprentices'!$E$2:$E$99208=$A10)*('Data - apprentices'!$H$2:$H$99208=S$5)*('Data - apprentices'!$G$2:$G$99208=$R$4)*('Data - apprentices'!$I$2:$I$99208))</f>
        <v>30</v>
      </c>
      <c r="T10" s="66" cm="1">
        <f t="array" ref="T10">SUMPRODUCT(('Data - apprentices'!$A$2:$A$99208=$A$3)*('Data - apprentices'!$E$2:$E$99208=$A10)*('Data - apprentices'!$H$2:$H$99208=T$5)*('Data - apprentices'!$G$2:$G$99208=$R$4)*('Data - apprentices'!$I$2:$I$99208))</f>
        <v>17</v>
      </c>
      <c r="U10" s="66" cm="1">
        <f t="array" ref="U10">SUMPRODUCT(('Data - apprentices'!$A$2:$A$99208=$A$3)*('Data - apprentices'!$E$2:$E$99208=$A10)*('Data - apprentices'!$H$2:$H$99208=U$5)*('Data - apprentices'!$G$2:$G$99208=$R$4)*('Data - apprentices'!$I$2:$I$99208))</f>
        <v>8</v>
      </c>
      <c r="V10" s="66" cm="1">
        <f t="array" ref="V10">SUMPRODUCT(('Data - apprentices'!$A$2:$A$99208=$A$3)*('Data - apprentices'!$E$2:$E$99208=$A10)*('Data - apprentices'!$H$2:$H$99208=V$5)*('Data - apprentices'!$G$2:$G$99208=$R$4)*('Data - apprentices'!$I$2:$I$99208))</f>
        <v>0</v>
      </c>
      <c r="W10" s="66" cm="1">
        <f t="array" ref="W10">SUMPRODUCT(('Data - apprentices'!$A$2:$A$99208=$A$3)*('Data - apprentices'!$E$2:$E$99208=$A10)*('Data - apprentices'!$H$2:$H$99208=W$5)*('Data - apprentices'!$G$2:$G$99208=$R$4)*('Data - apprentices'!$I$2:$I$99208))</f>
        <v>0</v>
      </c>
      <c r="X10" s="76">
        <f t="shared" si="2"/>
        <v>32.75</v>
      </c>
      <c r="Y10" s="68"/>
      <c r="Z10" s="66">
        <f t="shared" si="4"/>
        <v>75</v>
      </c>
      <c r="AA10" s="66">
        <f t="shared" si="5"/>
        <v>154</v>
      </c>
      <c r="AB10" s="66">
        <f t="shared" si="6"/>
        <v>74</v>
      </c>
      <c r="AC10" s="66">
        <f t="shared" si="7"/>
        <v>26</v>
      </c>
      <c r="AD10" s="66">
        <f t="shared" si="8"/>
        <v>1</v>
      </c>
      <c r="AE10" s="66">
        <f t="shared" si="9"/>
        <v>0</v>
      </c>
      <c r="AF10" s="76">
        <f t="shared" si="10"/>
        <v>31.789393939393943</v>
      </c>
      <c r="AG10" s="59"/>
      <c r="AH10" s="59"/>
      <c r="AI10" s="68"/>
      <c r="AJ10" s="68"/>
      <c r="AK10" s="59"/>
      <c r="AL10" s="59"/>
    </row>
    <row r="11" spans="1:38" ht="15" customHeight="1" x14ac:dyDescent="0.25">
      <c r="A11" s="59" t="s">
        <v>92</v>
      </c>
      <c r="B11" s="66" cm="1">
        <f t="array" ref="B11">SUMPRODUCT(('Data - apprentices'!$A$2:$A$99208=$A$3)*('Data - apprentices'!$E$2:$E$99208=$A11)*('Data - apprentices'!$H$2:$H$99208=B$5)*('Data - apprentices'!$G$2:$G$99208=$B$4)*('Data - apprentices'!$I$2:$I$99208))</f>
        <v>18</v>
      </c>
      <c r="C11" s="66" cm="1">
        <f t="array" ref="C11">SUMPRODUCT(('Data - apprentices'!$A$2:$A$99208=$A$3)*('Data - apprentices'!$E$2:$E$99208=$A11)*('Data - apprentices'!$H$2:$H$99208=C$5)*('Data - apprentices'!$G$2:$G$99208=$B$4)*('Data - apprentices'!$I$2:$I$99208))</f>
        <v>47</v>
      </c>
      <c r="D11" s="66" cm="1">
        <f t="array" ref="D11">SUMPRODUCT(('Data - apprentices'!$A$2:$A$99208=$A$3)*('Data - apprentices'!$E$2:$E$99208=$A11)*('Data - apprentices'!$H$2:$H$99208=D$5)*('Data - apprentices'!$G$2:$G$99208=$B$4)*('Data - apprentices'!$I$2:$I$99208))</f>
        <v>24</v>
      </c>
      <c r="E11" s="66" cm="1">
        <f t="array" ref="E11">SUMPRODUCT(('Data - apprentices'!$A$2:$A$99208=$A$3)*('Data - apprentices'!$E$2:$E$99208=$A11)*('Data - apprentices'!$H$2:$H$99208=E$5)*('Data - apprentices'!$G$2:$G$99208=$B$4)*('Data - apprentices'!$I$2:$I$99208))</f>
        <v>16</v>
      </c>
      <c r="F11" s="66" cm="1">
        <f t="array" ref="F11">SUMPRODUCT(('Data - apprentices'!$A$2:$A$99208=$A$3)*('Data - apprentices'!$E$2:$E$99208=$A11)*('Data - apprentices'!$H$2:$H$99208=F$5)*('Data - apprentices'!$G$2:$G$99208=$B$4)*('Data - apprentices'!$I$2:$I$99208))</f>
        <v>1</v>
      </c>
      <c r="G11" s="66" cm="1">
        <f t="array" ref="G11">SUMPRODUCT(('Data - apprentices'!$A$2:$A$99208=$A$3)*('Data - apprentices'!$E$2:$E$99208=$A11)*('Data - apprentices'!$H$2:$H$99208=G$5)*('Data - apprentices'!$G$2:$G$99208=$B$4)*('Data - apprentices'!$I$2:$I$99208))</f>
        <v>0</v>
      </c>
      <c r="H11" s="76">
        <f t="shared" si="0"/>
        <v>34.061320754716988</v>
      </c>
      <c r="I11" s="68"/>
      <c r="J11" s="66" cm="1">
        <f t="array" ref="J11">SUMPRODUCT(('Data - apprentices'!$A$2:$A$99208=$A$3)*('Data - apprentices'!$E$2:$E$99208=$A11)*('Data - apprentices'!$H$2:$H$99208=J$5)*('Data - apprentices'!$G$2:$G$99208=$J$4)*('Data - apprentices'!$I$2:$I$99208))</f>
        <v>3</v>
      </c>
      <c r="K11" s="66" cm="1">
        <f t="array" ref="K11">SUMPRODUCT(('Data - apprentices'!$A$2:$A$99208=$A$3)*('Data - apprentices'!$E$2:$E$99208=$A11)*('Data - apprentices'!$H$2:$H$99208=K$5)*('Data - apprentices'!$G$2:$G$99208=$J$4)*('Data - apprentices'!$I$2:$I$99208))</f>
        <v>9</v>
      </c>
      <c r="L11" s="66" cm="1">
        <f t="array" ref="L11">SUMPRODUCT(('Data - apprentices'!$A$2:$A$99208=$A$3)*('Data - apprentices'!$E$2:$E$99208=$A11)*('Data - apprentices'!$H$2:$H$99208=L$5)*('Data - apprentices'!$G$2:$G$99208=$J$4)*('Data - apprentices'!$I$2:$I$99208))</f>
        <v>2</v>
      </c>
      <c r="M11" s="66" cm="1">
        <f t="array" ref="M11">SUMPRODUCT(('Data - apprentices'!$A$2:$A$99208=$A$3)*('Data - apprentices'!$E$2:$E$99208=$A11)*('Data - apprentices'!$H$2:$H$99208=M$5)*('Data - apprentices'!$G$2:$G$99208=$J$4)*('Data - apprentices'!$I$2:$I$99208))</f>
        <v>0</v>
      </c>
      <c r="N11" s="66" cm="1">
        <f t="array" ref="N11">SUMPRODUCT(('Data - apprentices'!$A$2:$A$99208=$A$3)*('Data - apprentices'!$E$2:$E$99208=$A11)*('Data - apprentices'!$H$2:$H$99208=N$5)*('Data - apprentices'!$G$2:$G$99208=$J$4)*('Data - apprentices'!$I$2:$I$99208))</f>
        <v>0</v>
      </c>
      <c r="O11" s="66" cm="1">
        <f t="array" ref="O11">SUMPRODUCT(('Data - apprentices'!$A$2:$A$99208=$A$3)*('Data - apprentices'!$E$2:$E$99208=$A11)*('Data - apprentices'!$H$2:$H$99208=O$5)*('Data - apprentices'!$G$2:$G$99208=$J$4)*('Data - apprentices'!$I$2:$I$99208))</f>
        <v>0</v>
      </c>
      <c r="P11" s="76">
        <f t="shared" si="1"/>
        <v>29.357142857142858</v>
      </c>
      <c r="Q11" s="68"/>
      <c r="R11" s="66" cm="1">
        <f t="array" ref="R11">SUMPRODUCT(('Data - apprentices'!$A$2:$A$99208=$A$3)*('Data - apprentices'!$E$2:$E$99208=$A11)*('Data - apprentices'!$H$2:$H$99208=R$5)*('Data - apprentices'!$G$2:$G$99208=$R$4)*('Data - apprentices'!$I$2:$I$99208))</f>
        <v>11</v>
      </c>
      <c r="S11" s="66" cm="1">
        <f t="array" ref="S11">SUMPRODUCT(('Data - apprentices'!$A$2:$A$99208=$A$3)*('Data - apprentices'!$E$2:$E$99208=$A11)*('Data - apprentices'!$H$2:$H$99208=S$5)*('Data - apprentices'!$G$2:$G$99208=$R$4)*('Data - apprentices'!$I$2:$I$99208))</f>
        <v>21</v>
      </c>
      <c r="T11" s="66" cm="1">
        <f t="array" ref="T11">SUMPRODUCT(('Data - apprentices'!$A$2:$A$99208=$A$3)*('Data - apprentices'!$E$2:$E$99208=$A11)*('Data - apprentices'!$H$2:$H$99208=T$5)*('Data - apprentices'!$G$2:$G$99208=$R$4)*('Data - apprentices'!$I$2:$I$99208))</f>
        <v>16</v>
      </c>
      <c r="U11" s="66" cm="1">
        <f t="array" ref="U11">SUMPRODUCT(('Data - apprentices'!$A$2:$A$99208=$A$3)*('Data - apprentices'!$E$2:$E$99208=$A11)*('Data - apprentices'!$H$2:$H$99208=U$5)*('Data - apprentices'!$G$2:$G$99208=$R$4)*('Data - apprentices'!$I$2:$I$99208))</f>
        <v>6</v>
      </c>
      <c r="V11" s="66" cm="1">
        <f t="array" ref="V11">SUMPRODUCT(('Data - apprentices'!$A$2:$A$99208=$A$3)*('Data - apprentices'!$E$2:$E$99208=$A11)*('Data - apprentices'!$H$2:$H$99208=V$5)*('Data - apprentices'!$G$2:$G$99208=$R$4)*('Data - apprentices'!$I$2:$I$99208))</f>
        <v>0</v>
      </c>
      <c r="W11" s="66" cm="1">
        <f t="array" ref="W11">SUMPRODUCT(('Data - apprentices'!$A$2:$A$99208=$A$3)*('Data - apprentices'!$E$2:$E$99208=$A11)*('Data - apprentices'!$H$2:$H$99208=W$5)*('Data - apprentices'!$G$2:$G$99208=$R$4)*('Data - apprentices'!$I$2:$I$99208))</f>
        <v>0</v>
      </c>
      <c r="X11" s="76">
        <f t="shared" si="2"/>
        <v>33.351851851851848</v>
      </c>
      <c r="Y11" s="68"/>
      <c r="Z11" s="66">
        <f t="shared" si="4"/>
        <v>32</v>
      </c>
      <c r="AA11" s="66">
        <f t="shared" si="5"/>
        <v>77</v>
      </c>
      <c r="AB11" s="66">
        <f t="shared" si="6"/>
        <v>42</v>
      </c>
      <c r="AC11" s="66">
        <f t="shared" si="7"/>
        <v>22</v>
      </c>
      <c r="AD11" s="66">
        <f t="shared" si="8"/>
        <v>1</v>
      </c>
      <c r="AE11" s="66">
        <f t="shared" si="9"/>
        <v>0</v>
      </c>
      <c r="AF11" s="76">
        <f t="shared" si="10"/>
        <v>33.462643678160923</v>
      </c>
      <c r="AG11" s="59"/>
      <c r="AH11" s="59"/>
      <c r="AI11" s="68"/>
      <c r="AJ11" s="68"/>
      <c r="AK11" s="59"/>
      <c r="AL11" s="59"/>
    </row>
    <row r="12" spans="1:38" ht="15" customHeight="1" x14ac:dyDescent="0.25">
      <c r="A12" s="59" t="s">
        <v>1</v>
      </c>
      <c r="B12" s="66" cm="1">
        <f t="array" ref="B12">SUMPRODUCT(('Data - apprentices'!$A$2:$A$99208=$A$3)*('Data - apprentices'!$G$2:$G$99208=$B$4)*('Data - apprentices'!$B$2:$B$99208=$A12)*('Data - apprentices'!$H$2:$H$99208=B$5)*('Data - apprentices'!$I$2:$I$99208))</f>
        <v>8</v>
      </c>
      <c r="C12" s="66" cm="1">
        <f t="array" ref="C12">SUMPRODUCT(('Data - apprentices'!$A$2:$A$99208=$A$3)*('Data - apprentices'!$G$2:$G$99208=$B$4)*('Data - apprentices'!$B$2:$B$99208=$A12)*('Data - apprentices'!$H$2:$H$99208=C$5)*('Data - apprentices'!$I$2:$I$99208))</f>
        <v>47</v>
      </c>
      <c r="D12" s="66" cm="1">
        <f t="array" ref="D12">SUMPRODUCT(('Data - apprentices'!$A$2:$A$99208=$A$3)*('Data - apprentices'!$G$2:$G$99208=$B$4)*('Data - apprentices'!$B$2:$B$99208=$A12)*('Data - apprentices'!$H$2:$H$99208=D$5)*('Data - apprentices'!$I$2:$I$99208))</f>
        <v>33</v>
      </c>
      <c r="E12" s="66" cm="1">
        <f t="array" ref="E12">SUMPRODUCT(('Data - apprentices'!$A$2:$A$99208=$A$3)*('Data - apprentices'!$G$2:$G$99208=$B$4)*('Data - apprentices'!$B$2:$B$99208=$A12)*('Data - apprentices'!$H$2:$H$99208=E$5)*('Data - apprentices'!$I$2:$I$99208))</f>
        <v>22</v>
      </c>
      <c r="F12" s="66" cm="1">
        <f t="array" ref="F12">SUMPRODUCT(('Data - apprentices'!$A$2:$A$99208=$A$3)*('Data - apprentices'!$G$2:$G$99208=$B$4)*('Data - apprentices'!$B$2:$B$99208=$A12)*('Data - apprentices'!$H$2:$H$99208=F$5)*('Data - apprentices'!$I$2:$I$99208))</f>
        <v>1</v>
      </c>
      <c r="G12" s="66" cm="1">
        <f t="array" ref="G12">SUMPRODUCT(('Data - apprentices'!$A$2:$A$99208=$A$3)*('Data - apprentices'!$G$2:$G$99208=$B$4)*('Data - apprentices'!$B$2:$B$99208=$A12)*('Data - apprentices'!$H$2:$H$99208=G$5)*('Data - apprentices'!$I$2:$I$99208))</f>
        <v>0</v>
      </c>
      <c r="H12" s="76">
        <f t="shared" si="0"/>
        <v>36.738738738738732</v>
      </c>
      <c r="I12" s="68"/>
      <c r="J12" s="66" cm="1">
        <f t="array" ref="J12">SUMPRODUCT(('Data - apprentices'!$A$2:$A$99208=$A$3)*('Data - apprentices'!$G$2:$G$99208=$J$4)*('Data - apprentices'!$B$2:$B$99208=$A12)*('Data - apprentices'!$H$2:$H$99208=J$5)*('Data - apprentices'!$I$2:$I$99208))</f>
        <v>0</v>
      </c>
      <c r="K12" s="66" cm="1">
        <f t="array" ref="K12">SUMPRODUCT(('Data - apprentices'!$A$2:$A$99208=$A$3)*('Data - apprentices'!$G$2:$G$99208=$J$4)*('Data - apprentices'!$B$2:$B$99208=$A12)*('Data - apprentices'!$H$2:$H$99208=K$5)*('Data - apprentices'!$I$2:$I$99208))</f>
        <v>0</v>
      </c>
      <c r="L12" s="66" cm="1">
        <f t="array" ref="L12">SUMPRODUCT(('Data - apprentices'!$A$2:$A$99208=$A$3)*('Data - apprentices'!$G$2:$G$99208=$J$4)*('Data - apprentices'!$B$2:$B$99208=$A12)*('Data - apprentices'!$H$2:$H$99208=L$5)*('Data - apprentices'!$I$2:$I$99208))</f>
        <v>6</v>
      </c>
      <c r="M12" s="66" cm="1">
        <f t="array" ref="M12">SUMPRODUCT(('Data - apprentices'!$A$2:$A$99208=$A$3)*('Data - apprentices'!$G$2:$G$99208=$J$4)*('Data - apprentices'!$B$2:$B$99208=$A12)*('Data - apprentices'!$H$2:$H$99208=M$5)*('Data - apprentices'!$I$2:$I$99208))</f>
        <v>2</v>
      </c>
      <c r="N12" s="66" cm="1">
        <f t="array" ref="N12">SUMPRODUCT(('Data - apprentices'!$A$2:$A$99208=$A$3)*('Data - apprentices'!$G$2:$G$99208=$J$4)*('Data - apprentices'!$B$2:$B$99208=$A12)*('Data - apprentices'!$H$2:$H$99208=N$5)*('Data - apprentices'!$I$2:$I$99208))</f>
        <v>1</v>
      </c>
      <c r="O12" s="66" cm="1">
        <f t="array" ref="O12">SUMPRODUCT(('Data - apprentices'!$A$2:$A$99208=$A$3)*('Data - apprentices'!$G$2:$G$99208=$J$4)*('Data - apprentices'!$B$2:$B$99208=$A12)*('Data - apprentices'!$H$2:$H$99208=O$5)*('Data - apprentices'!$I$2:$I$99208))</f>
        <v>0</v>
      </c>
      <c r="P12" s="76">
        <f t="shared" si="1"/>
        <v>44.944444444444443</v>
      </c>
      <c r="Q12" s="68"/>
      <c r="R12" s="66" cm="1">
        <f t="array" ref="R12">SUMPRODUCT(('Data - apprentices'!$A$2:$A$99208=$A$3)*('Data - apprentices'!$G$2:$G$99208=$R$4)*('Data - apprentices'!$B$2:$B$99208=$A12)*('Data - apprentices'!$H$2:$H$99208=R$5)*('Data - apprentices'!$I$2:$I$99208))</f>
        <v>4</v>
      </c>
      <c r="S12" s="66" cm="1">
        <f t="array" ref="S12">SUMPRODUCT(('Data - apprentices'!$A$2:$A$99208=$A$3)*('Data - apprentices'!$G$2:$G$99208=$R$4)*('Data - apprentices'!$B$2:$B$99208=$A12)*('Data - apprentices'!$H$2:$H$99208=S$5)*('Data - apprentices'!$I$2:$I$99208))</f>
        <v>7</v>
      </c>
      <c r="T12" s="66" cm="1">
        <f t="array" ref="T12">SUMPRODUCT(('Data - apprentices'!$A$2:$A$99208=$A$3)*('Data - apprentices'!$G$2:$G$99208=$R$4)*('Data - apprentices'!$B$2:$B$99208=$A12)*('Data - apprentices'!$H$2:$H$99208=T$5)*('Data - apprentices'!$I$2:$I$99208))</f>
        <v>5</v>
      </c>
      <c r="U12" s="66" cm="1">
        <f t="array" ref="U12">SUMPRODUCT(('Data - apprentices'!$A$2:$A$99208=$A$3)*('Data - apprentices'!$G$2:$G$99208=$R$4)*('Data - apprentices'!$B$2:$B$99208=$A12)*('Data - apprentices'!$H$2:$H$99208=U$5)*('Data - apprentices'!$I$2:$I$99208))</f>
        <v>2</v>
      </c>
      <c r="V12" s="66" cm="1">
        <f t="array" ref="V12">SUMPRODUCT(('Data - apprentices'!$A$2:$A$99208=$A$3)*('Data - apprentices'!$G$2:$G$99208=$R$4)*('Data - apprentices'!$B$2:$B$99208=$A12)*('Data - apprentices'!$H$2:$H$99208=V$5)*('Data - apprentices'!$I$2:$I$99208))</f>
        <v>3</v>
      </c>
      <c r="W12" s="66" cm="1">
        <f t="array" ref="W12">SUMPRODUCT(('Data - apprentices'!$A$2:$A$99208=$A$3)*('Data - apprentices'!$G$2:$G$99208=$R$4)*('Data - apprentices'!$B$2:$B$99208=$A12)*('Data - apprentices'!$H$2:$H$99208=W$5)*('Data - apprentices'!$I$2:$I$99208))</f>
        <v>0</v>
      </c>
      <c r="X12" s="76">
        <f t="shared" si="2"/>
        <v>36.904761904761905</v>
      </c>
      <c r="Y12" s="68"/>
      <c r="Z12" s="66">
        <f t="shared" si="4"/>
        <v>12</v>
      </c>
      <c r="AA12" s="66">
        <f t="shared" si="5"/>
        <v>54</v>
      </c>
      <c r="AB12" s="66">
        <f t="shared" si="6"/>
        <v>44</v>
      </c>
      <c r="AC12" s="66">
        <f t="shared" si="7"/>
        <v>26</v>
      </c>
      <c r="AD12" s="66">
        <f t="shared" si="8"/>
        <v>5</v>
      </c>
      <c r="AE12" s="66">
        <f t="shared" si="9"/>
        <v>0</v>
      </c>
      <c r="AF12" s="76">
        <f t="shared" si="10"/>
        <v>37.287234042553187</v>
      </c>
      <c r="AG12" s="59"/>
      <c r="AH12" s="59"/>
      <c r="AI12" s="68"/>
      <c r="AJ12" s="68"/>
      <c r="AK12" s="59"/>
      <c r="AL12" s="59"/>
    </row>
    <row r="13" spans="1:38" ht="15" customHeight="1" x14ac:dyDescent="0.25">
      <c r="A13" s="59" t="s">
        <v>2</v>
      </c>
      <c r="B13" s="66" cm="1">
        <f t="array" ref="B13">SUMPRODUCT(('Data - apprentices'!$A$2:$A$99208=$A$3)*('Data - apprentices'!$G$2:$G$99208=$B$4)*('Data - apprentices'!$B$2:$B$99208=$A13)*('Data - apprentices'!$H$2:$H$99208=B$5)*('Data - apprentices'!$I$2:$I$99208))</f>
        <v>0</v>
      </c>
      <c r="C13" s="66" cm="1">
        <f t="array" ref="C13">SUMPRODUCT(('Data - apprentices'!$A$2:$A$99208=$A$3)*('Data - apprentices'!$G$2:$G$99208=$B$4)*('Data - apprentices'!$B$2:$B$99208=$A13)*('Data - apprentices'!$H$2:$H$99208=C$5)*('Data - apprentices'!$I$2:$I$99208))</f>
        <v>0</v>
      </c>
      <c r="D13" s="66" cm="1">
        <f t="array" ref="D13">SUMPRODUCT(('Data - apprentices'!$A$2:$A$99208=$A$3)*('Data - apprentices'!$G$2:$G$99208=$B$4)*('Data - apprentices'!$B$2:$B$99208=$A13)*('Data - apprentices'!$H$2:$H$99208=D$5)*('Data - apprentices'!$I$2:$I$99208))</f>
        <v>0</v>
      </c>
      <c r="E13" s="66" cm="1">
        <f t="array" ref="E13">SUMPRODUCT(('Data - apprentices'!$A$2:$A$99208=$A$3)*('Data - apprentices'!$G$2:$G$99208=$B$4)*('Data - apprentices'!$B$2:$B$99208=$A13)*('Data - apprentices'!$H$2:$H$99208=E$5)*('Data - apprentices'!$I$2:$I$99208))</f>
        <v>0</v>
      </c>
      <c r="F13" s="66" cm="1">
        <f t="array" ref="F13">SUMPRODUCT(('Data - apprentices'!$A$2:$A$99208=$A$3)*('Data - apprentices'!$G$2:$G$99208=$B$4)*('Data - apprentices'!$B$2:$B$99208=$A13)*('Data - apprentices'!$H$2:$H$99208=F$5)*('Data - apprentices'!$I$2:$I$99208))</f>
        <v>0</v>
      </c>
      <c r="G13" s="66" cm="1">
        <f t="array" ref="G13">SUMPRODUCT(('Data - apprentices'!$A$2:$A$99208=$A$3)*('Data - apprentices'!$G$2:$G$99208=$B$4)*('Data - apprentices'!$B$2:$B$99208=$A13)*('Data - apprentices'!$H$2:$H$99208=G$5)*('Data - apprentices'!$I$2:$I$99208))</f>
        <v>0</v>
      </c>
      <c r="H13" s="67" t="str">
        <f t="shared" si="0"/>
        <v>-</v>
      </c>
      <c r="I13" s="68"/>
      <c r="J13" s="66" cm="1">
        <f t="array" ref="J13">SUMPRODUCT(('Data - apprentices'!$A$2:$A$99208=$A$3)*('Data - apprentices'!$G$2:$G$99208=$J$4)*('Data - apprentices'!$B$2:$B$99208=$A13)*('Data - apprentices'!$H$2:$H$99208=J$5)*('Data - apprentices'!$I$2:$I$99208))</f>
        <v>0</v>
      </c>
      <c r="K13" s="66" cm="1">
        <f t="array" ref="K13">SUMPRODUCT(('Data - apprentices'!$A$2:$A$99208=$A$3)*('Data - apprentices'!$G$2:$G$99208=$J$4)*('Data - apprentices'!$B$2:$B$99208=$A13)*('Data - apprentices'!$H$2:$H$99208=K$5)*('Data - apprentices'!$I$2:$I$99208))</f>
        <v>0</v>
      </c>
      <c r="L13" s="66" cm="1">
        <f t="array" ref="L13">SUMPRODUCT(('Data - apprentices'!$A$2:$A$99208=$A$3)*('Data - apprentices'!$G$2:$G$99208=$J$4)*('Data - apprentices'!$B$2:$B$99208=$A13)*('Data - apprentices'!$H$2:$H$99208=L$5)*('Data - apprentices'!$I$2:$I$99208))</f>
        <v>0</v>
      </c>
      <c r="M13" s="66" cm="1">
        <f t="array" ref="M13">SUMPRODUCT(('Data - apprentices'!$A$2:$A$99208=$A$3)*('Data - apprentices'!$G$2:$G$99208=$J$4)*('Data - apprentices'!$B$2:$B$99208=$A13)*('Data - apprentices'!$H$2:$H$99208=M$5)*('Data - apprentices'!$I$2:$I$99208))</f>
        <v>0</v>
      </c>
      <c r="N13" s="66" cm="1">
        <f t="array" ref="N13">SUMPRODUCT(('Data - apprentices'!$A$2:$A$99208=$A$3)*('Data - apprentices'!$G$2:$G$99208=$J$4)*('Data - apprentices'!$B$2:$B$99208=$A13)*('Data - apprentices'!$H$2:$H$99208=N$5)*('Data - apprentices'!$I$2:$I$99208))</f>
        <v>0</v>
      </c>
      <c r="O13" s="66" cm="1">
        <f t="array" ref="O13">SUMPRODUCT(('Data - apprentices'!$A$2:$A$99208=$A$3)*('Data - apprentices'!$G$2:$G$99208=$J$4)*('Data - apprentices'!$B$2:$B$99208=$A13)*('Data - apprentices'!$H$2:$H$99208=O$5)*('Data - apprentices'!$I$2:$I$99208))</f>
        <v>0</v>
      </c>
      <c r="P13" s="67" t="str">
        <f t="shared" si="1"/>
        <v>-</v>
      </c>
      <c r="Q13" s="68"/>
      <c r="R13" s="66" cm="1">
        <f t="array" ref="R13">SUMPRODUCT(('Data - apprentices'!$A$2:$A$99208=$A$3)*('Data - apprentices'!$G$2:$G$99208=$R$4)*('Data - apprentices'!$B$2:$B$99208=$A13)*('Data - apprentices'!$H$2:$H$99208=R$5)*('Data - apprentices'!$I$2:$I$99208))</f>
        <v>0</v>
      </c>
      <c r="S13" s="66" cm="1">
        <f t="array" ref="S13">SUMPRODUCT(('Data - apprentices'!$A$2:$A$99208=$A$3)*('Data - apprentices'!$G$2:$G$99208=$R$4)*('Data - apprentices'!$B$2:$B$99208=$A13)*('Data - apprentices'!$H$2:$H$99208=S$5)*('Data - apprentices'!$I$2:$I$99208))</f>
        <v>1</v>
      </c>
      <c r="T13" s="66" cm="1">
        <f t="array" ref="T13">SUMPRODUCT(('Data - apprentices'!$A$2:$A$99208=$A$3)*('Data - apprentices'!$G$2:$G$99208=$R$4)*('Data - apprentices'!$B$2:$B$99208=$A13)*('Data - apprentices'!$H$2:$H$99208=T$5)*('Data - apprentices'!$I$2:$I$99208))</f>
        <v>1</v>
      </c>
      <c r="U13" s="66" cm="1">
        <f t="array" ref="U13">SUMPRODUCT(('Data - apprentices'!$A$2:$A$99208=$A$3)*('Data - apprentices'!$G$2:$G$99208=$R$4)*('Data - apprentices'!$B$2:$B$99208=$A13)*('Data - apprentices'!$H$2:$H$99208=U$5)*('Data - apprentices'!$I$2:$I$99208))</f>
        <v>0</v>
      </c>
      <c r="V13" s="66" cm="1">
        <f t="array" ref="V13">SUMPRODUCT(('Data - apprentices'!$A$2:$A$99208=$A$3)*('Data - apprentices'!$G$2:$G$99208=$R$4)*('Data - apprentices'!$B$2:$B$99208=$A13)*('Data - apprentices'!$H$2:$H$99208=V$5)*('Data - apprentices'!$I$2:$I$99208))</f>
        <v>0</v>
      </c>
      <c r="W13" s="66" cm="1">
        <f t="array" ref="W13">SUMPRODUCT(('Data - apprentices'!$A$2:$A$99208=$A$3)*('Data - apprentices'!$G$2:$G$99208=$R$4)*('Data - apprentices'!$B$2:$B$99208=$A13)*('Data - apprentices'!$H$2:$H$99208=W$5)*('Data - apprentices'!$I$2:$I$99208))</f>
        <v>0</v>
      </c>
      <c r="X13" s="76">
        <f t="shared" si="2"/>
        <v>35.25</v>
      </c>
      <c r="Y13" s="68"/>
      <c r="Z13" s="66">
        <f t="shared" si="4"/>
        <v>0</v>
      </c>
      <c r="AA13" s="66">
        <f t="shared" si="5"/>
        <v>1</v>
      </c>
      <c r="AB13" s="66">
        <f t="shared" si="6"/>
        <v>1</v>
      </c>
      <c r="AC13" s="66">
        <f t="shared" si="7"/>
        <v>0</v>
      </c>
      <c r="AD13" s="66">
        <f t="shared" si="8"/>
        <v>0</v>
      </c>
      <c r="AE13" s="66">
        <f t="shared" si="9"/>
        <v>0</v>
      </c>
      <c r="AF13" s="76">
        <f t="shared" si="10"/>
        <v>35.25</v>
      </c>
      <c r="AG13" s="59"/>
      <c r="AH13" s="59"/>
      <c r="AI13" s="68"/>
      <c r="AJ13" s="68"/>
      <c r="AK13" s="59"/>
      <c r="AL13" s="59"/>
    </row>
    <row r="14" spans="1:38" ht="15" customHeight="1" x14ac:dyDescent="0.25">
      <c r="A14" s="59" t="s">
        <v>3</v>
      </c>
      <c r="B14" s="66" cm="1">
        <f t="array" ref="B14">SUMPRODUCT(('Data - apprentices'!$A$2:$A$99208=$A$3)*('Data - apprentices'!$G$2:$G$99208=$B$4)*('Data - apprentices'!$B$2:$B$99208=$A14)*('Data - apprentices'!$H$2:$H$99208=B$5)*('Data - apprentices'!$I$2:$I$99208))</f>
        <v>16</v>
      </c>
      <c r="C14" s="66" cm="1">
        <f t="array" ref="C14">SUMPRODUCT(('Data - apprentices'!$A$2:$A$99208=$A$3)*('Data - apprentices'!$G$2:$G$99208=$B$4)*('Data - apprentices'!$B$2:$B$99208=$A14)*('Data - apprentices'!$H$2:$H$99208=C$5)*('Data - apprentices'!$I$2:$I$99208))</f>
        <v>33</v>
      </c>
      <c r="D14" s="66" cm="1">
        <f t="array" ref="D14">SUMPRODUCT(('Data - apprentices'!$A$2:$A$99208=$A$3)*('Data - apprentices'!$G$2:$G$99208=$B$4)*('Data - apprentices'!$B$2:$B$99208=$A14)*('Data - apprentices'!$H$2:$H$99208=D$5)*('Data - apprentices'!$I$2:$I$99208))</f>
        <v>4</v>
      </c>
      <c r="E14" s="66" cm="1">
        <f t="array" ref="E14">SUMPRODUCT(('Data - apprentices'!$A$2:$A$99208=$A$3)*('Data - apprentices'!$G$2:$G$99208=$B$4)*('Data - apprentices'!$B$2:$B$99208=$A14)*('Data - apprentices'!$H$2:$H$99208=E$5)*('Data - apprentices'!$I$2:$I$99208))</f>
        <v>0</v>
      </c>
      <c r="F14" s="66" cm="1">
        <f t="array" ref="F14">SUMPRODUCT(('Data - apprentices'!$A$2:$A$99208=$A$3)*('Data - apprentices'!$G$2:$G$99208=$B$4)*('Data - apprentices'!$B$2:$B$99208=$A14)*('Data - apprentices'!$H$2:$H$99208=F$5)*('Data - apprentices'!$I$2:$I$99208))</f>
        <v>0</v>
      </c>
      <c r="G14" s="66" cm="1">
        <f t="array" ref="G14">SUMPRODUCT(('Data - apprentices'!$A$2:$A$99208=$A$3)*('Data - apprentices'!$G$2:$G$99208=$B$4)*('Data - apprentices'!$B$2:$B$99208=$A14)*('Data - apprentices'!$H$2:$H$99208=G$5)*('Data - apprentices'!$I$2:$I$99208))</f>
        <v>0</v>
      </c>
      <c r="H14" s="76">
        <f t="shared" si="0"/>
        <v>27.773584905660378</v>
      </c>
      <c r="I14" s="68"/>
      <c r="J14" s="66" cm="1">
        <f t="array" ref="J14">SUMPRODUCT(('Data - apprentices'!$A$2:$A$99208=$A$3)*('Data - apprentices'!$G$2:$G$99208=$J$4)*('Data - apprentices'!$B$2:$B$99208=$A14)*('Data - apprentices'!$H$2:$H$99208=J$5)*('Data - apprentices'!$I$2:$I$99208))</f>
        <v>0</v>
      </c>
      <c r="K14" s="66" cm="1">
        <f t="array" ref="K14">SUMPRODUCT(('Data - apprentices'!$A$2:$A$99208=$A$3)*('Data - apprentices'!$G$2:$G$99208=$J$4)*('Data - apprentices'!$B$2:$B$99208=$A14)*('Data - apprentices'!$H$2:$H$99208=K$5)*('Data - apprentices'!$I$2:$I$99208))</f>
        <v>0</v>
      </c>
      <c r="L14" s="66" cm="1">
        <f t="array" ref="L14">SUMPRODUCT(('Data - apprentices'!$A$2:$A$99208=$A$3)*('Data - apprentices'!$G$2:$G$99208=$J$4)*('Data - apprentices'!$B$2:$B$99208=$A14)*('Data - apprentices'!$H$2:$H$99208=L$5)*('Data - apprentices'!$I$2:$I$99208))</f>
        <v>0</v>
      </c>
      <c r="M14" s="66" cm="1">
        <f t="array" ref="M14">SUMPRODUCT(('Data - apprentices'!$A$2:$A$99208=$A$3)*('Data - apprentices'!$G$2:$G$99208=$J$4)*('Data - apprentices'!$B$2:$B$99208=$A14)*('Data - apprentices'!$H$2:$H$99208=M$5)*('Data - apprentices'!$I$2:$I$99208))</f>
        <v>0</v>
      </c>
      <c r="N14" s="66" cm="1">
        <f t="array" ref="N14">SUMPRODUCT(('Data - apprentices'!$A$2:$A$99208=$A$3)*('Data - apprentices'!$G$2:$G$99208=$J$4)*('Data - apprentices'!$B$2:$B$99208=$A14)*('Data - apprentices'!$H$2:$H$99208=N$5)*('Data - apprentices'!$I$2:$I$99208))</f>
        <v>0</v>
      </c>
      <c r="O14" s="66" cm="1">
        <f t="array" ref="O14">SUMPRODUCT(('Data - apprentices'!$A$2:$A$99208=$A$3)*('Data - apprentices'!$G$2:$G$99208=$J$4)*('Data - apprentices'!$B$2:$B$99208=$A14)*('Data - apprentices'!$H$2:$H$99208=O$5)*('Data - apprentices'!$I$2:$I$99208))</f>
        <v>0</v>
      </c>
      <c r="P14" s="67" t="str">
        <f t="shared" si="1"/>
        <v>-</v>
      </c>
      <c r="Q14" s="68"/>
      <c r="R14" s="66" cm="1">
        <f t="array" ref="R14">SUMPRODUCT(('Data - apprentices'!$A$2:$A$99208=$A$3)*('Data - apprentices'!$G$2:$G$99208=$R$4)*('Data - apprentices'!$B$2:$B$99208=$A14)*('Data - apprentices'!$H$2:$H$99208=R$5)*('Data - apprentices'!$I$2:$I$99208))</f>
        <v>1</v>
      </c>
      <c r="S14" s="66" cm="1">
        <f t="array" ref="S14">SUMPRODUCT(('Data - apprentices'!$A$2:$A$99208=$A$3)*('Data - apprentices'!$G$2:$G$99208=$R$4)*('Data - apprentices'!$B$2:$B$99208=$A14)*('Data - apprentices'!$H$2:$H$99208=S$5)*('Data - apprentices'!$I$2:$I$99208))</f>
        <v>0</v>
      </c>
      <c r="T14" s="66" cm="1">
        <f t="array" ref="T14">SUMPRODUCT(('Data - apprentices'!$A$2:$A$99208=$A$3)*('Data - apprentices'!$G$2:$G$99208=$R$4)*('Data - apprentices'!$B$2:$B$99208=$A14)*('Data - apprentices'!$H$2:$H$99208=T$5)*('Data - apprentices'!$I$2:$I$99208))</f>
        <v>1</v>
      </c>
      <c r="U14" s="66" cm="1">
        <f t="array" ref="U14">SUMPRODUCT(('Data - apprentices'!$A$2:$A$99208=$A$3)*('Data - apprentices'!$G$2:$G$99208=$R$4)*('Data - apprentices'!$B$2:$B$99208=$A14)*('Data - apprentices'!$H$2:$H$99208=U$5)*('Data - apprentices'!$I$2:$I$99208))</f>
        <v>0</v>
      </c>
      <c r="V14" s="66" cm="1">
        <f t="array" ref="V14">SUMPRODUCT(('Data - apprentices'!$A$2:$A$99208=$A$3)*('Data - apprentices'!$G$2:$G$99208=$R$4)*('Data - apprentices'!$B$2:$B$99208=$A14)*('Data - apprentices'!$H$2:$H$99208=V$5)*('Data - apprentices'!$I$2:$I$99208))</f>
        <v>0</v>
      </c>
      <c r="W14" s="66" cm="1">
        <f t="array" ref="W14">SUMPRODUCT(('Data - apprentices'!$A$2:$A$99208=$A$3)*('Data - apprentices'!$G$2:$G$99208=$R$4)*('Data - apprentices'!$B$2:$B$99208=$A14)*('Data - apprentices'!$H$2:$H$99208=W$5)*('Data - apprentices'!$I$2:$I$99208))</f>
        <v>0</v>
      </c>
      <c r="X14" s="76">
        <f t="shared" si="2"/>
        <v>30.25</v>
      </c>
      <c r="Y14" s="68"/>
      <c r="Z14" s="66">
        <f t="shared" si="4"/>
        <v>17</v>
      </c>
      <c r="AA14" s="66">
        <f t="shared" si="5"/>
        <v>33</v>
      </c>
      <c r="AB14" s="66">
        <f t="shared" si="6"/>
        <v>5</v>
      </c>
      <c r="AC14" s="66">
        <f t="shared" si="7"/>
        <v>0</v>
      </c>
      <c r="AD14" s="66">
        <f t="shared" si="8"/>
        <v>0</v>
      </c>
      <c r="AE14" s="66">
        <f t="shared" si="9"/>
        <v>0</v>
      </c>
      <c r="AF14" s="76">
        <f t="shared" si="10"/>
        <v>27.863636363636363</v>
      </c>
      <c r="AG14" s="59"/>
      <c r="AH14" s="59"/>
      <c r="AI14" s="68"/>
      <c r="AJ14" s="68"/>
      <c r="AK14" s="59"/>
      <c r="AL14" s="59"/>
    </row>
    <row r="15" spans="1:38" ht="15" customHeight="1" x14ac:dyDescent="0.25">
      <c r="A15" s="59" t="s">
        <v>4</v>
      </c>
      <c r="B15" s="66" cm="1">
        <f t="array" ref="B15">SUMPRODUCT(('Data - apprentices'!$A$2:$A$99208=$A$3)*('Data - apprentices'!$G$2:$G$99208=$B$4)*('Data - apprentices'!$B$2:$B$99208=$A15)*('Data - apprentices'!$H$2:$H$99208=B$5)*('Data - apprentices'!$I$2:$I$99208))</f>
        <v>4</v>
      </c>
      <c r="C15" s="66" cm="1">
        <f t="array" ref="C15">SUMPRODUCT(('Data - apprentices'!$A$2:$A$99208=$A$3)*('Data - apprentices'!$G$2:$G$99208=$B$4)*('Data - apprentices'!$B$2:$B$99208=$A15)*('Data - apprentices'!$H$2:$H$99208=C$5)*('Data - apprentices'!$I$2:$I$99208))</f>
        <v>6</v>
      </c>
      <c r="D15" s="66" cm="1">
        <f t="array" ref="D15">SUMPRODUCT(('Data - apprentices'!$A$2:$A$99208=$A$3)*('Data - apprentices'!$G$2:$G$99208=$B$4)*('Data - apprentices'!$B$2:$B$99208=$A15)*('Data - apprentices'!$H$2:$H$99208=D$5)*('Data - apprentices'!$I$2:$I$99208))</f>
        <v>2</v>
      </c>
      <c r="E15" s="66" cm="1">
        <f t="array" ref="E15">SUMPRODUCT(('Data - apprentices'!$A$2:$A$99208=$A$3)*('Data - apprentices'!$G$2:$G$99208=$B$4)*('Data - apprentices'!$B$2:$B$99208=$A15)*('Data - apprentices'!$H$2:$H$99208=E$5)*('Data - apprentices'!$I$2:$I$99208))</f>
        <v>1</v>
      </c>
      <c r="F15" s="66" cm="1">
        <f t="array" ref="F15">SUMPRODUCT(('Data - apprentices'!$A$2:$A$99208=$A$3)*('Data - apprentices'!$G$2:$G$99208=$B$4)*('Data - apprentices'!$B$2:$B$99208=$A15)*('Data - apprentices'!$H$2:$H$99208=F$5)*('Data - apprentices'!$I$2:$I$99208))</f>
        <v>0</v>
      </c>
      <c r="G15" s="66" cm="1">
        <f t="array" ref="G15">SUMPRODUCT(('Data - apprentices'!$A$2:$A$99208=$A$3)*('Data - apprentices'!$G$2:$G$99208=$B$4)*('Data - apprentices'!$B$2:$B$99208=$A15)*('Data - apprentices'!$H$2:$H$99208=G$5)*('Data - apprentices'!$I$2:$I$99208))</f>
        <v>0</v>
      </c>
      <c r="H15" s="76">
        <f t="shared" si="0"/>
        <v>30.115384615384613</v>
      </c>
      <c r="I15" s="68"/>
      <c r="J15" s="66" cm="1">
        <f t="array" ref="J15">SUMPRODUCT(('Data - apprentices'!$A$2:$A$99208=$A$3)*('Data - apprentices'!$G$2:$G$99208=$J$4)*('Data - apprentices'!$B$2:$B$99208=$A15)*('Data - apprentices'!$H$2:$H$99208=J$5)*('Data - apprentices'!$I$2:$I$99208))</f>
        <v>0</v>
      </c>
      <c r="K15" s="66" cm="1">
        <f t="array" ref="K15">SUMPRODUCT(('Data - apprentices'!$A$2:$A$99208=$A$3)*('Data - apprentices'!$G$2:$G$99208=$J$4)*('Data - apprentices'!$B$2:$B$99208=$A15)*('Data - apprentices'!$H$2:$H$99208=K$5)*('Data - apprentices'!$I$2:$I$99208))</f>
        <v>0</v>
      </c>
      <c r="L15" s="66" cm="1">
        <f t="array" ref="L15">SUMPRODUCT(('Data - apprentices'!$A$2:$A$99208=$A$3)*('Data - apprentices'!$G$2:$G$99208=$J$4)*('Data - apprentices'!$B$2:$B$99208=$A15)*('Data - apprentices'!$H$2:$H$99208=L$5)*('Data - apprentices'!$I$2:$I$99208))</f>
        <v>0</v>
      </c>
      <c r="M15" s="66" cm="1">
        <f t="array" ref="M15">SUMPRODUCT(('Data - apprentices'!$A$2:$A$99208=$A$3)*('Data - apprentices'!$G$2:$G$99208=$J$4)*('Data - apprentices'!$B$2:$B$99208=$A15)*('Data - apprentices'!$H$2:$H$99208=M$5)*('Data - apprentices'!$I$2:$I$99208))</f>
        <v>0</v>
      </c>
      <c r="N15" s="66" cm="1">
        <f t="array" ref="N15">SUMPRODUCT(('Data - apprentices'!$A$2:$A$99208=$A$3)*('Data - apprentices'!$G$2:$G$99208=$J$4)*('Data - apprentices'!$B$2:$B$99208=$A15)*('Data - apprentices'!$H$2:$H$99208=N$5)*('Data - apprentices'!$I$2:$I$99208))</f>
        <v>0</v>
      </c>
      <c r="O15" s="66" cm="1">
        <f t="array" ref="O15">SUMPRODUCT(('Data - apprentices'!$A$2:$A$99208=$A$3)*('Data - apprentices'!$G$2:$G$99208=$J$4)*('Data - apprentices'!$B$2:$B$99208=$A15)*('Data - apprentices'!$H$2:$H$99208=O$5)*('Data - apprentices'!$I$2:$I$99208))</f>
        <v>0</v>
      </c>
      <c r="P15" s="67" t="str">
        <f t="shared" si="1"/>
        <v>-</v>
      </c>
      <c r="Q15" s="68"/>
      <c r="R15" s="66" cm="1">
        <f t="array" ref="R15">SUMPRODUCT(('Data - apprentices'!$A$2:$A$99208=$A$3)*('Data - apprentices'!$G$2:$G$99208=$R$4)*('Data - apprentices'!$B$2:$B$99208=$A15)*('Data - apprentices'!$H$2:$H$99208=R$5)*('Data - apprentices'!$I$2:$I$99208))</f>
        <v>3</v>
      </c>
      <c r="S15" s="66" cm="1">
        <f t="array" ref="S15">SUMPRODUCT(('Data - apprentices'!$A$2:$A$99208=$A$3)*('Data - apprentices'!$G$2:$G$99208=$R$4)*('Data - apprentices'!$B$2:$B$99208=$A15)*('Data - apprentices'!$H$2:$H$99208=S$5)*('Data - apprentices'!$I$2:$I$99208))</f>
        <v>1</v>
      </c>
      <c r="T15" s="66" cm="1">
        <f t="array" ref="T15">SUMPRODUCT(('Data - apprentices'!$A$2:$A$99208=$A$3)*('Data - apprentices'!$G$2:$G$99208=$R$4)*('Data - apprentices'!$B$2:$B$99208=$A15)*('Data - apprentices'!$H$2:$H$99208=T$5)*('Data - apprentices'!$I$2:$I$99208))</f>
        <v>0</v>
      </c>
      <c r="U15" s="66" cm="1">
        <f t="array" ref="U15">SUMPRODUCT(('Data - apprentices'!$A$2:$A$99208=$A$3)*('Data - apprentices'!$G$2:$G$99208=$R$4)*('Data - apprentices'!$B$2:$B$99208=$A15)*('Data - apprentices'!$H$2:$H$99208=U$5)*('Data - apprentices'!$I$2:$I$99208))</f>
        <v>0</v>
      </c>
      <c r="V15" s="66" cm="1">
        <f t="array" ref="V15">SUMPRODUCT(('Data - apprentices'!$A$2:$A$99208=$A$3)*('Data - apprentices'!$G$2:$G$99208=$R$4)*('Data - apprentices'!$B$2:$B$99208=$A15)*('Data - apprentices'!$H$2:$H$99208=V$5)*('Data - apprentices'!$I$2:$I$99208))</f>
        <v>0</v>
      </c>
      <c r="W15" s="66" cm="1">
        <f t="array" ref="W15">SUMPRODUCT(('Data - apprentices'!$A$2:$A$99208=$A$3)*('Data - apprentices'!$G$2:$G$99208=$R$4)*('Data - apprentices'!$B$2:$B$99208=$A15)*('Data - apprentices'!$H$2:$H$99208=W$5)*('Data - apprentices'!$I$2:$I$99208))</f>
        <v>0</v>
      </c>
      <c r="X15" s="76">
        <f t="shared" si="2"/>
        <v>22.5</v>
      </c>
      <c r="Y15" s="68"/>
      <c r="Z15" s="66">
        <f t="shared" si="4"/>
        <v>7</v>
      </c>
      <c r="AA15" s="66">
        <f t="shared" si="5"/>
        <v>7</v>
      </c>
      <c r="AB15" s="66">
        <f t="shared" si="6"/>
        <v>2</v>
      </c>
      <c r="AC15" s="66">
        <f t="shared" si="7"/>
        <v>1</v>
      </c>
      <c r="AD15" s="66">
        <f t="shared" si="8"/>
        <v>0</v>
      </c>
      <c r="AE15" s="66">
        <f t="shared" si="9"/>
        <v>0</v>
      </c>
      <c r="AF15" s="76">
        <f t="shared" si="10"/>
        <v>28.323529411764703</v>
      </c>
      <c r="AG15" s="59"/>
      <c r="AH15" s="59"/>
      <c r="AI15" s="68"/>
      <c r="AJ15" s="68"/>
      <c r="AK15" s="59"/>
      <c r="AL15" s="59"/>
    </row>
    <row r="16" spans="1:38" ht="15" customHeight="1" x14ac:dyDescent="0.25">
      <c r="A16" s="59" t="s">
        <v>5</v>
      </c>
      <c r="B16" s="66" cm="1">
        <f t="array" ref="B16">SUMPRODUCT(('Data - apprentices'!$A$2:$A$99208=$A$3)*('Data - apprentices'!$G$2:$G$99208=$B$4)*('Data - apprentices'!$B$2:$B$99208=$A16)*('Data - apprentices'!$H$2:$H$99208=B$5)*('Data - apprentices'!$I$2:$I$99208))</f>
        <v>0</v>
      </c>
      <c r="C16" s="66" cm="1">
        <f t="array" ref="C16">SUMPRODUCT(('Data - apprentices'!$A$2:$A$99208=$A$3)*('Data - apprentices'!$G$2:$G$99208=$B$4)*('Data - apprentices'!$B$2:$B$99208=$A16)*('Data - apprentices'!$H$2:$H$99208=C$5)*('Data - apprentices'!$I$2:$I$99208))</f>
        <v>0</v>
      </c>
      <c r="D16" s="66" cm="1">
        <f t="array" ref="D16">SUMPRODUCT(('Data - apprentices'!$A$2:$A$99208=$A$3)*('Data - apprentices'!$G$2:$G$99208=$B$4)*('Data - apprentices'!$B$2:$B$99208=$A16)*('Data - apprentices'!$H$2:$H$99208=D$5)*('Data - apprentices'!$I$2:$I$99208))</f>
        <v>0</v>
      </c>
      <c r="E16" s="66" cm="1">
        <f t="array" ref="E16">SUMPRODUCT(('Data - apprentices'!$A$2:$A$99208=$A$3)*('Data - apprentices'!$G$2:$G$99208=$B$4)*('Data - apprentices'!$B$2:$B$99208=$A16)*('Data - apprentices'!$H$2:$H$99208=E$5)*('Data - apprentices'!$I$2:$I$99208))</f>
        <v>0</v>
      </c>
      <c r="F16" s="66" cm="1">
        <f t="array" ref="F16">SUMPRODUCT(('Data - apprentices'!$A$2:$A$99208=$A$3)*('Data - apprentices'!$G$2:$G$99208=$B$4)*('Data - apprentices'!$B$2:$B$99208=$A16)*('Data - apprentices'!$H$2:$H$99208=F$5)*('Data - apprentices'!$I$2:$I$99208))</f>
        <v>0</v>
      </c>
      <c r="G16" s="66" cm="1">
        <f t="array" ref="G16">SUMPRODUCT(('Data - apprentices'!$A$2:$A$99208=$A$3)*('Data - apprentices'!$G$2:$G$99208=$B$4)*('Data - apprentices'!$B$2:$B$99208=$A16)*('Data - apprentices'!$H$2:$H$99208=G$5)*('Data - apprentices'!$I$2:$I$99208))</f>
        <v>0</v>
      </c>
      <c r="H16" s="67" t="str">
        <f t="shared" si="0"/>
        <v>-</v>
      </c>
      <c r="I16" s="68"/>
      <c r="J16" s="66" cm="1">
        <f t="array" ref="J16">SUMPRODUCT(('Data - apprentices'!$A$2:$A$99208=$A$3)*('Data - apprentices'!$G$2:$G$99208=$J$4)*('Data - apprentices'!$B$2:$B$99208=$A16)*('Data - apprentices'!$H$2:$H$99208=J$5)*('Data - apprentices'!$I$2:$I$99208))</f>
        <v>0</v>
      </c>
      <c r="K16" s="66" cm="1">
        <f t="array" ref="K16">SUMPRODUCT(('Data - apprentices'!$A$2:$A$99208=$A$3)*('Data - apprentices'!$G$2:$G$99208=$J$4)*('Data - apprentices'!$B$2:$B$99208=$A16)*('Data - apprentices'!$H$2:$H$99208=K$5)*('Data - apprentices'!$I$2:$I$99208))</f>
        <v>0</v>
      </c>
      <c r="L16" s="66" cm="1">
        <f t="array" ref="L16">SUMPRODUCT(('Data - apprentices'!$A$2:$A$99208=$A$3)*('Data - apprentices'!$G$2:$G$99208=$J$4)*('Data - apprentices'!$B$2:$B$99208=$A16)*('Data - apprentices'!$H$2:$H$99208=L$5)*('Data - apprentices'!$I$2:$I$99208))</f>
        <v>0</v>
      </c>
      <c r="M16" s="66" cm="1">
        <f t="array" ref="M16">SUMPRODUCT(('Data - apprentices'!$A$2:$A$99208=$A$3)*('Data - apprentices'!$G$2:$G$99208=$J$4)*('Data - apprentices'!$B$2:$B$99208=$A16)*('Data - apprentices'!$H$2:$H$99208=M$5)*('Data - apprentices'!$I$2:$I$99208))</f>
        <v>0</v>
      </c>
      <c r="N16" s="66" cm="1">
        <f t="array" ref="N16">SUMPRODUCT(('Data - apprentices'!$A$2:$A$99208=$A$3)*('Data - apprentices'!$G$2:$G$99208=$J$4)*('Data - apprentices'!$B$2:$B$99208=$A16)*('Data - apprentices'!$H$2:$H$99208=N$5)*('Data - apprentices'!$I$2:$I$99208))</f>
        <v>0</v>
      </c>
      <c r="O16" s="66" cm="1">
        <f t="array" ref="O16">SUMPRODUCT(('Data - apprentices'!$A$2:$A$99208=$A$3)*('Data - apprentices'!$G$2:$G$99208=$J$4)*('Data - apprentices'!$B$2:$B$99208=$A16)*('Data - apprentices'!$H$2:$H$99208=O$5)*('Data - apprentices'!$I$2:$I$99208))</f>
        <v>0</v>
      </c>
      <c r="P16" s="67" t="str">
        <f t="shared" si="1"/>
        <v>-</v>
      </c>
      <c r="Q16" s="68"/>
      <c r="R16" s="66" cm="1">
        <f t="array" ref="R16">SUMPRODUCT(('Data - apprentices'!$A$2:$A$99208=$A$3)*('Data - apprentices'!$G$2:$G$99208=$R$4)*('Data - apprentices'!$B$2:$B$99208=$A16)*('Data - apprentices'!$H$2:$H$99208=R$5)*('Data - apprentices'!$I$2:$I$99208))</f>
        <v>3</v>
      </c>
      <c r="S16" s="66" cm="1">
        <f t="array" ref="S16">SUMPRODUCT(('Data - apprentices'!$A$2:$A$99208=$A$3)*('Data - apprentices'!$G$2:$G$99208=$R$4)*('Data - apprentices'!$B$2:$B$99208=$A16)*('Data - apprentices'!$H$2:$H$99208=S$5)*('Data - apprentices'!$I$2:$I$99208))</f>
        <v>0</v>
      </c>
      <c r="T16" s="66" cm="1">
        <f t="array" ref="T16">SUMPRODUCT(('Data - apprentices'!$A$2:$A$99208=$A$3)*('Data - apprentices'!$G$2:$G$99208=$R$4)*('Data - apprentices'!$B$2:$B$99208=$A16)*('Data - apprentices'!$H$2:$H$99208=T$5)*('Data - apprentices'!$I$2:$I$99208))</f>
        <v>0</v>
      </c>
      <c r="U16" s="66" cm="1">
        <f t="array" ref="U16">SUMPRODUCT(('Data - apprentices'!$A$2:$A$99208=$A$3)*('Data - apprentices'!$G$2:$G$99208=$R$4)*('Data - apprentices'!$B$2:$B$99208=$A16)*('Data - apprentices'!$H$2:$H$99208=U$5)*('Data - apprentices'!$I$2:$I$99208))</f>
        <v>0</v>
      </c>
      <c r="V16" s="66" cm="1">
        <f t="array" ref="V16">SUMPRODUCT(('Data - apprentices'!$A$2:$A$99208=$A$3)*('Data - apprentices'!$G$2:$G$99208=$R$4)*('Data - apprentices'!$B$2:$B$99208=$A16)*('Data - apprentices'!$H$2:$H$99208=V$5)*('Data - apprentices'!$I$2:$I$99208))</f>
        <v>0</v>
      </c>
      <c r="W16" s="66" cm="1">
        <f t="array" ref="W16">SUMPRODUCT(('Data - apprentices'!$A$2:$A$99208=$A$3)*('Data - apprentices'!$G$2:$G$99208=$R$4)*('Data - apprentices'!$B$2:$B$99208=$A16)*('Data - apprentices'!$H$2:$H$99208=W$5)*('Data - apprentices'!$I$2:$I$99208))</f>
        <v>0</v>
      </c>
      <c r="X16" s="76">
        <f t="shared" si="2"/>
        <v>20</v>
      </c>
      <c r="Y16" s="68"/>
      <c r="Z16" s="66">
        <f t="shared" si="4"/>
        <v>3</v>
      </c>
      <c r="AA16" s="66">
        <f t="shared" si="5"/>
        <v>0</v>
      </c>
      <c r="AB16" s="66">
        <f t="shared" si="6"/>
        <v>0</v>
      </c>
      <c r="AC16" s="66">
        <f t="shared" si="7"/>
        <v>0</v>
      </c>
      <c r="AD16" s="66">
        <f t="shared" si="8"/>
        <v>0</v>
      </c>
      <c r="AE16" s="66">
        <f t="shared" si="9"/>
        <v>0</v>
      </c>
      <c r="AF16" s="76">
        <f t="shared" si="10"/>
        <v>20</v>
      </c>
      <c r="AG16" s="59"/>
      <c r="AH16" s="59"/>
      <c r="AI16" s="68"/>
      <c r="AJ16" s="68"/>
      <c r="AK16" s="59"/>
      <c r="AL16" s="59"/>
    </row>
    <row r="17" spans="1:38" ht="15" customHeight="1" x14ac:dyDescent="0.25">
      <c r="A17" s="59" t="s">
        <v>6</v>
      </c>
      <c r="B17" s="66" cm="1">
        <f t="array" ref="B17">SUMPRODUCT(('Data - apprentices'!$A$2:$A$99208=$A$3)*('Data - apprentices'!$G$2:$G$99208=$B$4)*('Data - apprentices'!$B$2:$B$99208=$A17)*('Data - apprentices'!$H$2:$H$99208=B$5)*('Data - apprentices'!$I$2:$I$99208))</f>
        <v>9</v>
      </c>
      <c r="C17" s="66" cm="1">
        <f t="array" ref="C17">SUMPRODUCT(('Data - apprentices'!$A$2:$A$99208=$A$3)*('Data - apprentices'!$G$2:$G$99208=$B$4)*('Data - apprentices'!$B$2:$B$99208=$A17)*('Data - apprentices'!$H$2:$H$99208=C$5)*('Data - apprentices'!$I$2:$I$99208))</f>
        <v>19</v>
      </c>
      <c r="D17" s="66" cm="1">
        <f t="array" ref="D17">SUMPRODUCT(('Data - apprentices'!$A$2:$A$99208=$A$3)*('Data - apprentices'!$G$2:$G$99208=$B$4)*('Data - apprentices'!$B$2:$B$99208=$A17)*('Data - apprentices'!$H$2:$H$99208=D$5)*('Data - apprentices'!$I$2:$I$99208))</f>
        <v>16</v>
      </c>
      <c r="E17" s="66" cm="1">
        <f t="array" ref="E17">SUMPRODUCT(('Data - apprentices'!$A$2:$A$99208=$A$3)*('Data - apprentices'!$G$2:$G$99208=$B$4)*('Data - apprentices'!$B$2:$B$99208=$A17)*('Data - apprentices'!$H$2:$H$99208=E$5)*('Data - apprentices'!$I$2:$I$99208))</f>
        <v>4</v>
      </c>
      <c r="F17" s="66" cm="1">
        <f t="array" ref="F17">SUMPRODUCT(('Data - apprentices'!$A$2:$A$99208=$A$3)*('Data - apprentices'!$G$2:$G$99208=$B$4)*('Data - apprentices'!$B$2:$B$99208=$A17)*('Data - apprentices'!$H$2:$H$99208=F$5)*('Data - apprentices'!$I$2:$I$99208))</f>
        <v>0</v>
      </c>
      <c r="G17" s="66" cm="1">
        <f t="array" ref="G17">SUMPRODUCT(('Data - apprentices'!$A$2:$A$99208=$A$3)*('Data - apprentices'!$G$2:$G$99208=$B$4)*('Data - apprentices'!$B$2:$B$99208=$A17)*('Data - apprentices'!$H$2:$H$99208=G$5)*('Data - apprentices'!$I$2:$I$99208))</f>
        <v>0</v>
      </c>
      <c r="H17" s="76">
        <f t="shared" si="0"/>
        <v>33.333333333333336</v>
      </c>
      <c r="I17" s="68"/>
      <c r="J17" s="66" cm="1">
        <f t="array" ref="J17">SUMPRODUCT(('Data - apprentices'!$A$2:$A$99208=$A$3)*('Data - apprentices'!$G$2:$G$99208=$J$4)*('Data - apprentices'!$B$2:$B$99208=$A17)*('Data - apprentices'!$H$2:$H$99208=J$5)*('Data - apprentices'!$I$2:$I$99208))</f>
        <v>0</v>
      </c>
      <c r="K17" s="66" cm="1">
        <f t="array" ref="K17">SUMPRODUCT(('Data - apprentices'!$A$2:$A$99208=$A$3)*('Data - apprentices'!$G$2:$G$99208=$J$4)*('Data - apprentices'!$B$2:$B$99208=$A17)*('Data - apprentices'!$H$2:$H$99208=K$5)*('Data - apprentices'!$I$2:$I$99208))</f>
        <v>0</v>
      </c>
      <c r="L17" s="66" cm="1">
        <f t="array" ref="L17">SUMPRODUCT(('Data - apprentices'!$A$2:$A$99208=$A$3)*('Data - apprentices'!$G$2:$G$99208=$J$4)*('Data - apprentices'!$B$2:$B$99208=$A17)*('Data - apprentices'!$H$2:$H$99208=L$5)*('Data - apprentices'!$I$2:$I$99208))</f>
        <v>0</v>
      </c>
      <c r="M17" s="66" cm="1">
        <f t="array" ref="M17">SUMPRODUCT(('Data - apprentices'!$A$2:$A$99208=$A$3)*('Data - apprentices'!$G$2:$G$99208=$J$4)*('Data - apprentices'!$B$2:$B$99208=$A17)*('Data - apprentices'!$H$2:$H$99208=M$5)*('Data - apprentices'!$I$2:$I$99208))</f>
        <v>0</v>
      </c>
      <c r="N17" s="66" cm="1">
        <f t="array" ref="N17">SUMPRODUCT(('Data - apprentices'!$A$2:$A$99208=$A$3)*('Data - apprentices'!$G$2:$G$99208=$J$4)*('Data - apprentices'!$B$2:$B$99208=$A17)*('Data - apprentices'!$H$2:$H$99208=N$5)*('Data - apprentices'!$I$2:$I$99208))</f>
        <v>0</v>
      </c>
      <c r="O17" s="66" cm="1">
        <f t="array" ref="O17">SUMPRODUCT(('Data - apprentices'!$A$2:$A$99208=$A$3)*('Data - apprentices'!$G$2:$G$99208=$J$4)*('Data - apprentices'!$B$2:$B$99208=$A17)*('Data - apprentices'!$H$2:$H$99208=O$5)*('Data - apprentices'!$I$2:$I$99208))</f>
        <v>0</v>
      </c>
      <c r="P17" s="67" t="str">
        <f t="shared" si="1"/>
        <v>-</v>
      </c>
      <c r="Q17" s="68"/>
      <c r="R17" s="66" cm="1">
        <f t="array" ref="R17">SUMPRODUCT(('Data - apprentices'!$A$2:$A$99208=$A$3)*('Data - apprentices'!$G$2:$G$99208=$R$4)*('Data - apprentices'!$B$2:$B$99208=$A17)*('Data - apprentices'!$H$2:$H$99208=R$5)*('Data - apprentices'!$I$2:$I$99208))</f>
        <v>2</v>
      </c>
      <c r="S17" s="66" cm="1">
        <f t="array" ref="S17">SUMPRODUCT(('Data - apprentices'!$A$2:$A$99208=$A$3)*('Data - apprentices'!$G$2:$G$99208=$R$4)*('Data - apprentices'!$B$2:$B$99208=$A17)*('Data - apprentices'!$H$2:$H$99208=S$5)*('Data - apprentices'!$I$2:$I$99208))</f>
        <v>2</v>
      </c>
      <c r="T17" s="66" cm="1">
        <f t="array" ref="T17">SUMPRODUCT(('Data - apprentices'!$A$2:$A$99208=$A$3)*('Data - apprentices'!$G$2:$G$99208=$R$4)*('Data - apprentices'!$B$2:$B$99208=$A17)*('Data - apprentices'!$H$2:$H$99208=T$5)*('Data - apprentices'!$I$2:$I$99208))</f>
        <v>4</v>
      </c>
      <c r="U17" s="66" cm="1">
        <f t="array" ref="U17">SUMPRODUCT(('Data - apprentices'!$A$2:$A$99208=$A$3)*('Data - apprentices'!$G$2:$G$99208=$R$4)*('Data - apprentices'!$B$2:$B$99208=$A17)*('Data - apprentices'!$H$2:$H$99208=U$5)*('Data - apprentices'!$I$2:$I$99208))</f>
        <v>1</v>
      </c>
      <c r="V17" s="66" cm="1">
        <f t="array" ref="V17">SUMPRODUCT(('Data - apprentices'!$A$2:$A$99208=$A$3)*('Data - apprentices'!$G$2:$G$99208=$R$4)*('Data - apprentices'!$B$2:$B$99208=$A17)*('Data - apprentices'!$H$2:$H$99208=V$5)*('Data - apprentices'!$I$2:$I$99208))</f>
        <v>0</v>
      </c>
      <c r="W17" s="66" cm="1">
        <f t="array" ref="W17">SUMPRODUCT(('Data - apprentices'!$A$2:$A$99208=$A$3)*('Data - apprentices'!$G$2:$G$99208=$R$4)*('Data - apprentices'!$B$2:$B$99208=$A17)*('Data - apprentices'!$H$2:$H$99208=W$5)*('Data - apprentices'!$I$2:$I$99208))</f>
        <v>0</v>
      </c>
      <c r="X17" s="76">
        <f t="shared" si="2"/>
        <v>34.722222222222221</v>
      </c>
      <c r="Y17" s="68"/>
      <c r="Z17" s="66">
        <f t="shared" si="4"/>
        <v>11</v>
      </c>
      <c r="AA17" s="66">
        <f t="shared" si="5"/>
        <v>21</v>
      </c>
      <c r="AB17" s="66">
        <f t="shared" si="6"/>
        <v>20</v>
      </c>
      <c r="AC17" s="66">
        <f t="shared" si="7"/>
        <v>5</v>
      </c>
      <c r="AD17" s="66">
        <f t="shared" si="8"/>
        <v>0</v>
      </c>
      <c r="AE17" s="66">
        <f t="shared" si="9"/>
        <v>0</v>
      </c>
      <c r="AF17" s="76">
        <f t="shared" si="10"/>
        <v>33.552631578947363</v>
      </c>
      <c r="AG17" s="59"/>
      <c r="AH17" s="59"/>
      <c r="AI17" s="68"/>
      <c r="AJ17" s="68"/>
      <c r="AK17" s="59"/>
      <c r="AL17" s="59"/>
    </row>
    <row r="18" spans="1:38" ht="15" customHeight="1" x14ac:dyDescent="0.25">
      <c r="A18" s="59" t="s">
        <v>7</v>
      </c>
      <c r="B18" s="66" cm="1">
        <f t="array" ref="B18">SUMPRODUCT(('Data - apprentices'!$A$2:$A$99208=$A$3)*('Data - apprentices'!$G$2:$G$99208=$B$4)*('Data - apprentices'!$B$2:$B$99208=$A18)*('Data - apprentices'!$H$2:$H$99208=B$5)*('Data - apprentices'!$I$2:$I$99208))</f>
        <v>0</v>
      </c>
      <c r="C18" s="66" cm="1">
        <f t="array" ref="C18">SUMPRODUCT(('Data - apprentices'!$A$2:$A$99208=$A$3)*('Data - apprentices'!$G$2:$G$99208=$B$4)*('Data - apprentices'!$B$2:$B$99208=$A18)*('Data - apprentices'!$H$2:$H$99208=C$5)*('Data - apprentices'!$I$2:$I$99208))</f>
        <v>0</v>
      </c>
      <c r="D18" s="66" cm="1">
        <f t="array" ref="D18">SUMPRODUCT(('Data - apprentices'!$A$2:$A$99208=$A$3)*('Data - apprentices'!$G$2:$G$99208=$B$4)*('Data - apprentices'!$B$2:$B$99208=$A18)*('Data - apprentices'!$H$2:$H$99208=D$5)*('Data - apprentices'!$I$2:$I$99208))</f>
        <v>0</v>
      </c>
      <c r="E18" s="66" cm="1">
        <f t="array" ref="E18">SUMPRODUCT(('Data - apprentices'!$A$2:$A$99208=$A$3)*('Data - apprentices'!$G$2:$G$99208=$B$4)*('Data - apprentices'!$B$2:$B$99208=$A18)*('Data - apprentices'!$H$2:$H$99208=E$5)*('Data - apprentices'!$I$2:$I$99208))</f>
        <v>0</v>
      </c>
      <c r="F18" s="66" cm="1">
        <f t="array" ref="F18">SUMPRODUCT(('Data - apprentices'!$A$2:$A$99208=$A$3)*('Data - apprentices'!$G$2:$G$99208=$B$4)*('Data - apprentices'!$B$2:$B$99208=$A18)*('Data - apprentices'!$H$2:$H$99208=F$5)*('Data - apprentices'!$I$2:$I$99208))</f>
        <v>0</v>
      </c>
      <c r="G18" s="66" cm="1">
        <f t="array" ref="G18">SUMPRODUCT(('Data - apprentices'!$A$2:$A$99208=$A$3)*('Data - apprentices'!$G$2:$G$99208=$B$4)*('Data - apprentices'!$B$2:$B$99208=$A18)*('Data - apprentices'!$H$2:$H$99208=G$5)*('Data - apprentices'!$I$2:$I$99208))</f>
        <v>0</v>
      </c>
      <c r="H18" s="67" t="str">
        <f t="shared" si="0"/>
        <v>-</v>
      </c>
      <c r="I18" s="68"/>
      <c r="J18" s="66" cm="1">
        <f t="array" ref="J18">SUMPRODUCT(('Data - apprentices'!$A$2:$A$99208=$A$3)*('Data - apprentices'!$G$2:$G$99208=$J$4)*('Data - apprentices'!$B$2:$B$99208=$A18)*('Data - apprentices'!$H$2:$H$99208=J$5)*('Data - apprentices'!$I$2:$I$99208))</f>
        <v>0</v>
      </c>
      <c r="K18" s="66" cm="1">
        <f t="array" ref="K18">SUMPRODUCT(('Data - apprentices'!$A$2:$A$99208=$A$3)*('Data - apprentices'!$G$2:$G$99208=$J$4)*('Data - apprentices'!$B$2:$B$99208=$A18)*('Data - apprentices'!$H$2:$H$99208=K$5)*('Data - apprentices'!$I$2:$I$99208))</f>
        <v>0</v>
      </c>
      <c r="L18" s="66" cm="1">
        <f t="array" ref="L18">SUMPRODUCT(('Data - apprentices'!$A$2:$A$99208=$A$3)*('Data - apprentices'!$G$2:$G$99208=$J$4)*('Data - apprentices'!$B$2:$B$99208=$A18)*('Data - apprentices'!$H$2:$H$99208=L$5)*('Data - apprentices'!$I$2:$I$99208))</f>
        <v>0</v>
      </c>
      <c r="M18" s="66" cm="1">
        <f t="array" ref="M18">SUMPRODUCT(('Data - apprentices'!$A$2:$A$99208=$A$3)*('Data - apprentices'!$G$2:$G$99208=$J$4)*('Data - apprentices'!$B$2:$B$99208=$A18)*('Data - apprentices'!$H$2:$H$99208=M$5)*('Data - apprentices'!$I$2:$I$99208))</f>
        <v>0</v>
      </c>
      <c r="N18" s="66" cm="1">
        <f t="array" ref="N18">SUMPRODUCT(('Data - apprentices'!$A$2:$A$99208=$A$3)*('Data - apprentices'!$G$2:$G$99208=$J$4)*('Data - apprentices'!$B$2:$B$99208=$A18)*('Data - apprentices'!$H$2:$H$99208=N$5)*('Data - apprentices'!$I$2:$I$99208))</f>
        <v>0</v>
      </c>
      <c r="O18" s="66" cm="1">
        <f t="array" ref="O18">SUMPRODUCT(('Data - apprentices'!$A$2:$A$99208=$A$3)*('Data - apprentices'!$G$2:$G$99208=$J$4)*('Data - apprentices'!$B$2:$B$99208=$A18)*('Data - apprentices'!$H$2:$H$99208=O$5)*('Data - apprentices'!$I$2:$I$99208))</f>
        <v>0</v>
      </c>
      <c r="P18" s="67" t="str">
        <f t="shared" si="1"/>
        <v>-</v>
      </c>
      <c r="Q18" s="68"/>
      <c r="R18" s="66" cm="1">
        <f t="array" ref="R18">SUMPRODUCT(('Data - apprentices'!$A$2:$A$99208=$A$3)*('Data - apprentices'!$G$2:$G$99208=$R$4)*('Data - apprentices'!$B$2:$B$99208=$A18)*('Data - apprentices'!$H$2:$H$99208=R$5)*('Data - apprentices'!$I$2:$I$99208))</f>
        <v>2</v>
      </c>
      <c r="S18" s="66" cm="1">
        <f t="array" ref="S18">SUMPRODUCT(('Data - apprentices'!$A$2:$A$99208=$A$3)*('Data - apprentices'!$G$2:$G$99208=$R$4)*('Data - apprentices'!$B$2:$B$99208=$A18)*('Data - apprentices'!$H$2:$H$99208=S$5)*('Data - apprentices'!$I$2:$I$99208))</f>
        <v>1</v>
      </c>
      <c r="T18" s="66" cm="1">
        <f t="array" ref="T18">SUMPRODUCT(('Data - apprentices'!$A$2:$A$99208=$A$3)*('Data - apprentices'!$G$2:$G$99208=$R$4)*('Data - apprentices'!$B$2:$B$99208=$A18)*('Data - apprentices'!$H$2:$H$99208=T$5)*('Data - apprentices'!$I$2:$I$99208))</f>
        <v>0</v>
      </c>
      <c r="U18" s="66" cm="1">
        <f t="array" ref="U18">SUMPRODUCT(('Data - apprentices'!$A$2:$A$99208=$A$3)*('Data - apprentices'!$G$2:$G$99208=$R$4)*('Data - apprentices'!$B$2:$B$99208=$A18)*('Data - apprentices'!$H$2:$H$99208=U$5)*('Data - apprentices'!$I$2:$I$99208))</f>
        <v>0</v>
      </c>
      <c r="V18" s="66" cm="1">
        <f t="array" ref="V18">SUMPRODUCT(('Data - apprentices'!$A$2:$A$99208=$A$3)*('Data - apprentices'!$G$2:$G$99208=$R$4)*('Data - apprentices'!$B$2:$B$99208=$A18)*('Data - apprentices'!$H$2:$H$99208=V$5)*('Data - apprentices'!$I$2:$I$99208))</f>
        <v>0</v>
      </c>
      <c r="W18" s="66" cm="1">
        <f t="array" ref="W18">SUMPRODUCT(('Data - apprentices'!$A$2:$A$99208=$A$3)*('Data - apprentices'!$G$2:$G$99208=$R$4)*('Data - apprentices'!$B$2:$B$99208=$A18)*('Data - apprentices'!$H$2:$H$99208=W$5)*('Data - apprentices'!$I$2:$I$99208))</f>
        <v>0</v>
      </c>
      <c r="X18" s="76">
        <f t="shared" si="2"/>
        <v>23.333333333333332</v>
      </c>
      <c r="Y18" s="68"/>
      <c r="Z18" s="66">
        <f t="shared" si="4"/>
        <v>2</v>
      </c>
      <c r="AA18" s="66">
        <f t="shared" si="5"/>
        <v>1</v>
      </c>
      <c r="AB18" s="66">
        <f t="shared" si="6"/>
        <v>0</v>
      </c>
      <c r="AC18" s="66">
        <f t="shared" si="7"/>
        <v>0</v>
      </c>
      <c r="AD18" s="66">
        <f t="shared" si="8"/>
        <v>0</v>
      </c>
      <c r="AE18" s="66">
        <f t="shared" si="9"/>
        <v>0</v>
      </c>
      <c r="AF18" s="76">
        <f t="shared" si="10"/>
        <v>23.333333333333332</v>
      </c>
      <c r="AG18" s="59"/>
      <c r="AH18" s="59"/>
      <c r="AI18" s="68"/>
      <c r="AJ18" s="68"/>
      <c r="AK18" s="59"/>
      <c r="AL18" s="59"/>
    </row>
    <row r="19" spans="1:38" ht="15" customHeight="1" x14ac:dyDescent="0.25">
      <c r="A19" s="59" t="s">
        <v>8</v>
      </c>
      <c r="B19" s="66" cm="1">
        <f t="array" ref="B19">SUMPRODUCT(('Data - apprentices'!$A$2:$A$99208=$A$3)*('Data - apprentices'!$G$2:$G$99208=$B$4)*('Data - apprentices'!$B$2:$B$99208=$A19)*('Data - apprentices'!$H$2:$H$99208=B$5)*('Data - apprentices'!$I$2:$I$99208))</f>
        <v>0</v>
      </c>
      <c r="C19" s="66" cm="1">
        <f t="array" ref="C19">SUMPRODUCT(('Data - apprentices'!$A$2:$A$99208=$A$3)*('Data - apprentices'!$G$2:$G$99208=$B$4)*('Data - apprentices'!$B$2:$B$99208=$A19)*('Data - apprentices'!$H$2:$H$99208=C$5)*('Data - apprentices'!$I$2:$I$99208))</f>
        <v>0</v>
      </c>
      <c r="D19" s="66" cm="1">
        <f t="array" ref="D19">SUMPRODUCT(('Data - apprentices'!$A$2:$A$99208=$A$3)*('Data - apprentices'!$G$2:$G$99208=$B$4)*('Data - apprentices'!$B$2:$B$99208=$A19)*('Data - apprentices'!$H$2:$H$99208=D$5)*('Data - apprentices'!$I$2:$I$99208))</f>
        <v>0</v>
      </c>
      <c r="E19" s="66" cm="1">
        <f t="array" ref="E19">SUMPRODUCT(('Data - apprentices'!$A$2:$A$99208=$A$3)*('Data - apprentices'!$G$2:$G$99208=$B$4)*('Data - apprentices'!$B$2:$B$99208=$A19)*('Data - apprentices'!$H$2:$H$99208=E$5)*('Data - apprentices'!$I$2:$I$99208))</f>
        <v>0</v>
      </c>
      <c r="F19" s="66" cm="1">
        <f t="array" ref="F19">SUMPRODUCT(('Data - apprentices'!$A$2:$A$99208=$A$3)*('Data - apprentices'!$G$2:$G$99208=$B$4)*('Data - apprentices'!$B$2:$B$99208=$A19)*('Data - apprentices'!$H$2:$H$99208=F$5)*('Data - apprentices'!$I$2:$I$99208))</f>
        <v>0</v>
      </c>
      <c r="G19" s="66" cm="1">
        <f t="array" ref="G19">SUMPRODUCT(('Data - apprentices'!$A$2:$A$99208=$A$3)*('Data - apprentices'!$G$2:$G$99208=$B$4)*('Data - apprentices'!$B$2:$B$99208=$A19)*('Data - apprentices'!$H$2:$H$99208=G$5)*('Data - apprentices'!$I$2:$I$99208))</f>
        <v>0</v>
      </c>
      <c r="H19" s="67" t="str">
        <f t="shared" si="0"/>
        <v>-</v>
      </c>
      <c r="I19" s="68"/>
      <c r="J19" s="66" cm="1">
        <f t="array" ref="J19">SUMPRODUCT(('Data - apprentices'!$A$2:$A$99208=$A$3)*('Data - apprentices'!$G$2:$G$99208=$J$4)*('Data - apprentices'!$B$2:$B$99208=$A19)*('Data - apprentices'!$H$2:$H$99208=J$5)*('Data - apprentices'!$I$2:$I$99208))</f>
        <v>0</v>
      </c>
      <c r="K19" s="66" cm="1">
        <f t="array" ref="K19">SUMPRODUCT(('Data - apprentices'!$A$2:$A$99208=$A$3)*('Data - apprentices'!$G$2:$G$99208=$J$4)*('Data - apprentices'!$B$2:$B$99208=$A19)*('Data - apprentices'!$H$2:$H$99208=K$5)*('Data - apprentices'!$I$2:$I$99208))</f>
        <v>0</v>
      </c>
      <c r="L19" s="66" cm="1">
        <f t="array" ref="L19">SUMPRODUCT(('Data - apprentices'!$A$2:$A$99208=$A$3)*('Data - apprentices'!$G$2:$G$99208=$J$4)*('Data - apprentices'!$B$2:$B$99208=$A19)*('Data - apprentices'!$H$2:$H$99208=L$5)*('Data - apprentices'!$I$2:$I$99208))</f>
        <v>0</v>
      </c>
      <c r="M19" s="66" cm="1">
        <f t="array" ref="M19">SUMPRODUCT(('Data - apprentices'!$A$2:$A$99208=$A$3)*('Data - apprentices'!$G$2:$G$99208=$J$4)*('Data - apprentices'!$B$2:$B$99208=$A19)*('Data - apprentices'!$H$2:$H$99208=M$5)*('Data - apprentices'!$I$2:$I$99208))</f>
        <v>0</v>
      </c>
      <c r="N19" s="66" cm="1">
        <f t="array" ref="N19">SUMPRODUCT(('Data - apprentices'!$A$2:$A$99208=$A$3)*('Data - apprentices'!$G$2:$G$99208=$J$4)*('Data - apprentices'!$B$2:$B$99208=$A19)*('Data - apprentices'!$H$2:$H$99208=N$5)*('Data - apprentices'!$I$2:$I$99208))</f>
        <v>0</v>
      </c>
      <c r="O19" s="66" cm="1">
        <f t="array" ref="O19">SUMPRODUCT(('Data - apprentices'!$A$2:$A$99208=$A$3)*('Data - apprentices'!$G$2:$G$99208=$J$4)*('Data - apprentices'!$B$2:$B$99208=$A19)*('Data - apprentices'!$H$2:$H$99208=O$5)*('Data - apprentices'!$I$2:$I$99208))</f>
        <v>0</v>
      </c>
      <c r="P19" s="67" t="str">
        <f t="shared" si="1"/>
        <v>-</v>
      </c>
      <c r="Q19" s="68"/>
      <c r="R19" s="66" cm="1">
        <f t="array" ref="R19">SUMPRODUCT(('Data - apprentices'!$A$2:$A$99208=$A$3)*('Data - apprentices'!$G$2:$G$99208=$R$4)*('Data - apprentices'!$B$2:$B$99208=$A19)*('Data - apprentices'!$H$2:$H$99208=R$5)*('Data - apprentices'!$I$2:$I$99208))</f>
        <v>1</v>
      </c>
      <c r="S19" s="66" cm="1">
        <f t="array" ref="S19">SUMPRODUCT(('Data - apprentices'!$A$2:$A$99208=$A$3)*('Data - apprentices'!$G$2:$G$99208=$R$4)*('Data - apprentices'!$B$2:$B$99208=$A19)*('Data - apprentices'!$H$2:$H$99208=S$5)*('Data - apprentices'!$I$2:$I$99208))</f>
        <v>0</v>
      </c>
      <c r="T19" s="66" cm="1">
        <f t="array" ref="T19">SUMPRODUCT(('Data - apprentices'!$A$2:$A$99208=$A$3)*('Data - apprentices'!$G$2:$G$99208=$R$4)*('Data - apprentices'!$B$2:$B$99208=$A19)*('Data - apprentices'!$H$2:$H$99208=T$5)*('Data - apprentices'!$I$2:$I$99208))</f>
        <v>0</v>
      </c>
      <c r="U19" s="66" cm="1">
        <f t="array" ref="U19">SUMPRODUCT(('Data - apprentices'!$A$2:$A$99208=$A$3)*('Data - apprentices'!$G$2:$G$99208=$R$4)*('Data - apprentices'!$B$2:$B$99208=$A19)*('Data - apprentices'!$H$2:$H$99208=U$5)*('Data - apprentices'!$I$2:$I$99208))</f>
        <v>0</v>
      </c>
      <c r="V19" s="66" cm="1">
        <f t="array" ref="V19">SUMPRODUCT(('Data - apprentices'!$A$2:$A$99208=$A$3)*('Data - apprentices'!$G$2:$G$99208=$R$4)*('Data - apprentices'!$B$2:$B$99208=$A19)*('Data - apprentices'!$H$2:$H$99208=V$5)*('Data - apprentices'!$I$2:$I$99208))</f>
        <v>0</v>
      </c>
      <c r="W19" s="66" cm="1">
        <f t="array" ref="W19">SUMPRODUCT(('Data - apprentices'!$A$2:$A$99208=$A$3)*('Data - apprentices'!$G$2:$G$99208=$R$4)*('Data - apprentices'!$B$2:$B$99208=$A19)*('Data - apprentices'!$H$2:$H$99208=W$5)*('Data - apprentices'!$I$2:$I$99208))</f>
        <v>0</v>
      </c>
      <c r="X19" s="76">
        <f t="shared" si="2"/>
        <v>20</v>
      </c>
      <c r="Y19" s="68"/>
      <c r="Z19" s="66">
        <f t="shared" si="4"/>
        <v>1</v>
      </c>
      <c r="AA19" s="66">
        <f t="shared" si="5"/>
        <v>0</v>
      </c>
      <c r="AB19" s="66">
        <f t="shared" si="6"/>
        <v>0</v>
      </c>
      <c r="AC19" s="66">
        <f t="shared" si="7"/>
        <v>0</v>
      </c>
      <c r="AD19" s="66">
        <f t="shared" si="8"/>
        <v>0</v>
      </c>
      <c r="AE19" s="66">
        <f t="shared" si="9"/>
        <v>0</v>
      </c>
      <c r="AF19" s="76">
        <f t="shared" si="10"/>
        <v>20</v>
      </c>
      <c r="AG19" s="59"/>
      <c r="AH19" s="59"/>
      <c r="AI19" s="68"/>
      <c r="AJ19" s="68"/>
      <c r="AK19" s="59"/>
      <c r="AL19" s="59"/>
    </row>
    <row r="20" spans="1:38" ht="15" customHeight="1" x14ac:dyDescent="0.25">
      <c r="A20" s="59" t="s">
        <v>9</v>
      </c>
      <c r="B20" s="66" cm="1">
        <f t="array" ref="B20">SUMPRODUCT(('Data - apprentices'!$A$2:$A$99208=$A$3)*('Data - apprentices'!$G$2:$G$99208=$B$4)*('Data - apprentices'!$B$2:$B$99208=$A20)*('Data - apprentices'!$H$2:$H$99208=B$5)*('Data - apprentices'!$I$2:$I$99208))</f>
        <v>0</v>
      </c>
      <c r="C20" s="66" cm="1">
        <f t="array" ref="C20">SUMPRODUCT(('Data - apprentices'!$A$2:$A$99208=$A$3)*('Data - apprentices'!$G$2:$G$99208=$B$4)*('Data - apprentices'!$B$2:$B$99208=$A20)*('Data - apprentices'!$H$2:$H$99208=C$5)*('Data - apprentices'!$I$2:$I$99208))</f>
        <v>0</v>
      </c>
      <c r="D20" s="66" cm="1">
        <f t="array" ref="D20">SUMPRODUCT(('Data - apprentices'!$A$2:$A$99208=$A$3)*('Data - apprentices'!$G$2:$G$99208=$B$4)*('Data - apprentices'!$B$2:$B$99208=$A20)*('Data - apprentices'!$H$2:$H$99208=D$5)*('Data - apprentices'!$I$2:$I$99208))</f>
        <v>0</v>
      </c>
      <c r="E20" s="66" cm="1">
        <f t="array" ref="E20">SUMPRODUCT(('Data - apprentices'!$A$2:$A$99208=$A$3)*('Data - apprentices'!$G$2:$G$99208=$B$4)*('Data - apprentices'!$B$2:$B$99208=$A20)*('Data - apprentices'!$H$2:$H$99208=E$5)*('Data - apprentices'!$I$2:$I$99208))</f>
        <v>0</v>
      </c>
      <c r="F20" s="66" cm="1">
        <f t="array" ref="F20">SUMPRODUCT(('Data - apprentices'!$A$2:$A$99208=$A$3)*('Data - apprentices'!$G$2:$G$99208=$B$4)*('Data - apprentices'!$B$2:$B$99208=$A20)*('Data - apprentices'!$H$2:$H$99208=F$5)*('Data - apprentices'!$I$2:$I$99208))</f>
        <v>0</v>
      </c>
      <c r="G20" s="66" cm="1">
        <f t="array" ref="G20">SUMPRODUCT(('Data - apprentices'!$A$2:$A$99208=$A$3)*('Data - apprentices'!$G$2:$G$99208=$B$4)*('Data - apprentices'!$B$2:$B$99208=$A20)*('Data - apprentices'!$H$2:$H$99208=G$5)*('Data - apprentices'!$I$2:$I$99208))</f>
        <v>0</v>
      </c>
      <c r="H20" s="67" t="str">
        <f t="shared" si="0"/>
        <v>-</v>
      </c>
      <c r="I20" s="68"/>
      <c r="J20" s="66" cm="1">
        <f t="array" ref="J20">SUMPRODUCT(('Data - apprentices'!$A$2:$A$99208=$A$3)*('Data - apprentices'!$G$2:$G$99208=$J$4)*('Data - apprentices'!$B$2:$B$99208=$A20)*('Data - apprentices'!$H$2:$H$99208=J$5)*('Data - apprentices'!$I$2:$I$99208))</f>
        <v>0</v>
      </c>
      <c r="K20" s="66" cm="1">
        <f t="array" ref="K20">SUMPRODUCT(('Data - apprentices'!$A$2:$A$99208=$A$3)*('Data - apprentices'!$G$2:$G$99208=$J$4)*('Data - apprentices'!$B$2:$B$99208=$A20)*('Data - apprentices'!$H$2:$H$99208=K$5)*('Data - apprentices'!$I$2:$I$99208))</f>
        <v>0</v>
      </c>
      <c r="L20" s="66" cm="1">
        <f t="array" ref="L20">SUMPRODUCT(('Data - apprentices'!$A$2:$A$99208=$A$3)*('Data - apprentices'!$G$2:$G$99208=$J$4)*('Data - apprentices'!$B$2:$B$99208=$A20)*('Data - apprentices'!$H$2:$H$99208=L$5)*('Data - apprentices'!$I$2:$I$99208))</f>
        <v>0</v>
      </c>
      <c r="M20" s="66" cm="1">
        <f t="array" ref="M20">SUMPRODUCT(('Data - apprentices'!$A$2:$A$99208=$A$3)*('Data - apprentices'!$G$2:$G$99208=$J$4)*('Data - apprentices'!$B$2:$B$99208=$A20)*('Data - apprentices'!$H$2:$H$99208=M$5)*('Data - apprentices'!$I$2:$I$99208))</f>
        <v>0</v>
      </c>
      <c r="N20" s="66" cm="1">
        <f t="array" ref="N20">SUMPRODUCT(('Data - apprentices'!$A$2:$A$99208=$A$3)*('Data - apprentices'!$G$2:$G$99208=$J$4)*('Data - apprentices'!$B$2:$B$99208=$A20)*('Data - apprentices'!$H$2:$H$99208=N$5)*('Data - apprentices'!$I$2:$I$99208))</f>
        <v>0</v>
      </c>
      <c r="O20" s="66" cm="1">
        <f t="array" ref="O20">SUMPRODUCT(('Data - apprentices'!$A$2:$A$99208=$A$3)*('Data - apprentices'!$G$2:$G$99208=$J$4)*('Data - apprentices'!$B$2:$B$99208=$A20)*('Data - apprentices'!$H$2:$H$99208=O$5)*('Data - apprentices'!$I$2:$I$99208))</f>
        <v>0</v>
      </c>
      <c r="P20" s="67" t="str">
        <f t="shared" si="1"/>
        <v>-</v>
      </c>
      <c r="Q20" s="68"/>
      <c r="R20" s="66" cm="1">
        <f t="array" ref="R20">SUMPRODUCT(('Data - apprentices'!$A$2:$A$99208=$A$3)*('Data - apprentices'!$G$2:$G$99208=$R$4)*('Data - apprentices'!$B$2:$B$99208=$A20)*('Data - apprentices'!$H$2:$H$99208=R$5)*('Data - apprentices'!$I$2:$I$99208))</f>
        <v>0</v>
      </c>
      <c r="S20" s="66" cm="1">
        <f t="array" ref="S20">SUMPRODUCT(('Data - apprentices'!$A$2:$A$99208=$A$3)*('Data - apprentices'!$G$2:$G$99208=$R$4)*('Data - apprentices'!$B$2:$B$99208=$A20)*('Data - apprentices'!$H$2:$H$99208=S$5)*('Data - apprentices'!$I$2:$I$99208))</f>
        <v>0</v>
      </c>
      <c r="T20" s="66" cm="1">
        <f t="array" ref="T20">SUMPRODUCT(('Data - apprentices'!$A$2:$A$99208=$A$3)*('Data - apprentices'!$G$2:$G$99208=$R$4)*('Data - apprentices'!$B$2:$B$99208=$A20)*('Data - apprentices'!$H$2:$H$99208=T$5)*('Data - apprentices'!$I$2:$I$99208))</f>
        <v>0</v>
      </c>
      <c r="U20" s="66" cm="1">
        <f t="array" ref="U20">SUMPRODUCT(('Data - apprentices'!$A$2:$A$99208=$A$3)*('Data - apprentices'!$G$2:$G$99208=$R$4)*('Data - apprentices'!$B$2:$B$99208=$A20)*('Data - apprentices'!$H$2:$H$99208=U$5)*('Data - apprentices'!$I$2:$I$99208))</f>
        <v>0</v>
      </c>
      <c r="V20" s="66" cm="1">
        <f t="array" ref="V20">SUMPRODUCT(('Data - apprentices'!$A$2:$A$99208=$A$3)*('Data - apprentices'!$G$2:$G$99208=$R$4)*('Data - apprentices'!$B$2:$B$99208=$A20)*('Data - apprentices'!$H$2:$H$99208=V$5)*('Data - apprentices'!$I$2:$I$99208))</f>
        <v>0</v>
      </c>
      <c r="W20" s="66" cm="1">
        <f t="array" ref="W20">SUMPRODUCT(('Data - apprentices'!$A$2:$A$99208=$A$3)*('Data - apprentices'!$G$2:$G$99208=$R$4)*('Data - apprentices'!$B$2:$B$99208=$A20)*('Data - apprentices'!$H$2:$H$99208=W$5)*('Data - apprentices'!$I$2:$I$99208))</f>
        <v>0</v>
      </c>
      <c r="X20" s="67" t="str">
        <f t="shared" si="2"/>
        <v>-</v>
      </c>
      <c r="Y20" s="68"/>
      <c r="Z20" s="66">
        <f t="shared" si="4"/>
        <v>0</v>
      </c>
      <c r="AA20" s="66">
        <f t="shared" si="5"/>
        <v>0</v>
      </c>
      <c r="AB20" s="66">
        <f t="shared" si="6"/>
        <v>0</v>
      </c>
      <c r="AC20" s="66">
        <f t="shared" si="7"/>
        <v>0</v>
      </c>
      <c r="AD20" s="66">
        <f t="shared" si="8"/>
        <v>0</v>
      </c>
      <c r="AE20" s="66">
        <f t="shared" si="9"/>
        <v>0</v>
      </c>
      <c r="AF20" s="67" t="str">
        <f t="shared" si="10"/>
        <v>-</v>
      </c>
      <c r="AG20" s="59"/>
      <c r="AH20" s="59"/>
      <c r="AI20" s="68"/>
      <c r="AJ20" s="68"/>
      <c r="AK20" s="59"/>
      <c r="AL20" s="59"/>
    </row>
    <row r="21" spans="1:38" ht="15" customHeight="1" x14ac:dyDescent="0.25">
      <c r="A21" s="68" t="s">
        <v>10</v>
      </c>
      <c r="B21" s="66" cm="1">
        <f t="array" ref="B21">SUMPRODUCT(('Data - apprentices'!$A$2:$A$99208=$A$3)*('Data - apprentices'!$G$2:$G$99208=$B$4)*('Data - apprentices'!$B$2:$B$99208=$A21)*('Data - apprentices'!$H$2:$H$99208=B$5)*('Data - apprentices'!$I$2:$I$99208))</f>
        <v>0</v>
      </c>
      <c r="C21" s="66" cm="1">
        <f t="array" ref="C21">SUMPRODUCT(('Data - apprentices'!$A$2:$A$99208=$A$3)*('Data - apprentices'!$G$2:$G$99208=$B$4)*('Data - apprentices'!$B$2:$B$99208=$A21)*('Data - apprentices'!$H$2:$H$99208=C$5)*('Data - apprentices'!$I$2:$I$99208))</f>
        <v>0</v>
      </c>
      <c r="D21" s="66" cm="1">
        <f t="array" ref="D21">SUMPRODUCT(('Data - apprentices'!$A$2:$A$99208=$A$3)*('Data - apprentices'!$G$2:$G$99208=$B$4)*('Data - apprentices'!$B$2:$B$99208=$A21)*('Data - apprentices'!$H$2:$H$99208=D$5)*('Data - apprentices'!$I$2:$I$99208))</f>
        <v>0</v>
      </c>
      <c r="E21" s="66" cm="1">
        <f t="array" ref="E21">SUMPRODUCT(('Data - apprentices'!$A$2:$A$99208=$A$3)*('Data - apprentices'!$G$2:$G$99208=$B$4)*('Data - apprentices'!$B$2:$B$99208=$A21)*('Data - apprentices'!$H$2:$H$99208=E$5)*('Data - apprentices'!$I$2:$I$99208))</f>
        <v>0</v>
      </c>
      <c r="F21" s="66" cm="1">
        <f t="array" ref="F21">SUMPRODUCT(('Data - apprentices'!$A$2:$A$99208=$A$3)*('Data - apprentices'!$G$2:$G$99208=$B$4)*('Data - apprentices'!$B$2:$B$99208=$A21)*('Data - apprentices'!$H$2:$H$99208=F$5)*('Data - apprentices'!$I$2:$I$99208))</f>
        <v>0</v>
      </c>
      <c r="G21" s="66" cm="1">
        <f t="array" ref="G21">SUMPRODUCT(('Data - apprentices'!$A$2:$A$99208=$A$3)*('Data - apprentices'!$G$2:$G$99208=$B$4)*('Data - apprentices'!$B$2:$B$99208=$A21)*('Data - apprentices'!$H$2:$H$99208=G$5)*('Data - apprentices'!$I$2:$I$99208))</f>
        <v>0</v>
      </c>
      <c r="H21" s="67" t="str">
        <f t="shared" si="0"/>
        <v>-</v>
      </c>
      <c r="I21" s="68"/>
      <c r="J21" s="66" cm="1">
        <f t="array" ref="J21">SUMPRODUCT(('Data - apprentices'!$A$2:$A$99208=$A$3)*('Data - apprentices'!$G$2:$G$99208=$J$4)*('Data - apprentices'!$B$2:$B$99208=$A21)*('Data - apprentices'!$H$2:$H$99208=J$5)*('Data - apprentices'!$I$2:$I$99208))</f>
        <v>0</v>
      </c>
      <c r="K21" s="66" cm="1">
        <f t="array" ref="K21">SUMPRODUCT(('Data - apprentices'!$A$2:$A$99208=$A$3)*('Data - apprentices'!$G$2:$G$99208=$J$4)*('Data - apprentices'!$B$2:$B$99208=$A21)*('Data - apprentices'!$H$2:$H$99208=K$5)*('Data - apprentices'!$I$2:$I$99208))</f>
        <v>0</v>
      </c>
      <c r="L21" s="66" cm="1">
        <f t="array" ref="L21">SUMPRODUCT(('Data - apprentices'!$A$2:$A$99208=$A$3)*('Data - apprentices'!$G$2:$G$99208=$J$4)*('Data - apprentices'!$B$2:$B$99208=$A21)*('Data - apprentices'!$H$2:$H$99208=L$5)*('Data - apprentices'!$I$2:$I$99208))</f>
        <v>0</v>
      </c>
      <c r="M21" s="66" cm="1">
        <f t="array" ref="M21">SUMPRODUCT(('Data - apprentices'!$A$2:$A$99208=$A$3)*('Data - apprentices'!$G$2:$G$99208=$J$4)*('Data - apprentices'!$B$2:$B$99208=$A21)*('Data - apprentices'!$H$2:$H$99208=M$5)*('Data - apprentices'!$I$2:$I$99208))</f>
        <v>0</v>
      </c>
      <c r="N21" s="66" cm="1">
        <f t="array" ref="N21">SUMPRODUCT(('Data - apprentices'!$A$2:$A$99208=$A$3)*('Data - apprentices'!$G$2:$G$99208=$J$4)*('Data - apprentices'!$B$2:$B$99208=$A21)*('Data - apprentices'!$H$2:$H$99208=N$5)*('Data - apprentices'!$I$2:$I$99208))</f>
        <v>0</v>
      </c>
      <c r="O21" s="66" cm="1">
        <f t="array" ref="O21">SUMPRODUCT(('Data - apprentices'!$A$2:$A$99208=$A$3)*('Data - apprentices'!$G$2:$G$99208=$J$4)*('Data - apprentices'!$B$2:$B$99208=$A21)*('Data - apprentices'!$H$2:$H$99208=O$5)*('Data - apprentices'!$I$2:$I$99208))</f>
        <v>0</v>
      </c>
      <c r="P21" s="67" t="str">
        <f t="shared" si="1"/>
        <v>-</v>
      </c>
      <c r="Q21" s="68"/>
      <c r="R21" s="66" cm="1">
        <f t="array" ref="R21">SUMPRODUCT(('Data - apprentices'!$A$2:$A$99208=$A$3)*('Data - apprentices'!$G$2:$G$99208=$R$4)*('Data - apprentices'!$B$2:$B$99208=$A21)*('Data - apprentices'!$H$2:$H$99208=R$5)*('Data - apprentices'!$I$2:$I$99208))</f>
        <v>0</v>
      </c>
      <c r="S21" s="66" cm="1">
        <f t="array" ref="S21">SUMPRODUCT(('Data - apprentices'!$A$2:$A$99208=$A$3)*('Data - apprentices'!$G$2:$G$99208=$R$4)*('Data - apprentices'!$B$2:$B$99208=$A21)*('Data - apprentices'!$H$2:$H$99208=S$5)*('Data - apprentices'!$I$2:$I$99208))</f>
        <v>0</v>
      </c>
      <c r="T21" s="66" cm="1">
        <f t="array" ref="T21">SUMPRODUCT(('Data - apprentices'!$A$2:$A$99208=$A$3)*('Data - apprentices'!$G$2:$G$99208=$R$4)*('Data - apprentices'!$B$2:$B$99208=$A21)*('Data - apprentices'!$H$2:$H$99208=T$5)*('Data - apprentices'!$I$2:$I$99208))</f>
        <v>0</v>
      </c>
      <c r="U21" s="66" cm="1">
        <f t="array" ref="U21">SUMPRODUCT(('Data - apprentices'!$A$2:$A$99208=$A$3)*('Data - apprentices'!$G$2:$G$99208=$R$4)*('Data - apprentices'!$B$2:$B$99208=$A21)*('Data - apprentices'!$H$2:$H$99208=U$5)*('Data - apprentices'!$I$2:$I$99208))</f>
        <v>0</v>
      </c>
      <c r="V21" s="66" cm="1">
        <f t="array" ref="V21">SUMPRODUCT(('Data - apprentices'!$A$2:$A$99208=$A$3)*('Data - apprentices'!$G$2:$G$99208=$R$4)*('Data - apprentices'!$B$2:$B$99208=$A21)*('Data - apprentices'!$H$2:$H$99208=V$5)*('Data - apprentices'!$I$2:$I$99208))</f>
        <v>0</v>
      </c>
      <c r="W21" s="66" cm="1">
        <f t="array" ref="W21">SUMPRODUCT(('Data - apprentices'!$A$2:$A$99208=$A$3)*('Data - apprentices'!$G$2:$G$99208=$R$4)*('Data - apprentices'!$B$2:$B$99208=$A21)*('Data - apprentices'!$H$2:$H$99208=W$5)*('Data - apprentices'!$I$2:$I$99208))</f>
        <v>0</v>
      </c>
      <c r="X21" s="67" t="str">
        <f t="shared" si="2"/>
        <v>-</v>
      </c>
      <c r="Y21" s="68"/>
      <c r="Z21" s="66">
        <f t="shared" si="4"/>
        <v>0</v>
      </c>
      <c r="AA21" s="66">
        <f t="shared" si="5"/>
        <v>0</v>
      </c>
      <c r="AB21" s="66">
        <f t="shared" si="6"/>
        <v>0</v>
      </c>
      <c r="AC21" s="66">
        <f t="shared" si="7"/>
        <v>0</v>
      </c>
      <c r="AD21" s="66">
        <f t="shared" si="8"/>
        <v>0</v>
      </c>
      <c r="AE21" s="66">
        <f t="shared" si="9"/>
        <v>0</v>
      </c>
      <c r="AF21" s="67" t="str">
        <f t="shared" si="10"/>
        <v>-</v>
      </c>
      <c r="AG21" s="59"/>
      <c r="AH21" s="59"/>
      <c r="AI21" s="68"/>
      <c r="AJ21" s="68"/>
      <c r="AK21" s="59"/>
      <c r="AL21" s="59"/>
    </row>
    <row r="22" spans="1:38" ht="15" customHeight="1" x14ac:dyDescent="0.25">
      <c r="A22" s="68" t="s">
        <v>93</v>
      </c>
      <c r="B22" s="66" cm="1">
        <f t="array" ref="B22">SUMPRODUCT(('Data - apprentices'!$A$2:$A$99208=$A$3)*('Data - apprentices'!$G$2:$G$99208=$B$4)*('Data - apprentices'!$B$2:$B$99208=$A22)*('Data - apprentices'!$H$2:$H$99208=B$5)*('Data - apprentices'!$I$2:$I$99208))</f>
        <v>1</v>
      </c>
      <c r="C22" s="66" cm="1">
        <f t="array" ref="C22">SUMPRODUCT(('Data - apprentices'!$A$2:$A$99208=$A$3)*('Data - apprentices'!$G$2:$G$99208=$B$4)*('Data - apprentices'!$B$2:$B$99208=$A22)*('Data - apprentices'!$H$2:$H$99208=C$5)*('Data - apprentices'!$I$2:$I$99208))</f>
        <v>5</v>
      </c>
      <c r="D22" s="66" cm="1">
        <f t="array" ref="D22">SUMPRODUCT(('Data - apprentices'!$A$2:$A$99208=$A$3)*('Data - apprentices'!$G$2:$G$99208=$B$4)*('Data - apprentices'!$B$2:$B$99208=$A22)*('Data - apprentices'!$H$2:$H$99208=D$5)*('Data - apprentices'!$I$2:$I$99208))</f>
        <v>6</v>
      </c>
      <c r="E22" s="66" cm="1">
        <f t="array" ref="E22">SUMPRODUCT(('Data - apprentices'!$A$2:$A$99208=$A$3)*('Data - apprentices'!$G$2:$G$99208=$B$4)*('Data - apprentices'!$B$2:$B$99208=$A22)*('Data - apprentices'!$H$2:$H$99208=E$5)*('Data - apprentices'!$I$2:$I$99208))</f>
        <v>6</v>
      </c>
      <c r="F22" s="66" cm="1">
        <f t="array" ref="F22">SUMPRODUCT(('Data - apprentices'!$A$2:$A$99208=$A$3)*('Data - apprentices'!$G$2:$G$99208=$B$4)*('Data - apprentices'!$B$2:$B$99208=$A22)*('Data - apprentices'!$H$2:$H$99208=F$5)*('Data - apprentices'!$I$2:$I$99208))</f>
        <v>1</v>
      </c>
      <c r="G22" s="66" cm="1">
        <f t="array" ref="G22">SUMPRODUCT(('Data - apprentices'!$A$2:$A$99208=$A$3)*('Data - apprentices'!$G$2:$G$99208=$B$4)*('Data - apprentices'!$B$2:$B$99208=$A22)*('Data - apprentices'!$H$2:$H$99208=G$5)*('Data - apprentices'!$I$2:$I$99208))</f>
        <v>0</v>
      </c>
      <c r="H22" s="76">
        <f t="shared" si="0"/>
        <v>40.868421052631575</v>
      </c>
      <c r="I22" s="68"/>
      <c r="J22" s="66" cm="1">
        <f t="array" ref="J22">SUMPRODUCT(('Data - apprentices'!$A$2:$A$99208=$A$3)*('Data - apprentices'!$G$2:$G$99208=$J$4)*('Data - apprentices'!$B$2:$B$99208=$A22)*('Data - apprentices'!$H$2:$H$99208=J$5)*('Data - apprentices'!$I$2:$I$99208))</f>
        <v>0</v>
      </c>
      <c r="K22" s="66" cm="1">
        <f t="array" ref="K22">SUMPRODUCT(('Data - apprentices'!$A$2:$A$99208=$A$3)*('Data - apprentices'!$G$2:$G$99208=$J$4)*('Data - apprentices'!$B$2:$B$99208=$A22)*('Data - apprentices'!$H$2:$H$99208=K$5)*('Data - apprentices'!$I$2:$I$99208))</f>
        <v>0</v>
      </c>
      <c r="L22" s="66" cm="1">
        <f t="array" ref="L22">SUMPRODUCT(('Data - apprentices'!$A$2:$A$99208=$A$3)*('Data - apprentices'!$G$2:$G$99208=$J$4)*('Data - apprentices'!$B$2:$B$99208=$A22)*('Data - apprentices'!$H$2:$H$99208=L$5)*('Data - apprentices'!$I$2:$I$99208))</f>
        <v>0</v>
      </c>
      <c r="M22" s="66" cm="1">
        <f t="array" ref="M22">SUMPRODUCT(('Data - apprentices'!$A$2:$A$99208=$A$3)*('Data - apprentices'!$G$2:$G$99208=$J$4)*('Data - apprentices'!$B$2:$B$99208=$A22)*('Data - apprentices'!$H$2:$H$99208=M$5)*('Data - apprentices'!$I$2:$I$99208))</f>
        <v>0</v>
      </c>
      <c r="N22" s="66" cm="1">
        <f t="array" ref="N22">SUMPRODUCT(('Data - apprentices'!$A$2:$A$99208=$A$3)*('Data - apprentices'!$G$2:$G$99208=$J$4)*('Data - apprentices'!$B$2:$B$99208=$A22)*('Data - apprentices'!$H$2:$H$99208=N$5)*('Data - apprentices'!$I$2:$I$99208))</f>
        <v>0</v>
      </c>
      <c r="O22" s="66" cm="1">
        <f t="array" ref="O22">SUMPRODUCT(('Data - apprentices'!$A$2:$A$99208=$A$3)*('Data - apprentices'!$G$2:$G$99208=$J$4)*('Data - apprentices'!$B$2:$B$99208=$A22)*('Data - apprentices'!$H$2:$H$99208=O$5)*('Data - apprentices'!$I$2:$I$99208))</f>
        <v>0</v>
      </c>
      <c r="P22" s="67" t="str">
        <f t="shared" si="1"/>
        <v>-</v>
      </c>
      <c r="Q22" s="68"/>
      <c r="R22" s="66" cm="1">
        <f t="array" ref="R22">SUMPRODUCT(('Data - apprentices'!$A$2:$A$99208=$A$3)*('Data - apprentices'!$G$2:$G$99208=$R$4)*('Data - apprentices'!$B$2:$B$99208=$A22)*('Data - apprentices'!$H$2:$H$99208=R$5)*('Data - apprentices'!$I$2:$I$99208))</f>
        <v>1</v>
      </c>
      <c r="S22" s="66" cm="1">
        <f t="array" ref="S22">SUMPRODUCT(('Data - apprentices'!$A$2:$A$99208=$A$3)*('Data - apprentices'!$G$2:$G$99208=$R$4)*('Data - apprentices'!$B$2:$B$99208=$A22)*('Data - apprentices'!$H$2:$H$99208=S$5)*('Data - apprentices'!$I$2:$I$99208))</f>
        <v>7</v>
      </c>
      <c r="T22" s="66" cm="1">
        <f t="array" ref="T22">SUMPRODUCT(('Data - apprentices'!$A$2:$A$99208=$A$3)*('Data - apprentices'!$G$2:$G$99208=$R$4)*('Data - apprentices'!$B$2:$B$99208=$A22)*('Data - apprentices'!$H$2:$H$99208=T$5)*('Data - apprentices'!$I$2:$I$99208))</f>
        <v>8</v>
      </c>
      <c r="U22" s="66" cm="1">
        <f t="array" ref="U22">SUMPRODUCT(('Data - apprentices'!$A$2:$A$99208=$A$3)*('Data - apprentices'!$G$2:$G$99208=$R$4)*('Data - apprentices'!$B$2:$B$99208=$A22)*('Data - apprentices'!$H$2:$H$99208=U$5)*('Data - apprentices'!$I$2:$I$99208))</f>
        <v>1</v>
      </c>
      <c r="V22" s="66" cm="1">
        <f t="array" ref="V22">SUMPRODUCT(('Data - apprentices'!$A$2:$A$99208=$A$3)*('Data - apprentices'!$G$2:$G$99208=$R$4)*('Data - apprentices'!$B$2:$B$99208=$A22)*('Data - apprentices'!$H$2:$H$99208=V$5)*('Data - apprentices'!$I$2:$I$99208))</f>
        <v>0</v>
      </c>
      <c r="W22" s="66" cm="1">
        <f t="array" ref="W22">SUMPRODUCT(('Data - apprentices'!$A$2:$A$99208=$A$3)*('Data - apprentices'!$G$2:$G$99208=$R$4)*('Data - apprentices'!$B$2:$B$99208=$A22)*('Data - apprentices'!$H$2:$H$99208=W$5)*('Data - apprentices'!$I$2:$I$99208))</f>
        <v>0</v>
      </c>
      <c r="X22" s="76">
        <f t="shared" si="2"/>
        <v>35.558823529411761</v>
      </c>
      <c r="Y22" s="68"/>
      <c r="Z22" s="66">
        <f t="shared" si="4"/>
        <v>2</v>
      </c>
      <c r="AA22" s="66">
        <f t="shared" si="5"/>
        <v>12</v>
      </c>
      <c r="AB22" s="66">
        <f t="shared" si="6"/>
        <v>14</v>
      </c>
      <c r="AC22" s="66">
        <f t="shared" si="7"/>
        <v>7</v>
      </c>
      <c r="AD22" s="66">
        <f t="shared" si="8"/>
        <v>1</v>
      </c>
      <c r="AE22" s="66">
        <f t="shared" si="9"/>
        <v>0</v>
      </c>
      <c r="AF22" s="76">
        <f t="shared" si="10"/>
        <v>38.361111111111114</v>
      </c>
      <c r="AG22" s="59"/>
      <c r="AH22" s="59"/>
      <c r="AI22" s="68"/>
      <c r="AJ22" s="68"/>
      <c r="AK22" s="59"/>
      <c r="AL22" s="59"/>
    </row>
    <row r="23" spans="1:38" ht="15" customHeight="1" x14ac:dyDescent="0.25">
      <c r="A23" s="59" t="s">
        <v>94</v>
      </c>
      <c r="B23" s="66" cm="1">
        <f t="array" ref="B23">SUMPRODUCT(('Data - apprentices'!$A$2:$A$99208=$A$3)*('Data - apprentices'!$G$2:$G$99208=$B$4)*('Data - apprentices'!$B$2:$B$99208=$A23)*('Data - apprentices'!$H$2:$H$99208=B$5)*('Data - apprentices'!$I$2:$I$99208))</f>
        <v>0</v>
      </c>
      <c r="C23" s="66" cm="1">
        <f t="array" ref="C23">SUMPRODUCT(('Data - apprentices'!$A$2:$A$99208=$A$3)*('Data - apprentices'!$G$2:$G$99208=$B$4)*('Data - apprentices'!$B$2:$B$99208=$A23)*('Data - apprentices'!$H$2:$H$99208=C$5)*('Data - apprentices'!$I$2:$I$99208))</f>
        <v>3</v>
      </c>
      <c r="D23" s="66" cm="1">
        <f t="array" ref="D23">SUMPRODUCT(('Data - apprentices'!$A$2:$A$99208=$A$3)*('Data - apprentices'!$G$2:$G$99208=$B$4)*('Data - apprentices'!$B$2:$B$99208=$A23)*('Data - apprentices'!$H$2:$H$99208=D$5)*('Data - apprentices'!$I$2:$I$99208))</f>
        <v>1</v>
      </c>
      <c r="E23" s="66" cm="1">
        <f t="array" ref="E23">SUMPRODUCT(('Data - apprentices'!$A$2:$A$99208=$A$3)*('Data - apprentices'!$G$2:$G$99208=$B$4)*('Data - apprentices'!$B$2:$B$99208=$A23)*('Data - apprentices'!$H$2:$H$99208=E$5)*('Data - apprentices'!$I$2:$I$99208))</f>
        <v>2</v>
      </c>
      <c r="F23" s="66" cm="1">
        <f t="array" ref="F23">SUMPRODUCT(('Data - apprentices'!$A$2:$A$99208=$A$3)*('Data - apprentices'!$G$2:$G$99208=$B$4)*('Data - apprentices'!$B$2:$B$99208=$A23)*('Data - apprentices'!$H$2:$H$99208=F$5)*('Data - apprentices'!$I$2:$I$99208))</f>
        <v>0</v>
      </c>
      <c r="G23" s="66" cm="1">
        <f t="array" ref="G23">SUMPRODUCT(('Data - apprentices'!$A$2:$A$99208=$A$3)*('Data - apprentices'!$G$2:$G$99208=$B$4)*('Data - apprentices'!$B$2:$B$99208=$A23)*('Data - apprentices'!$H$2:$H$99208=G$5)*('Data - apprentices'!$I$2:$I$99208))</f>
        <v>0</v>
      </c>
      <c r="H23" s="76">
        <f t="shared" si="0"/>
        <v>38.583333333333329</v>
      </c>
      <c r="I23" s="68"/>
      <c r="J23" s="66" cm="1">
        <f t="array" ref="J23">SUMPRODUCT(('Data - apprentices'!$A$2:$A$99208=$A$3)*('Data - apprentices'!$G$2:$G$99208=$J$4)*('Data - apprentices'!$B$2:$B$99208=$A23)*('Data - apprentices'!$H$2:$H$99208=J$5)*('Data - apprentices'!$I$2:$I$99208))</f>
        <v>0</v>
      </c>
      <c r="K23" s="66" cm="1">
        <f t="array" ref="K23">SUMPRODUCT(('Data - apprentices'!$A$2:$A$99208=$A$3)*('Data - apprentices'!$G$2:$G$99208=$J$4)*('Data - apprentices'!$B$2:$B$99208=$A23)*('Data - apprentices'!$H$2:$H$99208=K$5)*('Data - apprentices'!$I$2:$I$99208))</f>
        <v>0</v>
      </c>
      <c r="L23" s="66" cm="1">
        <f t="array" ref="L23">SUMPRODUCT(('Data - apprentices'!$A$2:$A$99208=$A$3)*('Data - apprentices'!$G$2:$G$99208=$J$4)*('Data - apprentices'!$B$2:$B$99208=$A23)*('Data - apprentices'!$H$2:$H$99208=L$5)*('Data - apprentices'!$I$2:$I$99208))</f>
        <v>0</v>
      </c>
      <c r="M23" s="66" cm="1">
        <f t="array" ref="M23">SUMPRODUCT(('Data - apprentices'!$A$2:$A$99208=$A$3)*('Data - apprentices'!$G$2:$G$99208=$J$4)*('Data - apprentices'!$B$2:$B$99208=$A23)*('Data - apprentices'!$H$2:$H$99208=M$5)*('Data - apprentices'!$I$2:$I$99208))</f>
        <v>0</v>
      </c>
      <c r="N23" s="66" cm="1">
        <f t="array" ref="N23">SUMPRODUCT(('Data - apprentices'!$A$2:$A$99208=$A$3)*('Data - apprentices'!$G$2:$G$99208=$J$4)*('Data - apprentices'!$B$2:$B$99208=$A23)*('Data - apprentices'!$H$2:$H$99208=N$5)*('Data - apprentices'!$I$2:$I$99208))</f>
        <v>0</v>
      </c>
      <c r="O23" s="66" cm="1">
        <f t="array" ref="O23">SUMPRODUCT(('Data - apprentices'!$A$2:$A$99208=$A$3)*('Data - apprentices'!$G$2:$G$99208=$J$4)*('Data - apprentices'!$B$2:$B$99208=$A23)*('Data - apprentices'!$H$2:$H$99208=O$5)*('Data - apprentices'!$I$2:$I$99208))</f>
        <v>0</v>
      </c>
      <c r="P23" s="67" t="str">
        <f t="shared" si="1"/>
        <v>-</v>
      </c>
      <c r="Q23" s="68"/>
      <c r="R23" s="66" cm="1">
        <f t="array" ref="R23">SUMPRODUCT(('Data - apprentices'!$A$2:$A$99208=$A$3)*('Data - apprentices'!$G$2:$G$99208=$R$4)*('Data - apprentices'!$B$2:$B$99208=$A23)*('Data - apprentices'!$H$2:$H$99208=R$5)*('Data - apprentices'!$I$2:$I$99208))</f>
        <v>3</v>
      </c>
      <c r="S23" s="66" cm="1">
        <f t="array" ref="S23">SUMPRODUCT(('Data - apprentices'!$A$2:$A$99208=$A$3)*('Data - apprentices'!$G$2:$G$99208=$R$4)*('Data - apprentices'!$B$2:$B$99208=$A23)*('Data - apprentices'!$H$2:$H$99208=S$5)*('Data - apprentices'!$I$2:$I$99208))</f>
        <v>6</v>
      </c>
      <c r="T23" s="66" cm="1">
        <f t="array" ref="T23">SUMPRODUCT(('Data - apprentices'!$A$2:$A$99208=$A$3)*('Data - apprentices'!$G$2:$G$99208=$R$4)*('Data - apprentices'!$B$2:$B$99208=$A23)*('Data - apprentices'!$H$2:$H$99208=T$5)*('Data - apprentices'!$I$2:$I$99208))</f>
        <v>3</v>
      </c>
      <c r="U23" s="66" cm="1">
        <f t="array" ref="U23">SUMPRODUCT(('Data - apprentices'!$A$2:$A$99208=$A$3)*('Data - apprentices'!$G$2:$G$99208=$R$4)*('Data - apprentices'!$B$2:$B$99208=$A23)*('Data - apprentices'!$H$2:$H$99208=U$5)*('Data - apprentices'!$I$2:$I$99208))</f>
        <v>4</v>
      </c>
      <c r="V23" s="66" cm="1">
        <f t="array" ref="V23">SUMPRODUCT(('Data - apprentices'!$A$2:$A$99208=$A$3)*('Data - apprentices'!$G$2:$G$99208=$R$4)*('Data - apprentices'!$B$2:$B$99208=$A23)*('Data - apprentices'!$H$2:$H$99208=V$5)*('Data - apprentices'!$I$2:$I$99208))</f>
        <v>0</v>
      </c>
      <c r="W23" s="66" cm="1">
        <f t="array" ref="W23">SUMPRODUCT(('Data - apprentices'!$A$2:$A$99208=$A$3)*('Data - apprentices'!$G$2:$G$99208=$R$4)*('Data - apprentices'!$B$2:$B$99208=$A23)*('Data - apprentices'!$H$2:$H$99208=W$5)*('Data - apprentices'!$I$2:$I$99208))</f>
        <v>0</v>
      </c>
      <c r="X23" s="76">
        <f t="shared" si="2"/>
        <v>35.21875</v>
      </c>
      <c r="Y23" s="68"/>
      <c r="Z23" s="66">
        <f t="shared" si="4"/>
        <v>3</v>
      </c>
      <c r="AA23" s="66">
        <f t="shared" si="5"/>
        <v>9</v>
      </c>
      <c r="AB23" s="66">
        <f t="shared" si="6"/>
        <v>4</v>
      </c>
      <c r="AC23" s="66">
        <f t="shared" si="7"/>
        <v>6</v>
      </c>
      <c r="AD23" s="66">
        <f t="shared" si="8"/>
        <v>0</v>
      </c>
      <c r="AE23" s="66">
        <f t="shared" si="9"/>
        <v>0</v>
      </c>
      <c r="AF23" s="76">
        <f t="shared" si="10"/>
        <v>36.136363636363633</v>
      </c>
      <c r="AG23" s="59"/>
      <c r="AH23" s="59"/>
      <c r="AI23" s="68"/>
      <c r="AJ23" s="68"/>
      <c r="AK23" s="59"/>
      <c r="AL23" s="59"/>
    </row>
    <row r="24" spans="1:38" ht="15" customHeight="1" x14ac:dyDescent="0.25">
      <c r="A24" s="59" t="s">
        <v>11</v>
      </c>
      <c r="B24" s="66" cm="1">
        <f t="array" ref="B24">SUMPRODUCT(('Data - apprentices'!$A$2:$A$99208=$A$3)*('Data - apprentices'!$G$2:$G$99208=$B$4)*('Data - apprentices'!$B$2:$B$99208=$A24)*('Data - apprentices'!$H$2:$H$99208=B$5)*('Data - apprentices'!$I$2:$I$99208))</f>
        <v>10</v>
      </c>
      <c r="C24" s="66" cm="1">
        <f t="array" ref="C24">SUMPRODUCT(('Data - apprentices'!$A$2:$A$99208=$A$3)*('Data - apprentices'!$G$2:$G$99208=$B$4)*('Data - apprentices'!$B$2:$B$99208=$A24)*('Data - apprentices'!$H$2:$H$99208=C$5)*('Data - apprentices'!$I$2:$I$99208))</f>
        <v>16</v>
      </c>
      <c r="D24" s="66" cm="1">
        <f t="array" ref="D24">SUMPRODUCT(('Data - apprentices'!$A$2:$A$99208=$A$3)*('Data - apprentices'!$G$2:$G$99208=$B$4)*('Data - apprentices'!$B$2:$B$99208=$A24)*('Data - apprentices'!$H$2:$H$99208=D$5)*('Data - apprentices'!$I$2:$I$99208))</f>
        <v>7</v>
      </c>
      <c r="E24" s="66" cm="1">
        <f t="array" ref="E24">SUMPRODUCT(('Data - apprentices'!$A$2:$A$99208=$A$3)*('Data - apprentices'!$G$2:$G$99208=$B$4)*('Data - apprentices'!$B$2:$B$99208=$A24)*('Data - apprentices'!$H$2:$H$99208=E$5)*('Data - apprentices'!$I$2:$I$99208))</f>
        <v>7</v>
      </c>
      <c r="F24" s="66" cm="1">
        <f t="array" ref="F24">SUMPRODUCT(('Data - apprentices'!$A$2:$A$99208=$A$3)*('Data - apprentices'!$G$2:$G$99208=$B$4)*('Data - apprentices'!$B$2:$B$99208=$A24)*('Data - apprentices'!$H$2:$H$99208=F$5)*('Data - apprentices'!$I$2:$I$99208))</f>
        <v>0</v>
      </c>
      <c r="G24" s="66" cm="1">
        <f t="array" ref="G24">SUMPRODUCT(('Data - apprentices'!$A$2:$A$99208=$A$3)*('Data - apprentices'!$G$2:$G$99208=$B$4)*('Data - apprentices'!$B$2:$B$99208=$A24)*('Data - apprentices'!$H$2:$H$99208=G$5)*('Data - apprentices'!$I$2:$I$99208))</f>
        <v>0</v>
      </c>
      <c r="H24" s="76">
        <f t="shared" si="0"/>
        <v>32.924999999999997</v>
      </c>
      <c r="I24" s="68"/>
      <c r="J24" s="66" cm="1">
        <f t="array" ref="J24">SUMPRODUCT(('Data - apprentices'!$A$2:$A$99208=$A$3)*('Data - apprentices'!$G$2:$G$99208=$J$4)*('Data - apprentices'!$B$2:$B$99208=$A24)*('Data - apprentices'!$H$2:$H$99208=J$5)*('Data - apprentices'!$I$2:$I$99208))</f>
        <v>1</v>
      </c>
      <c r="K24" s="66" cm="1">
        <f t="array" ref="K24">SUMPRODUCT(('Data - apprentices'!$A$2:$A$99208=$A$3)*('Data - apprentices'!$G$2:$G$99208=$J$4)*('Data - apprentices'!$B$2:$B$99208=$A24)*('Data - apprentices'!$H$2:$H$99208=K$5)*('Data - apprentices'!$I$2:$I$99208))</f>
        <v>2</v>
      </c>
      <c r="L24" s="66" cm="1">
        <f t="array" ref="L24">SUMPRODUCT(('Data - apprentices'!$A$2:$A$99208=$A$3)*('Data - apprentices'!$G$2:$G$99208=$J$4)*('Data - apprentices'!$B$2:$B$99208=$A24)*('Data - apprentices'!$H$2:$H$99208=L$5)*('Data - apprentices'!$I$2:$I$99208))</f>
        <v>1</v>
      </c>
      <c r="M24" s="66" cm="1">
        <f t="array" ref="M24">SUMPRODUCT(('Data - apprentices'!$A$2:$A$99208=$A$3)*('Data - apprentices'!$G$2:$G$99208=$J$4)*('Data - apprentices'!$B$2:$B$99208=$A24)*('Data - apprentices'!$H$2:$H$99208=M$5)*('Data - apprentices'!$I$2:$I$99208))</f>
        <v>0</v>
      </c>
      <c r="N24" s="66" cm="1">
        <f t="array" ref="N24">SUMPRODUCT(('Data - apprentices'!$A$2:$A$99208=$A$3)*('Data - apprentices'!$G$2:$G$99208=$J$4)*('Data - apprentices'!$B$2:$B$99208=$A24)*('Data - apprentices'!$H$2:$H$99208=N$5)*('Data - apprentices'!$I$2:$I$99208))</f>
        <v>0</v>
      </c>
      <c r="O24" s="66" cm="1">
        <f t="array" ref="O24">SUMPRODUCT(('Data - apprentices'!$A$2:$A$99208=$A$3)*('Data - apprentices'!$G$2:$G$99208=$J$4)*('Data - apprentices'!$B$2:$B$99208=$A24)*('Data - apprentices'!$H$2:$H$99208=O$5)*('Data - apprentices'!$I$2:$I$99208))</f>
        <v>0</v>
      </c>
      <c r="P24" s="76">
        <f t="shared" si="1"/>
        <v>30.125</v>
      </c>
      <c r="Q24" s="68"/>
      <c r="R24" s="66" cm="1">
        <f t="array" ref="R24">SUMPRODUCT(('Data - apprentices'!$A$2:$A$99208=$A$3)*('Data - apprentices'!$G$2:$G$99208=$R$4)*('Data - apprentices'!$B$2:$B$99208=$A24)*('Data - apprentices'!$H$2:$H$99208=R$5)*('Data - apprentices'!$I$2:$I$99208))</f>
        <v>3</v>
      </c>
      <c r="S24" s="66" cm="1">
        <f t="array" ref="S24">SUMPRODUCT(('Data - apprentices'!$A$2:$A$99208=$A$3)*('Data - apprentices'!$G$2:$G$99208=$R$4)*('Data - apprentices'!$B$2:$B$99208=$A24)*('Data - apprentices'!$H$2:$H$99208=S$5)*('Data - apprentices'!$I$2:$I$99208))</f>
        <v>5</v>
      </c>
      <c r="T24" s="66" cm="1">
        <f t="array" ref="T24">SUMPRODUCT(('Data - apprentices'!$A$2:$A$99208=$A$3)*('Data - apprentices'!$G$2:$G$99208=$R$4)*('Data - apprentices'!$B$2:$B$99208=$A24)*('Data - apprentices'!$H$2:$H$99208=T$5)*('Data - apprentices'!$I$2:$I$99208))</f>
        <v>1</v>
      </c>
      <c r="U24" s="66" cm="1">
        <f t="array" ref="U24">SUMPRODUCT(('Data - apprentices'!$A$2:$A$99208=$A$3)*('Data - apprentices'!$G$2:$G$99208=$R$4)*('Data - apprentices'!$B$2:$B$99208=$A24)*('Data - apprentices'!$H$2:$H$99208=U$5)*('Data - apprentices'!$I$2:$I$99208))</f>
        <v>2</v>
      </c>
      <c r="V24" s="66" cm="1">
        <f t="array" ref="V24">SUMPRODUCT(('Data - apprentices'!$A$2:$A$99208=$A$3)*('Data - apprentices'!$G$2:$G$99208=$R$4)*('Data - apprentices'!$B$2:$B$99208=$A24)*('Data - apprentices'!$H$2:$H$99208=V$5)*('Data - apprentices'!$I$2:$I$99208))</f>
        <v>0</v>
      </c>
      <c r="W24" s="66" cm="1">
        <f t="array" ref="W24">SUMPRODUCT(('Data - apprentices'!$A$2:$A$99208=$A$3)*('Data - apprentices'!$G$2:$G$99208=$R$4)*('Data - apprentices'!$B$2:$B$99208=$A24)*('Data - apprentices'!$H$2:$H$99208=W$5)*('Data - apprentices'!$I$2:$I$99208))</f>
        <v>0</v>
      </c>
      <c r="X24" s="76">
        <f t="shared" si="2"/>
        <v>31.954545454545453</v>
      </c>
      <c r="Y24" s="68"/>
      <c r="Z24" s="66">
        <f t="shared" si="4"/>
        <v>14</v>
      </c>
      <c r="AA24" s="66">
        <f t="shared" si="5"/>
        <v>23</v>
      </c>
      <c r="AB24" s="66">
        <f t="shared" si="6"/>
        <v>9</v>
      </c>
      <c r="AC24" s="66">
        <f t="shared" si="7"/>
        <v>9</v>
      </c>
      <c r="AD24" s="66">
        <f t="shared" si="8"/>
        <v>0</v>
      </c>
      <c r="AE24" s="66">
        <f t="shared" si="9"/>
        <v>0</v>
      </c>
      <c r="AF24" s="76">
        <f t="shared" si="10"/>
        <v>32.527272727272724</v>
      </c>
      <c r="AG24" s="59"/>
      <c r="AH24" s="59"/>
      <c r="AI24" s="68"/>
      <c r="AJ24" s="68"/>
      <c r="AK24" s="59"/>
      <c r="AL24" s="59"/>
    </row>
    <row r="25" spans="1:38" ht="15" customHeight="1" x14ac:dyDescent="0.25">
      <c r="A25" s="59" t="s">
        <v>12</v>
      </c>
      <c r="B25" s="66" cm="1">
        <f t="array" ref="B25">SUMPRODUCT(('Data - apprentices'!$A$2:$A$99208=$A$3)*('Data - apprentices'!$G$2:$G$99208=$B$4)*('Data - apprentices'!$B$2:$B$99208=$A25)*('Data - apprentices'!$H$2:$H$99208=B$5)*('Data - apprentices'!$I$2:$I$99208))</f>
        <v>0</v>
      </c>
      <c r="C25" s="66" cm="1">
        <f t="array" ref="C25">SUMPRODUCT(('Data - apprentices'!$A$2:$A$99208=$A$3)*('Data - apprentices'!$G$2:$G$99208=$B$4)*('Data - apprentices'!$B$2:$B$99208=$A25)*('Data - apprentices'!$H$2:$H$99208=C$5)*('Data - apprentices'!$I$2:$I$99208))</f>
        <v>0</v>
      </c>
      <c r="D25" s="66" cm="1">
        <f t="array" ref="D25">SUMPRODUCT(('Data - apprentices'!$A$2:$A$99208=$A$3)*('Data - apprentices'!$G$2:$G$99208=$B$4)*('Data - apprentices'!$B$2:$B$99208=$A25)*('Data - apprentices'!$H$2:$H$99208=D$5)*('Data - apprentices'!$I$2:$I$99208))</f>
        <v>0</v>
      </c>
      <c r="E25" s="66" cm="1">
        <f t="array" ref="E25">SUMPRODUCT(('Data - apprentices'!$A$2:$A$99208=$A$3)*('Data - apprentices'!$G$2:$G$99208=$B$4)*('Data - apprentices'!$B$2:$B$99208=$A25)*('Data - apprentices'!$H$2:$H$99208=E$5)*('Data - apprentices'!$I$2:$I$99208))</f>
        <v>0</v>
      </c>
      <c r="F25" s="66" cm="1">
        <f t="array" ref="F25">SUMPRODUCT(('Data - apprentices'!$A$2:$A$99208=$A$3)*('Data - apprentices'!$G$2:$G$99208=$B$4)*('Data - apprentices'!$B$2:$B$99208=$A25)*('Data - apprentices'!$H$2:$H$99208=F$5)*('Data - apprentices'!$I$2:$I$99208))</f>
        <v>0</v>
      </c>
      <c r="G25" s="66" cm="1">
        <f t="array" ref="G25">SUMPRODUCT(('Data - apprentices'!$A$2:$A$99208=$A$3)*('Data - apprentices'!$G$2:$G$99208=$B$4)*('Data - apprentices'!$B$2:$B$99208=$A25)*('Data - apprentices'!$H$2:$H$99208=G$5)*('Data - apprentices'!$I$2:$I$99208))</f>
        <v>0</v>
      </c>
      <c r="H25" s="67" t="str">
        <f t="shared" si="0"/>
        <v>-</v>
      </c>
      <c r="I25" s="68"/>
      <c r="J25" s="66" cm="1">
        <f t="array" ref="J25">SUMPRODUCT(('Data - apprentices'!$A$2:$A$99208=$A$3)*('Data - apprentices'!$G$2:$G$99208=$J$4)*('Data - apprentices'!$B$2:$B$99208=$A25)*('Data - apprentices'!$H$2:$H$99208=J$5)*('Data - apprentices'!$I$2:$I$99208))</f>
        <v>0</v>
      </c>
      <c r="K25" s="66" cm="1">
        <f t="array" ref="K25">SUMPRODUCT(('Data - apprentices'!$A$2:$A$99208=$A$3)*('Data - apprentices'!$G$2:$G$99208=$J$4)*('Data - apprentices'!$B$2:$B$99208=$A25)*('Data - apprentices'!$H$2:$H$99208=K$5)*('Data - apprentices'!$I$2:$I$99208))</f>
        <v>0</v>
      </c>
      <c r="L25" s="66" cm="1">
        <f t="array" ref="L25">SUMPRODUCT(('Data - apprentices'!$A$2:$A$99208=$A$3)*('Data - apprentices'!$G$2:$G$99208=$J$4)*('Data - apprentices'!$B$2:$B$99208=$A25)*('Data - apprentices'!$H$2:$H$99208=L$5)*('Data - apprentices'!$I$2:$I$99208))</f>
        <v>0</v>
      </c>
      <c r="M25" s="66" cm="1">
        <f t="array" ref="M25">SUMPRODUCT(('Data - apprentices'!$A$2:$A$99208=$A$3)*('Data - apprentices'!$G$2:$G$99208=$J$4)*('Data - apprentices'!$B$2:$B$99208=$A25)*('Data - apprentices'!$H$2:$H$99208=M$5)*('Data - apprentices'!$I$2:$I$99208))</f>
        <v>0</v>
      </c>
      <c r="N25" s="66" cm="1">
        <f t="array" ref="N25">SUMPRODUCT(('Data - apprentices'!$A$2:$A$99208=$A$3)*('Data - apprentices'!$G$2:$G$99208=$J$4)*('Data - apprentices'!$B$2:$B$99208=$A25)*('Data - apprentices'!$H$2:$H$99208=N$5)*('Data - apprentices'!$I$2:$I$99208))</f>
        <v>0</v>
      </c>
      <c r="O25" s="66" cm="1">
        <f t="array" ref="O25">SUMPRODUCT(('Data - apprentices'!$A$2:$A$99208=$A$3)*('Data - apprentices'!$G$2:$G$99208=$J$4)*('Data - apprentices'!$B$2:$B$99208=$A25)*('Data - apprentices'!$H$2:$H$99208=O$5)*('Data - apprentices'!$I$2:$I$99208))</f>
        <v>0</v>
      </c>
      <c r="P25" s="67" t="str">
        <f t="shared" si="1"/>
        <v>-</v>
      </c>
      <c r="Q25" s="68"/>
      <c r="R25" s="66" cm="1">
        <f t="array" ref="R25">SUMPRODUCT(('Data - apprentices'!$A$2:$A$99208=$A$3)*('Data - apprentices'!$G$2:$G$99208=$R$4)*('Data - apprentices'!$B$2:$B$99208=$A25)*('Data - apprentices'!$H$2:$H$99208=R$5)*('Data - apprentices'!$I$2:$I$99208))</f>
        <v>0</v>
      </c>
      <c r="S25" s="66" cm="1">
        <f t="array" ref="S25">SUMPRODUCT(('Data - apprentices'!$A$2:$A$99208=$A$3)*('Data - apprentices'!$G$2:$G$99208=$R$4)*('Data - apprentices'!$B$2:$B$99208=$A25)*('Data - apprentices'!$H$2:$H$99208=S$5)*('Data - apprentices'!$I$2:$I$99208))</f>
        <v>1</v>
      </c>
      <c r="T25" s="66" cm="1">
        <f t="array" ref="T25">SUMPRODUCT(('Data - apprentices'!$A$2:$A$99208=$A$3)*('Data - apprentices'!$G$2:$G$99208=$R$4)*('Data - apprentices'!$B$2:$B$99208=$A25)*('Data - apprentices'!$H$2:$H$99208=T$5)*('Data - apprentices'!$I$2:$I$99208))</f>
        <v>0</v>
      </c>
      <c r="U25" s="66" cm="1">
        <f t="array" ref="U25">SUMPRODUCT(('Data - apprentices'!$A$2:$A$99208=$A$3)*('Data - apprentices'!$G$2:$G$99208=$R$4)*('Data - apprentices'!$B$2:$B$99208=$A25)*('Data - apprentices'!$H$2:$H$99208=U$5)*('Data - apprentices'!$I$2:$I$99208))</f>
        <v>0</v>
      </c>
      <c r="V25" s="66" cm="1">
        <f t="array" ref="V25">SUMPRODUCT(('Data - apprentices'!$A$2:$A$99208=$A$3)*('Data - apprentices'!$G$2:$G$99208=$R$4)*('Data - apprentices'!$B$2:$B$99208=$A25)*('Data - apprentices'!$H$2:$H$99208=V$5)*('Data - apprentices'!$I$2:$I$99208))</f>
        <v>0</v>
      </c>
      <c r="W25" s="66" cm="1">
        <f t="array" ref="W25">SUMPRODUCT(('Data - apprentices'!$A$2:$A$99208=$A$3)*('Data - apprentices'!$G$2:$G$99208=$R$4)*('Data - apprentices'!$B$2:$B$99208=$A25)*('Data - apprentices'!$H$2:$H$99208=W$5)*('Data - apprentices'!$I$2:$I$99208))</f>
        <v>0</v>
      </c>
      <c r="X25" s="76">
        <f t="shared" si="2"/>
        <v>30</v>
      </c>
      <c r="Y25" s="68"/>
      <c r="Z25" s="66">
        <f t="shared" si="4"/>
        <v>0</v>
      </c>
      <c r="AA25" s="66">
        <f t="shared" si="5"/>
        <v>1</v>
      </c>
      <c r="AB25" s="66">
        <f t="shared" si="6"/>
        <v>0</v>
      </c>
      <c r="AC25" s="66">
        <f t="shared" si="7"/>
        <v>0</v>
      </c>
      <c r="AD25" s="66">
        <f t="shared" si="8"/>
        <v>0</v>
      </c>
      <c r="AE25" s="66">
        <f t="shared" si="9"/>
        <v>0</v>
      </c>
      <c r="AF25" s="76">
        <f t="shared" si="10"/>
        <v>30</v>
      </c>
      <c r="AG25" s="59"/>
      <c r="AH25" s="59"/>
      <c r="AI25" s="68"/>
      <c r="AJ25" s="68"/>
      <c r="AK25" s="59"/>
      <c r="AL25" s="59"/>
    </row>
    <row r="26" spans="1:38" ht="15" customHeight="1" x14ac:dyDescent="0.25">
      <c r="A26" s="59" t="s">
        <v>13</v>
      </c>
      <c r="B26" s="66" cm="1">
        <f t="array" ref="B26">SUMPRODUCT(('Data - apprentices'!$A$2:$A$99208=$A$3)*('Data - apprentices'!$G$2:$G$99208=$B$4)*('Data - apprentices'!$B$2:$B$99208=$A26)*('Data - apprentices'!$H$2:$H$99208=B$5)*('Data - apprentices'!$I$2:$I$99208))</f>
        <v>17</v>
      </c>
      <c r="C26" s="66" cm="1">
        <f t="array" ref="C26">SUMPRODUCT(('Data - apprentices'!$A$2:$A$99208=$A$3)*('Data - apprentices'!$G$2:$G$99208=$B$4)*('Data - apprentices'!$B$2:$B$99208=$A26)*('Data - apprentices'!$H$2:$H$99208=C$5)*('Data - apprentices'!$I$2:$I$99208))</f>
        <v>28</v>
      </c>
      <c r="D26" s="66" cm="1">
        <f t="array" ref="D26">SUMPRODUCT(('Data - apprentices'!$A$2:$A$99208=$A$3)*('Data - apprentices'!$G$2:$G$99208=$B$4)*('Data - apprentices'!$B$2:$B$99208=$A26)*('Data - apprentices'!$H$2:$H$99208=D$5)*('Data - apprentices'!$I$2:$I$99208))</f>
        <v>5</v>
      </c>
      <c r="E26" s="66" cm="1">
        <f t="array" ref="E26">SUMPRODUCT(('Data - apprentices'!$A$2:$A$99208=$A$3)*('Data - apprentices'!$G$2:$G$99208=$B$4)*('Data - apprentices'!$B$2:$B$99208=$A26)*('Data - apprentices'!$H$2:$H$99208=E$5)*('Data - apprentices'!$I$2:$I$99208))</f>
        <v>0</v>
      </c>
      <c r="F26" s="66" cm="1">
        <f t="array" ref="F26">SUMPRODUCT(('Data - apprentices'!$A$2:$A$99208=$A$3)*('Data - apprentices'!$G$2:$G$99208=$B$4)*('Data - apprentices'!$B$2:$B$99208=$A26)*('Data - apprentices'!$H$2:$H$99208=F$5)*('Data - apprentices'!$I$2:$I$99208))</f>
        <v>0</v>
      </c>
      <c r="G26" s="66" cm="1">
        <f t="array" ref="G26">SUMPRODUCT(('Data - apprentices'!$A$2:$A$99208=$A$3)*('Data - apprentices'!$G$2:$G$99208=$B$4)*('Data - apprentices'!$B$2:$B$99208=$A26)*('Data - apprentices'!$H$2:$H$99208=G$5)*('Data - apprentices'!$I$2:$I$99208))</f>
        <v>0</v>
      </c>
      <c r="H26" s="76">
        <f t="shared" si="0"/>
        <v>27.650000000000002</v>
      </c>
      <c r="I26" s="68"/>
      <c r="J26" s="66" cm="1">
        <f t="array" ref="J26">SUMPRODUCT(('Data - apprentices'!$A$2:$A$99208=$A$3)*('Data - apprentices'!$G$2:$G$99208=$J$4)*('Data - apprentices'!$B$2:$B$99208=$A26)*('Data - apprentices'!$H$2:$H$99208=J$5)*('Data - apprentices'!$I$2:$I$99208))</f>
        <v>0</v>
      </c>
      <c r="K26" s="66" cm="1">
        <f t="array" ref="K26">SUMPRODUCT(('Data - apprentices'!$A$2:$A$99208=$A$3)*('Data - apprentices'!$G$2:$G$99208=$J$4)*('Data - apprentices'!$B$2:$B$99208=$A26)*('Data - apprentices'!$H$2:$H$99208=K$5)*('Data - apprentices'!$I$2:$I$99208))</f>
        <v>0</v>
      </c>
      <c r="L26" s="66" cm="1">
        <f t="array" ref="L26">SUMPRODUCT(('Data - apprentices'!$A$2:$A$99208=$A$3)*('Data - apprentices'!$G$2:$G$99208=$J$4)*('Data - apprentices'!$B$2:$B$99208=$A26)*('Data - apprentices'!$H$2:$H$99208=L$5)*('Data - apprentices'!$I$2:$I$99208))</f>
        <v>0</v>
      </c>
      <c r="M26" s="66" cm="1">
        <f t="array" ref="M26">SUMPRODUCT(('Data - apprentices'!$A$2:$A$99208=$A$3)*('Data - apprentices'!$G$2:$G$99208=$J$4)*('Data - apprentices'!$B$2:$B$99208=$A26)*('Data - apprentices'!$H$2:$H$99208=M$5)*('Data - apprentices'!$I$2:$I$99208))</f>
        <v>0</v>
      </c>
      <c r="N26" s="66" cm="1">
        <f t="array" ref="N26">SUMPRODUCT(('Data - apprentices'!$A$2:$A$99208=$A$3)*('Data - apprentices'!$G$2:$G$99208=$J$4)*('Data - apprentices'!$B$2:$B$99208=$A26)*('Data - apprentices'!$H$2:$H$99208=N$5)*('Data - apprentices'!$I$2:$I$99208))</f>
        <v>0</v>
      </c>
      <c r="O26" s="66" cm="1">
        <f t="array" ref="O26">SUMPRODUCT(('Data - apprentices'!$A$2:$A$99208=$A$3)*('Data - apprentices'!$G$2:$G$99208=$J$4)*('Data - apprentices'!$B$2:$B$99208=$A26)*('Data - apprentices'!$H$2:$H$99208=O$5)*('Data - apprentices'!$I$2:$I$99208))</f>
        <v>0</v>
      </c>
      <c r="P26" s="67" t="str">
        <f t="shared" si="1"/>
        <v>-</v>
      </c>
      <c r="Q26" s="68"/>
      <c r="R26" s="66" cm="1">
        <f t="array" ref="R26">SUMPRODUCT(('Data - apprentices'!$A$2:$A$99208=$A$3)*('Data - apprentices'!$G$2:$G$99208=$R$4)*('Data - apprentices'!$B$2:$B$99208=$A26)*('Data - apprentices'!$H$2:$H$99208=R$5)*('Data - apprentices'!$I$2:$I$99208))</f>
        <v>0</v>
      </c>
      <c r="S26" s="66" cm="1">
        <f t="array" ref="S26">SUMPRODUCT(('Data - apprentices'!$A$2:$A$99208=$A$3)*('Data - apprentices'!$G$2:$G$99208=$R$4)*('Data - apprentices'!$B$2:$B$99208=$A26)*('Data - apprentices'!$H$2:$H$99208=S$5)*('Data - apprentices'!$I$2:$I$99208))</f>
        <v>0</v>
      </c>
      <c r="T26" s="66" cm="1">
        <f t="array" ref="T26">SUMPRODUCT(('Data - apprentices'!$A$2:$A$99208=$A$3)*('Data - apprentices'!$G$2:$G$99208=$R$4)*('Data - apprentices'!$B$2:$B$99208=$A26)*('Data - apprentices'!$H$2:$H$99208=T$5)*('Data - apprentices'!$I$2:$I$99208))</f>
        <v>0</v>
      </c>
      <c r="U26" s="66" cm="1">
        <f t="array" ref="U26">SUMPRODUCT(('Data - apprentices'!$A$2:$A$99208=$A$3)*('Data - apprentices'!$G$2:$G$99208=$R$4)*('Data - apprentices'!$B$2:$B$99208=$A26)*('Data - apprentices'!$H$2:$H$99208=U$5)*('Data - apprentices'!$I$2:$I$99208))</f>
        <v>0</v>
      </c>
      <c r="V26" s="66" cm="1">
        <f t="array" ref="V26">SUMPRODUCT(('Data - apprentices'!$A$2:$A$99208=$A$3)*('Data - apprentices'!$G$2:$G$99208=$R$4)*('Data - apprentices'!$B$2:$B$99208=$A26)*('Data - apprentices'!$H$2:$H$99208=V$5)*('Data - apprentices'!$I$2:$I$99208))</f>
        <v>0</v>
      </c>
      <c r="W26" s="66" cm="1">
        <f t="array" ref="W26">SUMPRODUCT(('Data - apprentices'!$A$2:$A$99208=$A$3)*('Data - apprentices'!$G$2:$G$99208=$R$4)*('Data - apprentices'!$B$2:$B$99208=$A26)*('Data - apprentices'!$H$2:$H$99208=W$5)*('Data - apprentices'!$I$2:$I$99208))</f>
        <v>0</v>
      </c>
      <c r="X26" s="67" t="str">
        <f t="shared" si="2"/>
        <v>-</v>
      </c>
      <c r="Y26" s="68"/>
      <c r="Z26" s="66">
        <f t="shared" si="4"/>
        <v>17</v>
      </c>
      <c r="AA26" s="66">
        <f t="shared" si="5"/>
        <v>28</v>
      </c>
      <c r="AB26" s="66">
        <f t="shared" si="6"/>
        <v>5</v>
      </c>
      <c r="AC26" s="66">
        <f t="shared" si="7"/>
        <v>0</v>
      </c>
      <c r="AD26" s="66">
        <f t="shared" si="8"/>
        <v>0</v>
      </c>
      <c r="AE26" s="66">
        <f t="shared" si="9"/>
        <v>0</v>
      </c>
      <c r="AF26" s="76">
        <f t="shared" si="10"/>
        <v>27.650000000000002</v>
      </c>
      <c r="AG26" s="59"/>
      <c r="AH26" s="59"/>
      <c r="AI26" s="68"/>
      <c r="AJ26" s="68"/>
      <c r="AK26" s="59"/>
      <c r="AL26" s="59"/>
    </row>
    <row r="27" spans="1:38" ht="15" customHeight="1" x14ac:dyDescent="0.25">
      <c r="A27" s="59" t="s">
        <v>14</v>
      </c>
      <c r="B27" s="66" cm="1">
        <f t="array" ref="B27">SUMPRODUCT(('Data - apprentices'!$A$2:$A$99208=$A$3)*('Data - apprentices'!$G$2:$G$99208=$B$4)*('Data - apprentices'!$B$2:$B$99208=$A27)*('Data - apprentices'!$H$2:$H$99208=B$5)*('Data - apprentices'!$I$2:$I$99208))</f>
        <v>0</v>
      </c>
      <c r="C27" s="66" cm="1">
        <f t="array" ref="C27">SUMPRODUCT(('Data - apprentices'!$A$2:$A$99208=$A$3)*('Data - apprentices'!$G$2:$G$99208=$B$4)*('Data - apprentices'!$B$2:$B$99208=$A27)*('Data - apprentices'!$H$2:$H$99208=C$5)*('Data - apprentices'!$I$2:$I$99208))</f>
        <v>0</v>
      </c>
      <c r="D27" s="66" cm="1">
        <f t="array" ref="D27">SUMPRODUCT(('Data - apprentices'!$A$2:$A$99208=$A$3)*('Data - apprentices'!$G$2:$G$99208=$B$4)*('Data - apprentices'!$B$2:$B$99208=$A27)*('Data - apprentices'!$H$2:$H$99208=D$5)*('Data - apprentices'!$I$2:$I$99208))</f>
        <v>0</v>
      </c>
      <c r="E27" s="66" cm="1">
        <f t="array" ref="E27">SUMPRODUCT(('Data - apprentices'!$A$2:$A$99208=$A$3)*('Data - apprentices'!$G$2:$G$99208=$B$4)*('Data - apprentices'!$B$2:$B$99208=$A27)*('Data - apprentices'!$H$2:$H$99208=E$5)*('Data - apprentices'!$I$2:$I$99208))</f>
        <v>4</v>
      </c>
      <c r="F27" s="66" cm="1">
        <f t="array" ref="F27">SUMPRODUCT(('Data - apprentices'!$A$2:$A$99208=$A$3)*('Data - apprentices'!$G$2:$G$99208=$B$4)*('Data - apprentices'!$B$2:$B$99208=$A27)*('Data - apprentices'!$H$2:$H$99208=F$5)*('Data - apprentices'!$I$2:$I$99208))</f>
        <v>0</v>
      </c>
      <c r="G27" s="66" cm="1">
        <f t="array" ref="G27">SUMPRODUCT(('Data - apprentices'!$A$2:$A$99208=$A$3)*('Data - apprentices'!$G$2:$G$99208=$B$4)*('Data - apprentices'!$B$2:$B$99208=$A27)*('Data - apprentices'!$H$2:$H$99208=G$5)*('Data - apprentices'!$I$2:$I$99208))</f>
        <v>0</v>
      </c>
      <c r="H27" s="76">
        <f t="shared" si="0"/>
        <v>50.5</v>
      </c>
      <c r="I27" s="68"/>
      <c r="J27" s="66" cm="1">
        <f t="array" ref="J27">SUMPRODUCT(('Data - apprentices'!$A$2:$A$99208=$A$3)*('Data - apprentices'!$G$2:$G$99208=$J$4)*('Data - apprentices'!$B$2:$B$99208=$A27)*('Data - apprentices'!$H$2:$H$99208=J$5)*('Data - apprentices'!$I$2:$I$99208))</f>
        <v>0</v>
      </c>
      <c r="K27" s="66" cm="1">
        <f t="array" ref="K27">SUMPRODUCT(('Data - apprentices'!$A$2:$A$99208=$A$3)*('Data - apprentices'!$G$2:$G$99208=$J$4)*('Data - apprentices'!$B$2:$B$99208=$A27)*('Data - apprentices'!$H$2:$H$99208=K$5)*('Data - apprentices'!$I$2:$I$99208))</f>
        <v>0</v>
      </c>
      <c r="L27" s="66" cm="1">
        <f t="array" ref="L27">SUMPRODUCT(('Data - apprentices'!$A$2:$A$99208=$A$3)*('Data - apprentices'!$G$2:$G$99208=$J$4)*('Data - apprentices'!$B$2:$B$99208=$A27)*('Data - apprentices'!$H$2:$H$99208=L$5)*('Data - apprentices'!$I$2:$I$99208))</f>
        <v>0</v>
      </c>
      <c r="M27" s="66" cm="1">
        <f t="array" ref="M27">SUMPRODUCT(('Data - apprentices'!$A$2:$A$99208=$A$3)*('Data - apprentices'!$G$2:$G$99208=$J$4)*('Data - apprentices'!$B$2:$B$99208=$A27)*('Data - apprentices'!$H$2:$H$99208=M$5)*('Data - apprentices'!$I$2:$I$99208))</f>
        <v>0</v>
      </c>
      <c r="N27" s="66" cm="1">
        <f t="array" ref="N27">SUMPRODUCT(('Data - apprentices'!$A$2:$A$99208=$A$3)*('Data - apprentices'!$G$2:$G$99208=$J$4)*('Data - apprentices'!$B$2:$B$99208=$A27)*('Data - apprentices'!$H$2:$H$99208=N$5)*('Data - apprentices'!$I$2:$I$99208))</f>
        <v>0</v>
      </c>
      <c r="O27" s="66" cm="1">
        <f t="array" ref="O27">SUMPRODUCT(('Data - apprentices'!$A$2:$A$99208=$A$3)*('Data - apprentices'!$G$2:$G$99208=$J$4)*('Data - apprentices'!$B$2:$B$99208=$A27)*('Data - apprentices'!$H$2:$H$99208=O$5)*('Data - apprentices'!$I$2:$I$99208))</f>
        <v>0</v>
      </c>
      <c r="P27" s="67" t="str">
        <f t="shared" si="1"/>
        <v>-</v>
      </c>
      <c r="Q27" s="68"/>
      <c r="R27" s="66" cm="1">
        <f t="array" ref="R27">SUMPRODUCT(('Data - apprentices'!$A$2:$A$99208=$A$3)*('Data - apprentices'!$G$2:$G$99208=$R$4)*('Data - apprentices'!$B$2:$B$99208=$A27)*('Data - apprentices'!$H$2:$H$99208=R$5)*('Data - apprentices'!$I$2:$I$99208))</f>
        <v>0</v>
      </c>
      <c r="S27" s="66" cm="1">
        <f t="array" ref="S27">SUMPRODUCT(('Data - apprentices'!$A$2:$A$99208=$A$3)*('Data - apprentices'!$G$2:$G$99208=$R$4)*('Data - apprentices'!$B$2:$B$99208=$A27)*('Data - apprentices'!$H$2:$H$99208=S$5)*('Data - apprentices'!$I$2:$I$99208))</f>
        <v>2</v>
      </c>
      <c r="T27" s="66" cm="1">
        <f t="array" ref="T27">SUMPRODUCT(('Data - apprentices'!$A$2:$A$99208=$A$3)*('Data - apprentices'!$G$2:$G$99208=$R$4)*('Data - apprentices'!$B$2:$B$99208=$A27)*('Data - apprentices'!$H$2:$H$99208=T$5)*('Data - apprentices'!$I$2:$I$99208))</f>
        <v>2</v>
      </c>
      <c r="U27" s="66" cm="1">
        <f t="array" ref="U27">SUMPRODUCT(('Data - apprentices'!$A$2:$A$99208=$A$3)*('Data - apprentices'!$G$2:$G$99208=$R$4)*('Data - apprentices'!$B$2:$B$99208=$A27)*('Data - apprentices'!$H$2:$H$99208=U$5)*('Data - apprentices'!$I$2:$I$99208))</f>
        <v>0</v>
      </c>
      <c r="V27" s="66" cm="1">
        <f t="array" ref="V27">SUMPRODUCT(('Data - apprentices'!$A$2:$A$99208=$A$3)*('Data - apprentices'!$G$2:$G$99208=$R$4)*('Data - apprentices'!$B$2:$B$99208=$A27)*('Data - apprentices'!$H$2:$H$99208=V$5)*('Data - apprentices'!$I$2:$I$99208))</f>
        <v>0</v>
      </c>
      <c r="W27" s="66" cm="1">
        <f t="array" ref="W27">SUMPRODUCT(('Data - apprentices'!$A$2:$A$99208=$A$3)*('Data - apprentices'!$G$2:$G$99208=$R$4)*('Data - apprentices'!$B$2:$B$99208=$A27)*('Data - apprentices'!$H$2:$H$99208=W$5)*('Data - apprentices'!$I$2:$I$99208))</f>
        <v>0</v>
      </c>
      <c r="X27" s="76">
        <f t="shared" si="2"/>
        <v>35.25</v>
      </c>
      <c r="Y27" s="68"/>
      <c r="Z27" s="66">
        <f t="shared" si="4"/>
        <v>0</v>
      </c>
      <c r="AA27" s="66">
        <f t="shared" si="5"/>
        <v>2</v>
      </c>
      <c r="AB27" s="66">
        <f t="shared" si="6"/>
        <v>2</v>
      </c>
      <c r="AC27" s="66">
        <f t="shared" si="7"/>
        <v>4</v>
      </c>
      <c r="AD27" s="66">
        <f t="shared" si="8"/>
        <v>0</v>
      </c>
      <c r="AE27" s="66">
        <f t="shared" si="9"/>
        <v>0</v>
      </c>
      <c r="AF27" s="76">
        <f t="shared" si="10"/>
        <v>42.875</v>
      </c>
      <c r="AG27" s="59"/>
      <c r="AH27" s="59"/>
      <c r="AI27" s="68"/>
      <c r="AJ27" s="68"/>
      <c r="AK27" s="59"/>
      <c r="AL27" s="59"/>
    </row>
    <row r="28" spans="1:38" ht="15" customHeight="1" x14ac:dyDescent="0.25">
      <c r="A28" s="59" t="s">
        <v>15</v>
      </c>
      <c r="B28" s="66" cm="1">
        <f t="array" ref="B28">SUMPRODUCT(('Data - apprentices'!$A$2:$A$99208=$A$3)*('Data - apprentices'!$G$2:$G$99208=$B$4)*('Data - apprentices'!$B$2:$B$99208=$A28)*('Data - apprentices'!$H$2:$H$99208=B$5)*('Data - apprentices'!$I$2:$I$99208))</f>
        <v>97</v>
      </c>
      <c r="C28" s="66" cm="1">
        <f t="array" ref="C28">SUMPRODUCT(('Data - apprentices'!$A$2:$A$99208=$A$3)*('Data - apprentices'!$G$2:$G$99208=$B$4)*('Data - apprentices'!$B$2:$B$99208=$A28)*('Data - apprentices'!$H$2:$H$99208=C$5)*('Data - apprentices'!$I$2:$I$99208))</f>
        <v>200</v>
      </c>
      <c r="D28" s="66" cm="1">
        <f t="array" ref="D28">SUMPRODUCT(('Data - apprentices'!$A$2:$A$99208=$A$3)*('Data - apprentices'!$G$2:$G$99208=$B$4)*('Data - apprentices'!$B$2:$B$99208=$A28)*('Data - apprentices'!$H$2:$H$99208=D$5)*('Data - apprentices'!$I$2:$I$99208))</f>
        <v>52</v>
      </c>
      <c r="E28" s="66" cm="1">
        <f t="array" ref="E28">SUMPRODUCT(('Data - apprentices'!$A$2:$A$99208=$A$3)*('Data - apprentices'!$G$2:$G$99208=$B$4)*('Data - apprentices'!$B$2:$B$99208=$A28)*('Data - apprentices'!$H$2:$H$99208=E$5)*('Data - apprentices'!$I$2:$I$99208))</f>
        <v>6</v>
      </c>
      <c r="F28" s="66" cm="1">
        <f t="array" ref="F28">SUMPRODUCT(('Data - apprentices'!$A$2:$A$99208=$A$3)*('Data - apprentices'!$G$2:$G$99208=$B$4)*('Data - apprentices'!$B$2:$B$99208=$A28)*('Data - apprentices'!$H$2:$H$99208=F$5)*('Data - apprentices'!$I$2:$I$99208))</f>
        <v>0</v>
      </c>
      <c r="G28" s="66" cm="1">
        <f t="array" ref="G28">SUMPRODUCT(('Data - apprentices'!$A$2:$A$99208=$A$3)*('Data - apprentices'!$G$2:$G$99208=$B$4)*('Data - apprentices'!$B$2:$B$99208=$A28)*('Data - apprentices'!$H$2:$H$99208=G$5)*('Data - apprentices'!$I$2:$I$99208))</f>
        <v>0</v>
      </c>
      <c r="H28" s="76">
        <f t="shared" si="0"/>
        <v>29.15211267605634</v>
      </c>
      <c r="I28" s="68"/>
      <c r="J28" s="66" cm="1">
        <f t="array" ref="J28">SUMPRODUCT(('Data - apprentices'!$A$2:$A$99208=$A$3)*('Data - apprentices'!$G$2:$G$99208=$J$4)*('Data - apprentices'!$B$2:$B$99208=$A28)*('Data - apprentices'!$H$2:$H$99208=J$5)*('Data - apprentices'!$I$2:$I$99208))</f>
        <v>0</v>
      </c>
      <c r="K28" s="66" cm="1">
        <f t="array" ref="K28">SUMPRODUCT(('Data - apprentices'!$A$2:$A$99208=$A$3)*('Data - apprentices'!$G$2:$G$99208=$J$4)*('Data - apprentices'!$B$2:$B$99208=$A28)*('Data - apprentices'!$H$2:$H$99208=K$5)*('Data - apprentices'!$I$2:$I$99208))</f>
        <v>0</v>
      </c>
      <c r="L28" s="66" cm="1">
        <f t="array" ref="L28">SUMPRODUCT(('Data - apprentices'!$A$2:$A$99208=$A$3)*('Data - apprentices'!$G$2:$G$99208=$J$4)*('Data - apprentices'!$B$2:$B$99208=$A28)*('Data - apprentices'!$H$2:$H$99208=L$5)*('Data - apprentices'!$I$2:$I$99208))</f>
        <v>0</v>
      </c>
      <c r="M28" s="66" cm="1">
        <f t="array" ref="M28">SUMPRODUCT(('Data - apprentices'!$A$2:$A$99208=$A$3)*('Data - apprentices'!$G$2:$G$99208=$J$4)*('Data - apprentices'!$B$2:$B$99208=$A28)*('Data - apprentices'!$H$2:$H$99208=M$5)*('Data - apprentices'!$I$2:$I$99208))</f>
        <v>0</v>
      </c>
      <c r="N28" s="66" cm="1">
        <f t="array" ref="N28">SUMPRODUCT(('Data - apprentices'!$A$2:$A$99208=$A$3)*('Data - apprentices'!$G$2:$G$99208=$J$4)*('Data - apprentices'!$B$2:$B$99208=$A28)*('Data - apprentices'!$H$2:$H$99208=N$5)*('Data - apprentices'!$I$2:$I$99208))</f>
        <v>0</v>
      </c>
      <c r="O28" s="66" cm="1">
        <f t="array" ref="O28">SUMPRODUCT(('Data - apprentices'!$A$2:$A$99208=$A$3)*('Data - apprentices'!$G$2:$G$99208=$J$4)*('Data - apprentices'!$B$2:$B$99208=$A28)*('Data - apprentices'!$H$2:$H$99208=O$5)*('Data - apprentices'!$I$2:$I$99208))</f>
        <v>0</v>
      </c>
      <c r="P28" s="67" t="str">
        <f t="shared" si="1"/>
        <v>-</v>
      </c>
      <c r="Q28" s="68"/>
      <c r="R28" s="66" cm="1">
        <f t="array" ref="R28">SUMPRODUCT(('Data - apprentices'!$A$2:$A$99208=$A$3)*('Data - apprentices'!$G$2:$G$99208=$R$4)*('Data - apprentices'!$B$2:$B$99208=$A28)*('Data - apprentices'!$H$2:$H$99208=R$5)*('Data - apprentices'!$I$2:$I$99208))</f>
        <v>0</v>
      </c>
      <c r="S28" s="66" cm="1">
        <f t="array" ref="S28">SUMPRODUCT(('Data - apprentices'!$A$2:$A$99208=$A$3)*('Data - apprentices'!$G$2:$G$99208=$R$4)*('Data - apprentices'!$B$2:$B$99208=$A28)*('Data - apprentices'!$H$2:$H$99208=S$5)*('Data - apprentices'!$I$2:$I$99208))</f>
        <v>0</v>
      </c>
      <c r="T28" s="66" cm="1">
        <f t="array" ref="T28">SUMPRODUCT(('Data - apprentices'!$A$2:$A$99208=$A$3)*('Data - apprentices'!$G$2:$G$99208=$R$4)*('Data - apprentices'!$B$2:$B$99208=$A28)*('Data - apprentices'!$H$2:$H$99208=T$5)*('Data - apprentices'!$I$2:$I$99208))</f>
        <v>0</v>
      </c>
      <c r="U28" s="66" cm="1">
        <f t="array" ref="U28">SUMPRODUCT(('Data - apprentices'!$A$2:$A$99208=$A$3)*('Data - apprentices'!$G$2:$G$99208=$R$4)*('Data - apprentices'!$B$2:$B$99208=$A28)*('Data - apprentices'!$H$2:$H$99208=U$5)*('Data - apprentices'!$I$2:$I$99208))</f>
        <v>0</v>
      </c>
      <c r="V28" s="66" cm="1">
        <f t="array" ref="V28">SUMPRODUCT(('Data - apprentices'!$A$2:$A$99208=$A$3)*('Data - apprentices'!$G$2:$G$99208=$R$4)*('Data - apprentices'!$B$2:$B$99208=$A28)*('Data - apprentices'!$H$2:$H$99208=V$5)*('Data - apprentices'!$I$2:$I$99208))</f>
        <v>0</v>
      </c>
      <c r="W28" s="66" cm="1">
        <f t="array" ref="W28">SUMPRODUCT(('Data - apprentices'!$A$2:$A$99208=$A$3)*('Data - apprentices'!$G$2:$G$99208=$R$4)*('Data - apprentices'!$B$2:$B$99208=$A28)*('Data - apprentices'!$H$2:$H$99208=W$5)*('Data - apprentices'!$I$2:$I$99208))</f>
        <v>0</v>
      </c>
      <c r="X28" s="67" t="str">
        <f t="shared" si="2"/>
        <v>-</v>
      </c>
      <c r="Y28" s="68"/>
      <c r="Z28" s="66">
        <f t="shared" si="4"/>
        <v>97</v>
      </c>
      <c r="AA28" s="66">
        <f t="shared" si="5"/>
        <v>200</v>
      </c>
      <c r="AB28" s="66">
        <f t="shared" si="6"/>
        <v>52</v>
      </c>
      <c r="AC28" s="66">
        <f t="shared" si="7"/>
        <v>6</v>
      </c>
      <c r="AD28" s="66">
        <f t="shared" si="8"/>
        <v>0</v>
      </c>
      <c r="AE28" s="66">
        <f t="shared" si="9"/>
        <v>0</v>
      </c>
      <c r="AF28" s="76">
        <f t="shared" si="10"/>
        <v>29.15211267605634</v>
      </c>
      <c r="AG28" s="59"/>
      <c r="AH28" s="59"/>
      <c r="AI28" s="68"/>
      <c r="AJ28" s="68"/>
      <c r="AK28" s="59"/>
      <c r="AL28" s="59"/>
    </row>
    <row r="29" spans="1:38" ht="15" customHeight="1" x14ac:dyDescent="0.25">
      <c r="A29" s="59" t="s">
        <v>16</v>
      </c>
      <c r="B29" s="66" cm="1">
        <f t="array" ref="B29">SUMPRODUCT(('Data - apprentices'!$A$2:$A$99208=$A$3)*('Data - apprentices'!$G$2:$G$99208=$B$4)*('Data - apprentices'!$B$2:$B$99208=$A29)*('Data - apprentices'!$H$2:$H$99208=B$5)*('Data - apprentices'!$I$2:$I$99208))</f>
        <v>35</v>
      </c>
      <c r="C29" s="66" cm="1">
        <f t="array" ref="C29">SUMPRODUCT(('Data - apprentices'!$A$2:$A$99208=$A$3)*('Data - apprentices'!$G$2:$G$99208=$B$4)*('Data - apprentices'!$B$2:$B$99208=$A29)*('Data - apprentices'!$H$2:$H$99208=C$5)*('Data - apprentices'!$I$2:$I$99208))</f>
        <v>115</v>
      </c>
      <c r="D29" s="66" cm="1">
        <f t="array" ref="D29">SUMPRODUCT(('Data - apprentices'!$A$2:$A$99208=$A$3)*('Data - apprentices'!$G$2:$G$99208=$B$4)*('Data - apprentices'!$B$2:$B$99208=$A29)*('Data - apprentices'!$H$2:$H$99208=D$5)*('Data - apprentices'!$I$2:$I$99208))</f>
        <v>27</v>
      </c>
      <c r="E29" s="66" cm="1">
        <f t="array" ref="E29">SUMPRODUCT(('Data - apprentices'!$A$2:$A$99208=$A$3)*('Data - apprentices'!$G$2:$G$99208=$B$4)*('Data - apprentices'!$B$2:$B$99208=$A29)*('Data - apprentices'!$H$2:$H$99208=E$5)*('Data - apprentices'!$I$2:$I$99208))</f>
        <v>0</v>
      </c>
      <c r="F29" s="66" cm="1">
        <f t="array" ref="F29">SUMPRODUCT(('Data - apprentices'!$A$2:$A$99208=$A$3)*('Data - apprentices'!$G$2:$G$99208=$B$4)*('Data - apprentices'!$B$2:$B$99208=$A29)*('Data - apprentices'!$H$2:$H$99208=F$5)*('Data - apprentices'!$I$2:$I$99208))</f>
        <v>0</v>
      </c>
      <c r="G29" s="66" cm="1">
        <f t="array" ref="G29">SUMPRODUCT(('Data - apprentices'!$A$2:$A$99208=$A$3)*('Data - apprentices'!$G$2:$G$99208=$B$4)*('Data - apprentices'!$B$2:$B$99208=$A29)*('Data - apprentices'!$H$2:$H$99208=G$5)*('Data - apprentices'!$I$2:$I$99208))</f>
        <v>0</v>
      </c>
      <c r="H29" s="76">
        <f t="shared" si="0"/>
        <v>29.624293785310734</v>
      </c>
      <c r="I29" s="68"/>
      <c r="J29" s="66" cm="1">
        <f t="array" ref="J29">SUMPRODUCT(('Data - apprentices'!$A$2:$A$99208=$A$3)*('Data - apprentices'!$G$2:$G$99208=$J$4)*('Data - apprentices'!$B$2:$B$99208=$A29)*('Data - apprentices'!$H$2:$H$99208=J$5)*('Data - apprentices'!$I$2:$I$99208))</f>
        <v>0</v>
      </c>
      <c r="K29" s="66" cm="1">
        <f t="array" ref="K29">SUMPRODUCT(('Data - apprentices'!$A$2:$A$99208=$A$3)*('Data - apprentices'!$G$2:$G$99208=$J$4)*('Data - apprentices'!$B$2:$B$99208=$A29)*('Data - apprentices'!$H$2:$H$99208=K$5)*('Data - apprentices'!$I$2:$I$99208))</f>
        <v>0</v>
      </c>
      <c r="L29" s="66" cm="1">
        <f t="array" ref="L29">SUMPRODUCT(('Data - apprentices'!$A$2:$A$99208=$A$3)*('Data - apprentices'!$G$2:$G$99208=$J$4)*('Data - apprentices'!$B$2:$B$99208=$A29)*('Data - apprentices'!$H$2:$H$99208=L$5)*('Data - apprentices'!$I$2:$I$99208))</f>
        <v>0</v>
      </c>
      <c r="M29" s="66" cm="1">
        <f t="array" ref="M29">SUMPRODUCT(('Data - apprentices'!$A$2:$A$99208=$A$3)*('Data - apprentices'!$G$2:$G$99208=$J$4)*('Data - apprentices'!$B$2:$B$99208=$A29)*('Data - apprentices'!$H$2:$H$99208=M$5)*('Data - apprentices'!$I$2:$I$99208))</f>
        <v>0</v>
      </c>
      <c r="N29" s="66" cm="1">
        <f t="array" ref="N29">SUMPRODUCT(('Data - apprentices'!$A$2:$A$99208=$A$3)*('Data - apprentices'!$G$2:$G$99208=$J$4)*('Data - apprentices'!$B$2:$B$99208=$A29)*('Data - apprentices'!$H$2:$H$99208=N$5)*('Data - apprentices'!$I$2:$I$99208))</f>
        <v>0</v>
      </c>
      <c r="O29" s="66" cm="1">
        <f t="array" ref="O29">SUMPRODUCT(('Data - apprentices'!$A$2:$A$99208=$A$3)*('Data - apprentices'!$G$2:$G$99208=$J$4)*('Data - apprentices'!$B$2:$B$99208=$A29)*('Data - apprentices'!$H$2:$H$99208=O$5)*('Data - apprentices'!$I$2:$I$99208))</f>
        <v>0</v>
      </c>
      <c r="P29" s="67" t="str">
        <f t="shared" si="1"/>
        <v>-</v>
      </c>
      <c r="Q29" s="68"/>
      <c r="R29" s="66" cm="1">
        <f t="array" ref="R29">SUMPRODUCT(('Data - apprentices'!$A$2:$A$99208=$A$3)*('Data - apprentices'!$G$2:$G$99208=$R$4)*('Data - apprentices'!$B$2:$B$99208=$A29)*('Data - apprentices'!$H$2:$H$99208=R$5)*('Data - apprentices'!$I$2:$I$99208))</f>
        <v>0</v>
      </c>
      <c r="S29" s="66" cm="1">
        <f t="array" ref="S29">SUMPRODUCT(('Data - apprentices'!$A$2:$A$99208=$A$3)*('Data - apprentices'!$G$2:$G$99208=$R$4)*('Data - apprentices'!$B$2:$B$99208=$A29)*('Data - apprentices'!$H$2:$H$99208=S$5)*('Data - apprentices'!$I$2:$I$99208))</f>
        <v>1</v>
      </c>
      <c r="T29" s="66" cm="1">
        <f t="array" ref="T29">SUMPRODUCT(('Data - apprentices'!$A$2:$A$99208=$A$3)*('Data - apprentices'!$G$2:$G$99208=$R$4)*('Data - apprentices'!$B$2:$B$99208=$A29)*('Data - apprentices'!$H$2:$H$99208=T$5)*('Data - apprentices'!$I$2:$I$99208))</f>
        <v>0</v>
      </c>
      <c r="U29" s="66" cm="1">
        <f t="array" ref="U29">SUMPRODUCT(('Data - apprentices'!$A$2:$A$99208=$A$3)*('Data - apprentices'!$G$2:$G$99208=$R$4)*('Data - apprentices'!$B$2:$B$99208=$A29)*('Data - apprentices'!$H$2:$H$99208=U$5)*('Data - apprentices'!$I$2:$I$99208))</f>
        <v>0</v>
      </c>
      <c r="V29" s="66" cm="1">
        <f t="array" ref="V29">SUMPRODUCT(('Data - apprentices'!$A$2:$A$99208=$A$3)*('Data - apprentices'!$G$2:$G$99208=$R$4)*('Data - apprentices'!$B$2:$B$99208=$A29)*('Data - apprentices'!$H$2:$H$99208=V$5)*('Data - apprentices'!$I$2:$I$99208))</f>
        <v>0</v>
      </c>
      <c r="W29" s="66" cm="1">
        <f t="array" ref="W29">SUMPRODUCT(('Data - apprentices'!$A$2:$A$99208=$A$3)*('Data - apprentices'!$G$2:$G$99208=$R$4)*('Data - apprentices'!$B$2:$B$99208=$A29)*('Data - apprentices'!$H$2:$H$99208=W$5)*('Data - apprentices'!$I$2:$I$99208))</f>
        <v>0</v>
      </c>
      <c r="X29" s="76">
        <f t="shared" si="2"/>
        <v>30</v>
      </c>
      <c r="Y29" s="68"/>
      <c r="Z29" s="66">
        <f t="shared" si="4"/>
        <v>35</v>
      </c>
      <c r="AA29" s="66">
        <f t="shared" si="5"/>
        <v>116</v>
      </c>
      <c r="AB29" s="66">
        <f t="shared" si="6"/>
        <v>27</v>
      </c>
      <c r="AC29" s="66">
        <f t="shared" si="7"/>
        <v>0</v>
      </c>
      <c r="AD29" s="66">
        <f t="shared" si="8"/>
        <v>0</v>
      </c>
      <c r="AE29" s="66">
        <f t="shared" si="9"/>
        <v>0</v>
      </c>
      <c r="AF29" s="76">
        <f t="shared" si="10"/>
        <v>29.626404494382022</v>
      </c>
      <c r="AG29" s="59"/>
      <c r="AH29" s="59"/>
      <c r="AI29" s="68"/>
      <c r="AJ29" s="68"/>
      <c r="AK29" s="59"/>
      <c r="AL29" s="59"/>
    </row>
    <row r="30" spans="1:38" ht="15" customHeight="1" x14ac:dyDescent="0.25">
      <c r="A30" s="59" t="s">
        <v>67</v>
      </c>
      <c r="B30" s="66" cm="1">
        <f t="array" ref="B30">SUMPRODUCT(('Data - apprentices'!$A$2:$A$99208=$A$3)*('Data - apprentices'!$G$2:$G$99208=$B$4)*('Data - apprentices'!$B$2:$B$99208=$A30)*('Data - apprentices'!$H$2:$H$99208=B$5)*('Data - apprentices'!$I$2:$I$99208))</f>
        <v>0</v>
      </c>
      <c r="C30" s="66" cm="1">
        <f t="array" ref="C30">SUMPRODUCT(('Data - apprentices'!$A$2:$A$99208=$A$3)*('Data - apprentices'!$G$2:$G$99208=$B$4)*('Data - apprentices'!$B$2:$B$99208=$A30)*('Data - apprentices'!$H$2:$H$99208=C$5)*('Data - apprentices'!$I$2:$I$99208))</f>
        <v>0</v>
      </c>
      <c r="D30" s="66" cm="1">
        <f t="array" ref="D30">SUMPRODUCT(('Data - apprentices'!$A$2:$A$99208=$A$3)*('Data - apprentices'!$G$2:$G$99208=$B$4)*('Data - apprentices'!$B$2:$B$99208=$A30)*('Data - apprentices'!$H$2:$H$99208=D$5)*('Data - apprentices'!$I$2:$I$99208))</f>
        <v>5</v>
      </c>
      <c r="E30" s="66" cm="1">
        <f t="array" ref="E30">SUMPRODUCT(('Data - apprentices'!$A$2:$A$99208=$A$3)*('Data - apprentices'!$G$2:$G$99208=$B$4)*('Data - apprentices'!$B$2:$B$99208=$A30)*('Data - apprentices'!$H$2:$H$99208=E$5)*('Data - apprentices'!$I$2:$I$99208))</f>
        <v>2</v>
      </c>
      <c r="F30" s="66" cm="1">
        <f t="array" ref="F30">SUMPRODUCT(('Data - apprentices'!$A$2:$A$99208=$A$3)*('Data - apprentices'!$G$2:$G$99208=$B$4)*('Data - apprentices'!$B$2:$B$99208=$A30)*('Data - apprentices'!$H$2:$H$99208=F$5)*('Data - apprentices'!$I$2:$I$99208))</f>
        <v>1</v>
      </c>
      <c r="G30" s="66" cm="1">
        <f t="array" ref="G30">SUMPRODUCT(('Data - apprentices'!$A$2:$A$99208=$A$3)*('Data - apprentices'!$G$2:$G$99208=$B$4)*('Data - apprentices'!$B$2:$B$99208=$A30)*('Data - apprentices'!$H$2:$H$99208=G$5)*('Data - apprentices'!$I$2:$I$99208))</f>
        <v>0</v>
      </c>
      <c r="H30" s="76">
        <f t="shared" si="0"/>
        <v>45.5</v>
      </c>
      <c r="I30" s="68"/>
      <c r="J30" s="66" cm="1">
        <f t="array" ref="J30">SUMPRODUCT(('Data - apprentices'!$A$2:$A$99208=$A$3)*('Data - apprentices'!$G$2:$G$99208=$J$4)*('Data - apprentices'!$B$2:$B$99208=$A30)*('Data - apprentices'!$H$2:$H$99208=J$5)*('Data - apprentices'!$I$2:$I$99208))</f>
        <v>0</v>
      </c>
      <c r="K30" s="66" cm="1">
        <f t="array" ref="K30">SUMPRODUCT(('Data - apprentices'!$A$2:$A$99208=$A$3)*('Data - apprentices'!$G$2:$G$99208=$J$4)*('Data - apprentices'!$B$2:$B$99208=$A30)*('Data - apprentices'!$H$2:$H$99208=K$5)*('Data - apprentices'!$I$2:$I$99208))</f>
        <v>0</v>
      </c>
      <c r="L30" s="66" cm="1">
        <f t="array" ref="L30">SUMPRODUCT(('Data - apprentices'!$A$2:$A$99208=$A$3)*('Data - apprentices'!$G$2:$G$99208=$J$4)*('Data - apprentices'!$B$2:$B$99208=$A30)*('Data - apprentices'!$H$2:$H$99208=L$5)*('Data - apprentices'!$I$2:$I$99208))</f>
        <v>0</v>
      </c>
      <c r="M30" s="66" cm="1">
        <f t="array" ref="M30">SUMPRODUCT(('Data - apprentices'!$A$2:$A$99208=$A$3)*('Data - apprentices'!$G$2:$G$99208=$J$4)*('Data - apprentices'!$B$2:$B$99208=$A30)*('Data - apprentices'!$H$2:$H$99208=M$5)*('Data - apprentices'!$I$2:$I$99208))</f>
        <v>0</v>
      </c>
      <c r="N30" s="66" cm="1">
        <f t="array" ref="N30">SUMPRODUCT(('Data - apprentices'!$A$2:$A$99208=$A$3)*('Data - apprentices'!$G$2:$G$99208=$J$4)*('Data - apprentices'!$B$2:$B$99208=$A30)*('Data - apprentices'!$H$2:$H$99208=N$5)*('Data - apprentices'!$I$2:$I$99208))</f>
        <v>0</v>
      </c>
      <c r="O30" s="66" cm="1">
        <f t="array" ref="O30">SUMPRODUCT(('Data - apprentices'!$A$2:$A$99208=$A$3)*('Data - apprentices'!$G$2:$G$99208=$J$4)*('Data - apprentices'!$B$2:$B$99208=$A30)*('Data - apprentices'!$H$2:$H$99208=O$5)*('Data - apprentices'!$I$2:$I$99208))</f>
        <v>0</v>
      </c>
      <c r="P30" s="67" t="str">
        <f t="shared" si="1"/>
        <v>-</v>
      </c>
      <c r="Q30" s="68"/>
      <c r="R30" s="66" cm="1">
        <f t="array" ref="R30">SUMPRODUCT(('Data - apprentices'!$A$2:$A$99208=$A$3)*('Data - apprentices'!$G$2:$G$99208=$R$4)*('Data - apprentices'!$B$2:$B$99208=$A30)*('Data - apprentices'!$H$2:$H$99208=R$5)*('Data - apprentices'!$I$2:$I$99208))</f>
        <v>3</v>
      </c>
      <c r="S30" s="66" cm="1">
        <f t="array" ref="S30">SUMPRODUCT(('Data - apprentices'!$A$2:$A$99208=$A$3)*('Data - apprentices'!$G$2:$G$99208=$R$4)*('Data - apprentices'!$B$2:$B$99208=$A30)*('Data - apprentices'!$H$2:$H$99208=S$5)*('Data - apprentices'!$I$2:$I$99208))</f>
        <v>8</v>
      </c>
      <c r="T30" s="66" cm="1">
        <f t="array" ref="T30">SUMPRODUCT(('Data - apprentices'!$A$2:$A$99208=$A$3)*('Data - apprentices'!$G$2:$G$99208=$R$4)*('Data - apprentices'!$B$2:$B$99208=$A30)*('Data - apprentices'!$H$2:$H$99208=T$5)*('Data - apprentices'!$I$2:$I$99208))</f>
        <v>1</v>
      </c>
      <c r="U30" s="66" cm="1">
        <f t="array" ref="U30">SUMPRODUCT(('Data - apprentices'!$A$2:$A$99208=$A$3)*('Data - apprentices'!$G$2:$G$99208=$R$4)*('Data - apprentices'!$B$2:$B$99208=$A30)*('Data - apprentices'!$H$2:$H$99208=U$5)*('Data - apprentices'!$I$2:$I$99208))</f>
        <v>1</v>
      </c>
      <c r="V30" s="66" cm="1">
        <f t="array" ref="V30">SUMPRODUCT(('Data - apprentices'!$A$2:$A$99208=$A$3)*('Data - apprentices'!$G$2:$G$99208=$R$4)*('Data - apprentices'!$B$2:$B$99208=$A30)*('Data - apprentices'!$H$2:$H$99208=V$5)*('Data - apprentices'!$I$2:$I$99208))</f>
        <v>0</v>
      </c>
      <c r="W30" s="66" cm="1">
        <f t="array" ref="W30">SUMPRODUCT(('Data - apprentices'!$A$2:$A$99208=$A$3)*('Data - apprentices'!$G$2:$G$99208=$R$4)*('Data - apprentices'!$B$2:$B$99208=$A30)*('Data - apprentices'!$H$2:$H$99208=W$5)*('Data - apprentices'!$I$2:$I$99208))</f>
        <v>0</v>
      </c>
      <c r="X30" s="76">
        <f t="shared" si="2"/>
        <v>30.07692307692308</v>
      </c>
      <c r="Y30" s="68"/>
      <c r="Z30" s="66">
        <f t="shared" si="4"/>
        <v>3</v>
      </c>
      <c r="AA30" s="66">
        <f t="shared" si="5"/>
        <v>8</v>
      </c>
      <c r="AB30" s="66">
        <f t="shared" si="6"/>
        <v>6</v>
      </c>
      <c r="AC30" s="66">
        <f t="shared" si="7"/>
        <v>3</v>
      </c>
      <c r="AD30" s="66">
        <f t="shared" si="8"/>
        <v>1</v>
      </c>
      <c r="AE30" s="66">
        <f t="shared" si="9"/>
        <v>0</v>
      </c>
      <c r="AF30" s="76">
        <f t="shared" si="10"/>
        <v>35.952380952380949</v>
      </c>
      <c r="AG30" s="59"/>
      <c r="AH30" s="59"/>
      <c r="AI30" s="68"/>
      <c r="AJ30" s="68"/>
      <c r="AK30" s="59"/>
      <c r="AL30" s="59"/>
    </row>
    <row r="31" spans="1:38" ht="15" customHeight="1" x14ac:dyDescent="0.25">
      <c r="A31" s="59" t="s">
        <v>95</v>
      </c>
      <c r="B31" s="66" cm="1">
        <f t="array" ref="B31">SUMPRODUCT(('Data - apprentices'!$A$2:$A$99208=$A$3)*('Data - apprentices'!$G$2:$G$99208=$B$4)*('Data - apprentices'!$B$2:$B$99208=$A31)*('Data - apprentices'!$H$2:$H$99208=B$5)*('Data - apprentices'!$I$2:$I$99208))</f>
        <v>1</v>
      </c>
      <c r="C31" s="66" cm="1">
        <f t="array" ref="C31">SUMPRODUCT(('Data - apprentices'!$A$2:$A$99208=$A$3)*('Data - apprentices'!$G$2:$G$99208=$B$4)*('Data - apprentices'!$B$2:$B$99208=$A31)*('Data - apprentices'!$H$2:$H$99208=C$5)*('Data - apprentices'!$I$2:$I$99208))</f>
        <v>5</v>
      </c>
      <c r="D31" s="66" cm="1">
        <f t="array" ref="D31">SUMPRODUCT(('Data - apprentices'!$A$2:$A$99208=$A$3)*('Data - apprentices'!$G$2:$G$99208=$B$4)*('Data - apprentices'!$B$2:$B$99208=$A31)*('Data - apprentices'!$H$2:$H$99208=D$5)*('Data - apprentices'!$I$2:$I$99208))</f>
        <v>3</v>
      </c>
      <c r="E31" s="66" cm="1">
        <f t="array" ref="E31">SUMPRODUCT(('Data - apprentices'!$A$2:$A$99208=$A$3)*('Data - apprentices'!$G$2:$G$99208=$B$4)*('Data - apprentices'!$B$2:$B$99208=$A31)*('Data - apprentices'!$H$2:$H$99208=E$5)*('Data - apprentices'!$I$2:$I$99208))</f>
        <v>1</v>
      </c>
      <c r="F31" s="66" cm="1">
        <f t="array" ref="F31">SUMPRODUCT(('Data - apprentices'!$A$2:$A$99208=$A$3)*('Data - apprentices'!$G$2:$G$99208=$B$4)*('Data - apprentices'!$B$2:$B$99208=$A31)*('Data - apprentices'!$H$2:$H$99208=F$5)*('Data - apprentices'!$I$2:$I$99208))</f>
        <v>0</v>
      </c>
      <c r="G31" s="66" cm="1">
        <f t="array" ref="G31">SUMPRODUCT(('Data - apprentices'!$A$2:$A$99208=$A$3)*('Data - apprentices'!$G$2:$G$99208=$B$4)*('Data - apprentices'!$B$2:$B$99208=$A31)*('Data - apprentices'!$H$2:$H$99208=G$5)*('Data - apprentices'!$I$2:$I$99208))</f>
        <v>0</v>
      </c>
      <c r="H31" s="76">
        <f t="shared" si="0"/>
        <v>34.200000000000003</v>
      </c>
      <c r="I31" s="68"/>
      <c r="J31" s="66" cm="1">
        <f t="array" ref="J31">SUMPRODUCT(('Data - apprentices'!$A$2:$A$99208=$A$3)*('Data - apprentices'!$G$2:$G$99208=$J$4)*('Data - apprentices'!$B$2:$B$99208=$A31)*('Data - apprentices'!$H$2:$H$99208=J$5)*('Data - apprentices'!$I$2:$I$99208))</f>
        <v>0</v>
      </c>
      <c r="K31" s="66" cm="1">
        <f t="array" ref="K31">SUMPRODUCT(('Data - apprentices'!$A$2:$A$99208=$A$3)*('Data - apprentices'!$G$2:$G$99208=$J$4)*('Data - apprentices'!$B$2:$B$99208=$A31)*('Data - apprentices'!$H$2:$H$99208=K$5)*('Data - apprentices'!$I$2:$I$99208))</f>
        <v>0</v>
      </c>
      <c r="L31" s="66" cm="1">
        <f t="array" ref="L31">SUMPRODUCT(('Data - apprentices'!$A$2:$A$99208=$A$3)*('Data - apprentices'!$G$2:$G$99208=$J$4)*('Data - apprentices'!$B$2:$B$99208=$A31)*('Data - apprentices'!$H$2:$H$99208=L$5)*('Data - apprentices'!$I$2:$I$99208))</f>
        <v>0</v>
      </c>
      <c r="M31" s="66" cm="1">
        <f t="array" ref="M31">SUMPRODUCT(('Data - apprentices'!$A$2:$A$99208=$A$3)*('Data - apprentices'!$G$2:$G$99208=$J$4)*('Data - apprentices'!$B$2:$B$99208=$A31)*('Data - apprentices'!$H$2:$H$99208=M$5)*('Data - apprentices'!$I$2:$I$99208))</f>
        <v>0</v>
      </c>
      <c r="N31" s="66" cm="1">
        <f t="array" ref="N31">SUMPRODUCT(('Data - apprentices'!$A$2:$A$99208=$A$3)*('Data - apprentices'!$G$2:$G$99208=$J$4)*('Data - apprentices'!$B$2:$B$99208=$A31)*('Data - apprentices'!$H$2:$H$99208=N$5)*('Data - apprentices'!$I$2:$I$99208))</f>
        <v>0</v>
      </c>
      <c r="O31" s="66" cm="1">
        <f t="array" ref="O31">SUMPRODUCT(('Data - apprentices'!$A$2:$A$99208=$A$3)*('Data - apprentices'!$G$2:$G$99208=$J$4)*('Data - apprentices'!$B$2:$B$99208=$A31)*('Data - apprentices'!$H$2:$H$99208=O$5)*('Data - apprentices'!$I$2:$I$99208))</f>
        <v>0</v>
      </c>
      <c r="P31" s="67" t="str">
        <f t="shared" si="1"/>
        <v>-</v>
      </c>
      <c r="Q31" s="68"/>
      <c r="R31" s="66" cm="1">
        <f t="array" ref="R31">SUMPRODUCT(('Data - apprentices'!$A$2:$A$99208=$A$3)*('Data - apprentices'!$G$2:$G$99208=$R$4)*('Data - apprentices'!$B$2:$B$99208=$A31)*('Data - apprentices'!$H$2:$H$99208=R$5)*('Data - apprentices'!$I$2:$I$99208))</f>
        <v>0</v>
      </c>
      <c r="S31" s="66" cm="1">
        <f t="array" ref="S31">SUMPRODUCT(('Data - apprentices'!$A$2:$A$99208=$A$3)*('Data - apprentices'!$G$2:$G$99208=$R$4)*('Data - apprentices'!$B$2:$B$99208=$A31)*('Data - apprentices'!$H$2:$H$99208=S$5)*('Data - apprentices'!$I$2:$I$99208))</f>
        <v>0</v>
      </c>
      <c r="T31" s="66" cm="1">
        <f t="array" ref="T31">SUMPRODUCT(('Data - apprentices'!$A$2:$A$99208=$A$3)*('Data - apprentices'!$G$2:$G$99208=$R$4)*('Data - apprentices'!$B$2:$B$99208=$A31)*('Data - apprentices'!$H$2:$H$99208=T$5)*('Data - apprentices'!$I$2:$I$99208))</f>
        <v>0</v>
      </c>
      <c r="U31" s="66" cm="1">
        <f t="array" ref="U31">SUMPRODUCT(('Data - apprentices'!$A$2:$A$99208=$A$3)*('Data - apprentices'!$G$2:$G$99208=$R$4)*('Data - apprentices'!$B$2:$B$99208=$A31)*('Data - apprentices'!$H$2:$H$99208=U$5)*('Data - apprentices'!$I$2:$I$99208))</f>
        <v>0</v>
      </c>
      <c r="V31" s="66" cm="1">
        <f t="array" ref="V31">SUMPRODUCT(('Data - apprentices'!$A$2:$A$99208=$A$3)*('Data - apprentices'!$G$2:$G$99208=$R$4)*('Data - apprentices'!$B$2:$B$99208=$A31)*('Data - apprentices'!$H$2:$H$99208=V$5)*('Data - apprentices'!$I$2:$I$99208))</f>
        <v>0</v>
      </c>
      <c r="W31" s="66" cm="1">
        <f t="array" ref="W31">SUMPRODUCT(('Data - apprentices'!$A$2:$A$99208=$A$3)*('Data - apprentices'!$G$2:$G$99208=$R$4)*('Data - apprentices'!$B$2:$B$99208=$A31)*('Data - apprentices'!$H$2:$H$99208=W$5)*('Data - apprentices'!$I$2:$I$99208))</f>
        <v>0</v>
      </c>
      <c r="X31" s="67" t="str">
        <f t="shared" si="2"/>
        <v>-</v>
      </c>
      <c r="Y31" s="68"/>
      <c r="Z31" s="66">
        <f t="shared" si="4"/>
        <v>1</v>
      </c>
      <c r="AA31" s="66">
        <f t="shared" si="5"/>
        <v>5</v>
      </c>
      <c r="AB31" s="66">
        <f t="shared" si="6"/>
        <v>3</v>
      </c>
      <c r="AC31" s="66">
        <f t="shared" si="7"/>
        <v>1</v>
      </c>
      <c r="AD31" s="66">
        <f t="shared" si="8"/>
        <v>0</v>
      </c>
      <c r="AE31" s="66">
        <f t="shared" si="9"/>
        <v>0</v>
      </c>
      <c r="AF31" s="76">
        <f t="shared" si="10"/>
        <v>34.200000000000003</v>
      </c>
      <c r="AG31" s="59"/>
      <c r="AH31" s="59"/>
      <c r="AI31" s="68"/>
      <c r="AJ31" s="68"/>
      <c r="AK31" s="59"/>
      <c r="AL31" s="59"/>
    </row>
    <row r="32" spans="1:38" ht="15" customHeight="1" x14ac:dyDescent="0.25">
      <c r="A32" s="59" t="s">
        <v>17</v>
      </c>
      <c r="B32" s="66" cm="1">
        <f t="array" ref="B32">SUMPRODUCT(('Data - apprentices'!$A$2:$A$99208=$A$3)*('Data - apprentices'!$G$2:$G$99208=$B$4)*('Data - apprentices'!$B$2:$B$99208=$A32)*('Data - apprentices'!$H$2:$H$99208=B$5)*('Data - apprentices'!$I$2:$I$99208))</f>
        <v>15</v>
      </c>
      <c r="C32" s="66" cm="1">
        <f t="array" ref="C32">SUMPRODUCT(('Data - apprentices'!$A$2:$A$99208=$A$3)*('Data - apprentices'!$G$2:$G$99208=$B$4)*('Data - apprentices'!$B$2:$B$99208=$A32)*('Data - apprentices'!$H$2:$H$99208=C$5)*('Data - apprentices'!$I$2:$I$99208))</f>
        <v>18</v>
      </c>
      <c r="D32" s="66" cm="1">
        <f t="array" ref="D32">SUMPRODUCT(('Data - apprentices'!$A$2:$A$99208=$A$3)*('Data - apprentices'!$G$2:$G$99208=$B$4)*('Data - apprentices'!$B$2:$B$99208=$A32)*('Data - apprentices'!$H$2:$H$99208=D$5)*('Data - apprentices'!$I$2:$I$99208))</f>
        <v>5</v>
      </c>
      <c r="E32" s="66" cm="1">
        <f t="array" ref="E32">SUMPRODUCT(('Data - apprentices'!$A$2:$A$99208=$A$3)*('Data - apprentices'!$G$2:$G$99208=$B$4)*('Data - apprentices'!$B$2:$B$99208=$A32)*('Data - apprentices'!$H$2:$H$99208=E$5)*('Data - apprentices'!$I$2:$I$99208))</f>
        <v>3</v>
      </c>
      <c r="F32" s="66" cm="1">
        <f t="array" ref="F32">SUMPRODUCT(('Data - apprentices'!$A$2:$A$99208=$A$3)*('Data - apprentices'!$G$2:$G$99208=$B$4)*('Data - apprentices'!$B$2:$B$99208=$A32)*('Data - apprentices'!$H$2:$H$99208=F$5)*('Data - apprentices'!$I$2:$I$99208))</f>
        <v>0</v>
      </c>
      <c r="G32" s="66" cm="1">
        <f t="array" ref="G32">SUMPRODUCT(('Data - apprentices'!$A$2:$A$99208=$A$3)*('Data - apprentices'!$G$2:$G$99208=$B$4)*('Data - apprentices'!$B$2:$B$99208=$A32)*('Data - apprentices'!$H$2:$H$99208=G$5)*('Data - apprentices'!$I$2:$I$99208))</f>
        <v>0</v>
      </c>
      <c r="H32" s="76">
        <f t="shared" si="0"/>
        <v>29.121951219512191</v>
      </c>
      <c r="I32" s="68"/>
      <c r="J32" s="66" cm="1">
        <f t="array" ref="J32">SUMPRODUCT(('Data - apprentices'!$A$2:$A$99208=$A$3)*('Data - apprentices'!$G$2:$G$99208=$J$4)*('Data - apprentices'!$B$2:$B$99208=$A32)*('Data - apprentices'!$H$2:$H$99208=J$5)*('Data - apprentices'!$I$2:$I$99208))</f>
        <v>0</v>
      </c>
      <c r="K32" s="66" cm="1">
        <f t="array" ref="K32">SUMPRODUCT(('Data - apprentices'!$A$2:$A$99208=$A$3)*('Data - apprentices'!$G$2:$G$99208=$J$4)*('Data - apprentices'!$B$2:$B$99208=$A32)*('Data - apprentices'!$H$2:$H$99208=K$5)*('Data - apprentices'!$I$2:$I$99208))</f>
        <v>0</v>
      </c>
      <c r="L32" s="66" cm="1">
        <f t="array" ref="L32">SUMPRODUCT(('Data - apprentices'!$A$2:$A$99208=$A$3)*('Data - apprentices'!$G$2:$G$99208=$J$4)*('Data - apprentices'!$B$2:$B$99208=$A32)*('Data - apprentices'!$H$2:$H$99208=L$5)*('Data - apprentices'!$I$2:$I$99208))</f>
        <v>0</v>
      </c>
      <c r="M32" s="66" cm="1">
        <f t="array" ref="M32">SUMPRODUCT(('Data - apprentices'!$A$2:$A$99208=$A$3)*('Data - apprentices'!$G$2:$G$99208=$J$4)*('Data - apprentices'!$B$2:$B$99208=$A32)*('Data - apprentices'!$H$2:$H$99208=M$5)*('Data - apprentices'!$I$2:$I$99208))</f>
        <v>0</v>
      </c>
      <c r="N32" s="66" cm="1">
        <f t="array" ref="N32">SUMPRODUCT(('Data - apprentices'!$A$2:$A$99208=$A$3)*('Data - apprentices'!$G$2:$G$99208=$J$4)*('Data - apprentices'!$B$2:$B$99208=$A32)*('Data - apprentices'!$H$2:$H$99208=N$5)*('Data - apprentices'!$I$2:$I$99208))</f>
        <v>0</v>
      </c>
      <c r="O32" s="66" cm="1">
        <f t="array" ref="O32">SUMPRODUCT(('Data - apprentices'!$A$2:$A$99208=$A$3)*('Data - apprentices'!$G$2:$G$99208=$J$4)*('Data - apprentices'!$B$2:$B$99208=$A32)*('Data - apprentices'!$H$2:$H$99208=O$5)*('Data - apprentices'!$I$2:$I$99208))</f>
        <v>0</v>
      </c>
      <c r="P32" s="67" t="str">
        <f t="shared" si="1"/>
        <v>-</v>
      </c>
      <c r="Q32" s="68"/>
      <c r="R32" s="66" cm="1">
        <f t="array" ref="R32">SUMPRODUCT(('Data - apprentices'!$A$2:$A$99208=$A$3)*('Data - apprentices'!$G$2:$G$99208=$R$4)*('Data - apprentices'!$B$2:$B$99208=$A32)*('Data - apprentices'!$H$2:$H$99208=R$5)*('Data - apprentices'!$I$2:$I$99208))</f>
        <v>0</v>
      </c>
      <c r="S32" s="66" cm="1">
        <f t="array" ref="S32">SUMPRODUCT(('Data - apprentices'!$A$2:$A$99208=$A$3)*('Data - apprentices'!$G$2:$G$99208=$R$4)*('Data - apprentices'!$B$2:$B$99208=$A32)*('Data - apprentices'!$H$2:$H$99208=S$5)*('Data - apprentices'!$I$2:$I$99208))</f>
        <v>2</v>
      </c>
      <c r="T32" s="66" cm="1">
        <f t="array" ref="T32">SUMPRODUCT(('Data - apprentices'!$A$2:$A$99208=$A$3)*('Data - apprentices'!$G$2:$G$99208=$R$4)*('Data - apprentices'!$B$2:$B$99208=$A32)*('Data - apprentices'!$H$2:$H$99208=T$5)*('Data - apprentices'!$I$2:$I$99208))</f>
        <v>0</v>
      </c>
      <c r="U32" s="66" cm="1">
        <f t="array" ref="U32">SUMPRODUCT(('Data - apprentices'!$A$2:$A$99208=$A$3)*('Data - apprentices'!$G$2:$G$99208=$R$4)*('Data - apprentices'!$B$2:$B$99208=$A32)*('Data - apprentices'!$H$2:$H$99208=U$5)*('Data - apprentices'!$I$2:$I$99208))</f>
        <v>1</v>
      </c>
      <c r="V32" s="66" cm="1">
        <f t="array" ref="V32">SUMPRODUCT(('Data - apprentices'!$A$2:$A$99208=$A$3)*('Data - apprentices'!$G$2:$G$99208=$R$4)*('Data - apprentices'!$B$2:$B$99208=$A32)*('Data - apprentices'!$H$2:$H$99208=V$5)*('Data - apprentices'!$I$2:$I$99208))</f>
        <v>0</v>
      </c>
      <c r="W32" s="66" cm="1">
        <f t="array" ref="W32">SUMPRODUCT(('Data - apprentices'!$A$2:$A$99208=$A$3)*('Data - apprentices'!$G$2:$G$99208=$R$4)*('Data - apprentices'!$B$2:$B$99208=$A32)*('Data - apprentices'!$H$2:$H$99208=W$5)*('Data - apprentices'!$I$2:$I$99208))</f>
        <v>0</v>
      </c>
      <c r="X32" s="76">
        <f t="shared" si="2"/>
        <v>36.833333333333329</v>
      </c>
      <c r="Y32" s="68"/>
      <c r="Z32" s="66">
        <f t="shared" si="4"/>
        <v>15</v>
      </c>
      <c r="AA32" s="66">
        <f t="shared" si="5"/>
        <v>20</v>
      </c>
      <c r="AB32" s="66">
        <f t="shared" si="6"/>
        <v>5</v>
      </c>
      <c r="AC32" s="66">
        <f t="shared" si="7"/>
        <v>4</v>
      </c>
      <c r="AD32" s="66">
        <f t="shared" si="8"/>
        <v>0</v>
      </c>
      <c r="AE32" s="66">
        <f t="shared" si="9"/>
        <v>0</v>
      </c>
      <c r="AF32" s="76">
        <f t="shared" si="10"/>
        <v>29.64772727272727</v>
      </c>
      <c r="AG32" s="59"/>
      <c r="AH32" s="59"/>
      <c r="AI32" s="68"/>
      <c r="AJ32" s="68"/>
      <c r="AK32" s="59"/>
      <c r="AL32" s="59"/>
    </row>
    <row r="33" spans="1:38" ht="15" customHeight="1" x14ac:dyDescent="0.25">
      <c r="A33" s="59" t="s">
        <v>18</v>
      </c>
      <c r="B33" s="66" cm="1">
        <f t="array" ref="B33">SUMPRODUCT(('Data - apprentices'!$A$2:$A$99208=$A$3)*('Data - apprentices'!$G$2:$G$99208=$B$4)*('Data - apprentices'!$B$2:$B$99208=$A33)*('Data - apprentices'!$H$2:$H$99208=B$5)*('Data - apprentices'!$I$2:$I$99208))</f>
        <v>0</v>
      </c>
      <c r="C33" s="66" cm="1">
        <f t="array" ref="C33">SUMPRODUCT(('Data - apprentices'!$A$2:$A$99208=$A$3)*('Data - apprentices'!$G$2:$G$99208=$B$4)*('Data - apprentices'!$B$2:$B$99208=$A33)*('Data - apprentices'!$H$2:$H$99208=C$5)*('Data - apprentices'!$I$2:$I$99208))</f>
        <v>0</v>
      </c>
      <c r="D33" s="66" cm="1">
        <f t="array" ref="D33">SUMPRODUCT(('Data - apprentices'!$A$2:$A$99208=$A$3)*('Data - apprentices'!$G$2:$G$99208=$B$4)*('Data - apprentices'!$B$2:$B$99208=$A33)*('Data - apprentices'!$H$2:$H$99208=D$5)*('Data - apprentices'!$I$2:$I$99208))</f>
        <v>2</v>
      </c>
      <c r="E33" s="66" cm="1">
        <f t="array" ref="E33">SUMPRODUCT(('Data - apprentices'!$A$2:$A$99208=$A$3)*('Data - apprentices'!$G$2:$G$99208=$B$4)*('Data - apprentices'!$B$2:$B$99208=$A33)*('Data - apprentices'!$H$2:$H$99208=E$5)*('Data - apprentices'!$I$2:$I$99208))</f>
        <v>1</v>
      </c>
      <c r="F33" s="66" cm="1">
        <f t="array" ref="F33">SUMPRODUCT(('Data - apprentices'!$A$2:$A$99208=$A$3)*('Data - apprentices'!$G$2:$G$99208=$B$4)*('Data - apprentices'!$B$2:$B$99208=$A33)*('Data - apprentices'!$H$2:$H$99208=F$5)*('Data - apprentices'!$I$2:$I$99208))</f>
        <v>0</v>
      </c>
      <c r="G33" s="66" cm="1">
        <f t="array" ref="G33">SUMPRODUCT(('Data - apprentices'!$A$2:$A$99208=$A$3)*('Data - apprentices'!$G$2:$G$99208=$B$4)*('Data - apprentices'!$B$2:$B$99208=$A33)*('Data - apprentices'!$H$2:$H$99208=G$5)*('Data - apprentices'!$I$2:$I$99208))</f>
        <v>0</v>
      </c>
      <c r="H33" s="76">
        <f t="shared" si="0"/>
        <v>43.833333333333329</v>
      </c>
      <c r="I33" s="68"/>
      <c r="J33" s="66" cm="1">
        <f t="array" ref="J33">SUMPRODUCT(('Data - apprentices'!$A$2:$A$99208=$A$3)*('Data - apprentices'!$G$2:$G$99208=$J$4)*('Data - apprentices'!$B$2:$B$99208=$A33)*('Data - apprentices'!$H$2:$H$99208=J$5)*('Data - apprentices'!$I$2:$I$99208))</f>
        <v>0</v>
      </c>
      <c r="K33" s="66" cm="1">
        <f t="array" ref="K33">SUMPRODUCT(('Data - apprentices'!$A$2:$A$99208=$A$3)*('Data - apprentices'!$G$2:$G$99208=$J$4)*('Data - apprentices'!$B$2:$B$99208=$A33)*('Data - apprentices'!$H$2:$H$99208=K$5)*('Data - apprentices'!$I$2:$I$99208))</f>
        <v>0</v>
      </c>
      <c r="L33" s="66" cm="1">
        <f t="array" ref="L33">SUMPRODUCT(('Data - apprentices'!$A$2:$A$99208=$A$3)*('Data - apprentices'!$G$2:$G$99208=$J$4)*('Data - apprentices'!$B$2:$B$99208=$A33)*('Data - apprentices'!$H$2:$H$99208=L$5)*('Data - apprentices'!$I$2:$I$99208))</f>
        <v>1</v>
      </c>
      <c r="M33" s="66" cm="1">
        <f t="array" ref="M33">SUMPRODUCT(('Data - apprentices'!$A$2:$A$99208=$A$3)*('Data - apprentices'!$G$2:$G$99208=$J$4)*('Data - apprentices'!$B$2:$B$99208=$A33)*('Data - apprentices'!$H$2:$H$99208=M$5)*('Data - apprentices'!$I$2:$I$99208))</f>
        <v>0</v>
      </c>
      <c r="N33" s="66" cm="1">
        <f t="array" ref="N33">SUMPRODUCT(('Data - apprentices'!$A$2:$A$99208=$A$3)*('Data - apprentices'!$G$2:$G$99208=$J$4)*('Data - apprentices'!$B$2:$B$99208=$A33)*('Data - apprentices'!$H$2:$H$99208=N$5)*('Data - apprentices'!$I$2:$I$99208))</f>
        <v>0</v>
      </c>
      <c r="O33" s="66" cm="1">
        <f t="array" ref="O33">SUMPRODUCT(('Data - apprentices'!$A$2:$A$99208=$A$3)*('Data - apprentices'!$G$2:$G$99208=$J$4)*('Data - apprentices'!$B$2:$B$99208=$A33)*('Data - apprentices'!$H$2:$H$99208=O$5)*('Data - apprentices'!$I$2:$I$99208))</f>
        <v>0</v>
      </c>
      <c r="P33" s="76">
        <f t="shared" si="1"/>
        <v>40.5</v>
      </c>
      <c r="Q33" s="68"/>
      <c r="R33" s="66" cm="1">
        <f t="array" ref="R33">SUMPRODUCT(('Data - apprentices'!$A$2:$A$99208=$A$3)*('Data - apprentices'!$G$2:$G$99208=$R$4)*('Data - apprentices'!$B$2:$B$99208=$A33)*('Data - apprentices'!$H$2:$H$99208=R$5)*('Data - apprentices'!$I$2:$I$99208))</f>
        <v>3</v>
      </c>
      <c r="S33" s="66" cm="1">
        <f t="array" ref="S33">SUMPRODUCT(('Data - apprentices'!$A$2:$A$99208=$A$3)*('Data - apprentices'!$G$2:$G$99208=$R$4)*('Data - apprentices'!$B$2:$B$99208=$A33)*('Data - apprentices'!$H$2:$H$99208=S$5)*('Data - apprentices'!$I$2:$I$99208))</f>
        <v>3</v>
      </c>
      <c r="T33" s="66" cm="1">
        <f t="array" ref="T33">SUMPRODUCT(('Data - apprentices'!$A$2:$A$99208=$A$3)*('Data - apprentices'!$G$2:$G$99208=$R$4)*('Data - apprentices'!$B$2:$B$99208=$A33)*('Data - apprentices'!$H$2:$H$99208=T$5)*('Data - apprentices'!$I$2:$I$99208))</f>
        <v>2</v>
      </c>
      <c r="U33" s="66" cm="1">
        <f t="array" ref="U33">SUMPRODUCT(('Data - apprentices'!$A$2:$A$99208=$A$3)*('Data - apprentices'!$G$2:$G$99208=$R$4)*('Data - apprentices'!$B$2:$B$99208=$A33)*('Data - apprentices'!$H$2:$H$99208=U$5)*('Data - apprentices'!$I$2:$I$99208))</f>
        <v>1</v>
      </c>
      <c r="V33" s="66" cm="1">
        <f t="array" ref="V33">SUMPRODUCT(('Data - apprentices'!$A$2:$A$99208=$A$3)*('Data - apprentices'!$G$2:$G$99208=$R$4)*('Data - apprentices'!$B$2:$B$99208=$A33)*('Data - apprentices'!$H$2:$H$99208=V$5)*('Data - apprentices'!$I$2:$I$99208))</f>
        <v>0</v>
      </c>
      <c r="W33" s="66" cm="1">
        <f t="array" ref="W33">SUMPRODUCT(('Data - apprentices'!$A$2:$A$99208=$A$3)*('Data - apprentices'!$G$2:$G$99208=$R$4)*('Data - apprentices'!$B$2:$B$99208=$A33)*('Data - apprentices'!$H$2:$H$99208=W$5)*('Data - apprentices'!$I$2:$I$99208))</f>
        <v>0</v>
      </c>
      <c r="X33" s="76">
        <f t="shared" si="2"/>
        <v>31.277777777777775</v>
      </c>
      <c r="Y33" s="68"/>
      <c r="Z33" s="66">
        <f t="shared" si="4"/>
        <v>3</v>
      </c>
      <c r="AA33" s="66">
        <f t="shared" si="5"/>
        <v>3</v>
      </c>
      <c r="AB33" s="66">
        <f t="shared" si="6"/>
        <v>5</v>
      </c>
      <c r="AC33" s="66">
        <f t="shared" si="7"/>
        <v>2</v>
      </c>
      <c r="AD33" s="66">
        <f t="shared" si="8"/>
        <v>0</v>
      </c>
      <c r="AE33" s="66">
        <f t="shared" si="9"/>
        <v>0</v>
      </c>
      <c r="AF33" s="76">
        <f t="shared" si="10"/>
        <v>34.884615384615387</v>
      </c>
      <c r="AG33" s="59"/>
      <c r="AH33" s="59"/>
      <c r="AI33" s="68"/>
      <c r="AJ33" s="68"/>
      <c r="AK33" s="59"/>
      <c r="AL33" s="59"/>
    </row>
    <row r="34" spans="1:38" ht="15" customHeight="1" x14ac:dyDescent="0.25">
      <c r="A34" s="59" t="s">
        <v>19</v>
      </c>
      <c r="B34" s="66" cm="1">
        <f t="array" ref="B34">SUMPRODUCT(('Data - apprentices'!$A$2:$A$99208=$A$3)*('Data - apprentices'!$G$2:$G$99208=$B$4)*('Data - apprentices'!$B$2:$B$99208=$A34)*('Data - apprentices'!$H$2:$H$99208=B$5)*('Data - apprentices'!$I$2:$I$99208))</f>
        <v>0</v>
      </c>
      <c r="C34" s="66" cm="1">
        <f t="array" ref="C34">SUMPRODUCT(('Data - apprentices'!$A$2:$A$99208=$A$3)*('Data - apprentices'!$G$2:$G$99208=$B$4)*('Data - apprentices'!$B$2:$B$99208=$A34)*('Data - apprentices'!$H$2:$H$99208=C$5)*('Data - apprentices'!$I$2:$I$99208))</f>
        <v>0</v>
      </c>
      <c r="D34" s="66" cm="1">
        <f t="array" ref="D34">SUMPRODUCT(('Data - apprentices'!$A$2:$A$99208=$A$3)*('Data - apprentices'!$G$2:$G$99208=$B$4)*('Data - apprentices'!$B$2:$B$99208=$A34)*('Data - apprentices'!$H$2:$H$99208=D$5)*('Data - apprentices'!$I$2:$I$99208))</f>
        <v>0</v>
      </c>
      <c r="E34" s="66" cm="1">
        <f t="array" ref="E34">SUMPRODUCT(('Data - apprentices'!$A$2:$A$99208=$A$3)*('Data - apprentices'!$G$2:$G$99208=$B$4)*('Data - apprentices'!$B$2:$B$99208=$A34)*('Data - apprentices'!$H$2:$H$99208=E$5)*('Data - apprentices'!$I$2:$I$99208))</f>
        <v>0</v>
      </c>
      <c r="F34" s="66" cm="1">
        <f t="array" ref="F34">SUMPRODUCT(('Data - apprentices'!$A$2:$A$99208=$A$3)*('Data - apprentices'!$G$2:$G$99208=$B$4)*('Data - apprentices'!$B$2:$B$99208=$A34)*('Data - apprentices'!$H$2:$H$99208=F$5)*('Data - apprentices'!$I$2:$I$99208))</f>
        <v>0</v>
      </c>
      <c r="G34" s="66" cm="1">
        <f t="array" ref="G34">SUMPRODUCT(('Data - apprentices'!$A$2:$A$99208=$A$3)*('Data - apprentices'!$G$2:$G$99208=$B$4)*('Data - apprentices'!$B$2:$B$99208=$A34)*('Data - apprentices'!$H$2:$H$99208=G$5)*('Data - apprentices'!$I$2:$I$99208))</f>
        <v>0</v>
      </c>
      <c r="H34" s="67" t="str">
        <f t="shared" si="0"/>
        <v>-</v>
      </c>
      <c r="I34" s="68"/>
      <c r="J34" s="66" cm="1">
        <f t="array" ref="J34">SUMPRODUCT(('Data - apprentices'!$A$2:$A$99208=$A$3)*('Data - apprentices'!$G$2:$G$99208=$J$4)*('Data - apprentices'!$B$2:$B$99208=$A34)*('Data - apprentices'!$H$2:$H$99208=J$5)*('Data - apprentices'!$I$2:$I$99208))</f>
        <v>0</v>
      </c>
      <c r="K34" s="66" cm="1">
        <f t="array" ref="K34">SUMPRODUCT(('Data - apprentices'!$A$2:$A$99208=$A$3)*('Data - apprentices'!$G$2:$G$99208=$J$4)*('Data - apprentices'!$B$2:$B$99208=$A34)*('Data - apprentices'!$H$2:$H$99208=K$5)*('Data - apprentices'!$I$2:$I$99208))</f>
        <v>0</v>
      </c>
      <c r="L34" s="66" cm="1">
        <f t="array" ref="L34">SUMPRODUCT(('Data - apprentices'!$A$2:$A$99208=$A$3)*('Data - apprentices'!$G$2:$G$99208=$J$4)*('Data - apprentices'!$B$2:$B$99208=$A34)*('Data - apprentices'!$H$2:$H$99208=L$5)*('Data - apprentices'!$I$2:$I$99208))</f>
        <v>0</v>
      </c>
      <c r="M34" s="66" cm="1">
        <f t="array" ref="M34">SUMPRODUCT(('Data - apprentices'!$A$2:$A$99208=$A$3)*('Data - apprentices'!$G$2:$G$99208=$J$4)*('Data - apprentices'!$B$2:$B$99208=$A34)*('Data - apprentices'!$H$2:$H$99208=M$5)*('Data - apprentices'!$I$2:$I$99208))</f>
        <v>0</v>
      </c>
      <c r="N34" s="66" cm="1">
        <f t="array" ref="N34">SUMPRODUCT(('Data - apprentices'!$A$2:$A$99208=$A$3)*('Data - apprentices'!$G$2:$G$99208=$J$4)*('Data - apprentices'!$B$2:$B$99208=$A34)*('Data - apprentices'!$H$2:$H$99208=N$5)*('Data - apprentices'!$I$2:$I$99208))</f>
        <v>0</v>
      </c>
      <c r="O34" s="66" cm="1">
        <f t="array" ref="O34">SUMPRODUCT(('Data - apprentices'!$A$2:$A$99208=$A$3)*('Data - apprentices'!$G$2:$G$99208=$J$4)*('Data - apprentices'!$B$2:$B$99208=$A34)*('Data - apprentices'!$H$2:$H$99208=O$5)*('Data - apprentices'!$I$2:$I$99208))</f>
        <v>0</v>
      </c>
      <c r="P34" s="67" t="str">
        <f t="shared" si="1"/>
        <v>-</v>
      </c>
      <c r="Q34" s="68"/>
      <c r="R34" s="66" cm="1">
        <f t="array" ref="R34">SUMPRODUCT(('Data - apprentices'!$A$2:$A$99208=$A$3)*('Data - apprentices'!$G$2:$G$99208=$R$4)*('Data - apprentices'!$B$2:$B$99208=$A34)*('Data - apprentices'!$H$2:$H$99208=R$5)*('Data - apprentices'!$I$2:$I$99208))</f>
        <v>0</v>
      </c>
      <c r="S34" s="66" cm="1">
        <f t="array" ref="S34">SUMPRODUCT(('Data - apprentices'!$A$2:$A$99208=$A$3)*('Data - apprentices'!$G$2:$G$99208=$R$4)*('Data - apprentices'!$B$2:$B$99208=$A34)*('Data - apprentices'!$H$2:$H$99208=S$5)*('Data - apprentices'!$I$2:$I$99208))</f>
        <v>0</v>
      </c>
      <c r="T34" s="66" cm="1">
        <f t="array" ref="T34">SUMPRODUCT(('Data - apprentices'!$A$2:$A$99208=$A$3)*('Data - apprentices'!$G$2:$G$99208=$R$4)*('Data - apprentices'!$B$2:$B$99208=$A34)*('Data - apprentices'!$H$2:$H$99208=T$5)*('Data - apprentices'!$I$2:$I$99208))</f>
        <v>0</v>
      </c>
      <c r="U34" s="66" cm="1">
        <f t="array" ref="U34">SUMPRODUCT(('Data - apprentices'!$A$2:$A$99208=$A$3)*('Data - apprentices'!$G$2:$G$99208=$R$4)*('Data - apprentices'!$B$2:$B$99208=$A34)*('Data - apprentices'!$H$2:$H$99208=U$5)*('Data - apprentices'!$I$2:$I$99208))</f>
        <v>0</v>
      </c>
      <c r="V34" s="66" cm="1">
        <f t="array" ref="V34">SUMPRODUCT(('Data - apprentices'!$A$2:$A$99208=$A$3)*('Data - apprentices'!$G$2:$G$99208=$R$4)*('Data - apprentices'!$B$2:$B$99208=$A34)*('Data - apprentices'!$H$2:$H$99208=V$5)*('Data - apprentices'!$I$2:$I$99208))</f>
        <v>0</v>
      </c>
      <c r="W34" s="66" cm="1">
        <f t="array" ref="W34">SUMPRODUCT(('Data - apprentices'!$A$2:$A$99208=$A$3)*('Data - apprentices'!$G$2:$G$99208=$R$4)*('Data - apprentices'!$B$2:$B$99208=$A34)*('Data - apprentices'!$H$2:$H$99208=W$5)*('Data - apprentices'!$I$2:$I$99208))</f>
        <v>0</v>
      </c>
      <c r="X34" s="67" t="str">
        <f t="shared" si="2"/>
        <v>-</v>
      </c>
      <c r="Y34" s="68"/>
      <c r="Z34" s="66">
        <f t="shared" si="4"/>
        <v>0</v>
      </c>
      <c r="AA34" s="66">
        <f t="shared" si="5"/>
        <v>0</v>
      </c>
      <c r="AB34" s="66">
        <f t="shared" si="6"/>
        <v>0</v>
      </c>
      <c r="AC34" s="66">
        <f t="shared" si="7"/>
        <v>0</v>
      </c>
      <c r="AD34" s="66">
        <f t="shared" si="8"/>
        <v>0</v>
      </c>
      <c r="AE34" s="66">
        <f t="shared" si="9"/>
        <v>0</v>
      </c>
      <c r="AF34" s="67" t="str">
        <f t="shared" si="10"/>
        <v>-</v>
      </c>
      <c r="AG34" s="59"/>
      <c r="AH34" s="59"/>
      <c r="AI34" s="68"/>
      <c r="AJ34" s="68"/>
      <c r="AK34" s="59"/>
      <c r="AL34" s="59"/>
    </row>
    <row r="35" spans="1:38" ht="15" customHeight="1" x14ac:dyDescent="0.25">
      <c r="A35" s="59" t="s">
        <v>20</v>
      </c>
      <c r="B35" s="66" cm="1">
        <f t="array" ref="B35">SUMPRODUCT(('Data - apprentices'!$A$2:$A$99208=$A$3)*('Data - apprentices'!$G$2:$G$99208=$B$4)*('Data - apprentices'!$B$2:$B$99208=$A35)*('Data - apprentices'!$H$2:$H$99208=B$5)*('Data - apprentices'!$I$2:$I$99208))</f>
        <v>0</v>
      </c>
      <c r="C35" s="66" cm="1">
        <f t="array" ref="C35">SUMPRODUCT(('Data - apprentices'!$A$2:$A$99208=$A$3)*('Data - apprentices'!$G$2:$G$99208=$B$4)*('Data - apprentices'!$B$2:$B$99208=$A35)*('Data - apprentices'!$H$2:$H$99208=C$5)*('Data - apprentices'!$I$2:$I$99208))</f>
        <v>0</v>
      </c>
      <c r="D35" s="66" cm="1">
        <f t="array" ref="D35">SUMPRODUCT(('Data - apprentices'!$A$2:$A$99208=$A$3)*('Data - apprentices'!$G$2:$G$99208=$B$4)*('Data - apprentices'!$B$2:$B$99208=$A35)*('Data - apprentices'!$H$2:$H$99208=D$5)*('Data - apprentices'!$I$2:$I$99208))</f>
        <v>0</v>
      </c>
      <c r="E35" s="66" cm="1">
        <f t="array" ref="E35">SUMPRODUCT(('Data - apprentices'!$A$2:$A$99208=$A$3)*('Data - apprentices'!$G$2:$G$99208=$B$4)*('Data - apprentices'!$B$2:$B$99208=$A35)*('Data - apprentices'!$H$2:$H$99208=E$5)*('Data - apprentices'!$I$2:$I$99208))</f>
        <v>0</v>
      </c>
      <c r="F35" s="66" cm="1">
        <f t="array" ref="F35">SUMPRODUCT(('Data - apprentices'!$A$2:$A$99208=$A$3)*('Data - apprentices'!$G$2:$G$99208=$B$4)*('Data - apprentices'!$B$2:$B$99208=$A35)*('Data - apprentices'!$H$2:$H$99208=F$5)*('Data - apprentices'!$I$2:$I$99208))</f>
        <v>0</v>
      </c>
      <c r="G35" s="66" cm="1">
        <f t="array" ref="G35">SUMPRODUCT(('Data - apprentices'!$A$2:$A$99208=$A$3)*('Data - apprentices'!$G$2:$G$99208=$B$4)*('Data - apprentices'!$B$2:$B$99208=$A35)*('Data - apprentices'!$H$2:$H$99208=G$5)*('Data - apprentices'!$I$2:$I$99208))</f>
        <v>0</v>
      </c>
      <c r="H35" s="67" t="str">
        <f t="shared" si="0"/>
        <v>-</v>
      </c>
      <c r="I35" s="68"/>
      <c r="J35" s="66" cm="1">
        <f t="array" ref="J35">SUMPRODUCT(('Data - apprentices'!$A$2:$A$99208=$A$3)*('Data - apprentices'!$G$2:$G$99208=$J$4)*('Data - apprentices'!$B$2:$B$99208=$A35)*('Data - apprentices'!$H$2:$H$99208=J$5)*('Data - apprentices'!$I$2:$I$99208))</f>
        <v>0</v>
      </c>
      <c r="K35" s="66" cm="1">
        <f t="array" ref="K35">SUMPRODUCT(('Data - apprentices'!$A$2:$A$99208=$A$3)*('Data - apprentices'!$G$2:$G$99208=$J$4)*('Data - apprentices'!$B$2:$B$99208=$A35)*('Data - apprentices'!$H$2:$H$99208=K$5)*('Data - apprentices'!$I$2:$I$99208))</f>
        <v>0</v>
      </c>
      <c r="L35" s="66" cm="1">
        <f t="array" ref="L35">SUMPRODUCT(('Data - apprentices'!$A$2:$A$99208=$A$3)*('Data - apprentices'!$G$2:$G$99208=$J$4)*('Data - apprentices'!$B$2:$B$99208=$A35)*('Data - apprentices'!$H$2:$H$99208=L$5)*('Data - apprentices'!$I$2:$I$99208))</f>
        <v>0</v>
      </c>
      <c r="M35" s="66" cm="1">
        <f t="array" ref="M35">SUMPRODUCT(('Data - apprentices'!$A$2:$A$99208=$A$3)*('Data - apprentices'!$G$2:$G$99208=$J$4)*('Data - apprentices'!$B$2:$B$99208=$A35)*('Data - apprentices'!$H$2:$H$99208=M$5)*('Data - apprentices'!$I$2:$I$99208))</f>
        <v>0</v>
      </c>
      <c r="N35" s="66" cm="1">
        <f t="array" ref="N35">SUMPRODUCT(('Data - apprentices'!$A$2:$A$99208=$A$3)*('Data - apprentices'!$G$2:$G$99208=$J$4)*('Data - apprentices'!$B$2:$B$99208=$A35)*('Data - apprentices'!$H$2:$H$99208=N$5)*('Data - apprentices'!$I$2:$I$99208))</f>
        <v>0</v>
      </c>
      <c r="O35" s="66" cm="1">
        <f t="array" ref="O35">SUMPRODUCT(('Data - apprentices'!$A$2:$A$99208=$A$3)*('Data - apprentices'!$G$2:$G$99208=$J$4)*('Data - apprentices'!$B$2:$B$99208=$A35)*('Data - apprentices'!$H$2:$H$99208=O$5)*('Data - apprentices'!$I$2:$I$99208))</f>
        <v>0</v>
      </c>
      <c r="P35" s="67" t="str">
        <f t="shared" si="1"/>
        <v>-</v>
      </c>
      <c r="Q35" s="68"/>
      <c r="R35" s="66" cm="1">
        <f t="array" ref="R35">SUMPRODUCT(('Data - apprentices'!$A$2:$A$99208=$A$3)*('Data - apprentices'!$G$2:$G$99208=$R$4)*('Data - apprentices'!$B$2:$B$99208=$A35)*('Data - apprentices'!$H$2:$H$99208=R$5)*('Data - apprentices'!$I$2:$I$99208))</f>
        <v>0</v>
      </c>
      <c r="S35" s="66" cm="1">
        <f t="array" ref="S35">SUMPRODUCT(('Data - apprentices'!$A$2:$A$99208=$A$3)*('Data - apprentices'!$G$2:$G$99208=$R$4)*('Data - apprentices'!$B$2:$B$99208=$A35)*('Data - apprentices'!$H$2:$H$99208=S$5)*('Data - apprentices'!$I$2:$I$99208))</f>
        <v>0</v>
      </c>
      <c r="T35" s="66" cm="1">
        <f t="array" ref="T35">SUMPRODUCT(('Data - apprentices'!$A$2:$A$99208=$A$3)*('Data - apprentices'!$G$2:$G$99208=$R$4)*('Data - apprentices'!$B$2:$B$99208=$A35)*('Data - apprentices'!$H$2:$H$99208=T$5)*('Data - apprentices'!$I$2:$I$99208))</f>
        <v>0</v>
      </c>
      <c r="U35" s="66" cm="1">
        <f t="array" ref="U35">SUMPRODUCT(('Data - apprentices'!$A$2:$A$99208=$A$3)*('Data - apprentices'!$G$2:$G$99208=$R$4)*('Data - apprentices'!$B$2:$B$99208=$A35)*('Data - apprentices'!$H$2:$H$99208=U$5)*('Data - apprentices'!$I$2:$I$99208))</f>
        <v>0</v>
      </c>
      <c r="V35" s="66" cm="1">
        <f t="array" ref="V35">SUMPRODUCT(('Data - apprentices'!$A$2:$A$99208=$A$3)*('Data - apprentices'!$G$2:$G$99208=$R$4)*('Data - apprentices'!$B$2:$B$99208=$A35)*('Data - apprentices'!$H$2:$H$99208=V$5)*('Data - apprentices'!$I$2:$I$99208))</f>
        <v>0</v>
      </c>
      <c r="W35" s="66" cm="1">
        <f t="array" ref="W35">SUMPRODUCT(('Data - apprentices'!$A$2:$A$99208=$A$3)*('Data - apprentices'!$G$2:$G$99208=$R$4)*('Data - apprentices'!$B$2:$B$99208=$A35)*('Data - apprentices'!$H$2:$H$99208=W$5)*('Data - apprentices'!$I$2:$I$99208))</f>
        <v>0</v>
      </c>
      <c r="X35" s="67" t="str">
        <f t="shared" si="2"/>
        <v>-</v>
      </c>
      <c r="Y35" s="68"/>
      <c r="Z35" s="66">
        <f t="shared" si="4"/>
        <v>0</v>
      </c>
      <c r="AA35" s="66">
        <f t="shared" si="5"/>
        <v>0</v>
      </c>
      <c r="AB35" s="66">
        <f t="shared" si="6"/>
        <v>0</v>
      </c>
      <c r="AC35" s="66">
        <f t="shared" si="7"/>
        <v>0</v>
      </c>
      <c r="AD35" s="66">
        <f t="shared" si="8"/>
        <v>0</v>
      </c>
      <c r="AE35" s="66">
        <f t="shared" si="9"/>
        <v>0</v>
      </c>
      <c r="AF35" s="67" t="str">
        <f t="shared" si="10"/>
        <v>-</v>
      </c>
      <c r="AG35" s="59"/>
      <c r="AH35" s="59"/>
      <c r="AI35" s="68"/>
      <c r="AJ35" s="68"/>
      <c r="AK35" s="59"/>
      <c r="AL35" s="59"/>
    </row>
    <row r="36" spans="1:38" ht="15" customHeight="1" x14ac:dyDescent="0.25">
      <c r="A36" s="59" t="s">
        <v>21</v>
      </c>
      <c r="B36" s="66" cm="1">
        <f t="array" ref="B36">SUMPRODUCT(('Data - apprentices'!$A$2:$A$99208=$A$3)*('Data - apprentices'!$G$2:$G$99208=$B$4)*('Data - apprentices'!$B$2:$B$99208=$A36)*('Data - apprentices'!$H$2:$H$99208=B$5)*('Data - apprentices'!$I$2:$I$99208))</f>
        <v>9</v>
      </c>
      <c r="C36" s="66" cm="1">
        <f t="array" ref="C36">SUMPRODUCT(('Data - apprentices'!$A$2:$A$99208=$A$3)*('Data - apprentices'!$G$2:$G$99208=$B$4)*('Data - apprentices'!$B$2:$B$99208=$A36)*('Data - apprentices'!$H$2:$H$99208=C$5)*('Data - apprentices'!$I$2:$I$99208))</f>
        <v>29</v>
      </c>
      <c r="D36" s="66" cm="1">
        <f t="array" ref="D36">SUMPRODUCT(('Data - apprentices'!$A$2:$A$99208=$A$3)*('Data - apprentices'!$G$2:$G$99208=$B$4)*('Data - apprentices'!$B$2:$B$99208=$A36)*('Data - apprentices'!$H$2:$H$99208=D$5)*('Data - apprentices'!$I$2:$I$99208))</f>
        <v>6</v>
      </c>
      <c r="E36" s="66" cm="1">
        <f t="array" ref="E36">SUMPRODUCT(('Data - apprentices'!$A$2:$A$99208=$A$3)*('Data - apprentices'!$G$2:$G$99208=$B$4)*('Data - apprentices'!$B$2:$B$99208=$A36)*('Data - apprentices'!$H$2:$H$99208=E$5)*('Data - apprentices'!$I$2:$I$99208))</f>
        <v>0</v>
      </c>
      <c r="F36" s="66" cm="1">
        <f t="array" ref="F36">SUMPRODUCT(('Data - apprentices'!$A$2:$A$99208=$A$3)*('Data - apprentices'!$G$2:$G$99208=$B$4)*('Data - apprentices'!$B$2:$B$99208=$A36)*('Data - apprentices'!$H$2:$H$99208=F$5)*('Data - apprentices'!$I$2:$I$99208))</f>
        <v>0</v>
      </c>
      <c r="G36" s="66" cm="1">
        <f t="array" ref="G36">SUMPRODUCT(('Data - apprentices'!$A$2:$A$99208=$A$3)*('Data - apprentices'!$G$2:$G$99208=$B$4)*('Data - apprentices'!$B$2:$B$99208=$A36)*('Data - apprentices'!$H$2:$H$99208=G$5)*('Data - apprentices'!$I$2:$I$99208))</f>
        <v>0</v>
      </c>
      <c r="H36" s="76">
        <f t="shared" si="0"/>
        <v>29.386363636363637</v>
      </c>
      <c r="I36" s="68"/>
      <c r="J36" s="66" cm="1">
        <f t="array" ref="J36">SUMPRODUCT(('Data - apprentices'!$A$2:$A$99208=$A$3)*('Data - apprentices'!$G$2:$G$99208=$J$4)*('Data - apprentices'!$B$2:$B$99208=$A36)*('Data - apprentices'!$H$2:$H$99208=J$5)*('Data - apprentices'!$I$2:$I$99208))</f>
        <v>0</v>
      </c>
      <c r="K36" s="66" cm="1">
        <f t="array" ref="K36">SUMPRODUCT(('Data - apprentices'!$A$2:$A$99208=$A$3)*('Data - apprentices'!$G$2:$G$99208=$J$4)*('Data - apprentices'!$B$2:$B$99208=$A36)*('Data - apprentices'!$H$2:$H$99208=K$5)*('Data - apprentices'!$I$2:$I$99208))</f>
        <v>0</v>
      </c>
      <c r="L36" s="66" cm="1">
        <f t="array" ref="L36">SUMPRODUCT(('Data - apprentices'!$A$2:$A$99208=$A$3)*('Data - apprentices'!$G$2:$G$99208=$J$4)*('Data - apprentices'!$B$2:$B$99208=$A36)*('Data - apprentices'!$H$2:$H$99208=L$5)*('Data - apprentices'!$I$2:$I$99208))</f>
        <v>0</v>
      </c>
      <c r="M36" s="66" cm="1">
        <f t="array" ref="M36">SUMPRODUCT(('Data - apprentices'!$A$2:$A$99208=$A$3)*('Data - apprentices'!$G$2:$G$99208=$J$4)*('Data - apprentices'!$B$2:$B$99208=$A36)*('Data - apprentices'!$H$2:$H$99208=M$5)*('Data - apprentices'!$I$2:$I$99208))</f>
        <v>0</v>
      </c>
      <c r="N36" s="66" cm="1">
        <f t="array" ref="N36">SUMPRODUCT(('Data - apprentices'!$A$2:$A$99208=$A$3)*('Data - apprentices'!$G$2:$G$99208=$J$4)*('Data - apprentices'!$B$2:$B$99208=$A36)*('Data - apprentices'!$H$2:$H$99208=N$5)*('Data - apprentices'!$I$2:$I$99208))</f>
        <v>0</v>
      </c>
      <c r="O36" s="66" cm="1">
        <f t="array" ref="O36">SUMPRODUCT(('Data - apprentices'!$A$2:$A$99208=$A$3)*('Data - apprentices'!$G$2:$G$99208=$J$4)*('Data - apprentices'!$B$2:$B$99208=$A36)*('Data - apprentices'!$H$2:$H$99208=O$5)*('Data - apprentices'!$I$2:$I$99208))</f>
        <v>0</v>
      </c>
      <c r="P36" s="67" t="str">
        <f t="shared" si="1"/>
        <v>-</v>
      </c>
      <c r="Q36" s="68"/>
      <c r="R36" s="66" cm="1">
        <f t="array" ref="R36">SUMPRODUCT(('Data - apprentices'!$A$2:$A$99208=$A$3)*('Data - apprentices'!$G$2:$G$99208=$R$4)*('Data - apprentices'!$B$2:$B$99208=$A36)*('Data - apprentices'!$H$2:$H$99208=R$5)*('Data - apprentices'!$I$2:$I$99208))</f>
        <v>1</v>
      </c>
      <c r="S36" s="66" cm="1">
        <f t="array" ref="S36">SUMPRODUCT(('Data - apprentices'!$A$2:$A$99208=$A$3)*('Data - apprentices'!$G$2:$G$99208=$R$4)*('Data - apprentices'!$B$2:$B$99208=$A36)*('Data - apprentices'!$H$2:$H$99208=S$5)*('Data - apprentices'!$I$2:$I$99208))</f>
        <v>1</v>
      </c>
      <c r="T36" s="66" cm="1">
        <f t="array" ref="T36">SUMPRODUCT(('Data - apprentices'!$A$2:$A$99208=$A$3)*('Data - apprentices'!$G$2:$G$99208=$R$4)*('Data - apprentices'!$B$2:$B$99208=$A36)*('Data - apprentices'!$H$2:$H$99208=T$5)*('Data - apprentices'!$I$2:$I$99208))</f>
        <v>0</v>
      </c>
      <c r="U36" s="66" cm="1">
        <f t="array" ref="U36">SUMPRODUCT(('Data - apprentices'!$A$2:$A$99208=$A$3)*('Data - apprentices'!$G$2:$G$99208=$R$4)*('Data - apprentices'!$B$2:$B$99208=$A36)*('Data - apprentices'!$H$2:$H$99208=U$5)*('Data - apprentices'!$I$2:$I$99208))</f>
        <v>0</v>
      </c>
      <c r="V36" s="66" cm="1">
        <f t="array" ref="V36">SUMPRODUCT(('Data - apprentices'!$A$2:$A$99208=$A$3)*('Data - apprentices'!$G$2:$G$99208=$R$4)*('Data - apprentices'!$B$2:$B$99208=$A36)*('Data - apprentices'!$H$2:$H$99208=V$5)*('Data - apprentices'!$I$2:$I$99208))</f>
        <v>0</v>
      </c>
      <c r="W36" s="66" cm="1">
        <f t="array" ref="W36">SUMPRODUCT(('Data - apprentices'!$A$2:$A$99208=$A$3)*('Data - apprentices'!$G$2:$G$99208=$R$4)*('Data - apprentices'!$B$2:$B$99208=$A36)*('Data - apprentices'!$H$2:$H$99208=W$5)*('Data - apprentices'!$I$2:$I$99208))</f>
        <v>0</v>
      </c>
      <c r="X36" s="76">
        <f t="shared" si="2"/>
        <v>25</v>
      </c>
      <c r="Y36" s="68"/>
      <c r="Z36" s="66">
        <f t="shared" si="4"/>
        <v>10</v>
      </c>
      <c r="AA36" s="66">
        <f t="shared" si="5"/>
        <v>30</v>
      </c>
      <c r="AB36" s="66">
        <f t="shared" si="6"/>
        <v>6</v>
      </c>
      <c r="AC36" s="66">
        <f t="shared" si="7"/>
        <v>0</v>
      </c>
      <c r="AD36" s="66">
        <f t="shared" si="8"/>
        <v>0</v>
      </c>
      <c r="AE36" s="66">
        <f t="shared" si="9"/>
        <v>0</v>
      </c>
      <c r="AF36" s="76">
        <f t="shared" si="10"/>
        <v>29.195652173913039</v>
      </c>
      <c r="AG36" s="59"/>
      <c r="AH36" s="59"/>
      <c r="AI36" s="68"/>
      <c r="AJ36" s="68"/>
      <c r="AK36" s="59"/>
      <c r="AL36" s="59"/>
    </row>
    <row r="37" spans="1:38" ht="15" customHeight="1" x14ac:dyDescent="0.25">
      <c r="A37" s="59" t="s">
        <v>22</v>
      </c>
      <c r="B37" s="66" cm="1">
        <f t="array" ref="B37">SUMPRODUCT(('Data - apprentices'!$A$2:$A$99208=$A$3)*('Data - apprentices'!$G$2:$G$99208=$B$4)*('Data - apprentices'!$B$2:$B$99208=$A37)*('Data - apprentices'!$H$2:$H$99208=B$5)*('Data - apprentices'!$I$2:$I$99208))</f>
        <v>10</v>
      </c>
      <c r="C37" s="66" cm="1">
        <f t="array" ref="C37">SUMPRODUCT(('Data - apprentices'!$A$2:$A$99208=$A$3)*('Data - apprentices'!$G$2:$G$99208=$B$4)*('Data - apprentices'!$B$2:$B$99208=$A37)*('Data - apprentices'!$H$2:$H$99208=C$5)*('Data - apprentices'!$I$2:$I$99208))</f>
        <v>28</v>
      </c>
      <c r="D37" s="66" cm="1">
        <f t="array" ref="D37">SUMPRODUCT(('Data - apprentices'!$A$2:$A$99208=$A$3)*('Data - apprentices'!$G$2:$G$99208=$B$4)*('Data - apprentices'!$B$2:$B$99208=$A37)*('Data - apprentices'!$H$2:$H$99208=D$5)*('Data - apprentices'!$I$2:$I$99208))</f>
        <v>12</v>
      </c>
      <c r="E37" s="66" cm="1">
        <f t="array" ref="E37">SUMPRODUCT(('Data - apprentices'!$A$2:$A$99208=$A$3)*('Data - apprentices'!$G$2:$G$99208=$B$4)*('Data - apprentices'!$B$2:$B$99208=$A37)*('Data - apprentices'!$H$2:$H$99208=E$5)*('Data - apprentices'!$I$2:$I$99208))</f>
        <v>1</v>
      </c>
      <c r="F37" s="66" cm="1">
        <f t="array" ref="F37">SUMPRODUCT(('Data - apprentices'!$A$2:$A$99208=$A$3)*('Data - apprentices'!$G$2:$G$99208=$B$4)*('Data - apprentices'!$B$2:$B$99208=$A37)*('Data - apprentices'!$H$2:$H$99208=F$5)*('Data - apprentices'!$I$2:$I$99208))</f>
        <v>0</v>
      </c>
      <c r="G37" s="66" cm="1">
        <f t="array" ref="G37">SUMPRODUCT(('Data - apprentices'!$A$2:$A$99208=$A$3)*('Data - apprentices'!$G$2:$G$99208=$B$4)*('Data - apprentices'!$B$2:$B$99208=$A37)*('Data - apprentices'!$H$2:$H$99208=G$5)*('Data - apprentices'!$I$2:$I$99208))</f>
        <v>0</v>
      </c>
      <c r="H37" s="76">
        <f t="shared" ref="H37:H56" si="11">IF(SUM(B37:F37)=0,"-",20*(B37/SUM(B37:F37))+30*(C37/SUM(B37:F37))+40.5*(D37/SUM(B37:F37))+50.5*(E37/SUM(B37:F37))+60.5*(F37/SUM(B37:F37)))</f>
        <v>30.911764705882355</v>
      </c>
      <c r="I37" s="68"/>
      <c r="J37" s="66" cm="1">
        <f t="array" ref="J37">SUMPRODUCT(('Data - apprentices'!$A$2:$A$99208=$A$3)*('Data - apprentices'!$G$2:$G$99208=$J$4)*('Data - apprentices'!$B$2:$B$99208=$A37)*('Data - apprentices'!$H$2:$H$99208=J$5)*('Data - apprentices'!$I$2:$I$99208))</f>
        <v>0</v>
      </c>
      <c r="K37" s="66" cm="1">
        <f t="array" ref="K37">SUMPRODUCT(('Data - apprentices'!$A$2:$A$99208=$A$3)*('Data - apprentices'!$G$2:$G$99208=$J$4)*('Data - apprentices'!$B$2:$B$99208=$A37)*('Data - apprentices'!$H$2:$H$99208=K$5)*('Data - apprentices'!$I$2:$I$99208))</f>
        <v>0</v>
      </c>
      <c r="L37" s="66" cm="1">
        <f t="array" ref="L37">SUMPRODUCT(('Data - apprentices'!$A$2:$A$99208=$A$3)*('Data - apprentices'!$G$2:$G$99208=$J$4)*('Data - apprentices'!$B$2:$B$99208=$A37)*('Data - apprentices'!$H$2:$H$99208=L$5)*('Data - apprentices'!$I$2:$I$99208))</f>
        <v>0</v>
      </c>
      <c r="M37" s="66" cm="1">
        <f t="array" ref="M37">SUMPRODUCT(('Data - apprentices'!$A$2:$A$99208=$A$3)*('Data - apprentices'!$G$2:$G$99208=$J$4)*('Data - apprentices'!$B$2:$B$99208=$A37)*('Data - apprentices'!$H$2:$H$99208=M$5)*('Data - apprentices'!$I$2:$I$99208))</f>
        <v>0</v>
      </c>
      <c r="N37" s="66" cm="1">
        <f t="array" ref="N37">SUMPRODUCT(('Data - apprentices'!$A$2:$A$99208=$A$3)*('Data - apprentices'!$G$2:$G$99208=$J$4)*('Data - apprentices'!$B$2:$B$99208=$A37)*('Data - apprentices'!$H$2:$H$99208=N$5)*('Data - apprentices'!$I$2:$I$99208))</f>
        <v>0</v>
      </c>
      <c r="O37" s="66" cm="1">
        <f t="array" ref="O37">SUMPRODUCT(('Data - apprentices'!$A$2:$A$99208=$A$3)*('Data - apprentices'!$G$2:$G$99208=$J$4)*('Data - apprentices'!$B$2:$B$99208=$A37)*('Data - apprentices'!$H$2:$H$99208=O$5)*('Data - apprentices'!$I$2:$I$99208))</f>
        <v>0</v>
      </c>
      <c r="P37" s="67" t="str">
        <f t="shared" ref="P37:P56" si="12">IF(SUM(J37:N37)=0,"-",20*(J37/SUM(J37:N37))+30*(K37/SUM(J37:N37))+40.5*(L37/SUM(J37:N37))+50.5*(M37/SUM(J37:N37))+60.5*(N37/SUM(J37:N37)))</f>
        <v>-</v>
      </c>
      <c r="Q37" s="68"/>
      <c r="R37" s="66" cm="1">
        <f t="array" ref="R37">SUMPRODUCT(('Data - apprentices'!$A$2:$A$99208=$A$3)*('Data - apprentices'!$G$2:$G$99208=$R$4)*('Data - apprentices'!$B$2:$B$99208=$A37)*('Data - apprentices'!$H$2:$H$99208=R$5)*('Data - apprentices'!$I$2:$I$99208))</f>
        <v>0</v>
      </c>
      <c r="S37" s="66" cm="1">
        <f t="array" ref="S37">SUMPRODUCT(('Data - apprentices'!$A$2:$A$99208=$A$3)*('Data - apprentices'!$G$2:$G$99208=$R$4)*('Data - apprentices'!$B$2:$B$99208=$A37)*('Data - apprentices'!$H$2:$H$99208=S$5)*('Data - apprentices'!$I$2:$I$99208))</f>
        <v>6</v>
      </c>
      <c r="T37" s="66" cm="1">
        <f t="array" ref="T37">SUMPRODUCT(('Data - apprentices'!$A$2:$A$99208=$A$3)*('Data - apprentices'!$G$2:$G$99208=$R$4)*('Data - apprentices'!$B$2:$B$99208=$A37)*('Data - apprentices'!$H$2:$H$99208=T$5)*('Data - apprentices'!$I$2:$I$99208))</f>
        <v>4</v>
      </c>
      <c r="U37" s="66" cm="1">
        <f t="array" ref="U37">SUMPRODUCT(('Data - apprentices'!$A$2:$A$99208=$A$3)*('Data - apprentices'!$G$2:$G$99208=$R$4)*('Data - apprentices'!$B$2:$B$99208=$A37)*('Data - apprentices'!$H$2:$H$99208=U$5)*('Data - apprentices'!$I$2:$I$99208))</f>
        <v>1</v>
      </c>
      <c r="V37" s="66" cm="1">
        <f t="array" ref="V37">SUMPRODUCT(('Data - apprentices'!$A$2:$A$99208=$A$3)*('Data - apprentices'!$G$2:$G$99208=$R$4)*('Data - apprentices'!$B$2:$B$99208=$A37)*('Data - apprentices'!$H$2:$H$99208=V$5)*('Data - apprentices'!$I$2:$I$99208))</f>
        <v>0</v>
      </c>
      <c r="W37" s="66" cm="1">
        <f t="array" ref="W37">SUMPRODUCT(('Data - apprentices'!$A$2:$A$99208=$A$3)*('Data - apprentices'!$G$2:$G$99208=$R$4)*('Data - apprentices'!$B$2:$B$99208=$A37)*('Data - apprentices'!$H$2:$H$99208=W$5)*('Data - apprentices'!$I$2:$I$99208))</f>
        <v>0</v>
      </c>
      <c r="X37" s="76">
        <f t="shared" ref="X37:X56" si="13">IF(SUM(R37:V37)=0,"-",20*(R37/SUM(R37:V37))+30*(S37/SUM(R37:V37))+40.5*(T37/SUM(R37:V37))+50.5*(U37/SUM(R37:V37))+60.5*(V37/SUM(R37:V37)))</f>
        <v>35.681818181818187</v>
      </c>
      <c r="Y37" s="68"/>
      <c r="Z37" s="66">
        <f t="shared" si="4"/>
        <v>10</v>
      </c>
      <c r="AA37" s="66">
        <f t="shared" si="5"/>
        <v>34</v>
      </c>
      <c r="AB37" s="66">
        <f t="shared" si="6"/>
        <v>16</v>
      </c>
      <c r="AC37" s="66">
        <f t="shared" si="7"/>
        <v>2</v>
      </c>
      <c r="AD37" s="66">
        <f t="shared" si="8"/>
        <v>0</v>
      </c>
      <c r="AE37" s="66">
        <f t="shared" si="9"/>
        <v>0</v>
      </c>
      <c r="AF37" s="76">
        <f t="shared" si="10"/>
        <v>31.758064516129028</v>
      </c>
      <c r="AG37" s="59"/>
      <c r="AH37" s="59"/>
      <c r="AI37" s="68"/>
      <c r="AJ37" s="68"/>
      <c r="AK37" s="59"/>
      <c r="AL37" s="59"/>
    </row>
    <row r="38" spans="1:38" ht="15" customHeight="1" x14ac:dyDescent="0.25">
      <c r="A38" s="59" t="s">
        <v>23</v>
      </c>
      <c r="B38" s="66" cm="1">
        <f t="array" ref="B38">SUMPRODUCT(('Data - apprentices'!$A$2:$A$99208=$A$3)*('Data - apprentices'!$G$2:$G$99208=$B$4)*('Data - apprentices'!$B$2:$B$99208=$A38)*('Data - apprentices'!$H$2:$H$99208=B$5)*('Data - apprentices'!$I$2:$I$99208))</f>
        <v>0</v>
      </c>
      <c r="C38" s="66" cm="1">
        <f t="array" ref="C38">SUMPRODUCT(('Data - apprentices'!$A$2:$A$99208=$A$3)*('Data - apprentices'!$G$2:$G$99208=$B$4)*('Data - apprentices'!$B$2:$B$99208=$A38)*('Data - apprentices'!$H$2:$H$99208=C$5)*('Data - apprentices'!$I$2:$I$99208))</f>
        <v>0</v>
      </c>
      <c r="D38" s="66" cm="1">
        <f t="array" ref="D38">SUMPRODUCT(('Data - apprentices'!$A$2:$A$99208=$A$3)*('Data - apprentices'!$G$2:$G$99208=$B$4)*('Data - apprentices'!$B$2:$B$99208=$A38)*('Data - apprentices'!$H$2:$H$99208=D$5)*('Data - apprentices'!$I$2:$I$99208))</f>
        <v>1</v>
      </c>
      <c r="E38" s="66" cm="1">
        <f t="array" ref="E38">SUMPRODUCT(('Data - apprentices'!$A$2:$A$99208=$A$3)*('Data - apprentices'!$G$2:$G$99208=$B$4)*('Data - apprentices'!$B$2:$B$99208=$A38)*('Data - apprentices'!$H$2:$H$99208=E$5)*('Data - apprentices'!$I$2:$I$99208))</f>
        <v>2</v>
      </c>
      <c r="F38" s="66" cm="1">
        <f t="array" ref="F38">SUMPRODUCT(('Data - apprentices'!$A$2:$A$99208=$A$3)*('Data - apprentices'!$G$2:$G$99208=$B$4)*('Data - apprentices'!$B$2:$B$99208=$A38)*('Data - apprentices'!$H$2:$H$99208=F$5)*('Data - apprentices'!$I$2:$I$99208))</f>
        <v>0</v>
      </c>
      <c r="G38" s="66" cm="1">
        <f t="array" ref="G38">SUMPRODUCT(('Data - apprentices'!$A$2:$A$99208=$A$3)*('Data - apprentices'!$G$2:$G$99208=$B$4)*('Data - apprentices'!$B$2:$B$99208=$A38)*('Data - apprentices'!$H$2:$H$99208=G$5)*('Data - apprentices'!$I$2:$I$99208))</f>
        <v>0</v>
      </c>
      <c r="H38" s="76">
        <f t="shared" si="11"/>
        <v>47.166666666666664</v>
      </c>
      <c r="I38" s="68"/>
      <c r="J38" s="66" cm="1">
        <f t="array" ref="J38">SUMPRODUCT(('Data - apprentices'!$A$2:$A$99208=$A$3)*('Data - apprentices'!$G$2:$G$99208=$J$4)*('Data - apprentices'!$B$2:$B$99208=$A38)*('Data - apprentices'!$H$2:$H$99208=J$5)*('Data - apprentices'!$I$2:$I$99208))</f>
        <v>0</v>
      </c>
      <c r="K38" s="66" cm="1">
        <f t="array" ref="K38">SUMPRODUCT(('Data - apprentices'!$A$2:$A$99208=$A$3)*('Data - apprentices'!$G$2:$G$99208=$J$4)*('Data - apprentices'!$B$2:$B$99208=$A38)*('Data - apprentices'!$H$2:$H$99208=K$5)*('Data - apprentices'!$I$2:$I$99208))</f>
        <v>1</v>
      </c>
      <c r="L38" s="66" cm="1">
        <f t="array" ref="L38">SUMPRODUCT(('Data - apprentices'!$A$2:$A$99208=$A$3)*('Data - apprentices'!$G$2:$G$99208=$J$4)*('Data - apprentices'!$B$2:$B$99208=$A38)*('Data - apprentices'!$H$2:$H$99208=L$5)*('Data - apprentices'!$I$2:$I$99208))</f>
        <v>0</v>
      </c>
      <c r="M38" s="66" cm="1">
        <f t="array" ref="M38">SUMPRODUCT(('Data - apprentices'!$A$2:$A$99208=$A$3)*('Data - apprentices'!$G$2:$G$99208=$J$4)*('Data - apprentices'!$B$2:$B$99208=$A38)*('Data - apprentices'!$H$2:$H$99208=M$5)*('Data - apprentices'!$I$2:$I$99208))</f>
        <v>0</v>
      </c>
      <c r="N38" s="66" cm="1">
        <f t="array" ref="N38">SUMPRODUCT(('Data - apprentices'!$A$2:$A$99208=$A$3)*('Data - apprentices'!$G$2:$G$99208=$J$4)*('Data - apprentices'!$B$2:$B$99208=$A38)*('Data - apprentices'!$H$2:$H$99208=N$5)*('Data - apprentices'!$I$2:$I$99208))</f>
        <v>0</v>
      </c>
      <c r="O38" s="66" cm="1">
        <f t="array" ref="O38">SUMPRODUCT(('Data - apprentices'!$A$2:$A$99208=$A$3)*('Data - apprentices'!$G$2:$G$99208=$J$4)*('Data - apprentices'!$B$2:$B$99208=$A38)*('Data - apprentices'!$H$2:$H$99208=O$5)*('Data - apprentices'!$I$2:$I$99208))</f>
        <v>0</v>
      </c>
      <c r="P38" s="76">
        <f t="shared" si="12"/>
        <v>30</v>
      </c>
      <c r="Q38" s="68"/>
      <c r="R38" s="66" cm="1">
        <f t="array" ref="R38">SUMPRODUCT(('Data - apprentices'!$A$2:$A$99208=$A$3)*('Data - apprentices'!$G$2:$G$99208=$R$4)*('Data - apprentices'!$B$2:$B$99208=$A38)*('Data - apprentices'!$H$2:$H$99208=R$5)*('Data - apprentices'!$I$2:$I$99208))</f>
        <v>1</v>
      </c>
      <c r="S38" s="66" cm="1">
        <f t="array" ref="S38">SUMPRODUCT(('Data - apprentices'!$A$2:$A$99208=$A$3)*('Data - apprentices'!$G$2:$G$99208=$R$4)*('Data - apprentices'!$B$2:$B$99208=$A38)*('Data - apprentices'!$H$2:$H$99208=S$5)*('Data - apprentices'!$I$2:$I$99208))</f>
        <v>3</v>
      </c>
      <c r="T38" s="66" cm="1">
        <f t="array" ref="T38">SUMPRODUCT(('Data - apprentices'!$A$2:$A$99208=$A$3)*('Data - apprentices'!$G$2:$G$99208=$R$4)*('Data - apprentices'!$B$2:$B$99208=$A38)*('Data - apprentices'!$H$2:$H$99208=T$5)*('Data - apprentices'!$I$2:$I$99208))</f>
        <v>1</v>
      </c>
      <c r="U38" s="66" cm="1">
        <f t="array" ref="U38">SUMPRODUCT(('Data - apprentices'!$A$2:$A$99208=$A$3)*('Data - apprentices'!$G$2:$G$99208=$R$4)*('Data - apprentices'!$B$2:$B$99208=$A38)*('Data - apprentices'!$H$2:$H$99208=U$5)*('Data - apprentices'!$I$2:$I$99208))</f>
        <v>0</v>
      </c>
      <c r="V38" s="66" cm="1">
        <f t="array" ref="V38">SUMPRODUCT(('Data - apprentices'!$A$2:$A$99208=$A$3)*('Data - apprentices'!$G$2:$G$99208=$R$4)*('Data - apprentices'!$B$2:$B$99208=$A38)*('Data - apprentices'!$H$2:$H$99208=V$5)*('Data - apprentices'!$I$2:$I$99208))</f>
        <v>0</v>
      </c>
      <c r="W38" s="66" cm="1">
        <f t="array" ref="W38">SUMPRODUCT(('Data - apprentices'!$A$2:$A$99208=$A$3)*('Data - apprentices'!$G$2:$G$99208=$R$4)*('Data - apprentices'!$B$2:$B$99208=$A38)*('Data - apprentices'!$H$2:$H$99208=W$5)*('Data - apprentices'!$I$2:$I$99208))</f>
        <v>0</v>
      </c>
      <c r="X38" s="76">
        <f t="shared" si="13"/>
        <v>30.1</v>
      </c>
      <c r="Y38" s="68"/>
      <c r="Z38" s="66">
        <f t="shared" si="4"/>
        <v>1</v>
      </c>
      <c r="AA38" s="66">
        <f t="shared" si="5"/>
        <v>4</v>
      </c>
      <c r="AB38" s="66">
        <f t="shared" si="6"/>
        <v>2</v>
      </c>
      <c r="AC38" s="66">
        <f t="shared" si="7"/>
        <v>2</v>
      </c>
      <c r="AD38" s="66">
        <f t="shared" si="8"/>
        <v>0</v>
      </c>
      <c r="AE38" s="66">
        <f t="shared" si="9"/>
        <v>0</v>
      </c>
      <c r="AF38" s="76">
        <f t="shared" si="10"/>
        <v>35.777777777777771</v>
      </c>
      <c r="AG38" s="59"/>
      <c r="AH38" s="59"/>
      <c r="AI38" s="68"/>
      <c r="AJ38" s="68"/>
      <c r="AK38" s="59"/>
      <c r="AL38" s="59"/>
    </row>
    <row r="39" spans="1:38" ht="15" customHeight="1" x14ac:dyDescent="0.25">
      <c r="A39" s="59" t="s">
        <v>24</v>
      </c>
      <c r="B39" s="66" cm="1">
        <f t="array" ref="B39">SUMPRODUCT(('Data - apprentices'!$A$2:$A$99208=$A$3)*('Data - apprentices'!$G$2:$G$99208=$B$4)*('Data - apprentices'!$B$2:$B$99208=$A39)*('Data - apprentices'!$H$2:$H$99208=B$5)*('Data - apprentices'!$I$2:$I$99208))</f>
        <v>8</v>
      </c>
      <c r="C39" s="66" cm="1">
        <f t="array" ref="C39">SUMPRODUCT(('Data - apprentices'!$A$2:$A$99208=$A$3)*('Data - apprentices'!$G$2:$G$99208=$B$4)*('Data - apprentices'!$B$2:$B$99208=$A39)*('Data - apprentices'!$H$2:$H$99208=C$5)*('Data - apprentices'!$I$2:$I$99208))</f>
        <v>40</v>
      </c>
      <c r="D39" s="66" cm="1">
        <f t="array" ref="D39">SUMPRODUCT(('Data - apprentices'!$A$2:$A$99208=$A$3)*('Data - apprentices'!$G$2:$G$99208=$B$4)*('Data - apprentices'!$B$2:$B$99208=$A39)*('Data - apprentices'!$H$2:$H$99208=D$5)*('Data - apprentices'!$I$2:$I$99208))</f>
        <v>5</v>
      </c>
      <c r="E39" s="66" cm="1">
        <f t="array" ref="E39">SUMPRODUCT(('Data - apprentices'!$A$2:$A$99208=$A$3)*('Data - apprentices'!$G$2:$G$99208=$B$4)*('Data - apprentices'!$B$2:$B$99208=$A39)*('Data - apprentices'!$H$2:$H$99208=E$5)*('Data - apprentices'!$I$2:$I$99208))</f>
        <v>1</v>
      </c>
      <c r="F39" s="66" cm="1">
        <f t="array" ref="F39">SUMPRODUCT(('Data - apprentices'!$A$2:$A$99208=$A$3)*('Data - apprentices'!$G$2:$G$99208=$B$4)*('Data - apprentices'!$B$2:$B$99208=$A39)*('Data - apprentices'!$H$2:$H$99208=F$5)*('Data - apprentices'!$I$2:$I$99208))</f>
        <v>0</v>
      </c>
      <c r="G39" s="66" cm="1">
        <f t="array" ref="G39">SUMPRODUCT(('Data - apprentices'!$A$2:$A$99208=$A$3)*('Data - apprentices'!$G$2:$G$99208=$B$4)*('Data - apprentices'!$B$2:$B$99208=$A39)*('Data - apprentices'!$H$2:$H$99208=G$5)*('Data - apprentices'!$I$2:$I$99208))</f>
        <v>0</v>
      </c>
      <c r="H39" s="76">
        <f t="shared" si="11"/>
        <v>29.870370370370367</v>
      </c>
      <c r="I39" s="68"/>
      <c r="J39" s="66" cm="1">
        <f t="array" ref="J39">SUMPRODUCT(('Data - apprentices'!$A$2:$A$99208=$A$3)*('Data - apprentices'!$G$2:$G$99208=$J$4)*('Data - apprentices'!$B$2:$B$99208=$A39)*('Data - apprentices'!$H$2:$H$99208=J$5)*('Data - apprentices'!$I$2:$I$99208))</f>
        <v>0</v>
      </c>
      <c r="K39" s="66" cm="1">
        <f t="array" ref="K39">SUMPRODUCT(('Data - apprentices'!$A$2:$A$99208=$A$3)*('Data - apprentices'!$G$2:$G$99208=$J$4)*('Data - apprentices'!$B$2:$B$99208=$A39)*('Data - apprentices'!$H$2:$H$99208=K$5)*('Data - apprentices'!$I$2:$I$99208))</f>
        <v>0</v>
      </c>
      <c r="L39" s="66" cm="1">
        <f t="array" ref="L39">SUMPRODUCT(('Data - apprentices'!$A$2:$A$99208=$A$3)*('Data - apprentices'!$G$2:$G$99208=$J$4)*('Data - apprentices'!$B$2:$B$99208=$A39)*('Data - apprentices'!$H$2:$H$99208=L$5)*('Data - apprentices'!$I$2:$I$99208))</f>
        <v>0</v>
      </c>
      <c r="M39" s="66" cm="1">
        <f t="array" ref="M39">SUMPRODUCT(('Data - apprentices'!$A$2:$A$99208=$A$3)*('Data - apprentices'!$G$2:$G$99208=$J$4)*('Data - apprentices'!$B$2:$B$99208=$A39)*('Data - apprentices'!$H$2:$H$99208=M$5)*('Data - apprentices'!$I$2:$I$99208))</f>
        <v>0</v>
      </c>
      <c r="N39" s="66" cm="1">
        <f t="array" ref="N39">SUMPRODUCT(('Data - apprentices'!$A$2:$A$99208=$A$3)*('Data - apprentices'!$G$2:$G$99208=$J$4)*('Data - apprentices'!$B$2:$B$99208=$A39)*('Data - apprentices'!$H$2:$H$99208=N$5)*('Data - apprentices'!$I$2:$I$99208))</f>
        <v>0</v>
      </c>
      <c r="O39" s="66" cm="1">
        <f t="array" ref="O39">SUMPRODUCT(('Data - apprentices'!$A$2:$A$99208=$A$3)*('Data - apprentices'!$G$2:$G$99208=$J$4)*('Data - apprentices'!$B$2:$B$99208=$A39)*('Data - apprentices'!$H$2:$H$99208=O$5)*('Data - apprentices'!$I$2:$I$99208))</f>
        <v>0</v>
      </c>
      <c r="P39" s="67" t="str">
        <f t="shared" si="12"/>
        <v>-</v>
      </c>
      <c r="Q39" s="68"/>
      <c r="R39" s="66" cm="1">
        <f t="array" ref="R39">SUMPRODUCT(('Data - apprentices'!$A$2:$A$99208=$A$3)*('Data - apprentices'!$G$2:$G$99208=$R$4)*('Data - apprentices'!$B$2:$B$99208=$A39)*('Data - apprentices'!$H$2:$H$99208=R$5)*('Data - apprentices'!$I$2:$I$99208))</f>
        <v>9</v>
      </c>
      <c r="S39" s="66" cm="1">
        <f t="array" ref="S39">SUMPRODUCT(('Data - apprentices'!$A$2:$A$99208=$A$3)*('Data - apprentices'!$G$2:$G$99208=$R$4)*('Data - apprentices'!$B$2:$B$99208=$A39)*('Data - apprentices'!$H$2:$H$99208=S$5)*('Data - apprentices'!$I$2:$I$99208))</f>
        <v>2</v>
      </c>
      <c r="T39" s="66" cm="1">
        <f t="array" ref="T39">SUMPRODUCT(('Data - apprentices'!$A$2:$A$99208=$A$3)*('Data - apprentices'!$G$2:$G$99208=$R$4)*('Data - apprentices'!$B$2:$B$99208=$A39)*('Data - apprentices'!$H$2:$H$99208=T$5)*('Data - apprentices'!$I$2:$I$99208))</f>
        <v>0</v>
      </c>
      <c r="U39" s="66" cm="1">
        <f t="array" ref="U39">SUMPRODUCT(('Data - apprentices'!$A$2:$A$99208=$A$3)*('Data - apprentices'!$G$2:$G$99208=$R$4)*('Data - apprentices'!$B$2:$B$99208=$A39)*('Data - apprentices'!$H$2:$H$99208=U$5)*('Data - apprentices'!$I$2:$I$99208))</f>
        <v>0</v>
      </c>
      <c r="V39" s="66" cm="1">
        <f t="array" ref="V39">SUMPRODUCT(('Data - apprentices'!$A$2:$A$99208=$A$3)*('Data - apprentices'!$G$2:$G$99208=$R$4)*('Data - apprentices'!$B$2:$B$99208=$A39)*('Data - apprentices'!$H$2:$H$99208=V$5)*('Data - apprentices'!$I$2:$I$99208))</f>
        <v>0</v>
      </c>
      <c r="W39" s="66" cm="1">
        <f t="array" ref="W39">SUMPRODUCT(('Data - apprentices'!$A$2:$A$99208=$A$3)*('Data - apprentices'!$G$2:$G$99208=$R$4)*('Data - apprentices'!$B$2:$B$99208=$A39)*('Data - apprentices'!$H$2:$H$99208=W$5)*('Data - apprentices'!$I$2:$I$99208))</f>
        <v>0</v>
      </c>
      <c r="X39" s="76">
        <f t="shared" si="13"/>
        <v>21.81818181818182</v>
      </c>
      <c r="Y39" s="68"/>
      <c r="Z39" s="66">
        <f t="shared" si="4"/>
        <v>17</v>
      </c>
      <c r="AA39" s="66">
        <f t="shared" si="5"/>
        <v>42</v>
      </c>
      <c r="AB39" s="66">
        <f t="shared" si="6"/>
        <v>5</v>
      </c>
      <c r="AC39" s="66">
        <f t="shared" si="7"/>
        <v>1</v>
      </c>
      <c r="AD39" s="66">
        <f t="shared" si="8"/>
        <v>0</v>
      </c>
      <c r="AE39" s="66">
        <f t="shared" si="9"/>
        <v>0</v>
      </c>
      <c r="AF39" s="76">
        <f t="shared" si="10"/>
        <v>28.507692307692309</v>
      </c>
      <c r="AG39" s="59"/>
      <c r="AH39" s="59"/>
      <c r="AI39" s="68"/>
      <c r="AJ39" s="68"/>
      <c r="AK39" s="59"/>
      <c r="AL39" s="59"/>
    </row>
    <row r="40" spans="1:38" ht="15" customHeight="1" x14ac:dyDescent="0.25">
      <c r="A40" s="59" t="s">
        <v>25</v>
      </c>
      <c r="B40" s="66" cm="1">
        <f t="array" ref="B40">SUMPRODUCT(('Data - apprentices'!$A$2:$A$99208=$A$3)*('Data - apprentices'!$G$2:$G$99208=$B$4)*('Data - apprentices'!$B$2:$B$99208=$A40)*('Data - apprentices'!$H$2:$H$99208=B$5)*('Data - apprentices'!$I$2:$I$99208))</f>
        <v>1</v>
      </c>
      <c r="C40" s="66" cm="1">
        <f t="array" ref="C40">SUMPRODUCT(('Data - apprentices'!$A$2:$A$99208=$A$3)*('Data - apprentices'!$G$2:$G$99208=$B$4)*('Data - apprentices'!$B$2:$B$99208=$A40)*('Data - apprentices'!$H$2:$H$99208=C$5)*('Data - apprentices'!$I$2:$I$99208))</f>
        <v>16</v>
      </c>
      <c r="D40" s="66" cm="1">
        <f t="array" ref="D40">SUMPRODUCT(('Data - apprentices'!$A$2:$A$99208=$A$3)*('Data - apprentices'!$G$2:$G$99208=$B$4)*('Data - apprentices'!$B$2:$B$99208=$A40)*('Data - apprentices'!$H$2:$H$99208=D$5)*('Data - apprentices'!$I$2:$I$99208))</f>
        <v>7</v>
      </c>
      <c r="E40" s="66" cm="1">
        <f t="array" ref="E40">SUMPRODUCT(('Data - apprentices'!$A$2:$A$99208=$A$3)*('Data - apprentices'!$G$2:$G$99208=$B$4)*('Data - apprentices'!$B$2:$B$99208=$A40)*('Data - apprentices'!$H$2:$H$99208=E$5)*('Data - apprentices'!$I$2:$I$99208))</f>
        <v>0</v>
      </c>
      <c r="F40" s="66" cm="1">
        <f t="array" ref="F40">SUMPRODUCT(('Data - apprentices'!$A$2:$A$99208=$A$3)*('Data - apprentices'!$G$2:$G$99208=$B$4)*('Data - apprentices'!$B$2:$B$99208=$A40)*('Data - apprentices'!$H$2:$H$99208=F$5)*('Data - apprentices'!$I$2:$I$99208))</f>
        <v>0</v>
      </c>
      <c r="G40" s="66" cm="1">
        <f t="array" ref="G40">SUMPRODUCT(('Data - apprentices'!$A$2:$A$99208=$A$3)*('Data - apprentices'!$G$2:$G$99208=$B$4)*('Data - apprentices'!$B$2:$B$99208=$A40)*('Data - apprentices'!$H$2:$H$99208=G$5)*('Data - apprentices'!$I$2:$I$99208))</f>
        <v>0</v>
      </c>
      <c r="H40" s="76">
        <f t="shared" si="11"/>
        <v>32.645833333333329</v>
      </c>
      <c r="I40" s="68"/>
      <c r="J40" s="66" cm="1">
        <f t="array" ref="J40">SUMPRODUCT(('Data - apprentices'!$A$2:$A$99208=$A$3)*('Data - apprentices'!$G$2:$G$99208=$J$4)*('Data - apprentices'!$B$2:$B$99208=$A40)*('Data - apprentices'!$H$2:$H$99208=J$5)*('Data - apprentices'!$I$2:$I$99208))</f>
        <v>2</v>
      </c>
      <c r="K40" s="66" cm="1">
        <f t="array" ref="K40">SUMPRODUCT(('Data - apprentices'!$A$2:$A$99208=$A$3)*('Data - apprentices'!$G$2:$G$99208=$J$4)*('Data - apprentices'!$B$2:$B$99208=$A40)*('Data - apprentices'!$H$2:$H$99208=K$5)*('Data - apprentices'!$I$2:$I$99208))</f>
        <v>6</v>
      </c>
      <c r="L40" s="66" cm="1">
        <f t="array" ref="L40">SUMPRODUCT(('Data - apprentices'!$A$2:$A$99208=$A$3)*('Data - apprentices'!$G$2:$G$99208=$J$4)*('Data - apprentices'!$B$2:$B$99208=$A40)*('Data - apprentices'!$H$2:$H$99208=L$5)*('Data - apprentices'!$I$2:$I$99208))</f>
        <v>1</v>
      </c>
      <c r="M40" s="66" cm="1">
        <f t="array" ref="M40">SUMPRODUCT(('Data - apprentices'!$A$2:$A$99208=$A$3)*('Data - apprentices'!$G$2:$G$99208=$J$4)*('Data - apprentices'!$B$2:$B$99208=$A40)*('Data - apprentices'!$H$2:$H$99208=M$5)*('Data - apprentices'!$I$2:$I$99208))</f>
        <v>0</v>
      </c>
      <c r="N40" s="66" cm="1">
        <f t="array" ref="N40">SUMPRODUCT(('Data - apprentices'!$A$2:$A$99208=$A$3)*('Data - apprentices'!$G$2:$G$99208=$J$4)*('Data - apprentices'!$B$2:$B$99208=$A40)*('Data - apprentices'!$H$2:$H$99208=N$5)*('Data - apprentices'!$I$2:$I$99208))</f>
        <v>0</v>
      </c>
      <c r="O40" s="66" cm="1">
        <f t="array" ref="O40">SUMPRODUCT(('Data - apprentices'!$A$2:$A$99208=$A$3)*('Data - apprentices'!$G$2:$G$99208=$J$4)*('Data - apprentices'!$B$2:$B$99208=$A40)*('Data - apprentices'!$H$2:$H$99208=O$5)*('Data - apprentices'!$I$2:$I$99208))</f>
        <v>0</v>
      </c>
      <c r="P40" s="76">
        <f t="shared" si="12"/>
        <v>28.944444444444443</v>
      </c>
      <c r="Q40" s="68"/>
      <c r="R40" s="66" cm="1">
        <f t="array" ref="R40">SUMPRODUCT(('Data - apprentices'!$A$2:$A$99208=$A$3)*('Data - apprentices'!$G$2:$G$99208=$R$4)*('Data - apprentices'!$B$2:$B$99208=$A40)*('Data - apprentices'!$H$2:$H$99208=R$5)*('Data - apprentices'!$I$2:$I$99208))</f>
        <v>0</v>
      </c>
      <c r="S40" s="66" cm="1">
        <f t="array" ref="S40">SUMPRODUCT(('Data - apprentices'!$A$2:$A$99208=$A$3)*('Data - apprentices'!$G$2:$G$99208=$R$4)*('Data - apprentices'!$B$2:$B$99208=$A40)*('Data - apprentices'!$H$2:$H$99208=S$5)*('Data - apprentices'!$I$2:$I$99208))</f>
        <v>4</v>
      </c>
      <c r="T40" s="66" cm="1">
        <f t="array" ref="T40">SUMPRODUCT(('Data - apprentices'!$A$2:$A$99208=$A$3)*('Data - apprentices'!$G$2:$G$99208=$R$4)*('Data - apprentices'!$B$2:$B$99208=$A40)*('Data - apprentices'!$H$2:$H$99208=T$5)*('Data - apprentices'!$I$2:$I$99208))</f>
        <v>5</v>
      </c>
      <c r="U40" s="66" cm="1">
        <f t="array" ref="U40">SUMPRODUCT(('Data - apprentices'!$A$2:$A$99208=$A$3)*('Data - apprentices'!$G$2:$G$99208=$R$4)*('Data - apprentices'!$B$2:$B$99208=$A40)*('Data - apprentices'!$H$2:$H$99208=U$5)*('Data - apprentices'!$I$2:$I$99208))</f>
        <v>2</v>
      </c>
      <c r="V40" s="66" cm="1">
        <f t="array" ref="V40">SUMPRODUCT(('Data - apprentices'!$A$2:$A$99208=$A$3)*('Data - apprentices'!$G$2:$G$99208=$R$4)*('Data - apprentices'!$B$2:$B$99208=$A40)*('Data - apprentices'!$H$2:$H$99208=V$5)*('Data - apprentices'!$I$2:$I$99208))</f>
        <v>0</v>
      </c>
      <c r="W40" s="66" cm="1">
        <f t="array" ref="W40">SUMPRODUCT(('Data - apprentices'!$A$2:$A$99208=$A$3)*('Data - apprentices'!$G$2:$G$99208=$R$4)*('Data - apprentices'!$B$2:$B$99208=$A40)*('Data - apprentices'!$H$2:$H$99208=W$5)*('Data - apprentices'!$I$2:$I$99208))</f>
        <v>0</v>
      </c>
      <c r="X40" s="76">
        <f t="shared" si="13"/>
        <v>38.5</v>
      </c>
      <c r="Y40" s="68"/>
      <c r="Z40" s="66">
        <f t="shared" si="4"/>
        <v>3</v>
      </c>
      <c r="AA40" s="66">
        <f t="shared" si="5"/>
        <v>26</v>
      </c>
      <c r="AB40" s="66">
        <f t="shared" si="6"/>
        <v>13</v>
      </c>
      <c r="AC40" s="66">
        <f t="shared" si="7"/>
        <v>2</v>
      </c>
      <c r="AD40" s="66">
        <f t="shared" si="8"/>
        <v>0</v>
      </c>
      <c r="AE40" s="66">
        <f t="shared" si="9"/>
        <v>0</v>
      </c>
      <c r="AF40" s="76">
        <f t="shared" si="10"/>
        <v>33.352272727272727</v>
      </c>
      <c r="AG40" s="59"/>
      <c r="AH40" s="59"/>
      <c r="AI40" s="68"/>
      <c r="AJ40" s="68"/>
      <c r="AK40" s="59"/>
      <c r="AL40" s="59"/>
    </row>
    <row r="41" spans="1:38" ht="15" customHeight="1" x14ac:dyDescent="0.25">
      <c r="A41" s="59" t="s">
        <v>69</v>
      </c>
      <c r="B41" s="66" cm="1">
        <f t="array" ref="B41">SUMPRODUCT(('Data - apprentices'!$A$2:$A$99208=$A$3)*('Data - apprentices'!$G$2:$G$99208=$B$4)*('Data - apprentices'!$B$2:$B$99208=$A41)*('Data - apprentices'!$H$2:$H$99208=B$5)*('Data - apprentices'!$I$2:$I$99208))</f>
        <v>0</v>
      </c>
      <c r="C41" s="66" cm="1">
        <f t="array" ref="C41">SUMPRODUCT(('Data - apprentices'!$A$2:$A$99208=$A$3)*('Data - apprentices'!$G$2:$G$99208=$B$4)*('Data - apprentices'!$B$2:$B$99208=$A41)*('Data - apprentices'!$H$2:$H$99208=C$5)*('Data - apprentices'!$I$2:$I$99208))</f>
        <v>0</v>
      </c>
      <c r="D41" s="66" cm="1">
        <f t="array" ref="D41">SUMPRODUCT(('Data - apprentices'!$A$2:$A$99208=$A$3)*('Data - apprentices'!$G$2:$G$99208=$B$4)*('Data - apprentices'!$B$2:$B$99208=$A41)*('Data - apprentices'!$H$2:$H$99208=D$5)*('Data - apprentices'!$I$2:$I$99208))</f>
        <v>0</v>
      </c>
      <c r="E41" s="66" cm="1">
        <f t="array" ref="E41">SUMPRODUCT(('Data - apprentices'!$A$2:$A$99208=$A$3)*('Data - apprentices'!$G$2:$G$99208=$B$4)*('Data - apprentices'!$B$2:$B$99208=$A41)*('Data - apprentices'!$H$2:$H$99208=E$5)*('Data - apprentices'!$I$2:$I$99208))</f>
        <v>0</v>
      </c>
      <c r="F41" s="66" cm="1">
        <f t="array" ref="F41">SUMPRODUCT(('Data - apprentices'!$A$2:$A$99208=$A$3)*('Data - apprentices'!$G$2:$G$99208=$B$4)*('Data - apprentices'!$B$2:$B$99208=$A41)*('Data - apprentices'!$H$2:$H$99208=F$5)*('Data - apprentices'!$I$2:$I$99208))</f>
        <v>0</v>
      </c>
      <c r="G41" s="66" cm="1">
        <f t="array" ref="G41">SUMPRODUCT(('Data - apprentices'!$A$2:$A$99208=$A$3)*('Data - apprentices'!$G$2:$G$99208=$B$4)*('Data - apprentices'!$B$2:$B$99208=$A41)*('Data - apprentices'!$H$2:$H$99208=G$5)*('Data - apprentices'!$I$2:$I$99208))</f>
        <v>0</v>
      </c>
      <c r="H41" s="67" t="str">
        <f t="shared" si="11"/>
        <v>-</v>
      </c>
      <c r="I41" s="68"/>
      <c r="J41" s="66" cm="1">
        <f t="array" ref="J41">SUMPRODUCT(('Data - apprentices'!$A$2:$A$99208=$A$3)*('Data - apprentices'!$G$2:$G$99208=$J$4)*('Data - apprentices'!$B$2:$B$99208=$A41)*('Data - apprentices'!$H$2:$H$99208=J$5)*('Data - apprentices'!$I$2:$I$99208))</f>
        <v>0</v>
      </c>
      <c r="K41" s="66" cm="1">
        <f t="array" ref="K41">SUMPRODUCT(('Data - apprentices'!$A$2:$A$99208=$A$3)*('Data - apprentices'!$G$2:$G$99208=$J$4)*('Data - apprentices'!$B$2:$B$99208=$A41)*('Data - apprentices'!$H$2:$H$99208=K$5)*('Data - apprentices'!$I$2:$I$99208))</f>
        <v>0</v>
      </c>
      <c r="L41" s="66" cm="1">
        <f t="array" ref="L41">SUMPRODUCT(('Data - apprentices'!$A$2:$A$99208=$A$3)*('Data - apprentices'!$G$2:$G$99208=$J$4)*('Data - apprentices'!$B$2:$B$99208=$A41)*('Data - apprentices'!$H$2:$H$99208=L$5)*('Data - apprentices'!$I$2:$I$99208))</f>
        <v>0</v>
      </c>
      <c r="M41" s="66" cm="1">
        <f t="array" ref="M41">SUMPRODUCT(('Data - apprentices'!$A$2:$A$99208=$A$3)*('Data - apprentices'!$G$2:$G$99208=$J$4)*('Data - apprentices'!$B$2:$B$99208=$A41)*('Data - apprentices'!$H$2:$H$99208=M$5)*('Data - apprentices'!$I$2:$I$99208))</f>
        <v>0</v>
      </c>
      <c r="N41" s="66" cm="1">
        <f t="array" ref="N41">SUMPRODUCT(('Data - apprentices'!$A$2:$A$99208=$A$3)*('Data - apprentices'!$G$2:$G$99208=$J$4)*('Data - apprentices'!$B$2:$B$99208=$A41)*('Data - apprentices'!$H$2:$H$99208=N$5)*('Data - apprentices'!$I$2:$I$99208))</f>
        <v>0</v>
      </c>
      <c r="O41" s="66" cm="1">
        <f t="array" ref="O41">SUMPRODUCT(('Data - apprentices'!$A$2:$A$99208=$A$3)*('Data - apprentices'!$G$2:$G$99208=$J$4)*('Data - apprentices'!$B$2:$B$99208=$A41)*('Data - apprentices'!$H$2:$H$99208=O$5)*('Data - apprentices'!$I$2:$I$99208))</f>
        <v>0</v>
      </c>
      <c r="P41" s="67" t="str">
        <f t="shared" si="12"/>
        <v>-</v>
      </c>
      <c r="Q41" s="68"/>
      <c r="R41" s="66" cm="1">
        <f t="array" ref="R41">SUMPRODUCT(('Data - apprentices'!$A$2:$A$99208=$A$3)*('Data - apprentices'!$G$2:$G$99208=$R$4)*('Data - apprentices'!$B$2:$B$99208=$A41)*('Data - apprentices'!$H$2:$H$99208=R$5)*('Data - apprentices'!$I$2:$I$99208))</f>
        <v>0</v>
      </c>
      <c r="S41" s="66" cm="1">
        <f t="array" ref="S41">SUMPRODUCT(('Data - apprentices'!$A$2:$A$99208=$A$3)*('Data - apprentices'!$G$2:$G$99208=$R$4)*('Data - apprentices'!$B$2:$B$99208=$A41)*('Data - apprentices'!$H$2:$H$99208=S$5)*('Data - apprentices'!$I$2:$I$99208))</f>
        <v>0</v>
      </c>
      <c r="T41" s="66" cm="1">
        <f t="array" ref="T41">SUMPRODUCT(('Data - apprentices'!$A$2:$A$99208=$A$3)*('Data - apprentices'!$G$2:$G$99208=$R$4)*('Data - apprentices'!$B$2:$B$99208=$A41)*('Data - apprentices'!$H$2:$H$99208=T$5)*('Data - apprentices'!$I$2:$I$99208))</f>
        <v>0</v>
      </c>
      <c r="U41" s="66" cm="1">
        <f t="array" ref="U41">SUMPRODUCT(('Data - apprentices'!$A$2:$A$99208=$A$3)*('Data - apprentices'!$G$2:$G$99208=$R$4)*('Data - apprentices'!$B$2:$B$99208=$A41)*('Data - apprentices'!$H$2:$H$99208=U$5)*('Data - apprentices'!$I$2:$I$99208))</f>
        <v>0</v>
      </c>
      <c r="V41" s="66" cm="1">
        <f t="array" ref="V41">SUMPRODUCT(('Data - apprentices'!$A$2:$A$99208=$A$3)*('Data - apprentices'!$G$2:$G$99208=$R$4)*('Data - apprentices'!$B$2:$B$99208=$A41)*('Data - apprentices'!$H$2:$H$99208=V$5)*('Data - apprentices'!$I$2:$I$99208))</f>
        <v>0</v>
      </c>
      <c r="W41" s="66" cm="1">
        <f t="array" ref="W41">SUMPRODUCT(('Data - apprentices'!$A$2:$A$99208=$A$3)*('Data - apprentices'!$G$2:$G$99208=$R$4)*('Data - apprentices'!$B$2:$B$99208=$A41)*('Data - apprentices'!$H$2:$H$99208=W$5)*('Data - apprentices'!$I$2:$I$99208))</f>
        <v>0</v>
      </c>
      <c r="X41" s="67" t="str">
        <f t="shared" si="13"/>
        <v>-</v>
      </c>
      <c r="Y41" s="68"/>
      <c r="Z41" s="66">
        <f t="shared" si="4"/>
        <v>0</v>
      </c>
      <c r="AA41" s="66">
        <f t="shared" si="5"/>
        <v>0</v>
      </c>
      <c r="AB41" s="66">
        <f t="shared" si="6"/>
        <v>0</v>
      </c>
      <c r="AC41" s="66">
        <f t="shared" si="7"/>
        <v>0</v>
      </c>
      <c r="AD41" s="66">
        <f t="shared" si="8"/>
        <v>0</v>
      </c>
      <c r="AE41" s="66">
        <f t="shared" si="9"/>
        <v>0</v>
      </c>
      <c r="AF41" s="67" t="str">
        <f t="shared" si="10"/>
        <v>-</v>
      </c>
      <c r="AG41" s="59"/>
      <c r="AH41" s="59"/>
      <c r="AI41" s="68"/>
      <c r="AJ41" s="68"/>
      <c r="AK41" s="59"/>
      <c r="AL41" s="59"/>
    </row>
    <row r="42" spans="1:38" ht="15" customHeight="1" x14ac:dyDescent="0.25">
      <c r="A42" s="59" t="s">
        <v>26</v>
      </c>
      <c r="B42" s="66" cm="1">
        <f t="array" ref="B42">SUMPRODUCT(('Data - apprentices'!$A$2:$A$99208=$A$3)*('Data - apprentices'!$G$2:$G$99208=$B$4)*('Data - apprentices'!$B$2:$B$99208=$A42)*('Data - apprentices'!$H$2:$H$99208=B$5)*('Data - apprentices'!$I$2:$I$99208))</f>
        <v>0</v>
      </c>
      <c r="C42" s="66" cm="1">
        <f t="array" ref="C42">SUMPRODUCT(('Data - apprentices'!$A$2:$A$99208=$A$3)*('Data - apprentices'!$G$2:$G$99208=$B$4)*('Data - apprentices'!$B$2:$B$99208=$A42)*('Data - apprentices'!$H$2:$H$99208=C$5)*('Data - apprentices'!$I$2:$I$99208))</f>
        <v>0</v>
      </c>
      <c r="D42" s="66" cm="1">
        <f t="array" ref="D42">SUMPRODUCT(('Data - apprentices'!$A$2:$A$99208=$A$3)*('Data - apprentices'!$G$2:$G$99208=$B$4)*('Data - apprentices'!$B$2:$B$99208=$A42)*('Data - apprentices'!$H$2:$H$99208=D$5)*('Data - apprentices'!$I$2:$I$99208))</f>
        <v>0</v>
      </c>
      <c r="E42" s="66" cm="1">
        <f t="array" ref="E42">SUMPRODUCT(('Data - apprentices'!$A$2:$A$99208=$A$3)*('Data - apprentices'!$G$2:$G$99208=$B$4)*('Data - apprentices'!$B$2:$B$99208=$A42)*('Data - apprentices'!$H$2:$H$99208=E$5)*('Data - apprentices'!$I$2:$I$99208))</f>
        <v>0</v>
      </c>
      <c r="F42" s="66" cm="1">
        <f t="array" ref="F42">SUMPRODUCT(('Data - apprentices'!$A$2:$A$99208=$A$3)*('Data - apprentices'!$G$2:$G$99208=$B$4)*('Data - apprentices'!$B$2:$B$99208=$A42)*('Data - apprentices'!$H$2:$H$99208=F$5)*('Data - apprentices'!$I$2:$I$99208))</f>
        <v>0</v>
      </c>
      <c r="G42" s="66" cm="1">
        <f t="array" ref="G42">SUMPRODUCT(('Data - apprentices'!$A$2:$A$99208=$A$3)*('Data - apprentices'!$G$2:$G$99208=$B$4)*('Data - apprentices'!$B$2:$B$99208=$A42)*('Data - apprentices'!$H$2:$H$99208=G$5)*('Data - apprentices'!$I$2:$I$99208))</f>
        <v>0</v>
      </c>
      <c r="H42" s="67" t="str">
        <f t="shared" si="11"/>
        <v>-</v>
      </c>
      <c r="I42" s="68"/>
      <c r="J42" s="66" cm="1">
        <f t="array" ref="J42">SUMPRODUCT(('Data - apprentices'!$A$2:$A$99208=$A$3)*('Data - apprentices'!$G$2:$G$99208=$J$4)*('Data - apprentices'!$B$2:$B$99208=$A42)*('Data - apprentices'!$H$2:$H$99208=J$5)*('Data - apprentices'!$I$2:$I$99208))</f>
        <v>0</v>
      </c>
      <c r="K42" s="66" cm="1">
        <f t="array" ref="K42">SUMPRODUCT(('Data - apprentices'!$A$2:$A$99208=$A$3)*('Data - apprentices'!$G$2:$G$99208=$J$4)*('Data - apprentices'!$B$2:$B$99208=$A42)*('Data - apprentices'!$H$2:$H$99208=K$5)*('Data - apprentices'!$I$2:$I$99208))</f>
        <v>0</v>
      </c>
      <c r="L42" s="66" cm="1">
        <f t="array" ref="L42">SUMPRODUCT(('Data - apprentices'!$A$2:$A$99208=$A$3)*('Data - apprentices'!$G$2:$G$99208=$J$4)*('Data - apprentices'!$B$2:$B$99208=$A42)*('Data - apprentices'!$H$2:$H$99208=L$5)*('Data - apprentices'!$I$2:$I$99208))</f>
        <v>0</v>
      </c>
      <c r="M42" s="66" cm="1">
        <f t="array" ref="M42">SUMPRODUCT(('Data - apprentices'!$A$2:$A$99208=$A$3)*('Data - apprentices'!$G$2:$G$99208=$J$4)*('Data - apprentices'!$B$2:$B$99208=$A42)*('Data - apprentices'!$H$2:$H$99208=M$5)*('Data - apprentices'!$I$2:$I$99208))</f>
        <v>0</v>
      </c>
      <c r="N42" s="66" cm="1">
        <f t="array" ref="N42">SUMPRODUCT(('Data - apprentices'!$A$2:$A$99208=$A$3)*('Data - apprentices'!$G$2:$G$99208=$J$4)*('Data - apprentices'!$B$2:$B$99208=$A42)*('Data - apprentices'!$H$2:$H$99208=N$5)*('Data - apprentices'!$I$2:$I$99208))</f>
        <v>0</v>
      </c>
      <c r="O42" s="66" cm="1">
        <f t="array" ref="O42">SUMPRODUCT(('Data - apprentices'!$A$2:$A$99208=$A$3)*('Data - apprentices'!$G$2:$G$99208=$J$4)*('Data - apprentices'!$B$2:$B$99208=$A42)*('Data - apprentices'!$H$2:$H$99208=O$5)*('Data - apprentices'!$I$2:$I$99208))</f>
        <v>0</v>
      </c>
      <c r="P42" s="67" t="str">
        <f t="shared" si="12"/>
        <v>-</v>
      </c>
      <c r="Q42" s="68"/>
      <c r="R42" s="66" cm="1">
        <f t="array" ref="R42">SUMPRODUCT(('Data - apprentices'!$A$2:$A$99208=$A$3)*('Data - apprentices'!$G$2:$G$99208=$R$4)*('Data - apprentices'!$B$2:$B$99208=$A42)*('Data - apprentices'!$H$2:$H$99208=R$5)*('Data - apprentices'!$I$2:$I$99208))</f>
        <v>0</v>
      </c>
      <c r="S42" s="66" cm="1">
        <f t="array" ref="S42">SUMPRODUCT(('Data - apprentices'!$A$2:$A$99208=$A$3)*('Data - apprentices'!$G$2:$G$99208=$R$4)*('Data - apprentices'!$B$2:$B$99208=$A42)*('Data - apprentices'!$H$2:$H$99208=S$5)*('Data - apprentices'!$I$2:$I$99208))</f>
        <v>0</v>
      </c>
      <c r="T42" s="66" cm="1">
        <f t="array" ref="T42">SUMPRODUCT(('Data - apprentices'!$A$2:$A$99208=$A$3)*('Data - apprentices'!$G$2:$G$99208=$R$4)*('Data - apprentices'!$B$2:$B$99208=$A42)*('Data - apprentices'!$H$2:$H$99208=T$5)*('Data - apprentices'!$I$2:$I$99208))</f>
        <v>0</v>
      </c>
      <c r="U42" s="66" cm="1">
        <f t="array" ref="U42">SUMPRODUCT(('Data - apprentices'!$A$2:$A$99208=$A$3)*('Data - apprentices'!$G$2:$G$99208=$R$4)*('Data - apprentices'!$B$2:$B$99208=$A42)*('Data - apprentices'!$H$2:$H$99208=U$5)*('Data - apprentices'!$I$2:$I$99208))</f>
        <v>0</v>
      </c>
      <c r="V42" s="66" cm="1">
        <f t="array" ref="V42">SUMPRODUCT(('Data - apprentices'!$A$2:$A$99208=$A$3)*('Data - apprentices'!$G$2:$G$99208=$R$4)*('Data - apprentices'!$B$2:$B$99208=$A42)*('Data - apprentices'!$H$2:$H$99208=V$5)*('Data - apprentices'!$I$2:$I$99208))</f>
        <v>0</v>
      </c>
      <c r="W42" s="66" cm="1">
        <f t="array" ref="W42">SUMPRODUCT(('Data - apprentices'!$A$2:$A$99208=$A$3)*('Data - apprentices'!$G$2:$G$99208=$R$4)*('Data - apprentices'!$B$2:$B$99208=$A42)*('Data - apprentices'!$H$2:$H$99208=W$5)*('Data - apprentices'!$I$2:$I$99208))</f>
        <v>0</v>
      </c>
      <c r="X42" s="67" t="str">
        <f t="shared" si="13"/>
        <v>-</v>
      </c>
      <c r="Y42" s="68"/>
      <c r="Z42" s="66">
        <f t="shared" si="4"/>
        <v>0</v>
      </c>
      <c r="AA42" s="66">
        <f t="shared" si="5"/>
        <v>0</v>
      </c>
      <c r="AB42" s="66">
        <f t="shared" si="6"/>
        <v>0</v>
      </c>
      <c r="AC42" s="66">
        <f t="shared" si="7"/>
        <v>0</v>
      </c>
      <c r="AD42" s="66">
        <f t="shared" si="8"/>
        <v>0</v>
      </c>
      <c r="AE42" s="66">
        <f t="shared" si="9"/>
        <v>0</v>
      </c>
      <c r="AF42" s="67" t="str">
        <f t="shared" si="10"/>
        <v>-</v>
      </c>
      <c r="AG42" s="59"/>
      <c r="AH42" s="59"/>
      <c r="AI42" s="68"/>
      <c r="AJ42" s="68"/>
      <c r="AK42" s="59"/>
      <c r="AL42" s="59"/>
    </row>
    <row r="43" spans="1:38" ht="15" customHeight="1" x14ac:dyDescent="0.25">
      <c r="A43" s="59" t="s">
        <v>27</v>
      </c>
      <c r="B43" s="66" cm="1">
        <f t="array" ref="B43">SUMPRODUCT(('Data - apprentices'!$A$2:$A$99208=$A$3)*('Data - apprentices'!$G$2:$G$99208=$B$4)*('Data - apprentices'!$B$2:$B$99208=$A43)*('Data - apprentices'!$H$2:$H$99208=B$5)*('Data - apprentices'!$I$2:$I$99208))</f>
        <v>8</v>
      </c>
      <c r="C43" s="66" cm="1">
        <f t="array" ref="C43">SUMPRODUCT(('Data - apprentices'!$A$2:$A$99208=$A$3)*('Data - apprentices'!$G$2:$G$99208=$B$4)*('Data - apprentices'!$B$2:$B$99208=$A43)*('Data - apprentices'!$H$2:$H$99208=C$5)*('Data - apprentices'!$I$2:$I$99208))</f>
        <v>21</v>
      </c>
      <c r="D43" s="66" cm="1">
        <f t="array" ref="D43">SUMPRODUCT(('Data - apprentices'!$A$2:$A$99208=$A$3)*('Data - apprentices'!$G$2:$G$99208=$B$4)*('Data - apprentices'!$B$2:$B$99208=$A43)*('Data - apprentices'!$H$2:$H$99208=D$5)*('Data - apprentices'!$I$2:$I$99208))</f>
        <v>6</v>
      </c>
      <c r="E43" s="66" cm="1">
        <f t="array" ref="E43">SUMPRODUCT(('Data - apprentices'!$A$2:$A$99208=$A$3)*('Data - apprentices'!$G$2:$G$99208=$B$4)*('Data - apprentices'!$B$2:$B$99208=$A43)*('Data - apprentices'!$H$2:$H$99208=E$5)*('Data - apprentices'!$I$2:$I$99208))</f>
        <v>1</v>
      </c>
      <c r="F43" s="66" cm="1">
        <f t="array" ref="F43">SUMPRODUCT(('Data - apprentices'!$A$2:$A$99208=$A$3)*('Data - apprentices'!$G$2:$G$99208=$B$4)*('Data - apprentices'!$B$2:$B$99208=$A43)*('Data - apprentices'!$H$2:$H$99208=F$5)*('Data - apprentices'!$I$2:$I$99208))</f>
        <v>0</v>
      </c>
      <c r="G43" s="66" cm="1">
        <f t="array" ref="G43">SUMPRODUCT(('Data - apprentices'!$A$2:$A$99208=$A$3)*('Data - apprentices'!$G$2:$G$99208=$B$4)*('Data - apprentices'!$B$2:$B$99208=$A43)*('Data - apprentices'!$H$2:$H$99208=G$5)*('Data - apprentices'!$I$2:$I$99208))</f>
        <v>0</v>
      </c>
      <c r="H43" s="76">
        <f t="shared" si="11"/>
        <v>30.097222222222221</v>
      </c>
      <c r="I43" s="68"/>
      <c r="J43" s="66" cm="1">
        <f t="array" ref="J43">SUMPRODUCT(('Data - apprentices'!$A$2:$A$99208=$A$3)*('Data - apprentices'!$G$2:$G$99208=$J$4)*('Data - apprentices'!$B$2:$B$99208=$A43)*('Data - apprentices'!$H$2:$H$99208=J$5)*('Data - apprentices'!$I$2:$I$99208))</f>
        <v>0</v>
      </c>
      <c r="K43" s="66" cm="1">
        <f t="array" ref="K43">SUMPRODUCT(('Data - apprentices'!$A$2:$A$99208=$A$3)*('Data - apprentices'!$G$2:$G$99208=$J$4)*('Data - apprentices'!$B$2:$B$99208=$A43)*('Data - apprentices'!$H$2:$H$99208=K$5)*('Data - apprentices'!$I$2:$I$99208))</f>
        <v>0</v>
      </c>
      <c r="L43" s="66" cm="1">
        <f t="array" ref="L43">SUMPRODUCT(('Data - apprentices'!$A$2:$A$99208=$A$3)*('Data - apprentices'!$G$2:$G$99208=$J$4)*('Data - apprentices'!$B$2:$B$99208=$A43)*('Data - apprentices'!$H$2:$H$99208=L$5)*('Data - apprentices'!$I$2:$I$99208))</f>
        <v>0</v>
      </c>
      <c r="M43" s="66" cm="1">
        <f t="array" ref="M43">SUMPRODUCT(('Data - apprentices'!$A$2:$A$99208=$A$3)*('Data - apprentices'!$G$2:$G$99208=$J$4)*('Data - apprentices'!$B$2:$B$99208=$A43)*('Data - apprentices'!$H$2:$H$99208=M$5)*('Data - apprentices'!$I$2:$I$99208))</f>
        <v>0</v>
      </c>
      <c r="N43" s="66" cm="1">
        <f t="array" ref="N43">SUMPRODUCT(('Data - apprentices'!$A$2:$A$99208=$A$3)*('Data - apprentices'!$G$2:$G$99208=$J$4)*('Data - apprentices'!$B$2:$B$99208=$A43)*('Data - apprentices'!$H$2:$H$99208=N$5)*('Data - apprentices'!$I$2:$I$99208))</f>
        <v>0</v>
      </c>
      <c r="O43" s="66" cm="1">
        <f t="array" ref="O43">SUMPRODUCT(('Data - apprentices'!$A$2:$A$99208=$A$3)*('Data - apprentices'!$G$2:$G$99208=$J$4)*('Data - apprentices'!$B$2:$B$99208=$A43)*('Data - apprentices'!$H$2:$H$99208=O$5)*('Data - apprentices'!$I$2:$I$99208))</f>
        <v>0</v>
      </c>
      <c r="P43" s="67" t="str">
        <f t="shared" si="12"/>
        <v>-</v>
      </c>
      <c r="Q43" s="68"/>
      <c r="R43" s="66" cm="1">
        <f t="array" ref="R43">SUMPRODUCT(('Data - apprentices'!$A$2:$A$99208=$A$3)*('Data - apprentices'!$G$2:$G$99208=$R$4)*('Data - apprentices'!$B$2:$B$99208=$A43)*('Data - apprentices'!$H$2:$H$99208=R$5)*('Data - apprentices'!$I$2:$I$99208))</f>
        <v>0</v>
      </c>
      <c r="S43" s="66" cm="1">
        <f t="array" ref="S43">SUMPRODUCT(('Data - apprentices'!$A$2:$A$99208=$A$3)*('Data - apprentices'!$G$2:$G$99208=$R$4)*('Data - apprentices'!$B$2:$B$99208=$A43)*('Data - apprentices'!$H$2:$H$99208=S$5)*('Data - apprentices'!$I$2:$I$99208))</f>
        <v>0</v>
      </c>
      <c r="T43" s="66" cm="1">
        <f t="array" ref="T43">SUMPRODUCT(('Data - apprentices'!$A$2:$A$99208=$A$3)*('Data - apprentices'!$G$2:$G$99208=$R$4)*('Data - apprentices'!$B$2:$B$99208=$A43)*('Data - apprentices'!$H$2:$H$99208=T$5)*('Data - apprentices'!$I$2:$I$99208))</f>
        <v>0</v>
      </c>
      <c r="U43" s="66" cm="1">
        <f t="array" ref="U43">SUMPRODUCT(('Data - apprentices'!$A$2:$A$99208=$A$3)*('Data - apprentices'!$G$2:$G$99208=$R$4)*('Data - apprentices'!$B$2:$B$99208=$A43)*('Data - apprentices'!$H$2:$H$99208=U$5)*('Data - apprentices'!$I$2:$I$99208))</f>
        <v>0</v>
      </c>
      <c r="V43" s="66" cm="1">
        <f t="array" ref="V43">SUMPRODUCT(('Data - apprentices'!$A$2:$A$99208=$A$3)*('Data - apprentices'!$G$2:$G$99208=$R$4)*('Data - apprentices'!$B$2:$B$99208=$A43)*('Data - apprentices'!$H$2:$H$99208=V$5)*('Data - apprentices'!$I$2:$I$99208))</f>
        <v>0</v>
      </c>
      <c r="W43" s="66" cm="1">
        <f t="array" ref="W43">SUMPRODUCT(('Data - apprentices'!$A$2:$A$99208=$A$3)*('Data - apprentices'!$G$2:$G$99208=$R$4)*('Data - apprentices'!$B$2:$B$99208=$A43)*('Data - apprentices'!$H$2:$H$99208=W$5)*('Data - apprentices'!$I$2:$I$99208))</f>
        <v>0</v>
      </c>
      <c r="X43" s="67" t="str">
        <f t="shared" si="13"/>
        <v>-</v>
      </c>
      <c r="Y43" s="68"/>
      <c r="Z43" s="66">
        <f t="shared" si="4"/>
        <v>8</v>
      </c>
      <c r="AA43" s="66">
        <f t="shared" si="5"/>
        <v>21</v>
      </c>
      <c r="AB43" s="66">
        <f t="shared" si="6"/>
        <v>6</v>
      </c>
      <c r="AC43" s="66">
        <f t="shared" si="7"/>
        <v>1</v>
      </c>
      <c r="AD43" s="66">
        <f t="shared" si="8"/>
        <v>0</v>
      </c>
      <c r="AE43" s="66">
        <f t="shared" si="9"/>
        <v>0</v>
      </c>
      <c r="AF43" s="76">
        <f t="shared" si="10"/>
        <v>30.097222222222221</v>
      </c>
      <c r="AG43" s="59"/>
      <c r="AH43" s="59"/>
      <c r="AI43" s="68"/>
      <c r="AJ43" s="68"/>
      <c r="AK43" s="59"/>
      <c r="AL43" s="59"/>
    </row>
    <row r="44" spans="1:38" ht="15" customHeight="1" x14ac:dyDescent="0.25">
      <c r="A44" s="59" t="s">
        <v>28</v>
      </c>
      <c r="B44" s="66" cm="1">
        <f t="array" ref="B44">SUMPRODUCT(('Data - apprentices'!$A$2:$A$99208=$A$3)*('Data - apprentices'!$G$2:$G$99208=$B$4)*('Data - apprentices'!$B$2:$B$99208=$A44)*('Data - apprentices'!$H$2:$H$99208=B$5)*('Data - apprentices'!$I$2:$I$99208))</f>
        <v>0</v>
      </c>
      <c r="C44" s="66" cm="1">
        <f t="array" ref="C44">SUMPRODUCT(('Data - apprentices'!$A$2:$A$99208=$A$3)*('Data - apprentices'!$G$2:$G$99208=$B$4)*('Data - apprentices'!$B$2:$B$99208=$A44)*('Data - apprentices'!$H$2:$H$99208=C$5)*('Data - apprentices'!$I$2:$I$99208))</f>
        <v>0</v>
      </c>
      <c r="D44" s="66" cm="1">
        <f t="array" ref="D44">SUMPRODUCT(('Data - apprentices'!$A$2:$A$99208=$A$3)*('Data - apprentices'!$G$2:$G$99208=$B$4)*('Data - apprentices'!$B$2:$B$99208=$A44)*('Data - apprentices'!$H$2:$H$99208=D$5)*('Data - apprentices'!$I$2:$I$99208))</f>
        <v>0</v>
      </c>
      <c r="E44" s="66" cm="1">
        <f t="array" ref="E44">SUMPRODUCT(('Data - apprentices'!$A$2:$A$99208=$A$3)*('Data - apprentices'!$G$2:$G$99208=$B$4)*('Data - apprentices'!$B$2:$B$99208=$A44)*('Data - apprentices'!$H$2:$H$99208=E$5)*('Data - apprentices'!$I$2:$I$99208))</f>
        <v>0</v>
      </c>
      <c r="F44" s="66" cm="1">
        <f t="array" ref="F44">SUMPRODUCT(('Data - apprentices'!$A$2:$A$99208=$A$3)*('Data - apprentices'!$G$2:$G$99208=$B$4)*('Data - apprentices'!$B$2:$B$99208=$A44)*('Data - apprentices'!$H$2:$H$99208=F$5)*('Data - apprentices'!$I$2:$I$99208))</f>
        <v>0</v>
      </c>
      <c r="G44" s="66" cm="1">
        <f t="array" ref="G44">SUMPRODUCT(('Data - apprentices'!$A$2:$A$99208=$A$3)*('Data - apprentices'!$G$2:$G$99208=$B$4)*('Data - apprentices'!$B$2:$B$99208=$A44)*('Data - apprentices'!$H$2:$H$99208=G$5)*('Data - apprentices'!$I$2:$I$99208))</f>
        <v>0</v>
      </c>
      <c r="H44" s="67" t="str">
        <f t="shared" si="11"/>
        <v>-</v>
      </c>
      <c r="I44" s="68"/>
      <c r="J44" s="66" cm="1">
        <f t="array" ref="J44">SUMPRODUCT(('Data - apprentices'!$A$2:$A$99208=$A$3)*('Data - apprentices'!$G$2:$G$99208=$J$4)*('Data - apprentices'!$B$2:$B$99208=$A44)*('Data - apprentices'!$H$2:$H$99208=J$5)*('Data - apprentices'!$I$2:$I$99208))</f>
        <v>0</v>
      </c>
      <c r="K44" s="66" cm="1">
        <f t="array" ref="K44">SUMPRODUCT(('Data - apprentices'!$A$2:$A$99208=$A$3)*('Data - apprentices'!$G$2:$G$99208=$J$4)*('Data - apprentices'!$B$2:$B$99208=$A44)*('Data - apprentices'!$H$2:$H$99208=K$5)*('Data - apprentices'!$I$2:$I$99208))</f>
        <v>0</v>
      </c>
      <c r="L44" s="66" cm="1">
        <f t="array" ref="L44">SUMPRODUCT(('Data - apprentices'!$A$2:$A$99208=$A$3)*('Data - apprentices'!$G$2:$G$99208=$J$4)*('Data - apprentices'!$B$2:$B$99208=$A44)*('Data - apprentices'!$H$2:$H$99208=L$5)*('Data - apprentices'!$I$2:$I$99208))</f>
        <v>0</v>
      </c>
      <c r="M44" s="66" cm="1">
        <f t="array" ref="M44">SUMPRODUCT(('Data - apprentices'!$A$2:$A$99208=$A$3)*('Data - apprentices'!$G$2:$G$99208=$J$4)*('Data - apprentices'!$B$2:$B$99208=$A44)*('Data - apprentices'!$H$2:$H$99208=M$5)*('Data - apprentices'!$I$2:$I$99208))</f>
        <v>0</v>
      </c>
      <c r="N44" s="66" cm="1">
        <f t="array" ref="N44">SUMPRODUCT(('Data - apprentices'!$A$2:$A$99208=$A$3)*('Data - apprentices'!$G$2:$G$99208=$J$4)*('Data - apprentices'!$B$2:$B$99208=$A44)*('Data - apprentices'!$H$2:$H$99208=N$5)*('Data - apprentices'!$I$2:$I$99208))</f>
        <v>0</v>
      </c>
      <c r="O44" s="66" cm="1">
        <f t="array" ref="O44">SUMPRODUCT(('Data - apprentices'!$A$2:$A$99208=$A$3)*('Data - apprentices'!$G$2:$G$99208=$J$4)*('Data - apprentices'!$B$2:$B$99208=$A44)*('Data - apprentices'!$H$2:$H$99208=O$5)*('Data - apprentices'!$I$2:$I$99208))</f>
        <v>0</v>
      </c>
      <c r="P44" s="67" t="str">
        <f t="shared" si="12"/>
        <v>-</v>
      </c>
      <c r="Q44" s="68"/>
      <c r="R44" s="66" cm="1">
        <f t="array" ref="R44">SUMPRODUCT(('Data - apprentices'!$A$2:$A$99208=$A$3)*('Data - apprentices'!$G$2:$G$99208=$R$4)*('Data - apprentices'!$B$2:$B$99208=$A44)*('Data - apprentices'!$H$2:$H$99208=R$5)*('Data - apprentices'!$I$2:$I$99208))</f>
        <v>0</v>
      </c>
      <c r="S44" s="66" cm="1">
        <f t="array" ref="S44">SUMPRODUCT(('Data - apprentices'!$A$2:$A$99208=$A$3)*('Data - apprentices'!$G$2:$G$99208=$R$4)*('Data - apprentices'!$B$2:$B$99208=$A44)*('Data - apprentices'!$H$2:$H$99208=S$5)*('Data - apprentices'!$I$2:$I$99208))</f>
        <v>0</v>
      </c>
      <c r="T44" s="66" cm="1">
        <f t="array" ref="T44">SUMPRODUCT(('Data - apprentices'!$A$2:$A$99208=$A$3)*('Data - apprentices'!$G$2:$G$99208=$R$4)*('Data - apprentices'!$B$2:$B$99208=$A44)*('Data - apprentices'!$H$2:$H$99208=T$5)*('Data - apprentices'!$I$2:$I$99208))</f>
        <v>0</v>
      </c>
      <c r="U44" s="66" cm="1">
        <f t="array" ref="U44">SUMPRODUCT(('Data - apprentices'!$A$2:$A$99208=$A$3)*('Data - apprentices'!$G$2:$G$99208=$R$4)*('Data - apprentices'!$B$2:$B$99208=$A44)*('Data - apprentices'!$H$2:$H$99208=U$5)*('Data - apprentices'!$I$2:$I$99208))</f>
        <v>0</v>
      </c>
      <c r="V44" s="66" cm="1">
        <f t="array" ref="V44">SUMPRODUCT(('Data - apprentices'!$A$2:$A$99208=$A$3)*('Data - apprentices'!$G$2:$G$99208=$R$4)*('Data - apprentices'!$B$2:$B$99208=$A44)*('Data - apprentices'!$H$2:$H$99208=V$5)*('Data - apprentices'!$I$2:$I$99208))</f>
        <v>0</v>
      </c>
      <c r="W44" s="66" cm="1">
        <f t="array" ref="W44">SUMPRODUCT(('Data - apprentices'!$A$2:$A$99208=$A$3)*('Data - apprentices'!$G$2:$G$99208=$R$4)*('Data - apprentices'!$B$2:$B$99208=$A44)*('Data - apprentices'!$H$2:$H$99208=W$5)*('Data - apprentices'!$I$2:$I$99208))</f>
        <v>0</v>
      </c>
      <c r="X44" s="67" t="str">
        <f t="shared" si="13"/>
        <v>-</v>
      </c>
      <c r="Y44" s="68"/>
      <c r="Z44" s="66">
        <f t="shared" si="4"/>
        <v>0</v>
      </c>
      <c r="AA44" s="66">
        <f t="shared" si="5"/>
        <v>0</v>
      </c>
      <c r="AB44" s="66">
        <f t="shared" si="6"/>
        <v>0</v>
      </c>
      <c r="AC44" s="66">
        <f t="shared" si="7"/>
        <v>0</v>
      </c>
      <c r="AD44" s="66">
        <f t="shared" si="8"/>
        <v>0</v>
      </c>
      <c r="AE44" s="66">
        <f t="shared" si="9"/>
        <v>0</v>
      </c>
      <c r="AF44" s="67" t="str">
        <f t="shared" si="10"/>
        <v>-</v>
      </c>
      <c r="AG44" s="59"/>
      <c r="AH44" s="59"/>
      <c r="AI44" s="68"/>
      <c r="AJ44" s="68"/>
      <c r="AK44" s="59"/>
      <c r="AL44" s="59"/>
    </row>
    <row r="45" spans="1:38" ht="15" customHeight="1" x14ac:dyDescent="0.25">
      <c r="A45" s="59" t="s">
        <v>29</v>
      </c>
      <c r="B45" s="66" cm="1">
        <f t="array" ref="B45">SUMPRODUCT(('Data - apprentices'!$A$2:$A$99208=$A$3)*('Data - apprentices'!$G$2:$G$99208=$B$4)*('Data - apprentices'!$B$2:$B$99208=$A45)*('Data - apprentices'!$H$2:$H$99208=B$5)*('Data - apprentices'!$I$2:$I$99208))</f>
        <v>5</v>
      </c>
      <c r="C45" s="66" cm="1">
        <f t="array" ref="C45">SUMPRODUCT(('Data - apprentices'!$A$2:$A$99208=$A$3)*('Data - apprentices'!$G$2:$G$99208=$B$4)*('Data - apprentices'!$B$2:$B$99208=$A45)*('Data - apprentices'!$H$2:$H$99208=C$5)*('Data - apprentices'!$I$2:$I$99208))</f>
        <v>25</v>
      </c>
      <c r="D45" s="66" cm="1">
        <f t="array" ref="D45">SUMPRODUCT(('Data - apprentices'!$A$2:$A$99208=$A$3)*('Data - apprentices'!$G$2:$G$99208=$B$4)*('Data - apprentices'!$B$2:$B$99208=$A45)*('Data - apprentices'!$H$2:$H$99208=D$5)*('Data - apprentices'!$I$2:$I$99208))</f>
        <v>8</v>
      </c>
      <c r="E45" s="66" cm="1">
        <f t="array" ref="E45">SUMPRODUCT(('Data - apprentices'!$A$2:$A$99208=$A$3)*('Data - apprentices'!$G$2:$G$99208=$B$4)*('Data - apprentices'!$B$2:$B$99208=$A45)*('Data - apprentices'!$H$2:$H$99208=E$5)*('Data - apprentices'!$I$2:$I$99208))</f>
        <v>0</v>
      </c>
      <c r="F45" s="66" cm="1">
        <f t="array" ref="F45">SUMPRODUCT(('Data - apprentices'!$A$2:$A$99208=$A$3)*('Data - apprentices'!$G$2:$G$99208=$B$4)*('Data - apprentices'!$B$2:$B$99208=$A45)*('Data - apprentices'!$H$2:$H$99208=F$5)*('Data - apprentices'!$I$2:$I$99208))</f>
        <v>0</v>
      </c>
      <c r="G45" s="66" cm="1">
        <f t="array" ref="G45">SUMPRODUCT(('Data - apprentices'!$A$2:$A$99208=$A$3)*('Data - apprentices'!$G$2:$G$99208=$B$4)*('Data - apprentices'!$B$2:$B$99208=$A45)*('Data - apprentices'!$H$2:$H$99208=G$5)*('Data - apprentices'!$I$2:$I$99208))</f>
        <v>0</v>
      </c>
      <c r="H45" s="76">
        <f t="shared" si="11"/>
        <v>30.89473684210526</v>
      </c>
      <c r="I45" s="68"/>
      <c r="J45" s="66" cm="1">
        <f t="array" ref="J45">SUMPRODUCT(('Data - apprentices'!$A$2:$A$99208=$A$3)*('Data - apprentices'!$G$2:$G$99208=$J$4)*('Data - apprentices'!$B$2:$B$99208=$A45)*('Data - apprentices'!$H$2:$H$99208=J$5)*('Data - apprentices'!$I$2:$I$99208))</f>
        <v>0</v>
      </c>
      <c r="K45" s="66" cm="1">
        <f t="array" ref="K45">SUMPRODUCT(('Data - apprentices'!$A$2:$A$99208=$A$3)*('Data - apprentices'!$G$2:$G$99208=$J$4)*('Data - apprentices'!$B$2:$B$99208=$A45)*('Data - apprentices'!$H$2:$H$99208=K$5)*('Data - apprentices'!$I$2:$I$99208))</f>
        <v>0</v>
      </c>
      <c r="L45" s="66" cm="1">
        <f t="array" ref="L45">SUMPRODUCT(('Data - apprentices'!$A$2:$A$99208=$A$3)*('Data - apprentices'!$G$2:$G$99208=$J$4)*('Data - apprentices'!$B$2:$B$99208=$A45)*('Data - apprentices'!$H$2:$H$99208=L$5)*('Data - apprentices'!$I$2:$I$99208))</f>
        <v>0</v>
      </c>
      <c r="M45" s="66" cm="1">
        <f t="array" ref="M45">SUMPRODUCT(('Data - apprentices'!$A$2:$A$99208=$A$3)*('Data - apprentices'!$G$2:$G$99208=$J$4)*('Data - apprentices'!$B$2:$B$99208=$A45)*('Data - apprentices'!$H$2:$H$99208=M$5)*('Data - apprentices'!$I$2:$I$99208))</f>
        <v>0</v>
      </c>
      <c r="N45" s="66" cm="1">
        <f t="array" ref="N45">SUMPRODUCT(('Data - apprentices'!$A$2:$A$99208=$A$3)*('Data - apprentices'!$G$2:$G$99208=$J$4)*('Data - apprentices'!$B$2:$B$99208=$A45)*('Data - apprentices'!$H$2:$H$99208=N$5)*('Data - apprentices'!$I$2:$I$99208))</f>
        <v>0</v>
      </c>
      <c r="O45" s="66" cm="1">
        <f t="array" ref="O45">SUMPRODUCT(('Data - apprentices'!$A$2:$A$99208=$A$3)*('Data - apprentices'!$G$2:$G$99208=$J$4)*('Data - apprentices'!$B$2:$B$99208=$A45)*('Data - apprentices'!$H$2:$H$99208=O$5)*('Data - apprentices'!$I$2:$I$99208))</f>
        <v>0</v>
      </c>
      <c r="P45" s="67" t="str">
        <f t="shared" si="12"/>
        <v>-</v>
      </c>
      <c r="Q45" s="68"/>
      <c r="R45" s="66" cm="1">
        <f t="array" ref="R45">SUMPRODUCT(('Data - apprentices'!$A$2:$A$99208=$A$3)*('Data - apprentices'!$G$2:$G$99208=$R$4)*('Data - apprentices'!$B$2:$B$99208=$A45)*('Data - apprentices'!$H$2:$H$99208=R$5)*('Data - apprentices'!$I$2:$I$99208))</f>
        <v>3</v>
      </c>
      <c r="S45" s="66" cm="1">
        <f t="array" ref="S45">SUMPRODUCT(('Data - apprentices'!$A$2:$A$99208=$A$3)*('Data - apprentices'!$G$2:$G$99208=$R$4)*('Data - apprentices'!$B$2:$B$99208=$A45)*('Data - apprentices'!$H$2:$H$99208=S$5)*('Data - apprentices'!$I$2:$I$99208))</f>
        <v>0</v>
      </c>
      <c r="T45" s="66" cm="1">
        <f t="array" ref="T45">SUMPRODUCT(('Data - apprentices'!$A$2:$A$99208=$A$3)*('Data - apprentices'!$G$2:$G$99208=$R$4)*('Data - apprentices'!$B$2:$B$99208=$A45)*('Data - apprentices'!$H$2:$H$99208=T$5)*('Data - apprentices'!$I$2:$I$99208))</f>
        <v>0</v>
      </c>
      <c r="U45" s="66" cm="1">
        <f t="array" ref="U45">SUMPRODUCT(('Data - apprentices'!$A$2:$A$99208=$A$3)*('Data - apprentices'!$G$2:$G$99208=$R$4)*('Data - apprentices'!$B$2:$B$99208=$A45)*('Data - apprentices'!$H$2:$H$99208=U$5)*('Data - apprentices'!$I$2:$I$99208))</f>
        <v>0</v>
      </c>
      <c r="V45" s="66" cm="1">
        <f t="array" ref="V45">SUMPRODUCT(('Data - apprentices'!$A$2:$A$99208=$A$3)*('Data - apprentices'!$G$2:$G$99208=$R$4)*('Data - apprentices'!$B$2:$B$99208=$A45)*('Data - apprentices'!$H$2:$H$99208=V$5)*('Data - apprentices'!$I$2:$I$99208))</f>
        <v>0</v>
      </c>
      <c r="W45" s="66" cm="1">
        <f t="array" ref="W45">SUMPRODUCT(('Data - apprentices'!$A$2:$A$99208=$A$3)*('Data - apprentices'!$G$2:$G$99208=$R$4)*('Data - apprentices'!$B$2:$B$99208=$A45)*('Data - apprentices'!$H$2:$H$99208=W$5)*('Data - apprentices'!$I$2:$I$99208))</f>
        <v>0</v>
      </c>
      <c r="X45" s="76">
        <f t="shared" si="13"/>
        <v>20</v>
      </c>
      <c r="Y45" s="68"/>
      <c r="Z45" s="66">
        <f t="shared" si="4"/>
        <v>8</v>
      </c>
      <c r="AA45" s="66">
        <f t="shared" si="5"/>
        <v>25</v>
      </c>
      <c r="AB45" s="66">
        <f t="shared" si="6"/>
        <v>8</v>
      </c>
      <c r="AC45" s="66">
        <f t="shared" si="7"/>
        <v>0</v>
      </c>
      <c r="AD45" s="66">
        <f t="shared" si="8"/>
        <v>0</v>
      </c>
      <c r="AE45" s="66">
        <f t="shared" si="9"/>
        <v>0</v>
      </c>
      <c r="AF45" s="76">
        <f t="shared" si="10"/>
        <v>30.097560975609756</v>
      </c>
      <c r="AG45" s="59"/>
      <c r="AH45" s="59"/>
      <c r="AI45" s="68"/>
      <c r="AJ45" s="68"/>
      <c r="AK45" s="59"/>
      <c r="AL45" s="59"/>
    </row>
    <row r="46" spans="1:38" ht="15" customHeight="1" x14ac:dyDescent="0.25">
      <c r="A46" s="59" t="s">
        <v>30</v>
      </c>
      <c r="B46" s="66" cm="1">
        <f t="array" ref="B46">SUMPRODUCT(('Data - apprentices'!$A$2:$A$99208=$A$3)*('Data - apprentices'!$G$2:$G$99208=$B$4)*('Data - apprentices'!$B$2:$B$99208=$A46)*('Data - apprentices'!$H$2:$H$99208=B$5)*('Data - apprentices'!$I$2:$I$99208))</f>
        <v>5</v>
      </c>
      <c r="C46" s="66" cm="1">
        <f t="array" ref="C46">SUMPRODUCT(('Data - apprentices'!$A$2:$A$99208=$A$3)*('Data - apprentices'!$G$2:$G$99208=$B$4)*('Data - apprentices'!$B$2:$B$99208=$A46)*('Data - apprentices'!$H$2:$H$99208=C$5)*('Data - apprentices'!$I$2:$I$99208))</f>
        <v>2</v>
      </c>
      <c r="D46" s="66" cm="1">
        <f t="array" ref="D46">SUMPRODUCT(('Data - apprentices'!$A$2:$A$99208=$A$3)*('Data - apprentices'!$G$2:$G$99208=$B$4)*('Data - apprentices'!$B$2:$B$99208=$A46)*('Data - apprentices'!$H$2:$H$99208=D$5)*('Data - apprentices'!$I$2:$I$99208))</f>
        <v>2</v>
      </c>
      <c r="E46" s="66" cm="1">
        <f t="array" ref="E46">SUMPRODUCT(('Data - apprentices'!$A$2:$A$99208=$A$3)*('Data - apprentices'!$G$2:$G$99208=$B$4)*('Data - apprentices'!$B$2:$B$99208=$A46)*('Data - apprentices'!$H$2:$H$99208=E$5)*('Data - apprentices'!$I$2:$I$99208))</f>
        <v>1</v>
      </c>
      <c r="F46" s="66" cm="1">
        <f t="array" ref="F46">SUMPRODUCT(('Data - apprentices'!$A$2:$A$99208=$A$3)*('Data - apprentices'!$G$2:$G$99208=$B$4)*('Data - apprentices'!$B$2:$B$99208=$A46)*('Data - apprentices'!$H$2:$H$99208=F$5)*('Data - apprentices'!$I$2:$I$99208))</f>
        <v>0</v>
      </c>
      <c r="G46" s="66" cm="1">
        <f t="array" ref="G46">SUMPRODUCT(('Data - apprentices'!$A$2:$A$99208=$A$3)*('Data - apprentices'!$G$2:$G$99208=$B$4)*('Data - apprentices'!$B$2:$B$99208=$A46)*('Data - apprentices'!$H$2:$H$99208=G$5)*('Data - apprentices'!$I$2:$I$99208))</f>
        <v>0</v>
      </c>
      <c r="H46" s="76">
        <f t="shared" si="11"/>
        <v>29.150000000000002</v>
      </c>
      <c r="I46" s="68"/>
      <c r="J46" s="66" cm="1">
        <f t="array" ref="J46">SUMPRODUCT(('Data - apprentices'!$A$2:$A$99208=$A$3)*('Data - apprentices'!$G$2:$G$99208=$J$4)*('Data - apprentices'!$B$2:$B$99208=$A46)*('Data - apprentices'!$H$2:$H$99208=J$5)*('Data - apprentices'!$I$2:$I$99208))</f>
        <v>0</v>
      </c>
      <c r="K46" s="66" cm="1">
        <f t="array" ref="K46">SUMPRODUCT(('Data - apprentices'!$A$2:$A$99208=$A$3)*('Data - apprentices'!$G$2:$G$99208=$J$4)*('Data - apprentices'!$B$2:$B$99208=$A46)*('Data - apprentices'!$H$2:$H$99208=K$5)*('Data - apprentices'!$I$2:$I$99208))</f>
        <v>0</v>
      </c>
      <c r="L46" s="66" cm="1">
        <f t="array" ref="L46">SUMPRODUCT(('Data - apprentices'!$A$2:$A$99208=$A$3)*('Data - apprentices'!$G$2:$G$99208=$J$4)*('Data - apprentices'!$B$2:$B$99208=$A46)*('Data - apprentices'!$H$2:$H$99208=L$5)*('Data - apprentices'!$I$2:$I$99208))</f>
        <v>0</v>
      </c>
      <c r="M46" s="66" cm="1">
        <f t="array" ref="M46">SUMPRODUCT(('Data - apprentices'!$A$2:$A$99208=$A$3)*('Data - apprentices'!$G$2:$G$99208=$J$4)*('Data - apprentices'!$B$2:$B$99208=$A46)*('Data - apprentices'!$H$2:$H$99208=M$5)*('Data - apprentices'!$I$2:$I$99208))</f>
        <v>0</v>
      </c>
      <c r="N46" s="66" cm="1">
        <f t="array" ref="N46">SUMPRODUCT(('Data - apprentices'!$A$2:$A$99208=$A$3)*('Data - apprentices'!$G$2:$G$99208=$J$4)*('Data - apprentices'!$B$2:$B$99208=$A46)*('Data - apprentices'!$H$2:$H$99208=N$5)*('Data - apprentices'!$I$2:$I$99208))</f>
        <v>0</v>
      </c>
      <c r="O46" s="66" cm="1">
        <f t="array" ref="O46">SUMPRODUCT(('Data - apprentices'!$A$2:$A$99208=$A$3)*('Data - apprentices'!$G$2:$G$99208=$J$4)*('Data - apprentices'!$B$2:$B$99208=$A46)*('Data - apprentices'!$H$2:$H$99208=O$5)*('Data - apprentices'!$I$2:$I$99208))</f>
        <v>0</v>
      </c>
      <c r="P46" s="67" t="str">
        <f t="shared" si="12"/>
        <v>-</v>
      </c>
      <c r="Q46" s="68"/>
      <c r="R46" s="66" cm="1">
        <f t="array" ref="R46">SUMPRODUCT(('Data - apprentices'!$A$2:$A$99208=$A$3)*('Data - apprentices'!$G$2:$G$99208=$R$4)*('Data - apprentices'!$B$2:$B$99208=$A46)*('Data - apprentices'!$H$2:$H$99208=R$5)*('Data - apprentices'!$I$2:$I$99208))</f>
        <v>0</v>
      </c>
      <c r="S46" s="66" cm="1">
        <f t="array" ref="S46">SUMPRODUCT(('Data - apprentices'!$A$2:$A$99208=$A$3)*('Data - apprentices'!$G$2:$G$99208=$R$4)*('Data - apprentices'!$B$2:$B$99208=$A46)*('Data - apprentices'!$H$2:$H$99208=S$5)*('Data - apprentices'!$I$2:$I$99208))</f>
        <v>0</v>
      </c>
      <c r="T46" s="66" cm="1">
        <f t="array" ref="T46">SUMPRODUCT(('Data - apprentices'!$A$2:$A$99208=$A$3)*('Data - apprentices'!$G$2:$G$99208=$R$4)*('Data - apprentices'!$B$2:$B$99208=$A46)*('Data - apprentices'!$H$2:$H$99208=T$5)*('Data - apprentices'!$I$2:$I$99208))</f>
        <v>0</v>
      </c>
      <c r="U46" s="66" cm="1">
        <f t="array" ref="U46">SUMPRODUCT(('Data - apprentices'!$A$2:$A$99208=$A$3)*('Data - apprentices'!$G$2:$G$99208=$R$4)*('Data - apprentices'!$B$2:$B$99208=$A46)*('Data - apprentices'!$H$2:$H$99208=U$5)*('Data - apprentices'!$I$2:$I$99208))</f>
        <v>0</v>
      </c>
      <c r="V46" s="66" cm="1">
        <f t="array" ref="V46">SUMPRODUCT(('Data - apprentices'!$A$2:$A$99208=$A$3)*('Data - apprentices'!$G$2:$G$99208=$R$4)*('Data - apprentices'!$B$2:$B$99208=$A46)*('Data - apprentices'!$H$2:$H$99208=V$5)*('Data - apprentices'!$I$2:$I$99208))</f>
        <v>0</v>
      </c>
      <c r="W46" s="66" cm="1">
        <f t="array" ref="W46">SUMPRODUCT(('Data - apprentices'!$A$2:$A$99208=$A$3)*('Data - apprentices'!$G$2:$G$99208=$R$4)*('Data - apprentices'!$B$2:$B$99208=$A46)*('Data - apprentices'!$H$2:$H$99208=W$5)*('Data - apprentices'!$I$2:$I$99208))</f>
        <v>0</v>
      </c>
      <c r="X46" s="67" t="str">
        <f t="shared" si="13"/>
        <v>-</v>
      </c>
      <c r="Y46" s="68"/>
      <c r="Z46" s="66">
        <f t="shared" si="4"/>
        <v>5</v>
      </c>
      <c r="AA46" s="66">
        <f t="shared" si="5"/>
        <v>2</v>
      </c>
      <c r="AB46" s="66">
        <f t="shared" si="6"/>
        <v>2</v>
      </c>
      <c r="AC46" s="66">
        <f t="shared" si="7"/>
        <v>1</v>
      </c>
      <c r="AD46" s="66">
        <f t="shared" si="8"/>
        <v>0</v>
      </c>
      <c r="AE46" s="66">
        <f t="shared" si="9"/>
        <v>0</v>
      </c>
      <c r="AF46" s="76">
        <f t="shared" si="10"/>
        <v>29.150000000000002</v>
      </c>
      <c r="AG46" s="59"/>
      <c r="AH46" s="59"/>
      <c r="AI46" s="68"/>
      <c r="AJ46" s="68"/>
      <c r="AK46" s="59"/>
      <c r="AL46" s="59"/>
    </row>
    <row r="47" spans="1:38" ht="15" customHeight="1" x14ac:dyDescent="0.25">
      <c r="A47" s="59" t="s">
        <v>31</v>
      </c>
      <c r="B47" s="66" cm="1">
        <f t="array" ref="B47">SUMPRODUCT(('Data - apprentices'!$A$2:$A$99208=$A$3)*('Data - apprentices'!$G$2:$G$99208=$B$4)*('Data - apprentices'!$B$2:$B$99208=$A47)*('Data - apprentices'!$H$2:$H$99208=B$5)*('Data - apprentices'!$I$2:$I$99208))</f>
        <v>1</v>
      </c>
      <c r="C47" s="66" cm="1">
        <f t="array" ref="C47">SUMPRODUCT(('Data - apprentices'!$A$2:$A$99208=$A$3)*('Data - apprentices'!$G$2:$G$99208=$B$4)*('Data - apprentices'!$B$2:$B$99208=$A47)*('Data - apprentices'!$H$2:$H$99208=C$5)*('Data - apprentices'!$I$2:$I$99208))</f>
        <v>8</v>
      </c>
      <c r="D47" s="66" cm="1">
        <f t="array" ref="D47">SUMPRODUCT(('Data - apprentices'!$A$2:$A$99208=$A$3)*('Data - apprentices'!$G$2:$G$99208=$B$4)*('Data - apprentices'!$B$2:$B$99208=$A47)*('Data - apprentices'!$H$2:$H$99208=D$5)*('Data - apprentices'!$I$2:$I$99208))</f>
        <v>1</v>
      </c>
      <c r="E47" s="66" cm="1">
        <f t="array" ref="E47">SUMPRODUCT(('Data - apprentices'!$A$2:$A$99208=$A$3)*('Data - apprentices'!$G$2:$G$99208=$B$4)*('Data - apprentices'!$B$2:$B$99208=$A47)*('Data - apprentices'!$H$2:$H$99208=E$5)*('Data - apprentices'!$I$2:$I$99208))</f>
        <v>0</v>
      </c>
      <c r="F47" s="66" cm="1">
        <f t="array" ref="F47">SUMPRODUCT(('Data - apprentices'!$A$2:$A$99208=$A$3)*('Data - apprentices'!$G$2:$G$99208=$B$4)*('Data - apprentices'!$B$2:$B$99208=$A47)*('Data - apprentices'!$H$2:$H$99208=F$5)*('Data - apprentices'!$I$2:$I$99208))</f>
        <v>0</v>
      </c>
      <c r="G47" s="66" cm="1">
        <f t="array" ref="G47">SUMPRODUCT(('Data - apprentices'!$A$2:$A$99208=$A$3)*('Data - apprentices'!$G$2:$G$99208=$B$4)*('Data - apprentices'!$B$2:$B$99208=$A47)*('Data - apprentices'!$H$2:$H$99208=G$5)*('Data - apprentices'!$I$2:$I$99208))</f>
        <v>0</v>
      </c>
      <c r="H47" s="76">
        <f t="shared" si="11"/>
        <v>30.05</v>
      </c>
      <c r="I47" s="68"/>
      <c r="J47" s="66" cm="1">
        <f t="array" ref="J47">SUMPRODUCT(('Data - apprentices'!$A$2:$A$99208=$A$3)*('Data - apprentices'!$G$2:$G$99208=$J$4)*('Data - apprentices'!$B$2:$B$99208=$A47)*('Data - apprentices'!$H$2:$H$99208=J$5)*('Data - apprentices'!$I$2:$I$99208))</f>
        <v>0</v>
      </c>
      <c r="K47" s="66" cm="1">
        <f t="array" ref="K47">SUMPRODUCT(('Data - apprentices'!$A$2:$A$99208=$A$3)*('Data - apprentices'!$G$2:$G$99208=$J$4)*('Data - apprentices'!$B$2:$B$99208=$A47)*('Data - apprentices'!$H$2:$H$99208=K$5)*('Data - apprentices'!$I$2:$I$99208))</f>
        <v>0</v>
      </c>
      <c r="L47" s="66" cm="1">
        <f t="array" ref="L47">SUMPRODUCT(('Data - apprentices'!$A$2:$A$99208=$A$3)*('Data - apprentices'!$G$2:$G$99208=$J$4)*('Data - apprentices'!$B$2:$B$99208=$A47)*('Data - apprentices'!$H$2:$H$99208=L$5)*('Data - apprentices'!$I$2:$I$99208))</f>
        <v>0</v>
      </c>
      <c r="M47" s="66" cm="1">
        <f t="array" ref="M47">SUMPRODUCT(('Data - apprentices'!$A$2:$A$99208=$A$3)*('Data - apprentices'!$G$2:$G$99208=$J$4)*('Data - apprentices'!$B$2:$B$99208=$A47)*('Data - apprentices'!$H$2:$H$99208=M$5)*('Data - apprentices'!$I$2:$I$99208))</f>
        <v>0</v>
      </c>
      <c r="N47" s="66" cm="1">
        <f t="array" ref="N47">SUMPRODUCT(('Data - apprentices'!$A$2:$A$99208=$A$3)*('Data - apprentices'!$G$2:$G$99208=$J$4)*('Data - apprentices'!$B$2:$B$99208=$A47)*('Data - apprentices'!$H$2:$H$99208=N$5)*('Data - apprentices'!$I$2:$I$99208))</f>
        <v>0</v>
      </c>
      <c r="O47" s="66" cm="1">
        <f t="array" ref="O47">SUMPRODUCT(('Data - apprentices'!$A$2:$A$99208=$A$3)*('Data - apprentices'!$G$2:$G$99208=$J$4)*('Data - apprentices'!$B$2:$B$99208=$A47)*('Data - apprentices'!$H$2:$H$99208=O$5)*('Data - apprentices'!$I$2:$I$99208))</f>
        <v>0</v>
      </c>
      <c r="P47" s="67" t="str">
        <f t="shared" si="12"/>
        <v>-</v>
      </c>
      <c r="Q47" s="68"/>
      <c r="R47" s="66" cm="1">
        <f t="array" ref="R47">SUMPRODUCT(('Data - apprentices'!$A$2:$A$99208=$A$3)*('Data - apprentices'!$G$2:$G$99208=$R$4)*('Data - apprentices'!$B$2:$B$99208=$A47)*('Data - apprentices'!$H$2:$H$99208=R$5)*('Data - apprentices'!$I$2:$I$99208))</f>
        <v>1</v>
      </c>
      <c r="S47" s="66" cm="1">
        <f t="array" ref="S47">SUMPRODUCT(('Data - apprentices'!$A$2:$A$99208=$A$3)*('Data - apprentices'!$G$2:$G$99208=$R$4)*('Data - apprentices'!$B$2:$B$99208=$A47)*('Data - apprentices'!$H$2:$H$99208=S$5)*('Data - apprentices'!$I$2:$I$99208))</f>
        <v>2</v>
      </c>
      <c r="T47" s="66" cm="1">
        <f t="array" ref="T47">SUMPRODUCT(('Data - apprentices'!$A$2:$A$99208=$A$3)*('Data - apprentices'!$G$2:$G$99208=$R$4)*('Data - apprentices'!$B$2:$B$99208=$A47)*('Data - apprentices'!$H$2:$H$99208=T$5)*('Data - apprentices'!$I$2:$I$99208))</f>
        <v>1</v>
      </c>
      <c r="U47" s="66" cm="1">
        <f t="array" ref="U47">SUMPRODUCT(('Data - apprentices'!$A$2:$A$99208=$A$3)*('Data - apprentices'!$G$2:$G$99208=$R$4)*('Data - apprentices'!$B$2:$B$99208=$A47)*('Data - apprentices'!$H$2:$H$99208=U$5)*('Data - apprentices'!$I$2:$I$99208))</f>
        <v>1</v>
      </c>
      <c r="V47" s="66" cm="1">
        <f t="array" ref="V47">SUMPRODUCT(('Data - apprentices'!$A$2:$A$99208=$A$3)*('Data - apprentices'!$G$2:$G$99208=$R$4)*('Data - apprentices'!$B$2:$B$99208=$A47)*('Data - apprentices'!$H$2:$H$99208=V$5)*('Data - apprentices'!$I$2:$I$99208))</f>
        <v>0</v>
      </c>
      <c r="W47" s="66" cm="1">
        <f t="array" ref="W47">SUMPRODUCT(('Data - apprentices'!$A$2:$A$99208=$A$3)*('Data - apprentices'!$G$2:$G$99208=$R$4)*('Data - apprentices'!$B$2:$B$99208=$A47)*('Data - apprentices'!$H$2:$H$99208=W$5)*('Data - apprentices'!$I$2:$I$99208))</f>
        <v>0</v>
      </c>
      <c r="X47" s="76">
        <f t="shared" si="13"/>
        <v>34.200000000000003</v>
      </c>
      <c r="Y47" s="68"/>
      <c r="Z47" s="66">
        <f t="shared" si="4"/>
        <v>2</v>
      </c>
      <c r="AA47" s="66">
        <f t="shared" si="5"/>
        <v>10</v>
      </c>
      <c r="AB47" s="66">
        <f t="shared" si="6"/>
        <v>2</v>
      </c>
      <c r="AC47" s="66">
        <f t="shared" si="7"/>
        <v>1</v>
      </c>
      <c r="AD47" s="66">
        <f t="shared" si="8"/>
        <v>0</v>
      </c>
      <c r="AE47" s="66">
        <f t="shared" si="9"/>
        <v>0</v>
      </c>
      <c r="AF47" s="76">
        <f t="shared" si="10"/>
        <v>31.433333333333337</v>
      </c>
      <c r="AG47" s="59"/>
      <c r="AH47" s="59"/>
      <c r="AI47" s="68"/>
      <c r="AJ47" s="68"/>
      <c r="AK47" s="59"/>
      <c r="AL47" s="59"/>
    </row>
    <row r="48" spans="1:38" ht="15" customHeight="1" x14ac:dyDescent="0.25">
      <c r="A48" s="59" t="s">
        <v>32</v>
      </c>
      <c r="B48" s="66" cm="1">
        <f t="array" ref="B48">SUMPRODUCT(('Data - apprentices'!$A$2:$A$99208=$A$3)*('Data - apprentices'!$G$2:$G$99208=$B$4)*('Data - apprentices'!$B$2:$B$99208=$A48)*('Data - apprentices'!$H$2:$H$99208=B$5)*('Data - apprentices'!$I$2:$I$99208))</f>
        <v>0</v>
      </c>
      <c r="C48" s="66" cm="1">
        <f t="array" ref="C48">SUMPRODUCT(('Data - apprentices'!$A$2:$A$99208=$A$3)*('Data - apprentices'!$G$2:$G$99208=$B$4)*('Data - apprentices'!$B$2:$B$99208=$A48)*('Data - apprentices'!$H$2:$H$99208=C$5)*('Data - apprentices'!$I$2:$I$99208))</f>
        <v>8</v>
      </c>
      <c r="D48" s="66" cm="1">
        <f t="array" ref="D48">SUMPRODUCT(('Data - apprentices'!$A$2:$A$99208=$A$3)*('Data - apprentices'!$G$2:$G$99208=$B$4)*('Data - apprentices'!$B$2:$B$99208=$A48)*('Data - apprentices'!$H$2:$H$99208=D$5)*('Data - apprentices'!$I$2:$I$99208))</f>
        <v>41</v>
      </c>
      <c r="E48" s="66" cm="1">
        <f t="array" ref="E48">SUMPRODUCT(('Data - apprentices'!$A$2:$A$99208=$A$3)*('Data - apprentices'!$G$2:$G$99208=$B$4)*('Data - apprentices'!$B$2:$B$99208=$A48)*('Data - apprentices'!$H$2:$H$99208=E$5)*('Data - apprentices'!$I$2:$I$99208))</f>
        <v>18</v>
      </c>
      <c r="F48" s="66" cm="1">
        <f t="array" ref="F48">SUMPRODUCT(('Data - apprentices'!$A$2:$A$99208=$A$3)*('Data - apprentices'!$G$2:$G$99208=$B$4)*('Data - apprentices'!$B$2:$B$99208=$A48)*('Data - apprentices'!$H$2:$H$99208=F$5)*('Data - apprentices'!$I$2:$I$99208))</f>
        <v>0</v>
      </c>
      <c r="G48" s="66" cm="1">
        <f t="array" ref="G48">SUMPRODUCT(('Data - apprentices'!$A$2:$A$99208=$A$3)*('Data - apprentices'!$G$2:$G$99208=$B$4)*('Data - apprentices'!$B$2:$B$99208=$A48)*('Data - apprentices'!$H$2:$H$99208=G$5)*('Data - apprentices'!$I$2:$I$99208))</f>
        <v>0</v>
      </c>
      <c r="H48" s="76">
        <f t="shared" si="11"/>
        <v>41.932835820895519</v>
      </c>
      <c r="I48" s="68"/>
      <c r="J48" s="66" cm="1">
        <f t="array" ref="J48">SUMPRODUCT(('Data - apprentices'!$A$2:$A$99208=$A$3)*('Data - apprentices'!$G$2:$G$99208=$J$4)*('Data - apprentices'!$B$2:$B$99208=$A48)*('Data - apprentices'!$H$2:$H$99208=J$5)*('Data - apprentices'!$I$2:$I$99208))</f>
        <v>0</v>
      </c>
      <c r="K48" s="66" cm="1">
        <f t="array" ref="K48">SUMPRODUCT(('Data - apprentices'!$A$2:$A$99208=$A$3)*('Data - apprentices'!$G$2:$G$99208=$J$4)*('Data - apprentices'!$B$2:$B$99208=$A48)*('Data - apprentices'!$H$2:$H$99208=K$5)*('Data - apprentices'!$I$2:$I$99208))</f>
        <v>2</v>
      </c>
      <c r="L48" s="66" cm="1">
        <f t="array" ref="L48">SUMPRODUCT(('Data - apprentices'!$A$2:$A$99208=$A$3)*('Data - apprentices'!$G$2:$G$99208=$J$4)*('Data - apprentices'!$B$2:$B$99208=$A48)*('Data - apprentices'!$H$2:$H$99208=L$5)*('Data - apprentices'!$I$2:$I$99208))</f>
        <v>3</v>
      </c>
      <c r="M48" s="66" cm="1">
        <f t="array" ref="M48">SUMPRODUCT(('Data - apprentices'!$A$2:$A$99208=$A$3)*('Data - apprentices'!$G$2:$G$99208=$J$4)*('Data - apprentices'!$B$2:$B$99208=$A48)*('Data - apprentices'!$H$2:$H$99208=M$5)*('Data - apprentices'!$I$2:$I$99208))</f>
        <v>1</v>
      </c>
      <c r="N48" s="66" cm="1">
        <f t="array" ref="N48">SUMPRODUCT(('Data - apprentices'!$A$2:$A$99208=$A$3)*('Data - apprentices'!$G$2:$G$99208=$J$4)*('Data - apprentices'!$B$2:$B$99208=$A48)*('Data - apprentices'!$H$2:$H$99208=N$5)*('Data - apprentices'!$I$2:$I$99208))</f>
        <v>0</v>
      </c>
      <c r="O48" s="66" cm="1">
        <f t="array" ref="O48">SUMPRODUCT(('Data - apprentices'!$A$2:$A$99208=$A$3)*('Data - apprentices'!$G$2:$G$99208=$J$4)*('Data - apprentices'!$B$2:$B$99208=$A48)*('Data - apprentices'!$H$2:$H$99208=O$5)*('Data - apprentices'!$I$2:$I$99208))</f>
        <v>0</v>
      </c>
      <c r="P48" s="76">
        <f t="shared" si="12"/>
        <v>38.666666666666664</v>
      </c>
      <c r="Q48" s="68"/>
      <c r="R48" s="66" cm="1">
        <f t="array" ref="R48">SUMPRODUCT(('Data - apprentices'!$A$2:$A$99208=$A$3)*('Data - apprentices'!$G$2:$G$99208=$R$4)*('Data - apprentices'!$B$2:$B$99208=$A48)*('Data - apprentices'!$H$2:$H$99208=R$5)*('Data - apprentices'!$I$2:$I$99208))</f>
        <v>4</v>
      </c>
      <c r="S48" s="66" cm="1">
        <f t="array" ref="S48">SUMPRODUCT(('Data - apprentices'!$A$2:$A$99208=$A$3)*('Data - apprentices'!$G$2:$G$99208=$R$4)*('Data - apprentices'!$B$2:$B$99208=$A48)*('Data - apprentices'!$H$2:$H$99208=S$5)*('Data - apprentices'!$I$2:$I$99208))</f>
        <v>2</v>
      </c>
      <c r="T48" s="66" cm="1">
        <f t="array" ref="T48">SUMPRODUCT(('Data - apprentices'!$A$2:$A$99208=$A$3)*('Data - apprentices'!$G$2:$G$99208=$R$4)*('Data - apprentices'!$B$2:$B$99208=$A48)*('Data - apprentices'!$H$2:$H$99208=T$5)*('Data - apprentices'!$I$2:$I$99208))</f>
        <v>3</v>
      </c>
      <c r="U48" s="66" cm="1">
        <f t="array" ref="U48">SUMPRODUCT(('Data - apprentices'!$A$2:$A$99208=$A$3)*('Data - apprentices'!$G$2:$G$99208=$R$4)*('Data - apprentices'!$B$2:$B$99208=$A48)*('Data - apprentices'!$H$2:$H$99208=U$5)*('Data - apprentices'!$I$2:$I$99208))</f>
        <v>2</v>
      </c>
      <c r="V48" s="66" cm="1">
        <f t="array" ref="V48">SUMPRODUCT(('Data - apprentices'!$A$2:$A$99208=$A$3)*('Data - apprentices'!$G$2:$G$99208=$R$4)*('Data - apprentices'!$B$2:$B$99208=$A48)*('Data - apprentices'!$H$2:$H$99208=V$5)*('Data - apprentices'!$I$2:$I$99208))</f>
        <v>0</v>
      </c>
      <c r="W48" s="66" cm="1">
        <f t="array" ref="W48">SUMPRODUCT(('Data - apprentices'!$A$2:$A$99208=$A$3)*('Data - apprentices'!$G$2:$G$99208=$R$4)*('Data - apprentices'!$B$2:$B$99208=$A48)*('Data - apprentices'!$H$2:$H$99208=W$5)*('Data - apprentices'!$I$2:$I$99208))</f>
        <v>0</v>
      </c>
      <c r="X48" s="76">
        <f t="shared" si="13"/>
        <v>32.954545454545453</v>
      </c>
      <c r="Y48" s="68"/>
      <c r="Z48" s="66">
        <f t="shared" si="4"/>
        <v>4</v>
      </c>
      <c r="AA48" s="66">
        <f t="shared" si="5"/>
        <v>12</v>
      </c>
      <c r="AB48" s="66">
        <f t="shared" si="6"/>
        <v>47</v>
      </c>
      <c r="AC48" s="66">
        <f t="shared" si="7"/>
        <v>21</v>
      </c>
      <c r="AD48" s="66">
        <f t="shared" si="8"/>
        <v>0</v>
      </c>
      <c r="AE48" s="66">
        <f t="shared" si="9"/>
        <v>0</v>
      </c>
      <c r="AF48" s="76">
        <f t="shared" si="10"/>
        <v>40.523809523809518</v>
      </c>
      <c r="AG48" s="59"/>
      <c r="AH48" s="59"/>
      <c r="AI48" s="59"/>
      <c r="AJ48" s="68"/>
      <c r="AK48" s="68"/>
      <c r="AL48" s="69"/>
    </row>
    <row r="49" spans="1:38" ht="15" customHeight="1" x14ac:dyDescent="0.25">
      <c r="A49" s="59" t="s">
        <v>33</v>
      </c>
      <c r="B49" s="66" cm="1">
        <f t="array" ref="B49">SUMPRODUCT(('Data - apprentices'!$A$2:$A$99208=$A$3)*('Data - apprentices'!$G$2:$G$99208=$B$4)*('Data - apprentices'!$B$2:$B$99208=$A49)*('Data - apprentices'!$H$2:$H$99208=B$5)*('Data - apprentices'!$I$2:$I$99208))</f>
        <v>11</v>
      </c>
      <c r="C49" s="66" cm="1">
        <f t="array" ref="C49">SUMPRODUCT(('Data - apprentices'!$A$2:$A$99208=$A$3)*('Data - apprentices'!$G$2:$G$99208=$B$4)*('Data - apprentices'!$B$2:$B$99208=$A49)*('Data - apprentices'!$H$2:$H$99208=C$5)*('Data - apprentices'!$I$2:$I$99208))</f>
        <v>14</v>
      </c>
      <c r="D49" s="66" cm="1">
        <f t="array" ref="D49">SUMPRODUCT(('Data - apprentices'!$A$2:$A$99208=$A$3)*('Data - apprentices'!$G$2:$G$99208=$B$4)*('Data - apprentices'!$B$2:$B$99208=$A49)*('Data - apprentices'!$H$2:$H$99208=D$5)*('Data - apprentices'!$I$2:$I$99208))</f>
        <v>4</v>
      </c>
      <c r="E49" s="66" cm="1">
        <f t="array" ref="E49">SUMPRODUCT(('Data - apprentices'!$A$2:$A$99208=$A$3)*('Data - apprentices'!$G$2:$G$99208=$B$4)*('Data - apprentices'!$B$2:$B$99208=$A49)*('Data - apprentices'!$H$2:$H$99208=E$5)*('Data - apprentices'!$I$2:$I$99208))</f>
        <v>1</v>
      </c>
      <c r="F49" s="66" cm="1">
        <f t="array" ref="F49">SUMPRODUCT(('Data - apprentices'!$A$2:$A$99208=$A$3)*('Data - apprentices'!$G$2:$G$99208=$B$4)*('Data - apprentices'!$B$2:$B$99208=$A49)*('Data - apprentices'!$H$2:$H$99208=F$5)*('Data - apprentices'!$I$2:$I$99208))</f>
        <v>0</v>
      </c>
      <c r="G49" s="66" cm="1">
        <f t="array" ref="G49">SUMPRODUCT(('Data - apprentices'!$A$2:$A$99208=$A$3)*('Data - apprentices'!$G$2:$G$99208=$B$4)*('Data - apprentices'!$B$2:$B$99208=$A49)*('Data - apprentices'!$H$2:$H$99208=G$5)*('Data - apprentices'!$I$2:$I$99208))</f>
        <v>0</v>
      </c>
      <c r="H49" s="76">
        <f t="shared" si="11"/>
        <v>28.416666666666668</v>
      </c>
      <c r="I49" s="68"/>
      <c r="J49" s="66" cm="1">
        <f t="array" ref="J49">SUMPRODUCT(('Data - apprentices'!$A$2:$A$99208=$A$3)*('Data - apprentices'!$G$2:$G$99208=$J$4)*('Data - apprentices'!$B$2:$B$99208=$A49)*('Data - apprentices'!$H$2:$H$99208=J$5)*('Data - apprentices'!$I$2:$I$99208))</f>
        <v>0</v>
      </c>
      <c r="K49" s="66" cm="1">
        <f t="array" ref="K49">SUMPRODUCT(('Data - apprentices'!$A$2:$A$99208=$A$3)*('Data - apprentices'!$G$2:$G$99208=$J$4)*('Data - apprentices'!$B$2:$B$99208=$A49)*('Data - apprentices'!$H$2:$H$99208=K$5)*('Data - apprentices'!$I$2:$I$99208))</f>
        <v>0</v>
      </c>
      <c r="L49" s="66" cm="1">
        <f t="array" ref="L49">SUMPRODUCT(('Data - apprentices'!$A$2:$A$99208=$A$3)*('Data - apprentices'!$G$2:$G$99208=$J$4)*('Data - apprentices'!$B$2:$B$99208=$A49)*('Data - apprentices'!$H$2:$H$99208=L$5)*('Data - apprentices'!$I$2:$I$99208))</f>
        <v>0</v>
      </c>
      <c r="M49" s="66" cm="1">
        <f t="array" ref="M49">SUMPRODUCT(('Data - apprentices'!$A$2:$A$99208=$A$3)*('Data - apprentices'!$G$2:$G$99208=$J$4)*('Data - apprentices'!$B$2:$B$99208=$A49)*('Data - apprentices'!$H$2:$H$99208=M$5)*('Data - apprentices'!$I$2:$I$99208))</f>
        <v>0</v>
      </c>
      <c r="N49" s="66" cm="1">
        <f t="array" ref="N49">SUMPRODUCT(('Data - apprentices'!$A$2:$A$99208=$A$3)*('Data - apprentices'!$G$2:$G$99208=$J$4)*('Data - apprentices'!$B$2:$B$99208=$A49)*('Data - apprentices'!$H$2:$H$99208=N$5)*('Data - apprentices'!$I$2:$I$99208))</f>
        <v>0</v>
      </c>
      <c r="O49" s="66" cm="1">
        <f t="array" ref="O49">SUMPRODUCT(('Data - apprentices'!$A$2:$A$99208=$A$3)*('Data - apprentices'!$G$2:$G$99208=$J$4)*('Data - apprentices'!$B$2:$B$99208=$A49)*('Data - apprentices'!$H$2:$H$99208=O$5)*('Data - apprentices'!$I$2:$I$99208))</f>
        <v>0</v>
      </c>
      <c r="P49" s="67" t="str">
        <f t="shared" si="12"/>
        <v>-</v>
      </c>
      <c r="Q49" s="68"/>
      <c r="R49" s="66" cm="1">
        <f t="array" ref="R49">SUMPRODUCT(('Data - apprentices'!$A$2:$A$99208=$A$3)*('Data - apprentices'!$G$2:$G$99208=$R$4)*('Data - apprentices'!$B$2:$B$99208=$A49)*('Data - apprentices'!$H$2:$H$99208=R$5)*('Data - apprentices'!$I$2:$I$99208))</f>
        <v>0</v>
      </c>
      <c r="S49" s="66" cm="1">
        <f t="array" ref="S49">SUMPRODUCT(('Data - apprentices'!$A$2:$A$99208=$A$3)*('Data - apprentices'!$G$2:$G$99208=$R$4)*('Data - apprentices'!$B$2:$B$99208=$A49)*('Data - apprentices'!$H$2:$H$99208=S$5)*('Data - apprentices'!$I$2:$I$99208))</f>
        <v>0</v>
      </c>
      <c r="T49" s="66" cm="1">
        <f t="array" ref="T49">SUMPRODUCT(('Data - apprentices'!$A$2:$A$99208=$A$3)*('Data - apprentices'!$G$2:$G$99208=$R$4)*('Data - apprentices'!$B$2:$B$99208=$A49)*('Data - apprentices'!$H$2:$H$99208=T$5)*('Data - apprentices'!$I$2:$I$99208))</f>
        <v>0</v>
      </c>
      <c r="U49" s="66" cm="1">
        <f t="array" ref="U49">SUMPRODUCT(('Data - apprentices'!$A$2:$A$99208=$A$3)*('Data - apprentices'!$G$2:$G$99208=$R$4)*('Data - apprentices'!$B$2:$B$99208=$A49)*('Data - apprentices'!$H$2:$H$99208=U$5)*('Data - apprentices'!$I$2:$I$99208))</f>
        <v>0</v>
      </c>
      <c r="V49" s="66" cm="1">
        <f t="array" ref="V49">SUMPRODUCT(('Data - apprentices'!$A$2:$A$99208=$A$3)*('Data - apprentices'!$G$2:$G$99208=$R$4)*('Data - apprentices'!$B$2:$B$99208=$A49)*('Data - apprentices'!$H$2:$H$99208=V$5)*('Data - apprentices'!$I$2:$I$99208))</f>
        <v>0</v>
      </c>
      <c r="W49" s="66" cm="1">
        <f t="array" ref="W49">SUMPRODUCT(('Data - apprentices'!$A$2:$A$99208=$A$3)*('Data - apprentices'!$G$2:$G$99208=$R$4)*('Data - apprentices'!$B$2:$B$99208=$A49)*('Data - apprentices'!$H$2:$H$99208=W$5)*('Data - apprentices'!$I$2:$I$99208))</f>
        <v>0</v>
      </c>
      <c r="X49" s="67" t="str">
        <f t="shared" si="13"/>
        <v>-</v>
      </c>
      <c r="Y49" s="68"/>
      <c r="Z49" s="66">
        <f t="shared" si="4"/>
        <v>11</v>
      </c>
      <c r="AA49" s="66">
        <f t="shared" si="5"/>
        <v>14</v>
      </c>
      <c r="AB49" s="66">
        <f t="shared" si="6"/>
        <v>4</v>
      </c>
      <c r="AC49" s="66">
        <f t="shared" si="7"/>
        <v>1</v>
      </c>
      <c r="AD49" s="66">
        <f t="shared" si="8"/>
        <v>0</v>
      </c>
      <c r="AE49" s="66">
        <f t="shared" si="9"/>
        <v>0</v>
      </c>
      <c r="AF49" s="76">
        <f t="shared" si="10"/>
        <v>28.416666666666668</v>
      </c>
      <c r="AG49" s="59"/>
      <c r="AH49" s="59"/>
      <c r="AI49" s="59"/>
      <c r="AJ49" s="68"/>
      <c r="AK49" s="68"/>
      <c r="AL49" s="69"/>
    </row>
    <row r="50" spans="1:38" ht="15" customHeight="1" x14ac:dyDescent="0.25">
      <c r="A50" s="59" t="s">
        <v>34</v>
      </c>
      <c r="B50" s="66" cm="1">
        <f t="array" ref="B50">SUMPRODUCT(('Data - apprentices'!$A$2:$A$99208=$A$3)*('Data - apprentices'!$G$2:$G$99208=$B$4)*('Data - apprentices'!$B$2:$B$99208=$A50)*('Data - apprentices'!$H$2:$H$99208=B$5)*('Data - apprentices'!$I$2:$I$99208))</f>
        <v>0</v>
      </c>
      <c r="C50" s="66" cm="1">
        <f t="array" ref="C50">SUMPRODUCT(('Data - apprentices'!$A$2:$A$99208=$A$3)*('Data - apprentices'!$G$2:$G$99208=$B$4)*('Data - apprentices'!$B$2:$B$99208=$A50)*('Data - apprentices'!$H$2:$H$99208=C$5)*('Data - apprentices'!$I$2:$I$99208))</f>
        <v>0</v>
      </c>
      <c r="D50" s="66" cm="1">
        <f t="array" ref="D50">SUMPRODUCT(('Data - apprentices'!$A$2:$A$99208=$A$3)*('Data - apprentices'!$G$2:$G$99208=$B$4)*('Data - apprentices'!$B$2:$B$99208=$A50)*('Data - apprentices'!$H$2:$H$99208=D$5)*('Data - apprentices'!$I$2:$I$99208))</f>
        <v>0</v>
      </c>
      <c r="E50" s="66" cm="1">
        <f t="array" ref="E50">SUMPRODUCT(('Data - apprentices'!$A$2:$A$99208=$A$3)*('Data - apprentices'!$G$2:$G$99208=$B$4)*('Data - apprentices'!$B$2:$B$99208=$A50)*('Data - apprentices'!$H$2:$H$99208=E$5)*('Data - apprentices'!$I$2:$I$99208))</f>
        <v>0</v>
      </c>
      <c r="F50" s="66" cm="1">
        <f t="array" ref="F50">SUMPRODUCT(('Data - apprentices'!$A$2:$A$99208=$A$3)*('Data - apprentices'!$G$2:$G$99208=$B$4)*('Data - apprentices'!$B$2:$B$99208=$A50)*('Data - apprentices'!$H$2:$H$99208=F$5)*('Data - apprentices'!$I$2:$I$99208))</f>
        <v>0</v>
      </c>
      <c r="G50" s="66" cm="1">
        <f t="array" ref="G50">SUMPRODUCT(('Data - apprentices'!$A$2:$A$99208=$A$3)*('Data - apprentices'!$G$2:$G$99208=$B$4)*('Data - apprentices'!$B$2:$B$99208=$A50)*('Data - apprentices'!$H$2:$H$99208=G$5)*('Data - apprentices'!$I$2:$I$99208))</f>
        <v>0</v>
      </c>
      <c r="H50" s="67" t="str">
        <f t="shared" si="11"/>
        <v>-</v>
      </c>
      <c r="I50" s="68"/>
      <c r="J50" s="66" cm="1">
        <f t="array" ref="J50">SUMPRODUCT(('Data - apprentices'!$A$2:$A$99208=$A$3)*('Data - apprentices'!$G$2:$G$99208=$J$4)*('Data - apprentices'!$B$2:$B$99208=$A50)*('Data - apprentices'!$H$2:$H$99208=J$5)*('Data - apprentices'!$I$2:$I$99208))</f>
        <v>0</v>
      </c>
      <c r="K50" s="66" cm="1">
        <f t="array" ref="K50">SUMPRODUCT(('Data - apprentices'!$A$2:$A$99208=$A$3)*('Data - apprentices'!$G$2:$G$99208=$J$4)*('Data - apprentices'!$B$2:$B$99208=$A50)*('Data - apprentices'!$H$2:$H$99208=K$5)*('Data - apprentices'!$I$2:$I$99208))</f>
        <v>0</v>
      </c>
      <c r="L50" s="66" cm="1">
        <f t="array" ref="L50">SUMPRODUCT(('Data - apprentices'!$A$2:$A$99208=$A$3)*('Data - apprentices'!$G$2:$G$99208=$J$4)*('Data - apprentices'!$B$2:$B$99208=$A50)*('Data - apprentices'!$H$2:$H$99208=L$5)*('Data - apprentices'!$I$2:$I$99208))</f>
        <v>0</v>
      </c>
      <c r="M50" s="66" cm="1">
        <f t="array" ref="M50">SUMPRODUCT(('Data - apprentices'!$A$2:$A$99208=$A$3)*('Data - apprentices'!$G$2:$G$99208=$J$4)*('Data - apprentices'!$B$2:$B$99208=$A50)*('Data - apprentices'!$H$2:$H$99208=M$5)*('Data - apprentices'!$I$2:$I$99208))</f>
        <v>0</v>
      </c>
      <c r="N50" s="66" cm="1">
        <f t="array" ref="N50">SUMPRODUCT(('Data - apprentices'!$A$2:$A$99208=$A$3)*('Data - apprentices'!$G$2:$G$99208=$J$4)*('Data - apprentices'!$B$2:$B$99208=$A50)*('Data - apprentices'!$H$2:$H$99208=N$5)*('Data - apprentices'!$I$2:$I$99208))</f>
        <v>0</v>
      </c>
      <c r="O50" s="66" cm="1">
        <f t="array" ref="O50">SUMPRODUCT(('Data - apprentices'!$A$2:$A$99208=$A$3)*('Data - apprentices'!$G$2:$G$99208=$J$4)*('Data - apprentices'!$B$2:$B$99208=$A50)*('Data - apprentices'!$H$2:$H$99208=O$5)*('Data - apprentices'!$I$2:$I$99208))</f>
        <v>0</v>
      </c>
      <c r="P50" s="67" t="str">
        <f t="shared" si="12"/>
        <v>-</v>
      </c>
      <c r="Q50" s="68"/>
      <c r="R50" s="66" cm="1">
        <f t="array" ref="R50">SUMPRODUCT(('Data - apprentices'!$A$2:$A$99208=$A$3)*('Data - apprentices'!$G$2:$G$99208=$R$4)*('Data - apprentices'!$B$2:$B$99208=$A50)*('Data - apprentices'!$H$2:$H$99208=R$5)*('Data - apprentices'!$I$2:$I$99208))</f>
        <v>1</v>
      </c>
      <c r="S50" s="66" cm="1">
        <f t="array" ref="S50">SUMPRODUCT(('Data - apprentices'!$A$2:$A$99208=$A$3)*('Data - apprentices'!$G$2:$G$99208=$R$4)*('Data - apprentices'!$B$2:$B$99208=$A50)*('Data - apprentices'!$H$2:$H$99208=S$5)*('Data - apprentices'!$I$2:$I$99208))</f>
        <v>0</v>
      </c>
      <c r="T50" s="66" cm="1">
        <f t="array" ref="T50">SUMPRODUCT(('Data - apprentices'!$A$2:$A$99208=$A$3)*('Data - apprentices'!$G$2:$G$99208=$R$4)*('Data - apprentices'!$B$2:$B$99208=$A50)*('Data - apprentices'!$H$2:$H$99208=T$5)*('Data - apprentices'!$I$2:$I$99208))</f>
        <v>0</v>
      </c>
      <c r="U50" s="66" cm="1">
        <f t="array" ref="U50">SUMPRODUCT(('Data - apprentices'!$A$2:$A$99208=$A$3)*('Data - apprentices'!$G$2:$G$99208=$R$4)*('Data - apprentices'!$B$2:$B$99208=$A50)*('Data - apprentices'!$H$2:$H$99208=U$5)*('Data - apprentices'!$I$2:$I$99208))</f>
        <v>0</v>
      </c>
      <c r="V50" s="66" cm="1">
        <f t="array" ref="V50">SUMPRODUCT(('Data - apprentices'!$A$2:$A$99208=$A$3)*('Data - apprentices'!$G$2:$G$99208=$R$4)*('Data - apprentices'!$B$2:$B$99208=$A50)*('Data - apprentices'!$H$2:$H$99208=V$5)*('Data - apprentices'!$I$2:$I$99208))</f>
        <v>0</v>
      </c>
      <c r="W50" s="66" cm="1">
        <f t="array" ref="W50">SUMPRODUCT(('Data - apprentices'!$A$2:$A$99208=$A$3)*('Data - apprentices'!$G$2:$G$99208=$R$4)*('Data - apprentices'!$B$2:$B$99208=$A50)*('Data - apprentices'!$H$2:$H$99208=W$5)*('Data - apprentices'!$I$2:$I$99208))</f>
        <v>0</v>
      </c>
      <c r="X50" s="76">
        <f t="shared" si="13"/>
        <v>20</v>
      </c>
      <c r="Y50" s="68"/>
      <c r="Z50" s="66">
        <f t="shared" si="4"/>
        <v>1</v>
      </c>
      <c r="AA50" s="66">
        <f t="shared" si="5"/>
        <v>0</v>
      </c>
      <c r="AB50" s="66">
        <f t="shared" si="6"/>
        <v>0</v>
      </c>
      <c r="AC50" s="66">
        <f t="shared" si="7"/>
        <v>0</v>
      </c>
      <c r="AD50" s="66">
        <f t="shared" si="8"/>
        <v>0</v>
      </c>
      <c r="AE50" s="66">
        <f t="shared" si="9"/>
        <v>0</v>
      </c>
      <c r="AF50" s="76">
        <f t="shared" si="10"/>
        <v>20</v>
      </c>
      <c r="AG50" s="59"/>
      <c r="AH50" s="59"/>
      <c r="AI50" s="68"/>
      <c r="AJ50" s="68"/>
      <c r="AK50" s="68"/>
      <c r="AL50" s="69"/>
    </row>
    <row r="51" spans="1:38" ht="15" customHeight="1" x14ac:dyDescent="0.25">
      <c r="A51" s="59" t="s">
        <v>35</v>
      </c>
      <c r="B51" s="66" cm="1">
        <f t="array" ref="B51">SUMPRODUCT(('Data - apprentices'!$A$2:$A$99208=$A$3)*('Data - apprentices'!$G$2:$G$99208=$B$4)*('Data - apprentices'!$B$2:$B$99208=$A51)*('Data - apprentices'!$H$2:$H$99208=B$5)*('Data - apprentices'!$I$2:$I$99208))</f>
        <v>16</v>
      </c>
      <c r="C51" s="66" cm="1">
        <f t="array" ref="C51">SUMPRODUCT(('Data - apprentices'!$A$2:$A$99208=$A$3)*('Data - apprentices'!$G$2:$G$99208=$B$4)*('Data - apprentices'!$B$2:$B$99208=$A51)*('Data - apprentices'!$H$2:$H$99208=C$5)*('Data - apprentices'!$I$2:$I$99208))</f>
        <v>57</v>
      </c>
      <c r="D51" s="66" cm="1">
        <f t="array" ref="D51">SUMPRODUCT(('Data - apprentices'!$A$2:$A$99208=$A$3)*('Data - apprentices'!$G$2:$G$99208=$B$4)*('Data - apprentices'!$B$2:$B$99208=$A51)*('Data - apprentices'!$H$2:$H$99208=D$5)*('Data - apprentices'!$I$2:$I$99208))</f>
        <v>12</v>
      </c>
      <c r="E51" s="66" cm="1">
        <f t="array" ref="E51">SUMPRODUCT(('Data - apprentices'!$A$2:$A$99208=$A$3)*('Data - apprentices'!$G$2:$G$99208=$B$4)*('Data - apprentices'!$B$2:$B$99208=$A51)*('Data - apprentices'!$H$2:$H$99208=E$5)*('Data - apprentices'!$I$2:$I$99208))</f>
        <v>0</v>
      </c>
      <c r="F51" s="66" cm="1">
        <f t="array" ref="F51">SUMPRODUCT(('Data - apprentices'!$A$2:$A$99208=$A$3)*('Data - apprentices'!$G$2:$G$99208=$B$4)*('Data - apprentices'!$B$2:$B$99208=$A51)*('Data - apprentices'!$H$2:$H$99208=F$5)*('Data - apprentices'!$I$2:$I$99208))</f>
        <v>0</v>
      </c>
      <c r="G51" s="66" cm="1">
        <f t="array" ref="G51">SUMPRODUCT(('Data - apprentices'!$A$2:$A$99208=$A$3)*('Data - apprentices'!$G$2:$G$99208=$B$4)*('Data - apprentices'!$B$2:$B$99208=$A51)*('Data - apprentices'!$H$2:$H$99208=G$5)*('Data - apprentices'!$I$2:$I$99208))</f>
        <v>0</v>
      </c>
      <c r="H51" s="76">
        <f t="shared" si="11"/>
        <v>29.6</v>
      </c>
      <c r="I51" s="68"/>
      <c r="J51" s="66" cm="1">
        <f t="array" ref="J51">SUMPRODUCT(('Data - apprentices'!$A$2:$A$99208=$A$3)*('Data - apprentices'!$G$2:$G$99208=$J$4)*('Data - apprentices'!$B$2:$B$99208=$A51)*('Data - apprentices'!$H$2:$H$99208=J$5)*('Data - apprentices'!$I$2:$I$99208))</f>
        <v>5</v>
      </c>
      <c r="K51" s="66" cm="1">
        <f t="array" ref="K51">SUMPRODUCT(('Data - apprentices'!$A$2:$A$99208=$A$3)*('Data - apprentices'!$G$2:$G$99208=$J$4)*('Data - apprentices'!$B$2:$B$99208=$A51)*('Data - apprentices'!$H$2:$H$99208=K$5)*('Data - apprentices'!$I$2:$I$99208))</f>
        <v>6</v>
      </c>
      <c r="L51" s="66" cm="1">
        <f t="array" ref="L51">SUMPRODUCT(('Data - apprentices'!$A$2:$A$99208=$A$3)*('Data - apprentices'!$G$2:$G$99208=$J$4)*('Data - apprentices'!$B$2:$B$99208=$A51)*('Data - apprentices'!$H$2:$H$99208=L$5)*('Data - apprentices'!$I$2:$I$99208))</f>
        <v>1</v>
      </c>
      <c r="M51" s="66" cm="1">
        <f t="array" ref="M51">SUMPRODUCT(('Data - apprentices'!$A$2:$A$99208=$A$3)*('Data - apprentices'!$G$2:$G$99208=$J$4)*('Data - apprentices'!$B$2:$B$99208=$A51)*('Data - apprentices'!$H$2:$H$99208=M$5)*('Data - apprentices'!$I$2:$I$99208))</f>
        <v>0</v>
      </c>
      <c r="N51" s="66" cm="1">
        <f t="array" ref="N51">SUMPRODUCT(('Data - apprentices'!$A$2:$A$99208=$A$3)*('Data - apprentices'!$G$2:$G$99208=$J$4)*('Data - apprentices'!$B$2:$B$99208=$A51)*('Data - apprentices'!$H$2:$H$99208=N$5)*('Data - apprentices'!$I$2:$I$99208))</f>
        <v>0</v>
      </c>
      <c r="O51" s="66" cm="1">
        <f t="array" ref="O51">SUMPRODUCT(('Data - apprentices'!$A$2:$A$99208=$A$3)*('Data - apprentices'!$G$2:$G$99208=$J$4)*('Data - apprentices'!$B$2:$B$99208=$A51)*('Data - apprentices'!$H$2:$H$99208=O$5)*('Data - apprentices'!$I$2:$I$99208))</f>
        <v>0</v>
      </c>
      <c r="P51" s="76">
        <f t="shared" si="12"/>
        <v>26.708333333333336</v>
      </c>
      <c r="Q51" s="68"/>
      <c r="R51" s="66" cm="1">
        <f t="array" ref="R51">SUMPRODUCT(('Data - apprentices'!$A$2:$A$99208=$A$3)*('Data - apprentices'!$G$2:$G$99208=$R$4)*('Data - apprentices'!$B$2:$B$99208=$A51)*('Data - apprentices'!$H$2:$H$99208=R$5)*('Data - apprentices'!$I$2:$I$99208))</f>
        <v>0</v>
      </c>
      <c r="S51" s="66" cm="1">
        <f t="array" ref="S51">SUMPRODUCT(('Data - apprentices'!$A$2:$A$99208=$A$3)*('Data - apprentices'!$G$2:$G$99208=$R$4)*('Data - apprentices'!$B$2:$B$99208=$A51)*('Data - apprentices'!$H$2:$H$99208=S$5)*('Data - apprentices'!$I$2:$I$99208))</f>
        <v>0</v>
      </c>
      <c r="T51" s="66" cm="1">
        <f t="array" ref="T51">SUMPRODUCT(('Data - apprentices'!$A$2:$A$99208=$A$3)*('Data - apprentices'!$G$2:$G$99208=$R$4)*('Data - apprentices'!$B$2:$B$99208=$A51)*('Data - apprentices'!$H$2:$H$99208=T$5)*('Data - apprentices'!$I$2:$I$99208))</f>
        <v>0</v>
      </c>
      <c r="U51" s="66" cm="1">
        <f t="array" ref="U51">SUMPRODUCT(('Data - apprentices'!$A$2:$A$99208=$A$3)*('Data - apprentices'!$G$2:$G$99208=$R$4)*('Data - apprentices'!$B$2:$B$99208=$A51)*('Data - apprentices'!$H$2:$H$99208=U$5)*('Data - apprentices'!$I$2:$I$99208))</f>
        <v>0</v>
      </c>
      <c r="V51" s="66" cm="1">
        <f t="array" ref="V51">SUMPRODUCT(('Data - apprentices'!$A$2:$A$99208=$A$3)*('Data - apprentices'!$G$2:$G$99208=$R$4)*('Data - apprentices'!$B$2:$B$99208=$A51)*('Data - apprentices'!$H$2:$H$99208=V$5)*('Data - apprentices'!$I$2:$I$99208))</f>
        <v>0</v>
      </c>
      <c r="W51" s="66" cm="1">
        <f t="array" ref="W51">SUMPRODUCT(('Data - apprentices'!$A$2:$A$99208=$A$3)*('Data - apprentices'!$G$2:$G$99208=$R$4)*('Data - apprentices'!$B$2:$B$99208=$A51)*('Data - apprentices'!$H$2:$H$99208=W$5)*('Data - apprentices'!$I$2:$I$99208))</f>
        <v>0</v>
      </c>
      <c r="X51" s="67" t="str">
        <f t="shared" si="13"/>
        <v>-</v>
      </c>
      <c r="Y51" s="68"/>
      <c r="Z51" s="66">
        <f t="shared" si="4"/>
        <v>21</v>
      </c>
      <c r="AA51" s="66">
        <f t="shared" si="5"/>
        <v>63</v>
      </c>
      <c r="AB51" s="66">
        <f t="shared" si="6"/>
        <v>13</v>
      </c>
      <c r="AC51" s="66">
        <f t="shared" si="7"/>
        <v>0</v>
      </c>
      <c r="AD51" s="66">
        <f t="shared" si="8"/>
        <v>0</v>
      </c>
      <c r="AE51" s="66">
        <f t="shared" si="9"/>
        <v>0</v>
      </c>
      <c r="AF51" s="76">
        <f t="shared" si="10"/>
        <v>29.242268041237114</v>
      </c>
      <c r="AG51" s="59"/>
      <c r="AH51" s="59"/>
      <c r="AI51" s="68"/>
      <c r="AJ51" s="68"/>
      <c r="AK51" s="68"/>
      <c r="AL51" s="69"/>
    </row>
    <row r="52" spans="1:38" ht="15" customHeight="1" x14ac:dyDescent="0.25">
      <c r="A52" s="59" t="s">
        <v>96</v>
      </c>
      <c r="B52" s="66" cm="1">
        <f t="array" ref="B52">SUMPRODUCT(('Data - apprentices'!$A$2:$A$99208=$A$3)*('Data - apprentices'!$G$2:$G$99208=$B$4)*('Data - apprentices'!$B$2:$B$99208=$A52)*('Data - apprentices'!$H$2:$H$99208=B$5)*('Data - apprentices'!$I$2:$I$99208))</f>
        <v>9</v>
      </c>
      <c r="C52" s="66" cm="1">
        <f t="array" ref="C52">SUMPRODUCT(('Data - apprentices'!$A$2:$A$99208=$A$3)*('Data - apprentices'!$G$2:$G$99208=$B$4)*('Data - apprentices'!$B$2:$B$99208=$A52)*('Data - apprentices'!$H$2:$H$99208=C$5)*('Data - apprentices'!$I$2:$I$99208))</f>
        <v>37</v>
      </c>
      <c r="D52" s="66" cm="1">
        <f t="array" ref="D52">SUMPRODUCT(('Data - apprentices'!$A$2:$A$99208=$A$3)*('Data - apprentices'!$G$2:$G$99208=$B$4)*('Data - apprentices'!$B$2:$B$99208=$A52)*('Data - apprentices'!$H$2:$H$99208=D$5)*('Data - apprentices'!$I$2:$I$99208))</f>
        <v>10</v>
      </c>
      <c r="E52" s="66" cm="1">
        <f t="array" ref="E52">SUMPRODUCT(('Data - apprentices'!$A$2:$A$99208=$A$3)*('Data - apprentices'!$G$2:$G$99208=$B$4)*('Data - apprentices'!$B$2:$B$99208=$A52)*('Data - apprentices'!$H$2:$H$99208=E$5)*('Data - apprentices'!$I$2:$I$99208))</f>
        <v>0</v>
      </c>
      <c r="F52" s="66" cm="1">
        <f t="array" ref="F52">SUMPRODUCT(('Data - apprentices'!$A$2:$A$99208=$A$3)*('Data - apprentices'!$G$2:$G$99208=$B$4)*('Data - apprentices'!$B$2:$B$99208=$A52)*('Data - apprentices'!$H$2:$H$99208=F$5)*('Data - apprentices'!$I$2:$I$99208))</f>
        <v>0</v>
      </c>
      <c r="G52" s="66" cm="1">
        <f t="array" ref="G52">SUMPRODUCT(('Data - apprentices'!$A$2:$A$99208=$A$3)*('Data - apprentices'!$G$2:$G$99208=$B$4)*('Data - apprentices'!$B$2:$B$99208=$A52)*('Data - apprentices'!$H$2:$H$99208=G$5)*('Data - apprentices'!$I$2:$I$99208))</f>
        <v>0</v>
      </c>
      <c r="H52" s="76">
        <f t="shared" si="11"/>
        <v>30.267857142857142</v>
      </c>
      <c r="I52" s="68"/>
      <c r="J52" s="66" cm="1">
        <f t="array" ref="J52">SUMPRODUCT(('Data - apprentices'!$A$2:$A$99208=$A$3)*('Data - apprentices'!$G$2:$G$99208=$J$4)*('Data - apprentices'!$B$2:$B$99208=$A52)*('Data - apprentices'!$H$2:$H$99208=J$5)*('Data - apprentices'!$I$2:$I$99208))</f>
        <v>0</v>
      </c>
      <c r="K52" s="66" cm="1">
        <f t="array" ref="K52">SUMPRODUCT(('Data - apprentices'!$A$2:$A$99208=$A$3)*('Data - apprentices'!$G$2:$G$99208=$J$4)*('Data - apprentices'!$B$2:$B$99208=$A52)*('Data - apprentices'!$H$2:$H$99208=K$5)*('Data - apprentices'!$I$2:$I$99208))</f>
        <v>2</v>
      </c>
      <c r="L52" s="66" cm="1">
        <f t="array" ref="L52">SUMPRODUCT(('Data - apprentices'!$A$2:$A$99208=$A$3)*('Data - apprentices'!$G$2:$G$99208=$J$4)*('Data - apprentices'!$B$2:$B$99208=$A52)*('Data - apprentices'!$H$2:$H$99208=L$5)*('Data - apprentices'!$I$2:$I$99208))</f>
        <v>3</v>
      </c>
      <c r="M52" s="66" cm="1">
        <f t="array" ref="M52">SUMPRODUCT(('Data - apprentices'!$A$2:$A$99208=$A$3)*('Data - apprentices'!$G$2:$G$99208=$J$4)*('Data - apprentices'!$B$2:$B$99208=$A52)*('Data - apprentices'!$H$2:$H$99208=M$5)*('Data - apprentices'!$I$2:$I$99208))</f>
        <v>0</v>
      </c>
      <c r="N52" s="66" cm="1">
        <f t="array" ref="N52">SUMPRODUCT(('Data - apprentices'!$A$2:$A$99208=$A$3)*('Data - apprentices'!$G$2:$G$99208=$J$4)*('Data - apprentices'!$B$2:$B$99208=$A52)*('Data - apprentices'!$H$2:$H$99208=N$5)*('Data - apprentices'!$I$2:$I$99208))</f>
        <v>0</v>
      </c>
      <c r="O52" s="66" cm="1">
        <f t="array" ref="O52">SUMPRODUCT(('Data - apprentices'!$A$2:$A$99208=$A$3)*('Data - apprentices'!$G$2:$G$99208=$J$4)*('Data - apprentices'!$B$2:$B$99208=$A52)*('Data - apprentices'!$H$2:$H$99208=O$5)*('Data - apprentices'!$I$2:$I$99208))</f>
        <v>0</v>
      </c>
      <c r="P52" s="76">
        <f t="shared" si="12"/>
        <v>36.299999999999997</v>
      </c>
      <c r="Q52" s="68"/>
      <c r="R52" s="66" cm="1">
        <f t="array" ref="R52">SUMPRODUCT(('Data - apprentices'!$A$2:$A$99208=$A$3)*('Data - apprentices'!$G$2:$G$99208=$R$4)*('Data - apprentices'!$B$2:$B$99208=$A52)*('Data - apprentices'!$H$2:$H$99208=R$5)*('Data - apprentices'!$I$2:$I$99208))</f>
        <v>1</v>
      </c>
      <c r="S52" s="66" cm="1">
        <f t="array" ref="S52">SUMPRODUCT(('Data - apprentices'!$A$2:$A$99208=$A$3)*('Data - apprentices'!$G$2:$G$99208=$R$4)*('Data - apprentices'!$B$2:$B$99208=$A52)*('Data - apprentices'!$H$2:$H$99208=S$5)*('Data - apprentices'!$I$2:$I$99208))</f>
        <v>3</v>
      </c>
      <c r="T52" s="66" cm="1">
        <f t="array" ref="T52">SUMPRODUCT(('Data - apprentices'!$A$2:$A$99208=$A$3)*('Data - apprentices'!$G$2:$G$99208=$R$4)*('Data - apprentices'!$B$2:$B$99208=$A52)*('Data - apprentices'!$H$2:$H$99208=T$5)*('Data - apprentices'!$I$2:$I$99208))</f>
        <v>3</v>
      </c>
      <c r="U52" s="66" cm="1">
        <f t="array" ref="U52">SUMPRODUCT(('Data - apprentices'!$A$2:$A$99208=$A$3)*('Data - apprentices'!$G$2:$G$99208=$R$4)*('Data - apprentices'!$B$2:$B$99208=$A52)*('Data - apprentices'!$H$2:$H$99208=U$5)*('Data - apprentices'!$I$2:$I$99208))</f>
        <v>3</v>
      </c>
      <c r="V52" s="66" cm="1">
        <f t="array" ref="V52">SUMPRODUCT(('Data - apprentices'!$A$2:$A$99208=$A$3)*('Data - apprentices'!$G$2:$G$99208=$R$4)*('Data - apprentices'!$B$2:$B$99208=$A52)*('Data - apprentices'!$H$2:$H$99208=V$5)*('Data - apprentices'!$I$2:$I$99208))</f>
        <v>0</v>
      </c>
      <c r="W52" s="66" cm="1">
        <f t="array" ref="W52">SUMPRODUCT(('Data - apprentices'!$A$2:$A$99208=$A$3)*('Data - apprentices'!$G$2:$G$99208=$R$4)*('Data - apprentices'!$B$2:$B$99208=$A52)*('Data - apprentices'!$H$2:$H$99208=W$5)*('Data - apprentices'!$I$2:$I$99208))</f>
        <v>0</v>
      </c>
      <c r="X52" s="76">
        <f t="shared" si="13"/>
        <v>38.299999999999997</v>
      </c>
      <c r="Y52" s="68"/>
      <c r="Z52" s="66">
        <f t="shared" si="4"/>
        <v>10</v>
      </c>
      <c r="AA52" s="66">
        <f t="shared" si="5"/>
        <v>42</v>
      </c>
      <c r="AB52" s="66">
        <f t="shared" si="6"/>
        <v>16</v>
      </c>
      <c r="AC52" s="66">
        <f t="shared" si="7"/>
        <v>3</v>
      </c>
      <c r="AD52" s="66">
        <f t="shared" si="8"/>
        <v>0</v>
      </c>
      <c r="AE52" s="66">
        <f t="shared" si="9"/>
        <v>0</v>
      </c>
      <c r="AF52" s="76">
        <f t="shared" si="10"/>
        <v>31.823943661971832</v>
      </c>
      <c r="AG52" s="59"/>
      <c r="AH52" s="59"/>
      <c r="AI52" s="68"/>
      <c r="AJ52" s="68"/>
      <c r="AK52" s="68"/>
      <c r="AL52" s="69"/>
    </row>
    <row r="53" spans="1:38" ht="15" customHeight="1" x14ac:dyDescent="0.25">
      <c r="A53" s="59" t="s">
        <v>36</v>
      </c>
      <c r="B53" s="66" cm="1">
        <f t="array" ref="B53">SUMPRODUCT(('Data - apprentices'!$A$2:$A$99208=$A$3)*('Data - apprentices'!$G$2:$G$99208=$B$4)*('Data - apprentices'!$B$2:$B$99208=$A53)*('Data - apprentices'!$H$2:$H$99208=B$5)*('Data - apprentices'!$I$2:$I$99208))</f>
        <v>0</v>
      </c>
      <c r="C53" s="66" cm="1">
        <f t="array" ref="C53">SUMPRODUCT(('Data - apprentices'!$A$2:$A$99208=$A$3)*('Data - apprentices'!$G$2:$G$99208=$B$4)*('Data - apprentices'!$B$2:$B$99208=$A53)*('Data - apprentices'!$H$2:$H$99208=C$5)*('Data - apprentices'!$I$2:$I$99208))</f>
        <v>0</v>
      </c>
      <c r="D53" s="66" cm="1">
        <f t="array" ref="D53">SUMPRODUCT(('Data - apprentices'!$A$2:$A$99208=$A$3)*('Data - apprentices'!$G$2:$G$99208=$B$4)*('Data - apprentices'!$B$2:$B$99208=$A53)*('Data - apprentices'!$H$2:$H$99208=D$5)*('Data - apprentices'!$I$2:$I$99208))</f>
        <v>0</v>
      </c>
      <c r="E53" s="66" cm="1">
        <f t="array" ref="E53">SUMPRODUCT(('Data - apprentices'!$A$2:$A$99208=$A$3)*('Data - apprentices'!$G$2:$G$99208=$B$4)*('Data - apprentices'!$B$2:$B$99208=$A53)*('Data - apprentices'!$H$2:$H$99208=E$5)*('Data - apprentices'!$I$2:$I$99208))</f>
        <v>0</v>
      </c>
      <c r="F53" s="66" cm="1">
        <f t="array" ref="F53">SUMPRODUCT(('Data - apprentices'!$A$2:$A$99208=$A$3)*('Data - apprentices'!$G$2:$G$99208=$B$4)*('Data - apprentices'!$B$2:$B$99208=$A53)*('Data - apprentices'!$H$2:$H$99208=F$5)*('Data - apprentices'!$I$2:$I$99208))</f>
        <v>0</v>
      </c>
      <c r="G53" s="66" cm="1">
        <f t="array" ref="G53">SUMPRODUCT(('Data - apprentices'!$A$2:$A$99208=$A$3)*('Data - apprentices'!$G$2:$G$99208=$B$4)*('Data - apprentices'!$B$2:$B$99208=$A53)*('Data - apprentices'!$H$2:$H$99208=G$5)*('Data - apprentices'!$I$2:$I$99208))</f>
        <v>0</v>
      </c>
      <c r="H53" s="67" t="str">
        <f t="shared" si="11"/>
        <v>-</v>
      </c>
      <c r="I53" s="68"/>
      <c r="J53" s="66" cm="1">
        <f t="array" ref="J53">SUMPRODUCT(('Data - apprentices'!$A$2:$A$99208=$A$3)*('Data - apprentices'!$G$2:$G$99208=$J$4)*('Data - apprentices'!$B$2:$B$99208=$A53)*('Data - apprentices'!$H$2:$H$99208=J$5)*('Data - apprentices'!$I$2:$I$99208))</f>
        <v>0</v>
      </c>
      <c r="K53" s="66" cm="1">
        <f t="array" ref="K53">SUMPRODUCT(('Data - apprentices'!$A$2:$A$99208=$A$3)*('Data - apprentices'!$G$2:$G$99208=$J$4)*('Data - apprentices'!$B$2:$B$99208=$A53)*('Data - apprentices'!$H$2:$H$99208=K$5)*('Data - apprentices'!$I$2:$I$99208))</f>
        <v>0</v>
      </c>
      <c r="L53" s="66" cm="1">
        <f t="array" ref="L53">SUMPRODUCT(('Data - apprentices'!$A$2:$A$99208=$A$3)*('Data - apprentices'!$G$2:$G$99208=$J$4)*('Data - apprentices'!$B$2:$B$99208=$A53)*('Data - apprentices'!$H$2:$H$99208=L$5)*('Data - apprentices'!$I$2:$I$99208))</f>
        <v>0</v>
      </c>
      <c r="M53" s="66" cm="1">
        <f t="array" ref="M53">SUMPRODUCT(('Data - apprentices'!$A$2:$A$99208=$A$3)*('Data - apprentices'!$G$2:$G$99208=$J$4)*('Data - apprentices'!$B$2:$B$99208=$A53)*('Data - apprentices'!$H$2:$H$99208=M$5)*('Data - apprentices'!$I$2:$I$99208))</f>
        <v>0</v>
      </c>
      <c r="N53" s="66" cm="1">
        <f t="array" ref="N53">SUMPRODUCT(('Data - apprentices'!$A$2:$A$99208=$A$3)*('Data - apprentices'!$G$2:$G$99208=$J$4)*('Data - apprentices'!$B$2:$B$99208=$A53)*('Data - apprentices'!$H$2:$H$99208=N$5)*('Data - apprentices'!$I$2:$I$99208))</f>
        <v>0</v>
      </c>
      <c r="O53" s="66" cm="1">
        <f t="array" ref="O53">SUMPRODUCT(('Data - apprentices'!$A$2:$A$99208=$A$3)*('Data - apprentices'!$G$2:$G$99208=$J$4)*('Data - apprentices'!$B$2:$B$99208=$A53)*('Data - apprentices'!$H$2:$H$99208=O$5)*('Data - apprentices'!$I$2:$I$99208))</f>
        <v>0</v>
      </c>
      <c r="P53" s="67" t="str">
        <f t="shared" si="12"/>
        <v>-</v>
      </c>
      <c r="Q53" s="68"/>
      <c r="R53" s="66" cm="1">
        <f t="array" ref="R53">SUMPRODUCT(('Data - apprentices'!$A$2:$A$99208=$A$3)*('Data - apprentices'!$G$2:$G$99208=$R$4)*('Data - apprentices'!$B$2:$B$99208=$A53)*('Data - apprentices'!$H$2:$H$99208=R$5)*('Data - apprentices'!$I$2:$I$99208))</f>
        <v>1</v>
      </c>
      <c r="S53" s="66" cm="1">
        <f t="array" ref="S53">SUMPRODUCT(('Data - apprentices'!$A$2:$A$99208=$A$3)*('Data - apprentices'!$G$2:$G$99208=$R$4)*('Data - apprentices'!$B$2:$B$99208=$A53)*('Data - apprentices'!$H$2:$H$99208=S$5)*('Data - apprentices'!$I$2:$I$99208))</f>
        <v>0</v>
      </c>
      <c r="T53" s="66" cm="1">
        <f t="array" ref="T53">SUMPRODUCT(('Data - apprentices'!$A$2:$A$99208=$A$3)*('Data - apprentices'!$G$2:$G$99208=$R$4)*('Data - apprentices'!$B$2:$B$99208=$A53)*('Data - apprentices'!$H$2:$H$99208=T$5)*('Data - apprentices'!$I$2:$I$99208))</f>
        <v>0</v>
      </c>
      <c r="U53" s="66" cm="1">
        <f t="array" ref="U53">SUMPRODUCT(('Data - apprentices'!$A$2:$A$99208=$A$3)*('Data - apprentices'!$G$2:$G$99208=$R$4)*('Data - apprentices'!$B$2:$B$99208=$A53)*('Data - apprentices'!$H$2:$H$99208=U$5)*('Data - apprentices'!$I$2:$I$99208))</f>
        <v>0</v>
      </c>
      <c r="V53" s="66" cm="1">
        <f t="array" ref="V53">SUMPRODUCT(('Data - apprentices'!$A$2:$A$99208=$A$3)*('Data - apprentices'!$G$2:$G$99208=$R$4)*('Data - apprentices'!$B$2:$B$99208=$A53)*('Data - apprentices'!$H$2:$H$99208=V$5)*('Data - apprentices'!$I$2:$I$99208))</f>
        <v>0</v>
      </c>
      <c r="W53" s="66" cm="1">
        <f t="array" ref="W53">SUMPRODUCT(('Data - apprentices'!$A$2:$A$99208=$A$3)*('Data - apprentices'!$G$2:$G$99208=$R$4)*('Data - apprentices'!$B$2:$B$99208=$A53)*('Data - apprentices'!$H$2:$H$99208=W$5)*('Data - apprentices'!$I$2:$I$99208))</f>
        <v>0</v>
      </c>
      <c r="X53" s="76">
        <f t="shared" si="13"/>
        <v>20</v>
      </c>
      <c r="Y53" s="68"/>
      <c r="Z53" s="66">
        <f t="shared" si="4"/>
        <v>1</v>
      </c>
      <c r="AA53" s="66">
        <f t="shared" si="5"/>
        <v>0</v>
      </c>
      <c r="AB53" s="66">
        <f t="shared" si="6"/>
        <v>0</v>
      </c>
      <c r="AC53" s="66">
        <f t="shared" si="7"/>
        <v>0</v>
      </c>
      <c r="AD53" s="66">
        <f t="shared" si="8"/>
        <v>0</v>
      </c>
      <c r="AE53" s="66">
        <f t="shared" si="9"/>
        <v>0</v>
      </c>
      <c r="AF53" s="76">
        <f t="shared" si="10"/>
        <v>20</v>
      </c>
      <c r="AG53" s="59"/>
      <c r="AH53" s="59"/>
      <c r="AI53" s="70"/>
      <c r="AJ53" s="68"/>
      <c r="AK53" s="68"/>
      <c r="AL53" s="69"/>
    </row>
    <row r="54" spans="1:38" ht="15.75" x14ac:dyDescent="0.25">
      <c r="A54" s="59" t="s">
        <v>37</v>
      </c>
      <c r="B54" s="66" cm="1">
        <f t="array" ref="B54">SUMPRODUCT(('Data - apprentices'!$A$2:$A$99208=$A$3)*('Data - apprentices'!$G$2:$G$99208=$B$4)*('Data - apprentices'!$B$2:$B$99208=$A54)*('Data - apprentices'!$H$2:$H$99208=B$5)*('Data - apprentices'!$I$2:$I$99208))</f>
        <v>0</v>
      </c>
      <c r="C54" s="66" cm="1">
        <f t="array" ref="C54">SUMPRODUCT(('Data - apprentices'!$A$2:$A$99208=$A$3)*('Data - apprentices'!$G$2:$G$99208=$B$4)*('Data - apprentices'!$B$2:$B$99208=$A54)*('Data - apprentices'!$H$2:$H$99208=C$5)*('Data - apprentices'!$I$2:$I$99208))</f>
        <v>6</v>
      </c>
      <c r="D54" s="66" cm="1">
        <f t="array" ref="D54">SUMPRODUCT(('Data - apprentices'!$A$2:$A$99208=$A$3)*('Data - apprentices'!$G$2:$G$99208=$B$4)*('Data - apprentices'!$B$2:$B$99208=$A54)*('Data - apprentices'!$H$2:$H$99208=D$5)*('Data - apprentices'!$I$2:$I$99208))</f>
        <v>24</v>
      </c>
      <c r="E54" s="66" cm="1">
        <f t="array" ref="E54">SUMPRODUCT(('Data - apprentices'!$A$2:$A$99208=$A$3)*('Data - apprentices'!$G$2:$G$99208=$B$4)*('Data - apprentices'!$B$2:$B$99208=$A54)*('Data - apprentices'!$H$2:$H$99208=E$5)*('Data - apprentices'!$I$2:$I$99208))</f>
        <v>17</v>
      </c>
      <c r="F54" s="66" cm="1">
        <f t="array" ref="F54">SUMPRODUCT(('Data - apprentices'!$A$2:$A$99208=$A$3)*('Data - apprentices'!$G$2:$G$99208=$B$4)*('Data - apprentices'!$B$2:$B$99208=$A54)*('Data - apprentices'!$H$2:$H$99208=F$5)*('Data - apprentices'!$I$2:$I$99208))</f>
        <v>0</v>
      </c>
      <c r="G54" s="66" cm="1">
        <f t="array" ref="G54">SUMPRODUCT(('Data - apprentices'!$A$2:$A$99208=$A$3)*('Data - apprentices'!$G$2:$G$99208=$B$4)*('Data - apprentices'!$B$2:$B$99208=$A54)*('Data - apprentices'!$H$2:$H$99208=G$5)*('Data - apprentices'!$I$2:$I$99208))</f>
        <v>0</v>
      </c>
      <c r="H54" s="76">
        <f t="shared" si="11"/>
        <v>42.776595744680847</v>
      </c>
      <c r="I54" s="59"/>
      <c r="J54" s="66" cm="1">
        <f t="array" ref="J54">SUMPRODUCT(('Data - apprentices'!$A$2:$A$99208=$A$3)*('Data - apprentices'!$G$2:$G$99208=$J$4)*('Data - apprentices'!$B$2:$B$99208=$A54)*('Data - apprentices'!$H$2:$H$99208=J$5)*('Data - apprentices'!$I$2:$I$99208))</f>
        <v>0</v>
      </c>
      <c r="K54" s="66" cm="1">
        <f t="array" ref="K54">SUMPRODUCT(('Data - apprentices'!$A$2:$A$99208=$A$3)*('Data - apprentices'!$G$2:$G$99208=$J$4)*('Data - apprentices'!$B$2:$B$99208=$A54)*('Data - apprentices'!$H$2:$H$99208=K$5)*('Data - apprentices'!$I$2:$I$99208))</f>
        <v>0</v>
      </c>
      <c r="L54" s="66" cm="1">
        <f t="array" ref="L54">SUMPRODUCT(('Data - apprentices'!$A$2:$A$99208=$A$3)*('Data - apprentices'!$G$2:$G$99208=$J$4)*('Data - apprentices'!$B$2:$B$99208=$A54)*('Data - apprentices'!$H$2:$H$99208=L$5)*('Data - apprentices'!$I$2:$I$99208))</f>
        <v>1</v>
      </c>
      <c r="M54" s="66" cm="1">
        <f t="array" ref="M54">SUMPRODUCT(('Data - apprentices'!$A$2:$A$99208=$A$3)*('Data - apprentices'!$G$2:$G$99208=$J$4)*('Data - apprentices'!$B$2:$B$99208=$A54)*('Data - apprentices'!$H$2:$H$99208=M$5)*('Data - apprentices'!$I$2:$I$99208))</f>
        <v>0</v>
      </c>
      <c r="N54" s="66" cm="1">
        <f t="array" ref="N54">SUMPRODUCT(('Data - apprentices'!$A$2:$A$99208=$A$3)*('Data - apprentices'!$G$2:$G$99208=$J$4)*('Data - apprentices'!$B$2:$B$99208=$A54)*('Data - apprentices'!$H$2:$H$99208=N$5)*('Data - apprentices'!$I$2:$I$99208))</f>
        <v>0</v>
      </c>
      <c r="O54" s="66" cm="1">
        <f t="array" ref="O54">SUMPRODUCT(('Data - apprentices'!$A$2:$A$99208=$A$3)*('Data - apprentices'!$G$2:$G$99208=$J$4)*('Data - apprentices'!$B$2:$B$99208=$A54)*('Data - apprentices'!$H$2:$H$99208=O$5)*('Data - apprentices'!$I$2:$I$99208))</f>
        <v>0</v>
      </c>
      <c r="P54" s="76">
        <f t="shared" si="12"/>
        <v>40.5</v>
      </c>
      <c r="Q54" s="59"/>
      <c r="R54" s="66" cm="1">
        <f t="array" ref="R54">SUMPRODUCT(('Data - apprentices'!$A$2:$A$99208=$A$3)*('Data - apprentices'!$G$2:$G$99208=$R$4)*('Data - apprentices'!$B$2:$B$99208=$A54)*('Data - apprentices'!$H$2:$H$99208=R$5)*('Data - apprentices'!$I$2:$I$99208))</f>
        <v>3</v>
      </c>
      <c r="S54" s="66" cm="1">
        <f t="array" ref="S54">SUMPRODUCT(('Data - apprentices'!$A$2:$A$99208=$A$3)*('Data - apprentices'!$G$2:$G$99208=$R$4)*('Data - apprentices'!$B$2:$B$99208=$A54)*('Data - apprentices'!$H$2:$H$99208=S$5)*('Data - apprentices'!$I$2:$I$99208))</f>
        <v>9</v>
      </c>
      <c r="T54" s="66" cm="1">
        <f t="array" ref="T54">SUMPRODUCT(('Data - apprentices'!$A$2:$A$99208=$A$3)*('Data - apprentices'!$G$2:$G$99208=$R$4)*('Data - apprentices'!$B$2:$B$99208=$A54)*('Data - apprentices'!$H$2:$H$99208=T$5)*('Data - apprentices'!$I$2:$I$99208))</f>
        <v>3</v>
      </c>
      <c r="U54" s="66" cm="1">
        <f t="array" ref="U54">SUMPRODUCT(('Data - apprentices'!$A$2:$A$99208=$A$3)*('Data - apprentices'!$G$2:$G$99208=$R$4)*('Data - apprentices'!$B$2:$B$99208=$A54)*('Data - apprentices'!$H$2:$H$99208=U$5)*('Data - apprentices'!$I$2:$I$99208))</f>
        <v>6</v>
      </c>
      <c r="V54" s="66" cm="1">
        <f t="array" ref="V54">SUMPRODUCT(('Data - apprentices'!$A$2:$A$99208=$A$3)*('Data - apprentices'!$G$2:$G$99208=$R$4)*('Data - apprentices'!$B$2:$B$99208=$A54)*('Data - apprentices'!$H$2:$H$99208=V$5)*('Data - apprentices'!$I$2:$I$99208))</f>
        <v>0</v>
      </c>
      <c r="W54" s="66" cm="1">
        <f t="array" ref="W54">SUMPRODUCT(('Data - apprentices'!$A$2:$A$99208=$A$3)*('Data - apprentices'!$G$2:$G$99208=$R$4)*('Data - apprentices'!$B$2:$B$99208=$A54)*('Data - apprentices'!$H$2:$H$99208=W$5)*('Data - apprentices'!$I$2:$I$99208))</f>
        <v>0</v>
      </c>
      <c r="X54" s="76">
        <f t="shared" si="13"/>
        <v>35.928571428571423</v>
      </c>
      <c r="Y54" s="59"/>
      <c r="Z54" s="66">
        <f t="shared" si="4"/>
        <v>3</v>
      </c>
      <c r="AA54" s="66">
        <f t="shared" si="5"/>
        <v>15</v>
      </c>
      <c r="AB54" s="66">
        <f t="shared" si="6"/>
        <v>28</v>
      </c>
      <c r="AC54" s="66">
        <f t="shared" si="7"/>
        <v>23</v>
      </c>
      <c r="AD54" s="66">
        <f t="shared" si="8"/>
        <v>0</v>
      </c>
      <c r="AE54" s="66">
        <f t="shared" si="9"/>
        <v>0</v>
      </c>
      <c r="AF54" s="76">
        <f t="shared" ref="AF54:AF56" si="14">IF(SUM(Z54:AD54)=0,"-",20*(Z54/SUM(Z54:AD54))+30*(AA54/SUM(Z54:AD54))+40.5*(AB54/SUM(Z54:AD54))+50.5*(AC54/SUM(Z54:AD54))+60.5*(AD54/SUM(Z54:AD54)))</f>
        <v>40.659420289855071</v>
      </c>
      <c r="AG54" s="59"/>
      <c r="AH54" s="59"/>
      <c r="AI54" s="59"/>
      <c r="AJ54" s="68"/>
      <c r="AK54" s="59"/>
      <c r="AL54" s="59"/>
    </row>
    <row r="55" spans="1:38" ht="15" customHeight="1" x14ac:dyDescent="0.25">
      <c r="A55" s="59" t="s">
        <v>38</v>
      </c>
      <c r="B55" s="66" cm="1">
        <f t="array" ref="B55">SUMPRODUCT(('Data - apprentices'!$A$2:$A$99208=$A$3)*('Data - apprentices'!$G$2:$G$99208=$B$4)*('Data - apprentices'!$B$2:$B$99208=$A55)*('Data - apprentices'!$H$2:$H$99208=B$5)*('Data - apprentices'!$I$2:$I$99208))</f>
        <v>0</v>
      </c>
      <c r="C55" s="66" cm="1">
        <f t="array" ref="C55">SUMPRODUCT(('Data - apprentices'!$A$2:$A$99208=$A$3)*('Data - apprentices'!$G$2:$G$99208=$B$4)*('Data - apprentices'!$B$2:$B$99208=$A55)*('Data - apprentices'!$H$2:$H$99208=C$5)*('Data - apprentices'!$I$2:$I$99208))</f>
        <v>0</v>
      </c>
      <c r="D55" s="66" cm="1">
        <f t="array" ref="D55">SUMPRODUCT(('Data - apprentices'!$A$2:$A$99208=$A$3)*('Data - apprentices'!$G$2:$G$99208=$B$4)*('Data - apprentices'!$B$2:$B$99208=$A55)*('Data - apprentices'!$H$2:$H$99208=D$5)*('Data - apprentices'!$I$2:$I$99208))</f>
        <v>0</v>
      </c>
      <c r="E55" s="66" cm="1">
        <f t="array" ref="E55">SUMPRODUCT(('Data - apprentices'!$A$2:$A$99208=$A$3)*('Data - apprentices'!$G$2:$G$99208=$B$4)*('Data - apprentices'!$B$2:$B$99208=$A55)*('Data - apprentices'!$H$2:$H$99208=E$5)*('Data - apprentices'!$I$2:$I$99208))</f>
        <v>0</v>
      </c>
      <c r="F55" s="66" cm="1">
        <f t="array" ref="F55">SUMPRODUCT(('Data - apprentices'!$A$2:$A$99208=$A$3)*('Data - apprentices'!$G$2:$G$99208=$B$4)*('Data - apprentices'!$B$2:$B$99208=$A55)*('Data - apprentices'!$H$2:$H$99208=F$5)*('Data - apprentices'!$I$2:$I$99208))</f>
        <v>0</v>
      </c>
      <c r="G55" s="66" cm="1">
        <f t="array" ref="G55">SUMPRODUCT(('Data - apprentices'!$A$2:$A$99208=$A$3)*('Data - apprentices'!$G$2:$G$99208=$B$4)*('Data - apprentices'!$B$2:$B$99208=$A55)*('Data - apprentices'!$H$2:$H$99208=G$5)*('Data - apprentices'!$I$2:$I$99208))</f>
        <v>0</v>
      </c>
      <c r="H55" s="67" t="str">
        <f t="shared" si="11"/>
        <v>-</v>
      </c>
      <c r="I55" s="71"/>
      <c r="J55" s="66" cm="1">
        <f t="array" ref="J55">SUMPRODUCT(('Data - apprentices'!$A$2:$A$99208=$A$3)*('Data - apprentices'!$G$2:$G$99208=$J$4)*('Data - apprentices'!$B$2:$B$99208=$A55)*('Data - apprentices'!$H$2:$H$99208=J$5)*('Data - apprentices'!$I$2:$I$99208))</f>
        <v>0</v>
      </c>
      <c r="K55" s="66" cm="1">
        <f t="array" ref="K55">SUMPRODUCT(('Data - apprentices'!$A$2:$A$99208=$A$3)*('Data - apprentices'!$G$2:$G$99208=$J$4)*('Data - apprentices'!$B$2:$B$99208=$A55)*('Data - apprentices'!$H$2:$H$99208=K$5)*('Data - apprentices'!$I$2:$I$99208))</f>
        <v>0</v>
      </c>
      <c r="L55" s="66" cm="1">
        <f t="array" ref="L55">SUMPRODUCT(('Data - apprentices'!$A$2:$A$99208=$A$3)*('Data - apprentices'!$G$2:$G$99208=$J$4)*('Data - apprentices'!$B$2:$B$99208=$A55)*('Data - apprentices'!$H$2:$H$99208=L$5)*('Data - apprentices'!$I$2:$I$99208))</f>
        <v>0</v>
      </c>
      <c r="M55" s="66" cm="1">
        <f t="array" ref="M55">SUMPRODUCT(('Data - apprentices'!$A$2:$A$99208=$A$3)*('Data - apprentices'!$G$2:$G$99208=$J$4)*('Data - apprentices'!$B$2:$B$99208=$A55)*('Data - apprentices'!$H$2:$H$99208=M$5)*('Data - apprentices'!$I$2:$I$99208))</f>
        <v>0</v>
      </c>
      <c r="N55" s="66" cm="1">
        <f t="array" ref="N55">SUMPRODUCT(('Data - apprentices'!$A$2:$A$99208=$A$3)*('Data - apprentices'!$G$2:$G$99208=$J$4)*('Data - apprentices'!$B$2:$B$99208=$A55)*('Data - apprentices'!$H$2:$H$99208=N$5)*('Data - apprentices'!$I$2:$I$99208))</f>
        <v>0</v>
      </c>
      <c r="O55" s="66" cm="1">
        <f t="array" ref="O55">SUMPRODUCT(('Data - apprentices'!$A$2:$A$99208=$A$3)*('Data - apprentices'!$G$2:$G$99208=$J$4)*('Data - apprentices'!$B$2:$B$99208=$A55)*('Data - apprentices'!$H$2:$H$99208=O$5)*('Data - apprentices'!$I$2:$I$99208))</f>
        <v>0</v>
      </c>
      <c r="P55" s="67" t="str">
        <f t="shared" si="12"/>
        <v>-</v>
      </c>
      <c r="Q55" s="71"/>
      <c r="R55" s="66" cm="1">
        <f t="array" ref="R55">SUMPRODUCT(('Data - apprentices'!$A$2:$A$99208=$A$3)*('Data - apprentices'!$G$2:$G$99208=$R$4)*('Data - apprentices'!$B$2:$B$99208=$A55)*('Data - apprentices'!$H$2:$H$99208=R$5)*('Data - apprentices'!$I$2:$I$99208))</f>
        <v>0</v>
      </c>
      <c r="S55" s="66" cm="1">
        <f t="array" ref="S55">SUMPRODUCT(('Data - apprentices'!$A$2:$A$99208=$A$3)*('Data - apprentices'!$G$2:$G$99208=$R$4)*('Data - apprentices'!$B$2:$B$99208=$A55)*('Data - apprentices'!$H$2:$H$99208=S$5)*('Data - apprentices'!$I$2:$I$99208))</f>
        <v>0</v>
      </c>
      <c r="T55" s="66" cm="1">
        <f t="array" ref="T55">SUMPRODUCT(('Data - apprentices'!$A$2:$A$99208=$A$3)*('Data - apprentices'!$G$2:$G$99208=$R$4)*('Data - apprentices'!$B$2:$B$99208=$A55)*('Data - apprentices'!$H$2:$H$99208=T$5)*('Data - apprentices'!$I$2:$I$99208))</f>
        <v>0</v>
      </c>
      <c r="U55" s="66" cm="1">
        <f t="array" ref="U55">SUMPRODUCT(('Data - apprentices'!$A$2:$A$99208=$A$3)*('Data - apprentices'!$G$2:$G$99208=$R$4)*('Data - apprentices'!$B$2:$B$99208=$A55)*('Data - apprentices'!$H$2:$H$99208=U$5)*('Data - apprentices'!$I$2:$I$99208))</f>
        <v>0</v>
      </c>
      <c r="V55" s="66" cm="1">
        <f t="array" ref="V55">SUMPRODUCT(('Data - apprentices'!$A$2:$A$99208=$A$3)*('Data - apprentices'!$G$2:$G$99208=$R$4)*('Data - apprentices'!$B$2:$B$99208=$A55)*('Data - apprentices'!$H$2:$H$99208=V$5)*('Data - apprentices'!$I$2:$I$99208))</f>
        <v>0</v>
      </c>
      <c r="W55" s="66" cm="1">
        <f t="array" ref="W55">SUMPRODUCT(('Data - apprentices'!$A$2:$A$99208=$A$3)*('Data - apprentices'!$G$2:$G$99208=$R$4)*('Data - apprentices'!$B$2:$B$99208=$A55)*('Data - apprentices'!$H$2:$H$99208=W$5)*('Data - apprentices'!$I$2:$I$99208))</f>
        <v>0</v>
      </c>
      <c r="X55" s="67" t="str">
        <f t="shared" si="13"/>
        <v>-</v>
      </c>
      <c r="Y55" s="71"/>
      <c r="Z55" s="66">
        <f t="shared" si="4"/>
        <v>0</v>
      </c>
      <c r="AA55" s="66">
        <f t="shared" si="5"/>
        <v>0</v>
      </c>
      <c r="AB55" s="66">
        <f t="shared" si="6"/>
        <v>0</v>
      </c>
      <c r="AC55" s="66">
        <f t="shared" si="7"/>
        <v>0</v>
      </c>
      <c r="AD55" s="66">
        <f t="shared" si="8"/>
        <v>0</v>
      </c>
      <c r="AE55" s="66">
        <f t="shared" si="9"/>
        <v>0</v>
      </c>
      <c r="AF55" s="67" t="str">
        <f t="shared" si="14"/>
        <v>-</v>
      </c>
      <c r="AG55" s="59"/>
      <c r="AH55" s="59"/>
      <c r="AI55" s="59"/>
      <c r="AJ55" s="68"/>
      <c r="AK55" s="59"/>
      <c r="AL55" s="59"/>
    </row>
    <row r="56" spans="1:38" ht="15" customHeight="1" x14ac:dyDescent="0.25">
      <c r="A56" s="59" t="s">
        <v>39</v>
      </c>
      <c r="B56" s="66" cm="1">
        <f t="array" ref="B56">SUMPRODUCT(('Data - apprentices'!$A$2:$A$99208=$A$3)*('Data - apprentices'!$G$2:$G$99208=$B$4)*('Data - apprentices'!$B$2:$B$99208=$A56)*('Data - apprentices'!$H$2:$H$99208=B$5)*('Data - apprentices'!$I$2:$I$99208))</f>
        <v>0</v>
      </c>
      <c r="C56" s="66" cm="1">
        <f t="array" ref="C56">SUMPRODUCT(('Data - apprentices'!$A$2:$A$99208=$A$3)*('Data - apprentices'!$G$2:$G$99208=$B$4)*('Data - apprentices'!$B$2:$B$99208=$A56)*('Data - apprentices'!$H$2:$H$99208=C$5)*('Data - apprentices'!$I$2:$I$99208))</f>
        <v>4</v>
      </c>
      <c r="D56" s="66" cm="1">
        <f t="array" ref="D56">SUMPRODUCT(('Data - apprentices'!$A$2:$A$99208=$A$3)*('Data - apprentices'!$G$2:$G$99208=$B$4)*('Data - apprentices'!$B$2:$B$99208=$A56)*('Data - apprentices'!$H$2:$H$99208=D$5)*('Data - apprentices'!$I$2:$I$99208))</f>
        <v>31</v>
      </c>
      <c r="E56" s="66" cm="1">
        <f t="array" ref="E56">SUMPRODUCT(('Data - apprentices'!$A$2:$A$99208=$A$3)*('Data - apprentices'!$G$2:$G$99208=$B$4)*('Data - apprentices'!$B$2:$B$99208=$A56)*('Data - apprentices'!$H$2:$H$99208=E$5)*('Data - apprentices'!$I$2:$I$99208))</f>
        <v>13</v>
      </c>
      <c r="F56" s="66" cm="1">
        <f t="array" ref="F56">SUMPRODUCT(('Data - apprentices'!$A$2:$A$99208=$A$3)*('Data - apprentices'!$G$2:$G$99208=$B$4)*('Data - apprentices'!$B$2:$B$99208=$A56)*('Data - apprentices'!$H$2:$H$99208=F$5)*('Data - apprentices'!$I$2:$I$99208))</f>
        <v>1</v>
      </c>
      <c r="G56" s="66" cm="1">
        <f t="array" ref="G56">SUMPRODUCT(('Data - apprentices'!$A$2:$A$99208=$A$3)*('Data - apprentices'!$G$2:$G$99208=$B$4)*('Data - apprentices'!$B$2:$B$99208=$A56)*('Data - apprentices'!$H$2:$H$99208=G$5)*('Data - apprentices'!$I$2:$I$99208))</f>
        <v>0</v>
      </c>
      <c r="H56" s="76">
        <f t="shared" si="11"/>
        <v>42.704081632653057</v>
      </c>
      <c r="I56" s="59"/>
      <c r="J56" s="66" cm="1">
        <f t="array" ref="J56">SUMPRODUCT(('Data - apprentices'!$A$2:$A$99208=$A$3)*('Data - apprentices'!$G$2:$G$99208=$J$4)*('Data - apprentices'!$B$2:$B$99208=$A56)*('Data - apprentices'!$H$2:$H$99208=J$5)*('Data - apprentices'!$I$2:$I$99208))</f>
        <v>0</v>
      </c>
      <c r="K56" s="66" cm="1">
        <f t="array" ref="K56">SUMPRODUCT(('Data - apprentices'!$A$2:$A$99208=$A$3)*('Data - apprentices'!$G$2:$G$99208=$J$4)*('Data - apprentices'!$B$2:$B$99208=$A56)*('Data - apprentices'!$H$2:$H$99208=K$5)*('Data - apprentices'!$I$2:$I$99208))</f>
        <v>1</v>
      </c>
      <c r="L56" s="66" cm="1">
        <f t="array" ref="L56">SUMPRODUCT(('Data - apprentices'!$A$2:$A$99208=$A$3)*('Data - apprentices'!$G$2:$G$99208=$J$4)*('Data - apprentices'!$B$2:$B$99208=$A56)*('Data - apprentices'!$H$2:$H$99208=L$5)*('Data - apprentices'!$I$2:$I$99208))</f>
        <v>0</v>
      </c>
      <c r="M56" s="66" cm="1">
        <f t="array" ref="M56">SUMPRODUCT(('Data - apprentices'!$A$2:$A$99208=$A$3)*('Data - apprentices'!$G$2:$G$99208=$J$4)*('Data - apprentices'!$B$2:$B$99208=$A56)*('Data - apprentices'!$H$2:$H$99208=M$5)*('Data - apprentices'!$I$2:$I$99208))</f>
        <v>0</v>
      </c>
      <c r="N56" s="66" cm="1">
        <f t="array" ref="N56">SUMPRODUCT(('Data - apprentices'!$A$2:$A$99208=$A$3)*('Data - apprentices'!$G$2:$G$99208=$J$4)*('Data - apprentices'!$B$2:$B$99208=$A56)*('Data - apprentices'!$H$2:$H$99208=N$5)*('Data - apprentices'!$I$2:$I$99208))</f>
        <v>1</v>
      </c>
      <c r="O56" s="66" cm="1">
        <f t="array" ref="O56">SUMPRODUCT(('Data - apprentices'!$A$2:$A$99208=$A$3)*('Data - apprentices'!$G$2:$G$99208=$J$4)*('Data - apprentices'!$B$2:$B$99208=$A56)*('Data - apprentices'!$H$2:$H$99208=O$5)*('Data - apprentices'!$I$2:$I$99208))</f>
        <v>0</v>
      </c>
      <c r="P56" s="76">
        <f t="shared" si="12"/>
        <v>45.25</v>
      </c>
      <c r="Q56" s="59"/>
      <c r="R56" s="66" cm="1">
        <f t="array" ref="R56">SUMPRODUCT(('Data - apprentices'!$A$2:$A$99208=$A$3)*('Data - apprentices'!$G$2:$G$99208=$R$4)*('Data - apprentices'!$B$2:$B$99208=$A56)*('Data - apprentices'!$H$2:$H$99208=R$5)*('Data - apprentices'!$I$2:$I$99208))</f>
        <v>7</v>
      </c>
      <c r="S56" s="66" cm="1">
        <f t="array" ref="S56">SUMPRODUCT(('Data - apprentices'!$A$2:$A$99208=$A$3)*('Data - apprentices'!$G$2:$G$99208=$R$4)*('Data - apprentices'!$B$2:$B$99208=$A56)*('Data - apprentices'!$H$2:$H$99208=S$5)*('Data - apprentices'!$I$2:$I$99208))</f>
        <v>10</v>
      </c>
      <c r="T56" s="66" cm="1">
        <f t="array" ref="T56">SUMPRODUCT(('Data - apprentices'!$A$2:$A$99208=$A$3)*('Data - apprentices'!$G$2:$G$99208=$R$4)*('Data - apprentices'!$B$2:$B$99208=$A56)*('Data - apprentices'!$H$2:$H$99208=T$5)*('Data - apprentices'!$I$2:$I$99208))</f>
        <v>11</v>
      </c>
      <c r="U56" s="66" cm="1">
        <f t="array" ref="U56">SUMPRODUCT(('Data - apprentices'!$A$2:$A$99208=$A$3)*('Data - apprentices'!$G$2:$G$99208=$R$4)*('Data - apprentices'!$B$2:$B$99208=$A56)*('Data - apprentices'!$H$2:$H$99208=U$5)*('Data - apprentices'!$I$2:$I$99208))</f>
        <v>8</v>
      </c>
      <c r="V56" s="66" cm="1">
        <f t="array" ref="V56">SUMPRODUCT(('Data - apprentices'!$A$2:$A$99208=$A$3)*('Data - apprentices'!$G$2:$G$99208=$R$4)*('Data - apprentices'!$B$2:$B$99208=$A56)*('Data - apprentices'!$H$2:$H$99208=V$5)*('Data - apprentices'!$I$2:$I$99208))</f>
        <v>3</v>
      </c>
      <c r="W56" s="66" cm="1">
        <f t="array" ref="W56">SUMPRODUCT(('Data - apprentices'!$A$2:$A$99208=$A$3)*('Data - apprentices'!$G$2:$G$99208=$R$4)*('Data - apprentices'!$B$2:$B$99208=$A56)*('Data - apprentices'!$H$2:$H$99208=W$5)*('Data - apprentices'!$I$2:$I$99208))</f>
        <v>0</v>
      </c>
      <c r="X56" s="76">
        <f t="shared" si="13"/>
        <v>37.717948717948715</v>
      </c>
      <c r="Y56" s="59"/>
      <c r="Z56" s="66">
        <f t="shared" si="4"/>
        <v>7</v>
      </c>
      <c r="AA56" s="66">
        <f t="shared" si="5"/>
        <v>15</v>
      </c>
      <c r="AB56" s="66">
        <f t="shared" si="6"/>
        <v>42</v>
      </c>
      <c r="AC56" s="66">
        <f t="shared" si="7"/>
        <v>21</v>
      </c>
      <c r="AD56" s="66">
        <f t="shared" si="8"/>
        <v>5</v>
      </c>
      <c r="AE56" s="66">
        <f t="shared" si="9"/>
        <v>0</v>
      </c>
      <c r="AF56" s="76">
        <f t="shared" si="14"/>
        <v>40.599999999999994</v>
      </c>
      <c r="AG56" s="59"/>
      <c r="AH56" s="59"/>
      <c r="AI56" s="59"/>
      <c r="AJ56" s="68"/>
      <c r="AK56" s="59"/>
      <c r="AL56" s="59"/>
    </row>
    <row r="57" spans="1:38" x14ac:dyDescent="0.2">
      <c r="A57" s="72"/>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73"/>
      <c r="AG57" s="59"/>
      <c r="AH57" s="59"/>
      <c r="AI57" s="59"/>
      <c r="AJ57" s="68"/>
      <c r="AK57" s="59"/>
      <c r="AL57" s="59"/>
    </row>
    <row r="58" spans="1:38" x14ac:dyDescent="0.2">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68"/>
      <c r="AK58" s="59"/>
      <c r="AL58" s="59"/>
    </row>
    <row r="59" spans="1:38" x14ac:dyDescent="0.2">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68"/>
      <c r="AK59" s="59"/>
      <c r="AL59" s="59"/>
    </row>
    <row r="60" spans="1:38" x14ac:dyDescent="0.2">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68"/>
      <c r="AK60" s="59"/>
      <c r="AL60" s="59"/>
    </row>
    <row r="61" spans="1:38" x14ac:dyDescent="0.2">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68"/>
      <c r="AK61" s="59"/>
      <c r="AL61" s="59"/>
    </row>
    <row r="62" spans="1:38" x14ac:dyDescent="0.2">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68"/>
      <c r="AK62" s="59"/>
      <c r="AL62" s="59"/>
    </row>
    <row r="63" spans="1:38" x14ac:dyDescent="0.2">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68"/>
      <c r="AK63" s="59"/>
      <c r="AL63" s="59"/>
    </row>
    <row r="64" spans="1:38" x14ac:dyDescent="0.2">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68"/>
      <c r="AK64" s="59"/>
      <c r="AL64" s="59"/>
    </row>
    <row r="65" spans="1:38" x14ac:dyDescent="0.2">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68"/>
      <c r="AK65" s="59"/>
      <c r="AL65" s="59"/>
    </row>
    <row r="66" spans="1:38" x14ac:dyDescent="0.2">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68"/>
      <c r="AK66" s="59"/>
      <c r="AL66" s="59"/>
    </row>
    <row r="67" spans="1:38" x14ac:dyDescent="0.2">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68"/>
      <c r="AK67" s="59"/>
      <c r="AL67" s="59"/>
    </row>
    <row r="68" spans="1:38" x14ac:dyDescent="0.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68"/>
      <c r="AK68" s="59"/>
      <c r="AL68" s="59"/>
    </row>
    <row r="69" spans="1:38" x14ac:dyDescent="0.2">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68"/>
      <c r="AK69" s="59"/>
      <c r="AL69" s="59"/>
    </row>
    <row r="70" spans="1:38" x14ac:dyDescent="0.2">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68"/>
      <c r="AK70" s="59"/>
      <c r="AL70" s="59"/>
    </row>
    <row r="71" spans="1:38" x14ac:dyDescent="0.2">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68"/>
      <c r="AK71" s="59"/>
      <c r="AL71" s="59"/>
    </row>
    <row r="72" spans="1:38" x14ac:dyDescent="0.2">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68"/>
      <c r="AK72" s="59"/>
      <c r="AL72" s="59"/>
    </row>
    <row r="73" spans="1:38" x14ac:dyDescent="0.2">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68"/>
      <c r="AK73" s="59"/>
      <c r="AL73" s="59"/>
    </row>
    <row r="74" spans="1:38" x14ac:dyDescent="0.2">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68"/>
      <c r="AK74" s="59"/>
      <c r="AL74" s="59"/>
    </row>
    <row r="75" spans="1:38" x14ac:dyDescent="0.2">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68"/>
      <c r="AK75" s="59"/>
      <c r="AL75" s="59"/>
    </row>
    <row r="76" spans="1:38" x14ac:dyDescent="0.2">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68"/>
      <c r="AK76" s="59"/>
      <c r="AL76" s="59"/>
    </row>
    <row r="77" spans="1:38" x14ac:dyDescent="0.2">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68"/>
      <c r="AK77" s="59"/>
      <c r="AL77" s="59"/>
    </row>
    <row r="78" spans="1:38" x14ac:dyDescent="0.2">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68"/>
      <c r="AK78" s="59"/>
      <c r="AL78" s="59"/>
    </row>
    <row r="79" spans="1:38" x14ac:dyDescent="0.2">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68"/>
      <c r="AK79" s="59"/>
      <c r="AL79" s="59"/>
    </row>
    <row r="80" spans="1:38" x14ac:dyDescent="0.2">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68"/>
      <c r="AK80" s="59"/>
      <c r="AL80" s="59"/>
    </row>
    <row r="81" spans="1:38" x14ac:dyDescent="0.2">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68"/>
      <c r="AK81" s="59"/>
      <c r="AL81" s="59"/>
    </row>
    <row r="82" spans="1:38" x14ac:dyDescent="0.2">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68"/>
      <c r="AK82" s="59"/>
      <c r="AL82" s="59"/>
    </row>
    <row r="83" spans="1:38" x14ac:dyDescent="0.2">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68"/>
      <c r="AK83" s="59"/>
      <c r="AL83" s="59"/>
    </row>
    <row r="84" spans="1:38" x14ac:dyDescent="0.2">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68"/>
      <c r="AK84" s="59"/>
      <c r="AL84" s="59"/>
    </row>
    <row r="85" spans="1:38" x14ac:dyDescent="0.2">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row>
    <row r="86" spans="1:38" x14ac:dyDescent="0.2">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row>
    <row r="87" spans="1:38" x14ac:dyDescent="0.2">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row>
    <row r="88" spans="1:38" x14ac:dyDescent="0.2">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row>
    <row r="89" spans="1:38" x14ac:dyDescent="0.2">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row>
    <row r="90" spans="1:38" x14ac:dyDescent="0.2">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row>
    <row r="91" spans="1:38" x14ac:dyDescent="0.2">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row>
    <row r="92" spans="1:38" x14ac:dyDescent="0.2">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row>
    <row r="93" spans="1:38" x14ac:dyDescent="0.2">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row>
    <row r="94" spans="1:38" x14ac:dyDescent="0.2">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row>
    <row r="95" spans="1:38" x14ac:dyDescent="0.2">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row>
    <row r="96" spans="1:38" x14ac:dyDescent="0.2">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row>
    <row r="97" spans="1:38" x14ac:dyDescent="0.2">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row>
    <row r="98" spans="1:38" x14ac:dyDescent="0.2">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row>
    <row r="99" spans="1:38" x14ac:dyDescent="0.2">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row>
    <row r="100" spans="1:38" x14ac:dyDescent="0.2">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row>
    <row r="101" spans="1:38" x14ac:dyDescent="0.2">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row>
    <row r="102" spans="1:38" x14ac:dyDescent="0.2">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row>
    <row r="103" spans="1:38" x14ac:dyDescent="0.2">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row>
    <row r="104" spans="1:38" x14ac:dyDescent="0.2">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row>
    <row r="105" spans="1:38" x14ac:dyDescent="0.2">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row>
    <row r="106" spans="1:38" x14ac:dyDescent="0.2">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row>
    <row r="107" spans="1:38" x14ac:dyDescent="0.2">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row>
    <row r="108" spans="1:38" x14ac:dyDescent="0.2">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row>
    <row r="109" spans="1:38" x14ac:dyDescent="0.2">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row>
    <row r="110" spans="1:38" x14ac:dyDescent="0.2">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row>
    <row r="111" spans="1:38" x14ac:dyDescent="0.2">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row>
    <row r="112" spans="1:38" x14ac:dyDescent="0.2">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row>
    <row r="113" spans="1:38" x14ac:dyDescent="0.2">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row>
    <row r="114" spans="1:38" x14ac:dyDescent="0.2">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row>
    <row r="115" spans="1:38" x14ac:dyDescent="0.2">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x14ac:dyDescent="0.2">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row>
    <row r="117" spans="1:38" x14ac:dyDescent="0.2">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row>
    <row r="118" spans="1:38" x14ac:dyDescent="0.2">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row>
    <row r="119" spans="1:38" x14ac:dyDescent="0.2">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row>
    <row r="120" spans="1:38" x14ac:dyDescent="0.2">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row>
    <row r="121" spans="1:38" x14ac:dyDescent="0.2">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row>
    <row r="122" spans="1:38" x14ac:dyDescent="0.2">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row>
    <row r="123" spans="1:38" x14ac:dyDescent="0.2">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row>
    <row r="124" spans="1:38" x14ac:dyDescent="0.2">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68">
        <v>2017</v>
      </c>
      <c r="AK124" s="59"/>
      <c r="AL124" s="59"/>
    </row>
    <row r="125" spans="1:38" x14ac:dyDescent="0.2">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68">
        <v>2016</v>
      </c>
      <c r="AK125" s="59"/>
      <c r="AL125" s="59"/>
    </row>
    <row r="126" spans="1:38" x14ac:dyDescent="0.2">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68">
        <v>2015</v>
      </c>
      <c r="AK126" s="59"/>
      <c r="AL126" s="59"/>
    </row>
    <row r="127" spans="1:38" x14ac:dyDescent="0.2">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68">
        <v>2014</v>
      </c>
      <c r="AK127" s="59"/>
      <c r="AL127" s="59"/>
    </row>
    <row r="128" spans="1:38" x14ac:dyDescent="0.2">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68">
        <v>2013</v>
      </c>
      <c r="AK128" s="59"/>
      <c r="AL128" s="59"/>
    </row>
    <row r="129" spans="1:38" x14ac:dyDescent="0.2">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68">
        <v>2012</v>
      </c>
      <c r="AK129" s="59"/>
      <c r="AL129" s="59"/>
    </row>
    <row r="130" spans="1:38" x14ac:dyDescent="0.2">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68">
        <v>2011</v>
      </c>
      <c r="AK130" s="59"/>
      <c r="AL130" s="59"/>
    </row>
    <row r="131" spans="1:38" x14ac:dyDescent="0.2">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68">
        <v>2010</v>
      </c>
      <c r="AK131" s="59"/>
      <c r="AL131" s="59"/>
    </row>
    <row r="132" spans="1:38" x14ac:dyDescent="0.2">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68">
        <v>2009</v>
      </c>
      <c r="AK132" s="59"/>
      <c r="AL132" s="59"/>
    </row>
    <row r="133" spans="1:38" x14ac:dyDescent="0.2">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68">
        <v>2008</v>
      </c>
      <c r="AK133" s="59"/>
      <c r="AL133" s="59"/>
    </row>
    <row r="134" spans="1:38" x14ac:dyDescent="0.2">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68">
        <v>2007</v>
      </c>
      <c r="AK134" s="59"/>
      <c r="AL134" s="59"/>
    </row>
    <row r="135" spans="1:38" x14ac:dyDescent="0.2">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68">
        <v>2006</v>
      </c>
      <c r="AK135" s="59"/>
      <c r="AL135" s="59"/>
    </row>
    <row r="136" spans="1:38" x14ac:dyDescent="0.2">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68">
        <v>2005</v>
      </c>
      <c r="AK136" s="59"/>
      <c r="AL136" s="59"/>
    </row>
    <row r="137" spans="1:38" x14ac:dyDescent="0.2">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68">
        <v>2004</v>
      </c>
      <c r="AK137" s="59"/>
      <c r="AL137" s="59"/>
    </row>
    <row r="138" spans="1:38" x14ac:dyDescent="0.2">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68">
        <v>2003</v>
      </c>
      <c r="AK138" s="59"/>
      <c r="AL138" s="59"/>
    </row>
    <row r="139" spans="1:38" x14ac:dyDescent="0.2">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68">
        <v>2002</v>
      </c>
      <c r="AK139" s="59"/>
      <c r="AL139" s="59"/>
    </row>
  </sheetData>
  <pageMargins left="0.7" right="0.7" top="0.75" bottom="0.75" header="0.3" footer="0.3"/>
  <headerFooter>
    <oddHeader>&amp;C&amp;"Calibri"&amp;10&amp;K000000 OFFICIAL-SENSITIVE - MHCLG ONLY&amp;1#_x000D_</oddHeader>
    <oddFooter>&amp;C_x000D_&amp;1#&amp;"Calibri"&amp;10&amp;K000000 OFFICIAL-SENSITIVE - MHCLG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AF190-3BD7-424F-A67A-37B2A9F35839}">
  <sheetPr codeName="Sheet5"/>
  <dimension ref="A1:AL170"/>
  <sheetViews>
    <sheetView zoomScaleNormal="100" workbookViewId="0">
      <selection activeCell="Z6" sqref="Z6:AD6"/>
    </sheetView>
  </sheetViews>
  <sheetFormatPr defaultColWidth="9.140625" defaultRowHeight="15" x14ac:dyDescent="0.2"/>
  <cols>
    <col min="1" max="1" width="41.5703125" style="39" customWidth="1"/>
    <col min="2" max="7" width="8.5703125" style="39" customWidth="1"/>
    <col min="8" max="8" width="11.7109375" style="39" customWidth="1"/>
    <col min="9" max="9" width="3.5703125" style="39" customWidth="1"/>
    <col min="10" max="15" width="8.5703125" style="39" customWidth="1"/>
    <col min="16" max="16" width="11.7109375" style="39" customWidth="1"/>
    <col min="17" max="17" width="5.5703125" style="39" bestFit="1" customWidth="1"/>
    <col min="18" max="23" width="8.5703125" style="39" customWidth="1"/>
    <col min="24" max="24" width="11.7109375" style="39" customWidth="1"/>
    <col min="25" max="25" width="5.5703125" style="39" bestFit="1" customWidth="1"/>
    <col min="26" max="31" width="8.5703125" style="39" customWidth="1"/>
    <col min="32" max="32" width="11.7109375" style="39" customWidth="1"/>
    <col min="33" max="33" width="21.5703125" style="39" bestFit="1" customWidth="1"/>
    <col min="34" max="34" width="9.140625" style="39"/>
    <col min="35" max="35" width="9.140625" style="39" customWidth="1"/>
    <col min="36" max="36" width="13.42578125" style="39" hidden="1" customWidth="1"/>
    <col min="37" max="37" width="10" style="39" customWidth="1"/>
    <col min="38" max="16384" width="9.140625" style="39"/>
  </cols>
  <sheetData>
    <row r="1" spans="1:38" s="16" customFormat="1" ht="18.75" x14ac:dyDescent="0.25">
      <c r="A1" s="78" t="s">
        <v>205</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41"/>
      <c r="AJ1" s="41"/>
      <c r="AK1" s="59"/>
      <c r="AL1" s="59"/>
    </row>
    <row r="2" spans="1:38" s="16" customFormat="1" ht="24.75" customHeight="1" x14ac:dyDescent="0.2">
      <c r="A2" s="43" t="s">
        <v>154</v>
      </c>
      <c r="B2" s="29"/>
      <c r="C2" s="29"/>
      <c r="D2" s="29"/>
      <c r="E2" s="43"/>
      <c r="F2" s="29"/>
      <c r="G2" s="29"/>
      <c r="H2" s="43"/>
      <c r="I2" s="43"/>
      <c r="J2" s="29"/>
      <c r="K2" s="29"/>
      <c r="L2" s="29"/>
      <c r="M2" s="29"/>
      <c r="N2" s="29"/>
      <c r="O2" s="29"/>
      <c r="P2" s="29"/>
      <c r="Q2" s="43"/>
      <c r="R2" s="29"/>
      <c r="S2" s="29"/>
      <c r="T2" s="29"/>
      <c r="U2" s="29"/>
      <c r="V2" s="29"/>
      <c r="W2" s="29"/>
      <c r="X2" s="29"/>
      <c r="Y2" s="43"/>
      <c r="Z2" s="29"/>
      <c r="AA2" s="29"/>
      <c r="AB2" s="29"/>
      <c r="AC2" s="29"/>
      <c r="AD2" s="29"/>
      <c r="AE2" s="29"/>
      <c r="AF2" s="29"/>
      <c r="AG2" s="41"/>
      <c r="AH2" s="41"/>
      <c r="AI2" s="41"/>
      <c r="AJ2" s="41"/>
      <c r="AK2" s="59"/>
      <c r="AL2" s="59"/>
    </row>
    <row r="3" spans="1:38" s="16" customFormat="1" ht="15" customHeight="1" x14ac:dyDescent="0.2">
      <c r="A3" s="106">
        <v>2025</v>
      </c>
      <c r="B3" s="30"/>
      <c r="C3" s="30"/>
      <c r="D3" s="30"/>
      <c r="E3" s="30"/>
      <c r="F3" s="30"/>
      <c r="G3" s="30"/>
      <c r="H3" s="30"/>
      <c r="I3" s="30"/>
      <c r="J3" s="30"/>
      <c r="K3" s="30"/>
      <c r="L3" s="30"/>
      <c r="M3" s="30"/>
      <c r="N3" s="30"/>
      <c r="O3" s="30"/>
      <c r="P3" s="41"/>
      <c r="Q3" s="41"/>
      <c r="R3" s="41"/>
      <c r="S3" s="41"/>
      <c r="T3" s="41"/>
      <c r="U3" s="41"/>
      <c r="V3" s="41"/>
      <c r="W3" s="41"/>
      <c r="X3" s="59"/>
      <c r="Y3" s="59"/>
      <c r="Z3" s="59"/>
      <c r="AA3" s="59"/>
      <c r="AB3" s="59"/>
      <c r="AC3" s="59"/>
      <c r="AD3" s="59"/>
      <c r="AE3" s="59"/>
      <c r="AF3" s="59"/>
      <c r="AG3" s="59"/>
      <c r="AH3" s="59"/>
      <c r="AI3" s="59"/>
      <c r="AJ3" s="59"/>
      <c r="AK3" s="59"/>
      <c r="AL3" s="59"/>
    </row>
    <row r="4" spans="1:38" s="16" customFormat="1" ht="32.1" customHeight="1" thickBot="1" x14ac:dyDescent="0.25">
      <c r="A4" s="41"/>
      <c r="B4" s="79" t="s">
        <v>41</v>
      </c>
      <c r="C4" s="79"/>
      <c r="D4" s="79"/>
      <c r="E4" s="79"/>
      <c r="F4" s="79"/>
      <c r="G4" s="79"/>
      <c r="H4" s="79"/>
      <c r="I4" s="31" t="s">
        <v>65</v>
      </c>
      <c r="J4" s="79" t="s">
        <v>116</v>
      </c>
      <c r="K4" s="79"/>
      <c r="L4" s="79"/>
      <c r="M4" s="79"/>
      <c r="N4" s="79"/>
      <c r="O4" s="79"/>
      <c r="P4" s="79"/>
      <c r="Q4" s="31" t="s">
        <v>65</v>
      </c>
      <c r="R4" s="79" t="s">
        <v>117</v>
      </c>
      <c r="S4" s="79"/>
      <c r="T4" s="79"/>
      <c r="U4" s="79"/>
      <c r="V4" s="79"/>
      <c r="W4" s="79"/>
      <c r="X4" s="79"/>
      <c r="Y4" s="31" t="s">
        <v>65</v>
      </c>
      <c r="Z4" s="80" t="s">
        <v>118</v>
      </c>
      <c r="AA4" s="80"/>
      <c r="AB4" s="80"/>
      <c r="AC4" s="80"/>
      <c r="AD4" s="80"/>
      <c r="AE4" s="80"/>
      <c r="AF4" s="80"/>
      <c r="AG4" s="41"/>
      <c r="AH4" s="41"/>
      <c r="AI4" s="41"/>
      <c r="AJ4" s="41"/>
      <c r="AK4" s="59"/>
      <c r="AL4" s="59"/>
    </row>
    <row r="5" spans="1:38" s="33" customFormat="1" ht="45" customHeight="1" thickBot="1" x14ac:dyDescent="0.3">
      <c r="A5" s="81" t="s">
        <v>206</v>
      </c>
      <c r="B5" s="82" t="s">
        <v>42</v>
      </c>
      <c r="C5" s="82" t="s">
        <v>43</v>
      </c>
      <c r="D5" s="82" t="s">
        <v>44</v>
      </c>
      <c r="E5" s="82" t="s">
        <v>45</v>
      </c>
      <c r="F5" s="107" t="s">
        <v>46</v>
      </c>
      <c r="G5" s="82" t="s">
        <v>101</v>
      </c>
      <c r="H5" s="82" t="s">
        <v>207</v>
      </c>
      <c r="I5" s="32" t="s">
        <v>65</v>
      </c>
      <c r="J5" s="82" t="s">
        <v>42</v>
      </c>
      <c r="K5" s="82" t="s">
        <v>43</v>
      </c>
      <c r="L5" s="82" t="s">
        <v>44</v>
      </c>
      <c r="M5" s="82" t="s">
        <v>45</v>
      </c>
      <c r="N5" s="107" t="s">
        <v>46</v>
      </c>
      <c r="O5" s="82" t="s">
        <v>101</v>
      </c>
      <c r="P5" s="82" t="s">
        <v>207</v>
      </c>
      <c r="Q5" s="32" t="s">
        <v>65</v>
      </c>
      <c r="R5" s="82" t="s">
        <v>42</v>
      </c>
      <c r="S5" s="82" t="s">
        <v>43</v>
      </c>
      <c r="T5" s="82" t="s">
        <v>44</v>
      </c>
      <c r="U5" s="82" t="s">
        <v>45</v>
      </c>
      <c r="V5" s="107" t="s">
        <v>46</v>
      </c>
      <c r="W5" s="82" t="s">
        <v>101</v>
      </c>
      <c r="X5" s="82" t="s">
        <v>207</v>
      </c>
      <c r="Y5" s="32" t="s">
        <v>65</v>
      </c>
      <c r="Z5" s="83" t="s">
        <v>42</v>
      </c>
      <c r="AA5" s="83" t="s">
        <v>43</v>
      </c>
      <c r="AB5" s="83" t="s">
        <v>44</v>
      </c>
      <c r="AC5" s="83" t="s">
        <v>45</v>
      </c>
      <c r="AD5" s="108" t="s">
        <v>46</v>
      </c>
      <c r="AE5" s="83" t="s">
        <v>101</v>
      </c>
      <c r="AF5" s="83" t="s">
        <v>208</v>
      </c>
      <c r="AG5" s="84"/>
      <c r="AH5" s="84"/>
      <c r="AI5" s="84"/>
      <c r="AJ5" s="84"/>
      <c r="AK5" s="84"/>
      <c r="AL5" s="84"/>
    </row>
    <row r="6" spans="1:38" s="35" customFormat="1" ht="15" customHeight="1" x14ac:dyDescent="0.25">
      <c r="A6" s="61" t="s">
        <v>0</v>
      </c>
      <c r="B6" s="85">
        <f>ROUND(FIRE1125a_working!B6,0)</f>
        <v>296</v>
      </c>
      <c r="C6" s="85">
        <f>ROUND(FIRE1125a_working!C6,0)</f>
        <v>790</v>
      </c>
      <c r="D6" s="85">
        <f>ROUND(FIRE1125a_working!D6,0)</f>
        <v>338</v>
      </c>
      <c r="E6" s="85">
        <f>ROUND(FIRE1125a_working!E6,0)</f>
        <v>114</v>
      </c>
      <c r="F6" s="85">
        <f>ROUND(FIRE1125a_working!F6,0)</f>
        <v>4</v>
      </c>
      <c r="G6" s="85">
        <f>ROUND(FIRE1125a_working!G6,0)</f>
        <v>0</v>
      </c>
      <c r="H6" s="85">
        <f>IF(SUM(B6:F6)=0,"-",ROUND(FIRE1125a_working!H6,0))</f>
        <v>32</v>
      </c>
      <c r="I6" s="34" t="s">
        <v>65</v>
      </c>
      <c r="J6" s="85">
        <f>ROUND(FIRE1125a_working!J6,0)</f>
        <v>8</v>
      </c>
      <c r="K6" s="85">
        <f>ROUND(FIRE1125a_working!K6,0)</f>
        <v>20</v>
      </c>
      <c r="L6" s="85">
        <f>ROUND(FIRE1125a_working!L6,0)</f>
        <v>17</v>
      </c>
      <c r="M6" s="85">
        <f>ROUND(FIRE1125a_working!M6,0)</f>
        <v>3</v>
      </c>
      <c r="N6" s="85">
        <f>ROUND(FIRE1125a_working!N6,0)</f>
        <v>2</v>
      </c>
      <c r="O6" s="85">
        <f>ROUND(FIRE1125a_working!O6,0)</f>
        <v>0</v>
      </c>
      <c r="P6" s="85">
        <f>IF(SUM(J6:N6)=0,"-",ROUND(FIRE1125a_working!P6,0))</f>
        <v>34</v>
      </c>
      <c r="Q6" s="34" t="s">
        <v>65</v>
      </c>
      <c r="R6" s="85">
        <f>ROUND(FIRE1125a_working!R6,0)</f>
        <v>61</v>
      </c>
      <c r="S6" s="85">
        <f>ROUND(FIRE1125a_working!S6,0)</f>
        <v>89</v>
      </c>
      <c r="T6" s="85">
        <f>ROUND(FIRE1125a_working!T6,0)</f>
        <v>59</v>
      </c>
      <c r="U6" s="85">
        <f>ROUND(FIRE1125a_working!U6,0)</f>
        <v>36</v>
      </c>
      <c r="V6" s="85">
        <f>ROUND(FIRE1125a_working!V6,0)</f>
        <v>6</v>
      </c>
      <c r="W6" s="85">
        <f>ROUND(FIRE1125a_working!W6,0)</f>
        <v>0</v>
      </c>
      <c r="X6" s="85">
        <f>IF(SUM(R6:V6)=0,"-",ROUND(FIRE1125a_working!X6,0))</f>
        <v>34</v>
      </c>
      <c r="Y6" s="34" t="s">
        <v>65</v>
      </c>
      <c r="Z6" s="85">
        <f>ROUND(FIRE1125a_working!Z6,0)</f>
        <v>365</v>
      </c>
      <c r="AA6" s="85">
        <f>ROUND(FIRE1125a_working!AA6,0)</f>
        <v>899</v>
      </c>
      <c r="AB6" s="85">
        <f>ROUND(FIRE1125a_working!AB6,0)</f>
        <v>414</v>
      </c>
      <c r="AC6" s="85">
        <f>ROUND(FIRE1125a_working!AC6,0)</f>
        <v>153</v>
      </c>
      <c r="AD6" s="85">
        <f>ROUND(FIRE1125a_working!AD6,0)</f>
        <v>12</v>
      </c>
      <c r="AE6" s="85">
        <f>ROUND(FIRE1125a_working!AE6,0)</f>
        <v>0</v>
      </c>
      <c r="AF6" s="85">
        <f>IF(SUM(Z6:AD6)=0,"-",ROUND(FIRE1125a_working!AF6,0))</f>
        <v>32</v>
      </c>
      <c r="AG6" s="40"/>
      <c r="AH6" s="40"/>
      <c r="AI6" s="86"/>
      <c r="AJ6" s="86"/>
      <c r="AK6" s="61"/>
      <c r="AL6" s="61"/>
    </row>
    <row r="7" spans="1:38" s="35" customFormat="1" ht="15" customHeight="1" x14ac:dyDescent="0.25">
      <c r="A7" s="61" t="s">
        <v>83</v>
      </c>
      <c r="B7" s="87">
        <f>ROUND(FIRE1125a_working!B7,0)</f>
        <v>147</v>
      </c>
      <c r="C7" s="87">
        <f>ROUND(FIRE1125a_working!C7,0)</f>
        <v>380</v>
      </c>
      <c r="D7" s="87">
        <f>ROUND(FIRE1125a_working!D7,0)</f>
        <v>148</v>
      </c>
      <c r="E7" s="87">
        <f>ROUND(FIRE1125a_working!E7,0)</f>
        <v>59</v>
      </c>
      <c r="F7" s="87">
        <f>ROUND(FIRE1125a_working!F7,0)</f>
        <v>3</v>
      </c>
      <c r="G7" s="87">
        <f>ROUND(FIRE1125a_working!G7,0)</f>
        <v>0</v>
      </c>
      <c r="H7" s="87">
        <f>IF(SUM(B7:F7)=0,"-",ROUND(FIRE1125a_working!H7,0))</f>
        <v>32</v>
      </c>
      <c r="I7" s="36" t="s">
        <v>65</v>
      </c>
      <c r="J7" s="87">
        <f>ROUND(FIRE1125a_working!J7,0)</f>
        <v>8</v>
      </c>
      <c r="K7" s="87">
        <f>ROUND(FIRE1125a_working!K7,0)</f>
        <v>15</v>
      </c>
      <c r="L7" s="87">
        <f>ROUND(FIRE1125a_working!L7,0)</f>
        <v>10</v>
      </c>
      <c r="M7" s="87">
        <f>ROUND(FIRE1125a_working!M7,0)</f>
        <v>2</v>
      </c>
      <c r="N7" s="87">
        <f>ROUND(FIRE1125a_working!N7,0)</f>
        <v>1</v>
      </c>
      <c r="O7" s="87">
        <f>ROUND(FIRE1125a_working!O7,0)</f>
        <v>0</v>
      </c>
      <c r="P7" s="87">
        <f>IF(SUM(J7:N7)=0,"-",ROUND(FIRE1125a_working!P7,0))</f>
        <v>33</v>
      </c>
      <c r="Q7" s="36" t="s">
        <v>65</v>
      </c>
      <c r="R7" s="87">
        <f>ROUND(FIRE1125a_working!R7,0)</f>
        <v>37</v>
      </c>
      <c r="S7" s="87">
        <f>ROUND(FIRE1125a_working!S7,0)</f>
        <v>62</v>
      </c>
      <c r="T7" s="87">
        <f>ROUND(FIRE1125a_working!T7,0)</f>
        <v>39</v>
      </c>
      <c r="U7" s="87">
        <f>ROUND(FIRE1125a_working!U7,0)</f>
        <v>17</v>
      </c>
      <c r="V7" s="87">
        <f>ROUND(FIRE1125a_working!V7,0)</f>
        <v>3</v>
      </c>
      <c r="W7" s="87">
        <f>ROUND(FIRE1125a_working!W7,0)</f>
        <v>0</v>
      </c>
      <c r="X7" s="87">
        <f>IF(SUM(R7:V7)=0,"-",ROUND(FIRE1125a_working!X7,0))</f>
        <v>33</v>
      </c>
      <c r="Y7" s="36" t="s">
        <v>65</v>
      </c>
      <c r="Z7" s="87">
        <f>ROUND(FIRE1125a_working!Z7,0)</f>
        <v>192</v>
      </c>
      <c r="AA7" s="87">
        <f>ROUND(FIRE1125a_working!AA7,0)</f>
        <v>457</v>
      </c>
      <c r="AB7" s="87">
        <f>ROUND(FIRE1125a_working!AB7,0)</f>
        <v>197</v>
      </c>
      <c r="AC7" s="87">
        <f>ROUND(FIRE1125a_working!AC7,0)</f>
        <v>78</v>
      </c>
      <c r="AD7" s="87">
        <f>ROUND(FIRE1125a_working!AD7,0)</f>
        <v>7</v>
      </c>
      <c r="AE7" s="87">
        <f>ROUND(FIRE1125a_working!AE7,0)</f>
        <v>0</v>
      </c>
      <c r="AF7" s="87">
        <f>IF(SUM(Z7:AD7)=0,"-",ROUND(FIRE1125a_working!AF7,0))</f>
        <v>32</v>
      </c>
      <c r="AG7" s="40"/>
      <c r="AH7" s="40"/>
      <c r="AI7" s="86"/>
      <c r="AJ7" s="86"/>
      <c r="AK7" s="61"/>
      <c r="AL7" s="61"/>
    </row>
    <row r="8" spans="1:38" s="35" customFormat="1" ht="15" customHeight="1" x14ac:dyDescent="0.25">
      <c r="A8" s="61" t="s">
        <v>40</v>
      </c>
      <c r="B8" s="87">
        <f>ROUND(FIRE1125a_working!B8,0)</f>
        <v>149</v>
      </c>
      <c r="C8" s="87">
        <f>ROUND(FIRE1125a_working!C8,0)</f>
        <v>410</v>
      </c>
      <c r="D8" s="87">
        <f>ROUND(FIRE1125a_working!D8,0)</f>
        <v>190</v>
      </c>
      <c r="E8" s="87">
        <f>ROUND(FIRE1125a_working!E8,0)</f>
        <v>55</v>
      </c>
      <c r="F8" s="87">
        <f>ROUND(FIRE1125a_working!F8,0)</f>
        <v>1</v>
      </c>
      <c r="G8" s="87">
        <f>ROUND(FIRE1125a_working!G8,0)</f>
        <v>0</v>
      </c>
      <c r="H8" s="87">
        <f>IF(SUM(B8:F8)=0,"-",ROUND(FIRE1125a_working!H8,0))</f>
        <v>32</v>
      </c>
      <c r="I8" s="36" t="s">
        <v>65</v>
      </c>
      <c r="J8" s="87">
        <f>ROUND(FIRE1125a_working!J8,0)</f>
        <v>0</v>
      </c>
      <c r="K8" s="87">
        <f>ROUND(FIRE1125a_working!K8,0)</f>
        <v>5</v>
      </c>
      <c r="L8" s="87">
        <f>ROUND(FIRE1125a_working!L8,0)</f>
        <v>7</v>
      </c>
      <c r="M8" s="87">
        <f>ROUND(FIRE1125a_working!M8,0)</f>
        <v>1</v>
      </c>
      <c r="N8" s="87">
        <f>ROUND(FIRE1125a_working!N8,0)</f>
        <v>1</v>
      </c>
      <c r="O8" s="87">
        <f>ROUND(FIRE1125a_working!O8,0)</f>
        <v>0</v>
      </c>
      <c r="P8" s="87">
        <f>IF(SUM(J8:N8)=0,"-",ROUND(FIRE1125a_working!P8,0))</f>
        <v>39</v>
      </c>
      <c r="Q8" s="36" t="s">
        <v>65</v>
      </c>
      <c r="R8" s="87">
        <f>ROUND(FIRE1125a_working!R8,0)</f>
        <v>24</v>
      </c>
      <c r="S8" s="87">
        <f>ROUND(FIRE1125a_working!S8,0)</f>
        <v>27</v>
      </c>
      <c r="T8" s="87">
        <f>ROUND(FIRE1125a_working!T8,0)</f>
        <v>20</v>
      </c>
      <c r="U8" s="87">
        <f>ROUND(FIRE1125a_working!U8,0)</f>
        <v>19</v>
      </c>
      <c r="V8" s="87">
        <f>ROUND(FIRE1125a_working!V8,0)</f>
        <v>3</v>
      </c>
      <c r="W8" s="87">
        <f>ROUND(FIRE1125a_working!W8,0)</f>
        <v>0</v>
      </c>
      <c r="X8" s="87">
        <f>IF(SUM(R8:V8)=0,"-",ROUND(FIRE1125a_working!X8,0))</f>
        <v>35</v>
      </c>
      <c r="Y8" s="36" t="s">
        <v>65</v>
      </c>
      <c r="Z8" s="87">
        <f>ROUND(FIRE1125a_working!Z8,0)</f>
        <v>173</v>
      </c>
      <c r="AA8" s="87">
        <f>ROUND(FIRE1125a_working!AA8,0)</f>
        <v>442</v>
      </c>
      <c r="AB8" s="87">
        <f>ROUND(FIRE1125a_working!AB8,0)</f>
        <v>217</v>
      </c>
      <c r="AC8" s="87">
        <f>ROUND(FIRE1125a_working!AC8,0)</f>
        <v>75</v>
      </c>
      <c r="AD8" s="87">
        <f>ROUND(FIRE1125a_working!AD8,0)</f>
        <v>5</v>
      </c>
      <c r="AE8" s="87">
        <f>ROUND(FIRE1125a_working!AE8,0)</f>
        <v>0</v>
      </c>
      <c r="AF8" s="87">
        <f>IF(SUM(Z8:AD8)=0,"-",ROUND(FIRE1125a_working!AF8,0))</f>
        <v>32</v>
      </c>
      <c r="AG8" s="40"/>
      <c r="AH8" s="40"/>
      <c r="AI8" s="86"/>
      <c r="AJ8" s="86"/>
      <c r="AK8" s="61"/>
      <c r="AL8" s="61"/>
    </row>
    <row r="9" spans="1:38" s="35" customFormat="1" ht="15" customHeight="1" x14ac:dyDescent="0.25">
      <c r="A9" s="61" t="s">
        <v>84</v>
      </c>
      <c r="B9" s="87">
        <f>ROUND(FIRE1125a_working!B9,0)</f>
        <v>218</v>
      </c>
      <c r="C9" s="87">
        <f>ROUND(FIRE1125a_working!C9,0)</f>
        <v>619</v>
      </c>
      <c r="D9" s="87">
        <f>ROUND(FIRE1125a_working!D9,0)</f>
        <v>258</v>
      </c>
      <c r="E9" s="87">
        <f>ROUND(FIRE1125a_working!E9,0)</f>
        <v>80</v>
      </c>
      <c r="F9" s="87">
        <f>ROUND(FIRE1125a_working!F9,0)</f>
        <v>2</v>
      </c>
      <c r="G9" s="87">
        <f>ROUND(FIRE1125a_working!G9,0)</f>
        <v>0</v>
      </c>
      <c r="H9" s="87">
        <f>IF(SUM(B9:F9)=0,"-",ROUND(FIRE1125a_working!H9,0))</f>
        <v>32</v>
      </c>
      <c r="I9" s="36" t="s">
        <v>65</v>
      </c>
      <c r="J9" s="87">
        <f>ROUND(FIRE1125a_working!J9,0)</f>
        <v>5</v>
      </c>
      <c r="K9" s="87">
        <f>ROUND(FIRE1125a_working!K9,0)</f>
        <v>11</v>
      </c>
      <c r="L9" s="87">
        <f>ROUND(FIRE1125a_working!L9,0)</f>
        <v>14</v>
      </c>
      <c r="M9" s="87">
        <f>ROUND(FIRE1125a_working!M9,0)</f>
        <v>3</v>
      </c>
      <c r="N9" s="87">
        <f>ROUND(FIRE1125a_working!N9,0)</f>
        <v>2</v>
      </c>
      <c r="O9" s="87">
        <f>ROUND(FIRE1125a_working!O9,0)</f>
        <v>0</v>
      </c>
      <c r="P9" s="87">
        <f>IF(SUM(J9:N9)=0,"-",ROUND(FIRE1125a_working!P9,0))</f>
        <v>36</v>
      </c>
      <c r="Q9" s="36" t="s">
        <v>65</v>
      </c>
      <c r="R9" s="87">
        <f>ROUND(FIRE1125a_working!R9,0)</f>
        <v>35</v>
      </c>
      <c r="S9" s="87">
        <f>ROUND(FIRE1125a_working!S9,0)</f>
        <v>38</v>
      </c>
      <c r="T9" s="87">
        <f>ROUND(FIRE1125a_working!T9,0)</f>
        <v>26</v>
      </c>
      <c r="U9" s="87">
        <f>ROUND(FIRE1125a_working!U9,0)</f>
        <v>22</v>
      </c>
      <c r="V9" s="87">
        <f>ROUND(FIRE1125a_working!V9,0)</f>
        <v>6</v>
      </c>
      <c r="W9" s="87">
        <f>ROUND(FIRE1125a_working!W9,0)</f>
        <v>0</v>
      </c>
      <c r="X9" s="87">
        <f>IF(SUM(R9:V9)=0,"-",ROUND(FIRE1125a_working!X9,0))</f>
        <v>34</v>
      </c>
      <c r="Y9" s="36" t="s">
        <v>65</v>
      </c>
      <c r="Z9" s="87">
        <f>ROUND(FIRE1125a_working!Z9,0)</f>
        <v>258</v>
      </c>
      <c r="AA9" s="87">
        <f>ROUND(FIRE1125a_working!AA9,0)</f>
        <v>668</v>
      </c>
      <c r="AB9" s="87">
        <f>ROUND(FIRE1125a_working!AB9,0)</f>
        <v>298</v>
      </c>
      <c r="AC9" s="87">
        <f>ROUND(FIRE1125a_working!AC9,0)</f>
        <v>105</v>
      </c>
      <c r="AD9" s="87">
        <f>ROUND(FIRE1125a_working!AD9,0)</f>
        <v>10</v>
      </c>
      <c r="AE9" s="87">
        <f>ROUND(FIRE1125a_working!AE9,0)</f>
        <v>0</v>
      </c>
      <c r="AF9" s="87">
        <f>IF(SUM(Z9:AD9)=0,"-",ROUND(FIRE1125a_working!AF9,0))</f>
        <v>32</v>
      </c>
      <c r="AG9" s="40"/>
      <c r="AH9" s="40"/>
      <c r="AI9" s="86"/>
      <c r="AJ9" s="86"/>
      <c r="AK9" s="61"/>
      <c r="AL9" s="61"/>
    </row>
    <row r="10" spans="1:38" s="35" customFormat="1" ht="15" customHeight="1" x14ac:dyDescent="0.25">
      <c r="A10" s="61" t="s">
        <v>91</v>
      </c>
      <c r="B10" s="87">
        <f>ROUND(FIRE1125a_working!B10,0)</f>
        <v>60</v>
      </c>
      <c r="C10" s="87">
        <f>ROUND(FIRE1125a_working!C10,0)</f>
        <v>124</v>
      </c>
      <c r="D10" s="87">
        <f>ROUND(FIRE1125a_working!D10,0)</f>
        <v>56</v>
      </c>
      <c r="E10" s="87">
        <f>ROUND(FIRE1125a_working!E10,0)</f>
        <v>18</v>
      </c>
      <c r="F10" s="87">
        <f>ROUND(FIRE1125a_working!F10,0)</f>
        <v>1</v>
      </c>
      <c r="G10" s="87">
        <f>ROUND(FIRE1125a_working!G10,0)</f>
        <v>0</v>
      </c>
      <c r="H10" s="87">
        <f>IF(SUM(B10:F10)=0,"-",ROUND(FIRE1125a_working!H10,0))</f>
        <v>31</v>
      </c>
      <c r="I10" s="36" t="s">
        <v>65</v>
      </c>
      <c r="J10" s="87">
        <f>ROUND(FIRE1125a_working!J10,0)</f>
        <v>0</v>
      </c>
      <c r="K10" s="87">
        <f>ROUND(FIRE1125a_working!K10,0)</f>
        <v>0</v>
      </c>
      <c r="L10" s="87">
        <f>ROUND(FIRE1125a_working!L10,0)</f>
        <v>1</v>
      </c>
      <c r="M10" s="87">
        <f>ROUND(FIRE1125a_working!M10,0)</f>
        <v>0</v>
      </c>
      <c r="N10" s="87">
        <f>ROUND(FIRE1125a_working!N10,0)</f>
        <v>0</v>
      </c>
      <c r="O10" s="87">
        <f>ROUND(FIRE1125a_working!O10,0)</f>
        <v>0</v>
      </c>
      <c r="P10" s="87">
        <f>IF(SUM(J10:N10)=0,"-",ROUND(FIRE1125a_working!P10,0))</f>
        <v>41</v>
      </c>
      <c r="Q10" s="36" t="s">
        <v>65</v>
      </c>
      <c r="R10" s="87">
        <f>ROUND(FIRE1125a_working!R10,0)</f>
        <v>15</v>
      </c>
      <c r="S10" s="87">
        <f>ROUND(FIRE1125a_working!S10,0)</f>
        <v>30</v>
      </c>
      <c r="T10" s="87">
        <f>ROUND(FIRE1125a_working!T10,0)</f>
        <v>17</v>
      </c>
      <c r="U10" s="87">
        <f>ROUND(FIRE1125a_working!U10,0)</f>
        <v>8</v>
      </c>
      <c r="V10" s="87">
        <f>ROUND(FIRE1125a_working!V10,0)</f>
        <v>0</v>
      </c>
      <c r="W10" s="87">
        <f>ROUND(FIRE1125a_working!W10,0)</f>
        <v>0</v>
      </c>
      <c r="X10" s="87">
        <f>IF(SUM(R10:V10)=0,"-",ROUND(FIRE1125a_working!X10,0))</f>
        <v>33</v>
      </c>
      <c r="Y10" s="36" t="s">
        <v>65</v>
      </c>
      <c r="Z10" s="87">
        <f>ROUND(FIRE1125a_working!Z10,0)</f>
        <v>75</v>
      </c>
      <c r="AA10" s="87">
        <f>ROUND(FIRE1125a_working!AA10,0)</f>
        <v>154</v>
      </c>
      <c r="AB10" s="87">
        <f>ROUND(FIRE1125a_working!AB10,0)</f>
        <v>74</v>
      </c>
      <c r="AC10" s="87">
        <f>ROUND(FIRE1125a_working!AC10,0)</f>
        <v>26</v>
      </c>
      <c r="AD10" s="87">
        <f>ROUND(FIRE1125a_working!AD10,0)</f>
        <v>1</v>
      </c>
      <c r="AE10" s="87">
        <f>ROUND(FIRE1125a_working!AE10,0)</f>
        <v>0</v>
      </c>
      <c r="AF10" s="87">
        <f>IF(SUM(Z10:AD10)=0,"-",ROUND(FIRE1125a_working!AF10,0))</f>
        <v>32</v>
      </c>
      <c r="AG10" s="40"/>
      <c r="AH10" s="40"/>
      <c r="AI10" s="86"/>
      <c r="AJ10" s="86"/>
      <c r="AK10" s="61"/>
      <c r="AL10" s="61"/>
    </row>
    <row r="11" spans="1:38" s="35" customFormat="1" ht="15" customHeight="1" x14ac:dyDescent="0.25">
      <c r="A11" s="61" t="s">
        <v>92</v>
      </c>
      <c r="B11" s="87">
        <f>ROUND(FIRE1125a_working!B11,0)</f>
        <v>18</v>
      </c>
      <c r="C11" s="87">
        <f>ROUND(FIRE1125a_working!C11,0)</f>
        <v>47</v>
      </c>
      <c r="D11" s="87">
        <f>ROUND(FIRE1125a_working!D11,0)</f>
        <v>24</v>
      </c>
      <c r="E11" s="87">
        <f>ROUND(FIRE1125a_working!E11,0)</f>
        <v>16</v>
      </c>
      <c r="F11" s="87">
        <f>ROUND(FIRE1125a_working!F11,0)</f>
        <v>1</v>
      </c>
      <c r="G11" s="87">
        <f>ROUND(FIRE1125a_working!G11,0)</f>
        <v>0</v>
      </c>
      <c r="H11" s="87">
        <f>IF(SUM(B11:F11)=0,"-",ROUND(FIRE1125a_working!H11,0))</f>
        <v>34</v>
      </c>
      <c r="I11" s="36" t="s">
        <v>65</v>
      </c>
      <c r="J11" s="87">
        <f>ROUND(FIRE1125a_working!J11,0)</f>
        <v>3</v>
      </c>
      <c r="K11" s="87">
        <f>ROUND(FIRE1125a_working!K11,0)</f>
        <v>9</v>
      </c>
      <c r="L11" s="87">
        <f>ROUND(FIRE1125a_working!L11,0)</f>
        <v>2</v>
      </c>
      <c r="M11" s="87">
        <f>ROUND(FIRE1125a_working!M11,0)</f>
        <v>0</v>
      </c>
      <c r="N11" s="87">
        <f>ROUND(FIRE1125a_working!N11,0)</f>
        <v>0</v>
      </c>
      <c r="O11" s="87">
        <f>ROUND(FIRE1125a_working!O11,0)</f>
        <v>0</v>
      </c>
      <c r="P11" s="87">
        <f>IF(SUM(J11:N11)=0,"-",ROUND(FIRE1125a_working!P11,0))</f>
        <v>29</v>
      </c>
      <c r="Q11" s="36" t="s">
        <v>65</v>
      </c>
      <c r="R11" s="87">
        <f>ROUND(FIRE1125a_working!R11,0)</f>
        <v>11</v>
      </c>
      <c r="S11" s="87">
        <f>ROUND(FIRE1125a_working!S11,0)</f>
        <v>21</v>
      </c>
      <c r="T11" s="87">
        <f>ROUND(FIRE1125a_working!T11,0)</f>
        <v>16</v>
      </c>
      <c r="U11" s="87">
        <f>ROUND(FIRE1125a_working!U11,0)</f>
        <v>6</v>
      </c>
      <c r="V11" s="87">
        <f>ROUND(FIRE1125a_working!V11,0)</f>
        <v>0</v>
      </c>
      <c r="W11" s="87">
        <f>ROUND(FIRE1125a_working!W11,0)</f>
        <v>0</v>
      </c>
      <c r="X11" s="87">
        <f>IF(SUM(R11:V11)=0,"-",ROUND(FIRE1125a_working!X11,0))</f>
        <v>33</v>
      </c>
      <c r="Y11" s="36" t="s">
        <v>65</v>
      </c>
      <c r="Z11" s="87">
        <f>ROUND(FIRE1125a_working!Z11,0)</f>
        <v>32</v>
      </c>
      <c r="AA11" s="87">
        <f>ROUND(FIRE1125a_working!AA11,0)</f>
        <v>77</v>
      </c>
      <c r="AB11" s="87">
        <f>ROUND(FIRE1125a_working!AB11,0)</f>
        <v>42</v>
      </c>
      <c r="AC11" s="87">
        <f>ROUND(FIRE1125a_working!AC11,0)</f>
        <v>22</v>
      </c>
      <c r="AD11" s="87">
        <f>ROUND(FIRE1125a_working!AD11,0)</f>
        <v>1</v>
      </c>
      <c r="AE11" s="87">
        <f>ROUND(FIRE1125a_working!AE11,0)</f>
        <v>0</v>
      </c>
      <c r="AF11" s="87">
        <f>IF(SUM(Z11:AD11)=0,"-",ROUND(FIRE1125a_working!AF11,0))</f>
        <v>33</v>
      </c>
      <c r="AG11" s="40"/>
      <c r="AH11" s="40"/>
      <c r="AI11" s="86"/>
      <c r="AJ11" s="86"/>
      <c r="AK11" s="61"/>
      <c r="AL11" s="61"/>
    </row>
    <row r="12" spans="1:38" s="16" customFormat="1" ht="15" customHeight="1" x14ac:dyDescent="0.25">
      <c r="A12" s="59" t="s">
        <v>1</v>
      </c>
      <c r="B12" s="66">
        <f>ROUND(FIRE1125a_working!B12,0)</f>
        <v>8</v>
      </c>
      <c r="C12" s="66">
        <f>ROUND(FIRE1125a_working!C12,0)</f>
        <v>47</v>
      </c>
      <c r="D12" s="66">
        <f>ROUND(FIRE1125a_working!D12,0)</f>
        <v>33</v>
      </c>
      <c r="E12" s="66">
        <f>ROUND(FIRE1125a_working!E12,0)</f>
        <v>22</v>
      </c>
      <c r="F12" s="66">
        <f>ROUND(FIRE1125a_working!F12,0)</f>
        <v>1</v>
      </c>
      <c r="G12" s="66">
        <f>ROUND(FIRE1125a_working!G12,0)</f>
        <v>0</v>
      </c>
      <c r="H12" s="66">
        <f>IF(SUM(B12:F12)=0,"-",ROUND(FIRE1125a_working!H12,0))</f>
        <v>37</v>
      </c>
      <c r="I12" s="37" t="s">
        <v>65</v>
      </c>
      <c r="J12" s="66">
        <f>ROUND(FIRE1125a_working!J12,0)</f>
        <v>0</v>
      </c>
      <c r="K12" s="66">
        <f>ROUND(FIRE1125a_working!K12,0)</f>
        <v>0</v>
      </c>
      <c r="L12" s="66">
        <f>ROUND(FIRE1125a_working!L12,0)</f>
        <v>6</v>
      </c>
      <c r="M12" s="66">
        <f>ROUND(FIRE1125a_working!M12,0)</f>
        <v>2</v>
      </c>
      <c r="N12" s="66">
        <f>ROUND(FIRE1125a_working!N12,0)</f>
        <v>1</v>
      </c>
      <c r="O12" s="66">
        <f>ROUND(FIRE1125a_working!O12,0)</f>
        <v>0</v>
      </c>
      <c r="P12" s="66">
        <f>IF(SUM(J12:N12)=0,"-",ROUND(FIRE1125a_working!P12,0))</f>
        <v>45</v>
      </c>
      <c r="Q12" s="37" t="s">
        <v>65</v>
      </c>
      <c r="R12" s="66">
        <f>ROUND(FIRE1125a_working!R12,0)</f>
        <v>4</v>
      </c>
      <c r="S12" s="66">
        <f>ROUND(FIRE1125a_working!S12,0)</f>
        <v>7</v>
      </c>
      <c r="T12" s="66">
        <f>ROUND(FIRE1125a_working!T12,0)</f>
        <v>5</v>
      </c>
      <c r="U12" s="66">
        <f>ROUND(FIRE1125a_working!U12,0)</f>
        <v>2</v>
      </c>
      <c r="V12" s="66">
        <f>ROUND(FIRE1125a_working!V12,0)</f>
        <v>3</v>
      </c>
      <c r="W12" s="66">
        <f>ROUND(FIRE1125a_working!W12,0)</f>
        <v>0</v>
      </c>
      <c r="X12" s="66">
        <f>IF(SUM(R12:V12)=0,"-",ROUND(FIRE1125a_working!X12,0))</f>
        <v>37</v>
      </c>
      <c r="Y12" s="37" t="s">
        <v>65</v>
      </c>
      <c r="Z12" s="87">
        <f>ROUND(FIRE1125a_working!Z12,0)</f>
        <v>12</v>
      </c>
      <c r="AA12" s="87">
        <f>ROUND(FIRE1125a_working!AA12,0)</f>
        <v>54</v>
      </c>
      <c r="AB12" s="87">
        <f>ROUND(FIRE1125a_working!AB12,0)</f>
        <v>44</v>
      </c>
      <c r="AC12" s="87">
        <f>ROUND(FIRE1125a_working!AC12,0)</f>
        <v>26</v>
      </c>
      <c r="AD12" s="87">
        <f>ROUND(FIRE1125a_working!AD12,0)</f>
        <v>5</v>
      </c>
      <c r="AE12" s="87">
        <f>ROUND(FIRE1125a_working!AE12,0)</f>
        <v>0</v>
      </c>
      <c r="AF12" s="87">
        <f>IF(SUM(Z12:AD12)=0,"-",ROUND(FIRE1125a_working!AF12,0))</f>
        <v>37</v>
      </c>
      <c r="AG12" s="41"/>
      <c r="AH12" s="41"/>
      <c r="AI12" s="88"/>
      <c r="AJ12" s="88"/>
      <c r="AK12" s="59"/>
      <c r="AL12" s="59"/>
    </row>
    <row r="13" spans="1:38" s="16" customFormat="1" ht="15" customHeight="1" x14ac:dyDescent="0.25">
      <c r="A13" s="59" t="s">
        <v>2</v>
      </c>
      <c r="B13" s="66">
        <f>ROUND(FIRE1125a_working!B13,0)</f>
        <v>0</v>
      </c>
      <c r="C13" s="66">
        <f>ROUND(FIRE1125a_working!C13,0)</f>
        <v>0</v>
      </c>
      <c r="D13" s="66">
        <f>ROUND(FIRE1125a_working!D13,0)</f>
        <v>0</v>
      </c>
      <c r="E13" s="66">
        <f>ROUND(FIRE1125a_working!E13,0)</f>
        <v>0</v>
      </c>
      <c r="F13" s="66">
        <f>ROUND(FIRE1125a_working!F13,0)</f>
        <v>0</v>
      </c>
      <c r="G13" s="66">
        <f>ROUND(FIRE1125a_working!G13,0)</f>
        <v>0</v>
      </c>
      <c r="H13" s="66" t="str">
        <f>IF(SUM(B13:F13)=0,"-",ROUND(FIRE1125a_working!H13,0))</f>
        <v>-</v>
      </c>
      <c r="I13" s="37" t="s">
        <v>65</v>
      </c>
      <c r="J13" s="66">
        <f>ROUND(FIRE1125a_working!J13,0)</f>
        <v>0</v>
      </c>
      <c r="K13" s="66">
        <f>ROUND(FIRE1125a_working!K13,0)</f>
        <v>0</v>
      </c>
      <c r="L13" s="66">
        <f>ROUND(FIRE1125a_working!L13,0)</f>
        <v>0</v>
      </c>
      <c r="M13" s="66">
        <f>ROUND(FIRE1125a_working!M13,0)</f>
        <v>0</v>
      </c>
      <c r="N13" s="66">
        <f>ROUND(FIRE1125a_working!N13,0)</f>
        <v>0</v>
      </c>
      <c r="O13" s="66">
        <f>ROUND(FIRE1125a_working!O13,0)</f>
        <v>0</v>
      </c>
      <c r="P13" s="66" t="str">
        <f>IF(SUM(J13:N13)=0,"-",ROUND(FIRE1125a_working!P13,0))</f>
        <v>-</v>
      </c>
      <c r="Q13" s="37" t="s">
        <v>65</v>
      </c>
      <c r="R13" s="66">
        <f>ROUND(FIRE1125a_working!R13,0)</f>
        <v>0</v>
      </c>
      <c r="S13" s="66">
        <f>ROUND(FIRE1125a_working!S13,0)</f>
        <v>1</v>
      </c>
      <c r="T13" s="66">
        <f>ROUND(FIRE1125a_working!T13,0)</f>
        <v>1</v>
      </c>
      <c r="U13" s="66">
        <f>ROUND(FIRE1125a_working!U13,0)</f>
        <v>0</v>
      </c>
      <c r="V13" s="66">
        <f>ROUND(FIRE1125a_working!V13,0)</f>
        <v>0</v>
      </c>
      <c r="W13" s="66">
        <f>ROUND(FIRE1125a_working!W13,0)</f>
        <v>0</v>
      </c>
      <c r="X13" s="66">
        <f>IF(SUM(R13:V13)=0,"-",ROUND(FIRE1125a_working!X13,0))</f>
        <v>35</v>
      </c>
      <c r="Y13" s="37" t="s">
        <v>65</v>
      </c>
      <c r="Z13" s="87">
        <f>ROUND(FIRE1125a_working!Z13,0)</f>
        <v>0</v>
      </c>
      <c r="AA13" s="87">
        <f>ROUND(FIRE1125a_working!AA13,0)</f>
        <v>1</v>
      </c>
      <c r="AB13" s="87">
        <f>ROUND(FIRE1125a_working!AB13,0)</f>
        <v>1</v>
      </c>
      <c r="AC13" s="87">
        <f>ROUND(FIRE1125a_working!AC13,0)</f>
        <v>0</v>
      </c>
      <c r="AD13" s="87">
        <f>ROUND(FIRE1125a_working!AD13,0)</f>
        <v>0</v>
      </c>
      <c r="AE13" s="87">
        <f>ROUND(FIRE1125a_working!AE13,0)</f>
        <v>0</v>
      </c>
      <c r="AF13" s="87">
        <f>IF(SUM(Z13:AD13)=0,"-",ROUND(FIRE1125a_working!AF13,0))</f>
        <v>35</v>
      </c>
      <c r="AG13" s="41"/>
      <c r="AH13" s="41"/>
      <c r="AI13" s="88"/>
      <c r="AJ13" s="88"/>
      <c r="AK13" s="59"/>
      <c r="AL13" s="59"/>
    </row>
    <row r="14" spans="1:38" s="16" customFormat="1" ht="15" customHeight="1" x14ac:dyDescent="0.25">
      <c r="A14" s="59" t="s">
        <v>3</v>
      </c>
      <c r="B14" s="66">
        <f>ROUND(FIRE1125a_working!B14,0)</f>
        <v>16</v>
      </c>
      <c r="C14" s="66">
        <f>ROUND(FIRE1125a_working!C14,0)</f>
        <v>33</v>
      </c>
      <c r="D14" s="66">
        <f>ROUND(FIRE1125a_working!D14,0)</f>
        <v>4</v>
      </c>
      <c r="E14" s="66">
        <f>ROUND(FIRE1125a_working!E14,0)</f>
        <v>0</v>
      </c>
      <c r="F14" s="66">
        <f>ROUND(FIRE1125a_working!F14,0)</f>
        <v>0</v>
      </c>
      <c r="G14" s="66">
        <f>ROUND(FIRE1125a_working!G14,0)</f>
        <v>0</v>
      </c>
      <c r="H14" s="66">
        <f>IF(SUM(B14:F14)=0,"-",ROUND(FIRE1125a_working!H14,0))</f>
        <v>28</v>
      </c>
      <c r="I14" s="37" t="s">
        <v>65</v>
      </c>
      <c r="J14" s="66">
        <f>ROUND(FIRE1125a_working!J14,0)</f>
        <v>0</v>
      </c>
      <c r="K14" s="66">
        <f>ROUND(FIRE1125a_working!K14,0)</f>
        <v>0</v>
      </c>
      <c r="L14" s="66">
        <f>ROUND(FIRE1125a_working!L14,0)</f>
        <v>0</v>
      </c>
      <c r="M14" s="66">
        <f>ROUND(FIRE1125a_working!M14,0)</f>
        <v>0</v>
      </c>
      <c r="N14" s="66">
        <f>ROUND(FIRE1125a_working!N14,0)</f>
        <v>0</v>
      </c>
      <c r="O14" s="66">
        <f>ROUND(FIRE1125a_working!O14,0)</f>
        <v>0</v>
      </c>
      <c r="P14" s="66" t="str">
        <f>IF(SUM(J14:N14)=0,"-",ROUND(FIRE1125a_working!P14,0))</f>
        <v>-</v>
      </c>
      <c r="Q14" s="37" t="s">
        <v>65</v>
      </c>
      <c r="R14" s="66">
        <f>ROUND(FIRE1125a_working!R14,0)</f>
        <v>1</v>
      </c>
      <c r="S14" s="66">
        <f>ROUND(FIRE1125a_working!S14,0)</f>
        <v>0</v>
      </c>
      <c r="T14" s="66">
        <f>ROUND(FIRE1125a_working!T14,0)</f>
        <v>1</v>
      </c>
      <c r="U14" s="66">
        <f>ROUND(FIRE1125a_working!U14,0)</f>
        <v>0</v>
      </c>
      <c r="V14" s="66">
        <f>ROUND(FIRE1125a_working!V14,0)</f>
        <v>0</v>
      </c>
      <c r="W14" s="66">
        <f>ROUND(FIRE1125a_working!W14,0)</f>
        <v>0</v>
      </c>
      <c r="X14" s="66">
        <f>IF(SUM(R14:V14)=0,"-",ROUND(FIRE1125a_working!X14,0))</f>
        <v>30</v>
      </c>
      <c r="Y14" s="37" t="s">
        <v>65</v>
      </c>
      <c r="Z14" s="87">
        <f>ROUND(FIRE1125a_working!Z14,0)</f>
        <v>17</v>
      </c>
      <c r="AA14" s="87">
        <f>ROUND(FIRE1125a_working!AA14,0)</f>
        <v>33</v>
      </c>
      <c r="AB14" s="87">
        <f>ROUND(FIRE1125a_working!AB14,0)</f>
        <v>5</v>
      </c>
      <c r="AC14" s="87">
        <f>ROUND(FIRE1125a_working!AC14,0)</f>
        <v>0</v>
      </c>
      <c r="AD14" s="87">
        <f>ROUND(FIRE1125a_working!AD14,0)</f>
        <v>0</v>
      </c>
      <c r="AE14" s="87">
        <f>ROUND(FIRE1125a_working!AE14,0)</f>
        <v>0</v>
      </c>
      <c r="AF14" s="87">
        <f>IF(SUM(Z14:AD14)=0,"-",ROUND(FIRE1125a_working!AF14,0))</f>
        <v>28</v>
      </c>
      <c r="AG14" s="41"/>
      <c r="AH14" s="41"/>
      <c r="AI14" s="88"/>
      <c r="AJ14" s="88"/>
      <c r="AK14" s="59"/>
      <c r="AL14" s="59"/>
    </row>
    <row r="15" spans="1:38" s="16" customFormat="1" ht="15" customHeight="1" x14ac:dyDescent="0.25">
      <c r="A15" s="59" t="s">
        <v>4</v>
      </c>
      <c r="B15" s="66">
        <f>ROUND(FIRE1125a_working!B15,0)</f>
        <v>4</v>
      </c>
      <c r="C15" s="66">
        <f>ROUND(FIRE1125a_working!C15,0)</f>
        <v>6</v>
      </c>
      <c r="D15" s="66">
        <f>ROUND(FIRE1125a_working!D15,0)</f>
        <v>2</v>
      </c>
      <c r="E15" s="66">
        <f>ROUND(FIRE1125a_working!E15,0)</f>
        <v>1</v>
      </c>
      <c r="F15" s="66">
        <f>ROUND(FIRE1125a_working!F15,0)</f>
        <v>0</v>
      </c>
      <c r="G15" s="66">
        <f>ROUND(FIRE1125a_working!G15,0)</f>
        <v>0</v>
      </c>
      <c r="H15" s="66">
        <f>IF(SUM(B15:F15)=0,"-",ROUND(FIRE1125a_working!H15,0))</f>
        <v>30</v>
      </c>
      <c r="I15" s="37" t="s">
        <v>65</v>
      </c>
      <c r="J15" s="66">
        <f>ROUND(FIRE1125a_working!J15,0)</f>
        <v>0</v>
      </c>
      <c r="K15" s="66">
        <f>ROUND(FIRE1125a_working!K15,0)</f>
        <v>0</v>
      </c>
      <c r="L15" s="66">
        <f>ROUND(FIRE1125a_working!L15,0)</f>
        <v>0</v>
      </c>
      <c r="M15" s="66">
        <f>ROUND(FIRE1125a_working!M15,0)</f>
        <v>0</v>
      </c>
      <c r="N15" s="66">
        <f>ROUND(FIRE1125a_working!N15,0)</f>
        <v>0</v>
      </c>
      <c r="O15" s="66">
        <f>ROUND(FIRE1125a_working!O15,0)</f>
        <v>0</v>
      </c>
      <c r="P15" s="66" t="str">
        <f>IF(SUM(J15:N15)=0,"-",ROUND(FIRE1125a_working!P15,0))</f>
        <v>-</v>
      </c>
      <c r="Q15" s="37" t="s">
        <v>65</v>
      </c>
      <c r="R15" s="66">
        <f>ROUND(FIRE1125a_working!R15,0)</f>
        <v>3</v>
      </c>
      <c r="S15" s="66">
        <f>ROUND(FIRE1125a_working!S15,0)</f>
        <v>1</v>
      </c>
      <c r="T15" s="66">
        <f>ROUND(FIRE1125a_working!T15,0)</f>
        <v>0</v>
      </c>
      <c r="U15" s="66">
        <f>ROUND(FIRE1125a_working!U15,0)</f>
        <v>0</v>
      </c>
      <c r="V15" s="66">
        <f>ROUND(FIRE1125a_working!V15,0)</f>
        <v>0</v>
      </c>
      <c r="W15" s="66">
        <f>ROUND(FIRE1125a_working!W15,0)</f>
        <v>0</v>
      </c>
      <c r="X15" s="66">
        <f>IF(SUM(R15:V15)=0,"-",ROUND(FIRE1125a_working!X15,0))</f>
        <v>23</v>
      </c>
      <c r="Y15" s="37" t="s">
        <v>65</v>
      </c>
      <c r="Z15" s="87">
        <f>ROUND(FIRE1125a_working!Z15,0)</f>
        <v>7</v>
      </c>
      <c r="AA15" s="87">
        <f>ROUND(FIRE1125a_working!AA15,0)</f>
        <v>7</v>
      </c>
      <c r="AB15" s="87">
        <f>ROUND(FIRE1125a_working!AB15,0)</f>
        <v>2</v>
      </c>
      <c r="AC15" s="87">
        <f>ROUND(FIRE1125a_working!AC15,0)</f>
        <v>1</v>
      </c>
      <c r="AD15" s="87">
        <f>ROUND(FIRE1125a_working!AD15,0)</f>
        <v>0</v>
      </c>
      <c r="AE15" s="87">
        <f>ROUND(FIRE1125a_working!AE15,0)</f>
        <v>0</v>
      </c>
      <c r="AF15" s="87">
        <f>IF(SUM(Z15:AD15)=0,"-",ROUND(FIRE1125a_working!AF15,0))</f>
        <v>28</v>
      </c>
      <c r="AG15" s="41"/>
      <c r="AH15" s="41"/>
      <c r="AI15" s="88"/>
      <c r="AJ15" s="88"/>
      <c r="AK15" s="59"/>
      <c r="AL15" s="59"/>
    </row>
    <row r="16" spans="1:38" s="16" customFormat="1" ht="15" customHeight="1" x14ac:dyDescent="0.25">
      <c r="A16" s="59" t="s">
        <v>5</v>
      </c>
      <c r="B16" s="66">
        <f>ROUND(FIRE1125a_working!B16,0)</f>
        <v>0</v>
      </c>
      <c r="C16" s="66">
        <f>ROUND(FIRE1125a_working!C16,0)</f>
        <v>0</v>
      </c>
      <c r="D16" s="66">
        <f>ROUND(FIRE1125a_working!D16,0)</f>
        <v>0</v>
      </c>
      <c r="E16" s="66">
        <f>ROUND(FIRE1125a_working!E16,0)</f>
        <v>0</v>
      </c>
      <c r="F16" s="66">
        <f>ROUND(FIRE1125a_working!F16,0)</f>
        <v>0</v>
      </c>
      <c r="G16" s="66">
        <f>ROUND(FIRE1125a_working!G16,0)</f>
        <v>0</v>
      </c>
      <c r="H16" s="66" t="str">
        <f>IF(SUM(B16:F16)=0,"-",ROUND(FIRE1125a_working!H16,0))</f>
        <v>-</v>
      </c>
      <c r="I16" s="37" t="s">
        <v>65</v>
      </c>
      <c r="J16" s="66">
        <f>ROUND(FIRE1125a_working!J16,0)</f>
        <v>0</v>
      </c>
      <c r="K16" s="66">
        <f>ROUND(FIRE1125a_working!K16,0)</f>
        <v>0</v>
      </c>
      <c r="L16" s="66">
        <f>ROUND(FIRE1125a_working!L16,0)</f>
        <v>0</v>
      </c>
      <c r="M16" s="66">
        <f>ROUND(FIRE1125a_working!M16,0)</f>
        <v>0</v>
      </c>
      <c r="N16" s="66">
        <f>ROUND(FIRE1125a_working!N16,0)</f>
        <v>0</v>
      </c>
      <c r="O16" s="66">
        <f>ROUND(FIRE1125a_working!O16,0)</f>
        <v>0</v>
      </c>
      <c r="P16" s="66" t="str">
        <f>IF(SUM(J16:N16)=0,"-",ROUND(FIRE1125a_working!P16,0))</f>
        <v>-</v>
      </c>
      <c r="Q16" s="37" t="s">
        <v>65</v>
      </c>
      <c r="R16" s="66">
        <f>ROUND(FIRE1125a_working!R16,0)</f>
        <v>3</v>
      </c>
      <c r="S16" s="66">
        <f>ROUND(FIRE1125a_working!S16,0)</f>
        <v>0</v>
      </c>
      <c r="T16" s="66">
        <f>ROUND(FIRE1125a_working!T16,0)</f>
        <v>0</v>
      </c>
      <c r="U16" s="66">
        <f>ROUND(FIRE1125a_working!U16,0)</f>
        <v>0</v>
      </c>
      <c r="V16" s="66">
        <f>ROUND(FIRE1125a_working!V16,0)</f>
        <v>0</v>
      </c>
      <c r="W16" s="66">
        <f>ROUND(FIRE1125a_working!W16,0)</f>
        <v>0</v>
      </c>
      <c r="X16" s="66">
        <f>IF(SUM(R16:V16)=0,"-",ROUND(FIRE1125a_working!X16,0))</f>
        <v>20</v>
      </c>
      <c r="Y16" s="37" t="s">
        <v>65</v>
      </c>
      <c r="Z16" s="87">
        <f>ROUND(FIRE1125a_working!Z16,0)</f>
        <v>3</v>
      </c>
      <c r="AA16" s="87">
        <f>ROUND(FIRE1125a_working!AA16,0)</f>
        <v>0</v>
      </c>
      <c r="AB16" s="87">
        <f>ROUND(FIRE1125a_working!AB16,0)</f>
        <v>0</v>
      </c>
      <c r="AC16" s="87">
        <f>ROUND(FIRE1125a_working!AC16,0)</f>
        <v>0</v>
      </c>
      <c r="AD16" s="87">
        <f>ROUND(FIRE1125a_working!AD16,0)</f>
        <v>0</v>
      </c>
      <c r="AE16" s="87">
        <f>ROUND(FIRE1125a_working!AE16,0)</f>
        <v>0</v>
      </c>
      <c r="AF16" s="87">
        <f>IF(SUM(Z16:AD16)=0,"-",ROUND(FIRE1125a_working!AF16,0))</f>
        <v>20</v>
      </c>
      <c r="AG16" s="41"/>
      <c r="AH16" s="41"/>
      <c r="AI16" s="88"/>
      <c r="AJ16" s="88"/>
      <c r="AK16" s="59"/>
      <c r="AL16" s="59"/>
    </row>
    <row r="17" spans="1:38" s="16" customFormat="1" ht="15" customHeight="1" x14ac:dyDescent="0.25">
      <c r="A17" s="59" t="s">
        <v>6</v>
      </c>
      <c r="B17" s="66">
        <f>ROUND(FIRE1125a_working!B17,0)</f>
        <v>9</v>
      </c>
      <c r="C17" s="66">
        <f>ROUND(FIRE1125a_working!C17,0)</f>
        <v>19</v>
      </c>
      <c r="D17" s="66">
        <f>ROUND(FIRE1125a_working!D17,0)</f>
        <v>16</v>
      </c>
      <c r="E17" s="66">
        <f>ROUND(FIRE1125a_working!E17,0)</f>
        <v>4</v>
      </c>
      <c r="F17" s="66">
        <f>ROUND(FIRE1125a_working!F17,0)</f>
        <v>0</v>
      </c>
      <c r="G17" s="66">
        <f>ROUND(FIRE1125a_working!G17,0)</f>
        <v>0</v>
      </c>
      <c r="H17" s="66">
        <f>IF(SUM(B17:F17)=0,"-",ROUND(FIRE1125a_working!H17,0))</f>
        <v>33</v>
      </c>
      <c r="I17" s="37" t="s">
        <v>65</v>
      </c>
      <c r="J17" s="66">
        <f>ROUND(FIRE1125a_working!J17,0)</f>
        <v>0</v>
      </c>
      <c r="K17" s="66">
        <f>ROUND(FIRE1125a_working!K17,0)</f>
        <v>0</v>
      </c>
      <c r="L17" s="66">
        <f>ROUND(FIRE1125a_working!L17,0)</f>
        <v>0</v>
      </c>
      <c r="M17" s="66">
        <f>ROUND(FIRE1125a_working!M17,0)</f>
        <v>0</v>
      </c>
      <c r="N17" s="66">
        <f>ROUND(FIRE1125a_working!N17,0)</f>
        <v>0</v>
      </c>
      <c r="O17" s="66">
        <f>ROUND(FIRE1125a_working!O17,0)</f>
        <v>0</v>
      </c>
      <c r="P17" s="66" t="str">
        <f>IF(SUM(J17:N17)=0,"-",ROUND(FIRE1125a_working!P17,0))</f>
        <v>-</v>
      </c>
      <c r="Q17" s="37" t="s">
        <v>65</v>
      </c>
      <c r="R17" s="66">
        <f>ROUND(FIRE1125a_working!R17,0)</f>
        <v>2</v>
      </c>
      <c r="S17" s="66">
        <f>ROUND(FIRE1125a_working!S17,0)</f>
        <v>2</v>
      </c>
      <c r="T17" s="66">
        <f>ROUND(FIRE1125a_working!T17,0)</f>
        <v>4</v>
      </c>
      <c r="U17" s="66">
        <f>ROUND(FIRE1125a_working!U17,0)</f>
        <v>1</v>
      </c>
      <c r="V17" s="66">
        <f>ROUND(FIRE1125a_working!V17,0)</f>
        <v>0</v>
      </c>
      <c r="W17" s="66">
        <f>ROUND(FIRE1125a_working!W17,0)</f>
        <v>0</v>
      </c>
      <c r="X17" s="66">
        <f>IF(SUM(R17:V17)=0,"-",ROUND(FIRE1125a_working!X17,0))</f>
        <v>35</v>
      </c>
      <c r="Y17" s="37" t="s">
        <v>65</v>
      </c>
      <c r="Z17" s="87">
        <f>ROUND(FIRE1125a_working!Z17,0)</f>
        <v>11</v>
      </c>
      <c r="AA17" s="87">
        <f>ROUND(FIRE1125a_working!AA17,0)</f>
        <v>21</v>
      </c>
      <c r="AB17" s="87">
        <f>ROUND(FIRE1125a_working!AB17,0)</f>
        <v>20</v>
      </c>
      <c r="AC17" s="87">
        <f>ROUND(FIRE1125a_working!AC17,0)</f>
        <v>5</v>
      </c>
      <c r="AD17" s="87">
        <f>ROUND(FIRE1125a_working!AD17,0)</f>
        <v>0</v>
      </c>
      <c r="AE17" s="87">
        <f>ROUND(FIRE1125a_working!AE17,0)</f>
        <v>0</v>
      </c>
      <c r="AF17" s="87">
        <f>IF(SUM(Z17:AD17)=0,"-",ROUND(FIRE1125a_working!AF17,0))</f>
        <v>34</v>
      </c>
      <c r="AG17" s="41"/>
      <c r="AH17" s="41"/>
      <c r="AI17" s="88"/>
      <c r="AJ17" s="88"/>
      <c r="AK17" s="59"/>
      <c r="AL17" s="59"/>
    </row>
    <row r="18" spans="1:38" s="16" customFormat="1" ht="15" customHeight="1" x14ac:dyDescent="0.25">
      <c r="A18" s="59" t="s">
        <v>7</v>
      </c>
      <c r="B18" s="66">
        <f>ROUND(FIRE1125a_working!B18,0)</f>
        <v>0</v>
      </c>
      <c r="C18" s="66">
        <f>ROUND(FIRE1125a_working!C18,0)</f>
        <v>0</v>
      </c>
      <c r="D18" s="66">
        <f>ROUND(FIRE1125a_working!D18,0)</f>
        <v>0</v>
      </c>
      <c r="E18" s="66">
        <f>ROUND(FIRE1125a_working!E18,0)</f>
        <v>0</v>
      </c>
      <c r="F18" s="66">
        <f>ROUND(FIRE1125a_working!F18,0)</f>
        <v>0</v>
      </c>
      <c r="G18" s="66">
        <f>ROUND(FIRE1125a_working!G18,0)</f>
        <v>0</v>
      </c>
      <c r="H18" s="66" t="str">
        <f>IF(SUM(B18:F18)=0,"-",ROUND(FIRE1125a_working!H18,0))</f>
        <v>-</v>
      </c>
      <c r="I18" s="37" t="s">
        <v>65</v>
      </c>
      <c r="J18" s="66">
        <f>ROUND(FIRE1125a_working!J18,0)</f>
        <v>0</v>
      </c>
      <c r="K18" s="66">
        <f>ROUND(FIRE1125a_working!K18,0)</f>
        <v>0</v>
      </c>
      <c r="L18" s="66">
        <f>ROUND(FIRE1125a_working!L18,0)</f>
        <v>0</v>
      </c>
      <c r="M18" s="66">
        <f>ROUND(FIRE1125a_working!M18,0)</f>
        <v>0</v>
      </c>
      <c r="N18" s="66">
        <f>ROUND(FIRE1125a_working!N18,0)</f>
        <v>0</v>
      </c>
      <c r="O18" s="66">
        <f>ROUND(FIRE1125a_working!O18,0)</f>
        <v>0</v>
      </c>
      <c r="P18" s="66" t="str">
        <f>IF(SUM(J18:N18)=0,"-",ROUND(FIRE1125a_working!P18,0))</f>
        <v>-</v>
      </c>
      <c r="Q18" s="37" t="s">
        <v>65</v>
      </c>
      <c r="R18" s="66">
        <f>ROUND(FIRE1125a_working!R18,0)</f>
        <v>2</v>
      </c>
      <c r="S18" s="66">
        <f>ROUND(FIRE1125a_working!S18,0)</f>
        <v>1</v>
      </c>
      <c r="T18" s="66">
        <f>ROUND(FIRE1125a_working!T18,0)</f>
        <v>0</v>
      </c>
      <c r="U18" s="66">
        <f>ROUND(FIRE1125a_working!U18,0)</f>
        <v>0</v>
      </c>
      <c r="V18" s="66">
        <f>ROUND(FIRE1125a_working!V18,0)</f>
        <v>0</v>
      </c>
      <c r="W18" s="66">
        <f>ROUND(FIRE1125a_working!W18,0)</f>
        <v>0</v>
      </c>
      <c r="X18" s="66">
        <f>IF(SUM(R18:V18)=0,"-",ROUND(FIRE1125a_working!X18,0))</f>
        <v>23</v>
      </c>
      <c r="Y18" s="37" t="s">
        <v>65</v>
      </c>
      <c r="Z18" s="87">
        <f>ROUND(FIRE1125a_working!Z18,0)</f>
        <v>2</v>
      </c>
      <c r="AA18" s="87">
        <f>ROUND(FIRE1125a_working!AA18,0)</f>
        <v>1</v>
      </c>
      <c r="AB18" s="87">
        <f>ROUND(FIRE1125a_working!AB18,0)</f>
        <v>0</v>
      </c>
      <c r="AC18" s="87">
        <f>ROUND(FIRE1125a_working!AC18,0)</f>
        <v>0</v>
      </c>
      <c r="AD18" s="87">
        <f>ROUND(FIRE1125a_working!AD18,0)</f>
        <v>0</v>
      </c>
      <c r="AE18" s="87">
        <f>ROUND(FIRE1125a_working!AE18,0)</f>
        <v>0</v>
      </c>
      <c r="AF18" s="87">
        <f>IF(SUM(Z18:AD18)=0,"-",ROUND(FIRE1125a_working!AF18,0))</f>
        <v>23</v>
      </c>
      <c r="AG18" s="41"/>
      <c r="AH18" s="41"/>
      <c r="AI18" s="88"/>
      <c r="AJ18" s="88"/>
      <c r="AK18" s="59"/>
      <c r="AL18" s="59"/>
    </row>
    <row r="19" spans="1:38" s="16" customFormat="1" ht="15" customHeight="1" x14ac:dyDescent="0.25">
      <c r="A19" s="59" t="s">
        <v>8</v>
      </c>
      <c r="B19" s="66">
        <f>ROUND(FIRE1125a_working!B19,0)</f>
        <v>0</v>
      </c>
      <c r="C19" s="66">
        <f>ROUND(FIRE1125a_working!C19,0)</f>
        <v>0</v>
      </c>
      <c r="D19" s="66">
        <f>ROUND(FIRE1125a_working!D19,0)</f>
        <v>0</v>
      </c>
      <c r="E19" s="66">
        <f>ROUND(FIRE1125a_working!E19,0)</f>
        <v>0</v>
      </c>
      <c r="F19" s="66">
        <f>ROUND(FIRE1125a_working!F19,0)</f>
        <v>0</v>
      </c>
      <c r="G19" s="66">
        <f>ROUND(FIRE1125a_working!G19,0)</f>
        <v>0</v>
      </c>
      <c r="H19" s="66" t="str">
        <f>IF(SUM(B19:F19)=0,"-",ROUND(FIRE1125a_working!H19,0))</f>
        <v>-</v>
      </c>
      <c r="I19" s="37" t="s">
        <v>65</v>
      </c>
      <c r="J19" s="66">
        <f>ROUND(FIRE1125a_working!J19,0)</f>
        <v>0</v>
      </c>
      <c r="K19" s="66">
        <f>ROUND(FIRE1125a_working!K19,0)</f>
        <v>0</v>
      </c>
      <c r="L19" s="66">
        <f>ROUND(FIRE1125a_working!L19,0)</f>
        <v>0</v>
      </c>
      <c r="M19" s="66">
        <f>ROUND(FIRE1125a_working!M19,0)</f>
        <v>0</v>
      </c>
      <c r="N19" s="66">
        <f>ROUND(FIRE1125a_working!N19,0)</f>
        <v>0</v>
      </c>
      <c r="O19" s="66">
        <f>ROUND(FIRE1125a_working!O19,0)</f>
        <v>0</v>
      </c>
      <c r="P19" s="66" t="str">
        <f>IF(SUM(J19:N19)=0,"-",ROUND(FIRE1125a_working!P19,0))</f>
        <v>-</v>
      </c>
      <c r="Q19" s="37" t="s">
        <v>65</v>
      </c>
      <c r="R19" s="66">
        <f>ROUND(FIRE1125a_working!R19,0)</f>
        <v>1</v>
      </c>
      <c r="S19" s="66">
        <f>ROUND(FIRE1125a_working!S19,0)</f>
        <v>0</v>
      </c>
      <c r="T19" s="66">
        <f>ROUND(FIRE1125a_working!T19,0)</f>
        <v>0</v>
      </c>
      <c r="U19" s="66">
        <f>ROUND(FIRE1125a_working!U19,0)</f>
        <v>0</v>
      </c>
      <c r="V19" s="66">
        <f>ROUND(FIRE1125a_working!V19,0)</f>
        <v>0</v>
      </c>
      <c r="W19" s="66">
        <f>ROUND(FIRE1125a_working!W19,0)</f>
        <v>0</v>
      </c>
      <c r="X19" s="66">
        <f>IF(SUM(R19:V19)=0,"-",ROUND(FIRE1125a_working!X19,0))</f>
        <v>20</v>
      </c>
      <c r="Y19" s="37" t="s">
        <v>65</v>
      </c>
      <c r="Z19" s="87">
        <f>ROUND(FIRE1125a_working!Z19,0)</f>
        <v>1</v>
      </c>
      <c r="AA19" s="87">
        <f>ROUND(FIRE1125a_working!AA19,0)</f>
        <v>0</v>
      </c>
      <c r="AB19" s="87">
        <f>ROUND(FIRE1125a_working!AB19,0)</f>
        <v>0</v>
      </c>
      <c r="AC19" s="87">
        <f>ROUND(FIRE1125a_working!AC19,0)</f>
        <v>0</v>
      </c>
      <c r="AD19" s="87">
        <f>ROUND(FIRE1125a_working!AD19,0)</f>
        <v>0</v>
      </c>
      <c r="AE19" s="87">
        <f>ROUND(FIRE1125a_working!AE19,0)</f>
        <v>0</v>
      </c>
      <c r="AF19" s="87">
        <f>IF(SUM(Z19:AD19)=0,"-",ROUND(FIRE1125a_working!AF19,0))</f>
        <v>20</v>
      </c>
      <c r="AG19" s="41"/>
      <c r="AH19" s="41"/>
      <c r="AI19" s="88"/>
      <c r="AJ19" s="88"/>
      <c r="AK19" s="59"/>
      <c r="AL19" s="59"/>
    </row>
    <row r="20" spans="1:38" s="16" customFormat="1" ht="15" customHeight="1" x14ac:dyDescent="0.25">
      <c r="A20" s="59" t="s">
        <v>9</v>
      </c>
      <c r="B20" s="66">
        <f>ROUND(FIRE1125a_working!B20,0)</f>
        <v>0</v>
      </c>
      <c r="C20" s="66">
        <f>ROUND(FIRE1125a_working!C20,0)</f>
        <v>0</v>
      </c>
      <c r="D20" s="66">
        <f>ROUND(FIRE1125a_working!D20,0)</f>
        <v>0</v>
      </c>
      <c r="E20" s="66">
        <f>ROUND(FIRE1125a_working!E20,0)</f>
        <v>0</v>
      </c>
      <c r="F20" s="66">
        <f>ROUND(FIRE1125a_working!F20,0)</f>
        <v>0</v>
      </c>
      <c r="G20" s="66">
        <f>ROUND(FIRE1125a_working!G20,0)</f>
        <v>0</v>
      </c>
      <c r="H20" s="66" t="str">
        <f>IF(SUM(B20:F20)=0,"-",ROUND(FIRE1125a_working!H20,0))</f>
        <v>-</v>
      </c>
      <c r="I20" s="37" t="s">
        <v>65</v>
      </c>
      <c r="J20" s="66">
        <f>ROUND(FIRE1125a_working!J20,0)</f>
        <v>0</v>
      </c>
      <c r="K20" s="66">
        <f>ROUND(FIRE1125a_working!K20,0)</f>
        <v>0</v>
      </c>
      <c r="L20" s="66">
        <f>ROUND(FIRE1125a_working!L20,0)</f>
        <v>0</v>
      </c>
      <c r="M20" s="66">
        <f>ROUND(FIRE1125a_working!M20,0)</f>
        <v>0</v>
      </c>
      <c r="N20" s="66">
        <f>ROUND(FIRE1125a_working!N20,0)</f>
        <v>0</v>
      </c>
      <c r="O20" s="66">
        <f>ROUND(FIRE1125a_working!O20,0)</f>
        <v>0</v>
      </c>
      <c r="P20" s="66" t="str">
        <f>IF(SUM(J20:N20)=0,"-",ROUND(FIRE1125a_working!P20,0))</f>
        <v>-</v>
      </c>
      <c r="Q20" s="37" t="s">
        <v>65</v>
      </c>
      <c r="R20" s="66">
        <f>ROUND(FIRE1125a_working!R20,0)</f>
        <v>0</v>
      </c>
      <c r="S20" s="66">
        <f>ROUND(FIRE1125a_working!S20,0)</f>
        <v>0</v>
      </c>
      <c r="T20" s="66">
        <f>ROUND(FIRE1125a_working!T20,0)</f>
        <v>0</v>
      </c>
      <c r="U20" s="66">
        <f>ROUND(FIRE1125a_working!U20,0)</f>
        <v>0</v>
      </c>
      <c r="V20" s="66">
        <f>ROUND(FIRE1125a_working!V20,0)</f>
        <v>0</v>
      </c>
      <c r="W20" s="66">
        <f>ROUND(FIRE1125a_working!W20,0)</f>
        <v>0</v>
      </c>
      <c r="X20" s="66" t="str">
        <f>IF(SUM(R20:V20)=0,"-",ROUND(FIRE1125a_working!X20,0))</f>
        <v>-</v>
      </c>
      <c r="Y20" s="37" t="s">
        <v>65</v>
      </c>
      <c r="Z20" s="87">
        <f>ROUND(FIRE1125a_working!Z20,0)</f>
        <v>0</v>
      </c>
      <c r="AA20" s="87">
        <f>ROUND(FIRE1125a_working!AA20,0)</f>
        <v>0</v>
      </c>
      <c r="AB20" s="87">
        <f>ROUND(FIRE1125a_working!AB20,0)</f>
        <v>0</v>
      </c>
      <c r="AC20" s="87">
        <f>ROUND(FIRE1125a_working!AC20,0)</f>
        <v>0</v>
      </c>
      <c r="AD20" s="87">
        <f>ROUND(FIRE1125a_working!AD20,0)</f>
        <v>0</v>
      </c>
      <c r="AE20" s="87">
        <f>ROUND(FIRE1125a_working!AE20,0)</f>
        <v>0</v>
      </c>
      <c r="AF20" s="87" t="str">
        <f>IF(SUM(Z20:AD20)=0,"-",ROUND(FIRE1125a_working!AF20,0))</f>
        <v>-</v>
      </c>
      <c r="AG20" s="41"/>
      <c r="AH20" s="41"/>
      <c r="AI20" s="88"/>
      <c r="AJ20" s="88"/>
      <c r="AK20" s="59"/>
      <c r="AL20" s="59"/>
    </row>
    <row r="21" spans="1:38" s="16" customFormat="1" ht="15" customHeight="1" x14ac:dyDescent="0.25">
      <c r="A21" s="68" t="s">
        <v>10</v>
      </c>
      <c r="B21" s="66">
        <f>ROUND(FIRE1125a_working!B21,0)</f>
        <v>0</v>
      </c>
      <c r="C21" s="66">
        <f>ROUND(FIRE1125a_working!C21,0)</f>
        <v>0</v>
      </c>
      <c r="D21" s="66">
        <f>ROUND(FIRE1125a_working!D21,0)</f>
        <v>0</v>
      </c>
      <c r="E21" s="66">
        <f>ROUND(FIRE1125a_working!E21,0)</f>
        <v>0</v>
      </c>
      <c r="F21" s="66">
        <f>ROUND(FIRE1125a_working!F21,0)</f>
        <v>0</v>
      </c>
      <c r="G21" s="66">
        <f>ROUND(FIRE1125a_working!G21,0)</f>
        <v>0</v>
      </c>
      <c r="H21" s="66" t="str">
        <f>IF(SUM(B21:F21)=0,"-",ROUND(FIRE1125a_working!H21,0))</f>
        <v>-</v>
      </c>
      <c r="I21" s="37" t="s">
        <v>65</v>
      </c>
      <c r="J21" s="66">
        <f>ROUND(FIRE1125a_working!J21,0)</f>
        <v>0</v>
      </c>
      <c r="K21" s="66">
        <f>ROUND(FIRE1125a_working!K21,0)</f>
        <v>0</v>
      </c>
      <c r="L21" s="66">
        <f>ROUND(FIRE1125a_working!L21,0)</f>
        <v>0</v>
      </c>
      <c r="M21" s="66">
        <f>ROUND(FIRE1125a_working!M21,0)</f>
        <v>0</v>
      </c>
      <c r="N21" s="66">
        <f>ROUND(FIRE1125a_working!N21,0)</f>
        <v>0</v>
      </c>
      <c r="O21" s="66">
        <f>ROUND(FIRE1125a_working!O21,0)</f>
        <v>0</v>
      </c>
      <c r="P21" s="66" t="str">
        <f>IF(SUM(J21:N21)=0,"-",ROUND(FIRE1125a_working!P21,0))</f>
        <v>-</v>
      </c>
      <c r="Q21" s="37" t="s">
        <v>65</v>
      </c>
      <c r="R21" s="66">
        <f>ROUND(FIRE1125a_working!R21,0)</f>
        <v>0</v>
      </c>
      <c r="S21" s="66">
        <f>ROUND(FIRE1125a_working!S21,0)</f>
        <v>0</v>
      </c>
      <c r="T21" s="66">
        <f>ROUND(FIRE1125a_working!T21,0)</f>
        <v>0</v>
      </c>
      <c r="U21" s="66">
        <f>ROUND(FIRE1125a_working!U21,0)</f>
        <v>0</v>
      </c>
      <c r="V21" s="66">
        <f>ROUND(FIRE1125a_working!V21,0)</f>
        <v>0</v>
      </c>
      <c r="W21" s="66">
        <f>ROUND(FIRE1125a_working!W21,0)</f>
        <v>0</v>
      </c>
      <c r="X21" s="66" t="str">
        <f>IF(SUM(R21:V21)=0,"-",ROUND(FIRE1125a_working!X21,0))</f>
        <v>-</v>
      </c>
      <c r="Y21" s="37" t="s">
        <v>65</v>
      </c>
      <c r="Z21" s="87">
        <f>ROUND(FIRE1125a_working!Z21,0)</f>
        <v>0</v>
      </c>
      <c r="AA21" s="87">
        <f>ROUND(FIRE1125a_working!AA21,0)</f>
        <v>0</v>
      </c>
      <c r="AB21" s="87">
        <f>ROUND(FIRE1125a_working!AB21,0)</f>
        <v>0</v>
      </c>
      <c r="AC21" s="87">
        <f>ROUND(FIRE1125a_working!AC21,0)</f>
        <v>0</v>
      </c>
      <c r="AD21" s="87">
        <f>ROUND(FIRE1125a_working!AD21,0)</f>
        <v>0</v>
      </c>
      <c r="AE21" s="87">
        <f>ROUND(FIRE1125a_working!AE21,0)</f>
        <v>0</v>
      </c>
      <c r="AF21" s="87" t="str">
        <f>IF(SUM(Z21:AD21)=0,"-",ROUND(FIRE1125a_working!AF21,0))</f>
        <v>-</v>
      </c>
      <c r="AG21" s="41"/>
      <c r="AH21" s="41"/>
      <c r="AI21" s="88"/>
      <c r="AJ21" s="88"/>
      <c r="AK21" s="59"/>
      <c r="AL21" s="59"/>
    </row>
    <row r="22" spans="1:38" s="16" customFormat="1" ht="15" customHeight="1" x14ac:dyDescent="0.25">
      <c r="A22" s="68" t="s">
        <v>93</v>
      </c>
      <c r="B22" s="66">
        <f>ROUND(FIRE1125a_working!B22,0)</f>
        <v>1</v>
      </c>
      <c r="C22" s="66">
        <f>ROUND(FIRE1125a_working!C22,0)</f>
        <v>5</v>
      </c>
      <c r="D22" s="66">
        <f>ROUND(FIRE1125a_working!D22,0)</f>
        <v>6</v>
      </c>
      <c r="E22" s="66">
        <f>ROUND(FIRE1125a_working!E22,0)</f>
        <v>6</v>
      </c>
      <c r="F22" s="66">
        <f>ROUND(FIRE1125a_working!F22,0)</f>
        <v>1</v>
      </c>
      <c r="G22" s="66">
        <f>ROUND(FIRE1125a_working!G22,0)</f>
        <v>0</v>
      </c>
      <c r="H22" s="66">
        <f>IF(SUM(B22:F22)=0,"-",ROUND(FIRE1125a_working!H22,0))</f>
        <v>41</v>
      </c>
      <c r="I22" s="37" t="s">
        <v>65</v>
      </c>
      <c r="J22" s="66">
        <f>ROUND(FIRE1125a_working!J22,0)</f>
        <v>0</v>
      </c>
      <c r="K22" s="66">
        <f>ROUND(FIRE1125a_working!K22,0)</f>
        <v>0</v>
      </c>
      <c r="L22" s="66">
        <f>ROUND(FIRE1125a_working!L22,0)</f>
        <v>0</v>
      </c>
      <c r="M22" s="66">
        <f>ROUND(FIRE1125a_working!M22,0)</f>
        <v>0</v>
      </c>
      <c r="N22" s="66">
        <f>ROUND(FIRE1125a_working!N22,0)</f>
        <v>0</v>
      </c>
      <c r="O22" s="66">
        <f>ROUND(FIRE1125a_working!O22,0)</f>
        <v>0</v>
      </c>
      <c r="P22" s="66" t="str">
        <f>IF(SUM(J22:N22)=0,"-",ROUND(FIRE1125a_working!P22,0))</f>
        <v>-</v>
      </c>
      <c r="Q22" s="37" t="s">
        <v>65</v>
      </c>
      <c r="R22" s="66">
        <f>ROUND(FIRE1125a_working!R22,0)</f>
        <v>1</v>
      </c>
      <c r="S22" s="66">
        <f>ROUND(FIRE1125a_working!S22,0)</f>
        <v>7</v>
      </c>
      <c r="T22" s="66">
        <f>ROUND(FIRE1125a_working!T22,0)</f>
        <v>8</v>
      </c>
      <c r="U22" s="66">
        <f>ROUND(FIRE1125a_working!U22,0)</f>
        <v>1</v>
      </c>
      <c r="V22" s="66">
        <f>ROUND(FIRE1125a_working!V22,0)</f>
        <v>0</v>
      </c>
      <c r="W22" s="66">
        <f>ROUND(FIRE1125a_working!W22,0)</f>
        <v>0</v>
      </c>
      <c r="X22" s="66">
        <f>IF(SUM(R22:V22)=0,"-",ROUND(FIRE1125a_working!X22,0))</f>
        <v>36</v>
      </c>
      <c r="Y22" s="37" t="s">
        <v>65</v>
      </c>
      <c r="Z22" s="87">
        <f>ROUND(FIRE1125a_working!Z22,0)</f>
        <v>2</v>
      </c>
      <c r="AA22" s="87">
        <f>ROUND(FIRE1125a_working!AA22,0)</f>
        <v>12</v>
      </c>
      <c r="AB22" s="87">
        <f>ROUND(FIRE1125a_working!AB22,0)</f>
        <v>14</v>
      </c>
      <c r="AC22" s="87">
        <f>ROUND(FIRE1125a_working!AC22,0)</f>
        <v>7</v>
      </c>
      <c r="AD22" s="87">
        <f>ROUND(FIRE1125a_working!AD22,0)</f>
        <v>1</v>
      </c>
      <c r="AE22" s="87">
        <f>ROUND(FIRE1125a_working!AE22,0)</f>
        <v>0</v>
      </c>
      <c r="AF22" s="87">
        <f>IF(SUM(Z22:AD22)=0,"-",ROUND(FIRE1125a_working!AF22,0))</f>
        <v>38</v>
      </c>
      <c r="AG22" s="41"/>
      <c r="AH22" s="41"/>
      <c r="AI22" s="88"/>
      <c r="AJ22" s="88"/>
      <c r="AK22" s="59"/>
      <c r="AL22" s="59"/>
    </row>
    <row r="23" spans="1:38" s="16" customFormat="1" ht="15" customHeight="1" x14ac:dyDescent="0.25">
      <c r="A23" s="59" t="s">
        <v>94</v>
      </c>
      <c r="B23" s="66">
        <f>ROUND(FIRE1125a_working!B23,0)</f>
        <v>0</v>
      </c>
      <c r="C23" s="66">
        <f>ROUND(FIRE1125a_working!C23,0)</f>
        <v>3</v>
      </c>
      <c r="D23" s="66">
        <f>ROUND(FIRE1125a_working!D23,0)</f>
        <v>1</v>
      </c>
      <c r="E23" s="66">
        <f>ROUND(FIRE1125a_working!E23,0)</f>
        <v>2</v>
      </c>
      <c r="F23" s="66">
        <f>ROUND(FIRE1125a_working!F23,0)</f>
        <v>0</v>
      </c>
      <c r="G23" s="66">
        <f>ROUND(FIRE1125a_working!G23,0)</f>
        <v>0</v>
      </c>
      <c r="H23" s="66">
        <f>IF(SUM(B23:F23)=0,"-",ROUND(FIRE1125a_working!H23,0))</f>
        <v>39</v>
      </c>
      <c r="I23" s="37" t="s">
        <v>65</v>
      </c>
      <c r="J23" s="66">
        <f>ROUND(FIRE1125a_working!J23,0)</f>
        <v>0</v>
      </c>
      <c r="K23" s="66">
        <f>ROUND(FIRE1125a_working!K23,0)</f>
        <v>0</v>
      </c>
      <c r="L23" s="66">
        <f>ROUND(FIRE1125a_working!L23,0)</f>
        <v>0</v>
      </c>
      <c r="M23" s="66">
        <f>ROUND(FIRE1125a_working!M23,0)</f>
        <v>0</v>
      </c>
      <c r="N23" s="66">
        <f>ROUND(FIRE1125a_working!N23,0)</f>
        <v>0</v>
      </c>
      <c r="O23" s="66">
        <f>ROUND(FIRE1125a_working!O23,0)</f>
        <v>0</v>
      </c>
      <c r="P23" s="66" t="str">
        <f>IF(SUM(J23:N23)=0,"-",ROUND(FIRE1125a_working!P23,0))</f>
        <v>-</v>
      </c>
      <c r="Q23" s="37" t="s">
        <v>65</v>
      </c>
      <c r="R23" s="66">
        <f>ROUND(FIRE1125a_working!R23,0)</f>
        <v>3</v>
      </c>
      <c r="S23" s="66">
        <f>ROUND(FIRE1125a_working!S23,0)</f>
        <v>6</v>
      </c>
      <c r="T23" s="66">
        <f>ROUND(FIRE1125a_working!T23,0)</f>
        <v>3</v>
      </c>
      <c r="U23" s="66">
        <f>ROUND(FIRE1125a_working!U23,0)</f>
        <v>4</v>
      </c>
      <c r="V23" s="66">
        <f>ROUND(FIRE1125a_working!V23,0)</f>
        <v>0</v>
      </c>
      <c r="W23" s="66">
        <f>ROUND(FIRE1125a_working!W23,0)</f>
        <v>0</v>
      </c>
      <c r="X23" s="66">
        <f>IF(SUM(R23:V23)=0,"-",ROUND(FIRE1125a_working!X23,0))</f>
        <v>35</v>
      </c>
      <c r="Y23" s="37" t="s">
        <v>65</v>
      </c>
      <c r="Z23" s="87">
        <f>ROUND(FIRE1125a_working!Z23,0)</f>
        <v>3</v>
      </c>
      <c r="AA23" s="87">
        <f>ROUND(FIRE1125a_working!AA23,0)</f>
        <v>9</v>
      </c>
      <c r="AB23" s="87">
        <f>ROUND(FIRE1125a_working!AB23,0)</f>
        <v>4</v>
      </c>
      <c r="AC23" s="87">
        <f>ROUND(FIRE1125a_working!AC23,0)</f>
        <v>6</v>
      </c>
      <c r="AD23" s="87">
        <f>ROUND(FIRE1125a_working!AD23,0)</f>
        <v>0</v>
      </c>
      <c r="AE23" s="87">
        <f>ROUND(FIRE1125a_working!AE23,0)</f>
        <v>0</v>
      </c>
      <c r="AF23" s="87">
        <f>IF(SUM(Z23:AD23)=0,"-",ROUND(FIRE1125a_working!AF23,0))</f>
        <v>36</v>
      </c>
      <c r="AG23" s="41"/>
      <c r="AH23" s="41"/>
      <c r="AI23" s="88"/>
      <c r="AJ23" s="88"/>
      <c r="AK23" s="59"/>
      <c r="AL23" s="59"/>
    </row>
    <row r="24" spans="1:38" s="16" customFormat="1" ht="15" customHeight="1" x14ac:dyDescent="0.25">
      <c r="A24" s="59" t="s">
        <v>11</v>
      </c>
      <c r="B24" s="66">
        <f>ROUND(FIRE1125a_working!B24,0)</f>
        <v>10</v>
      </c>
      <c r="C24" s="66">
        <f>ROUND(FIRE1125a_working!C24,0)</f>
        <v>16</v>
      </c>
      <c r="D24" s="66">
        <f>ROUND(FIRE1125a_working!D24,0)</f>
        <v>7</v>
      </c>
      <c r="E24" s="66">
        <f>ROUND(FIRE1125a_working!E24,0)</f>
        <v>7</v>
      </c>
      <c r="F24" s="66">
        <f>ROUND(FIRE1125a_working!F24,0)</f>
        <v>0</v>
      </c>
      <c r="G24" s="66">
        <f>ROUND(FIRE1125a_working!G24,0)</f>
        <v>0</v>
      </c>
      <c r="H24" s="66">
        <f>IF(SUM(B24:F24)=0,"-",ROUND(FIRE1125a_working!H24,0))</f>
        <v>33</v>
      </c>
      <c r="I24" s="37" t="s">
        <v>65</v>
      </c>
      <c r="J24" s="66">
        <f>ROUND(FIRE1125a_working!J24,0)</f>
        <v>1</v>
      </c>
      <c r="K24" s="66">
        <f>ROUND(FIRE1125a_working!K24,0)</f>
        <v>2</v>
      </c>
      <c r="L24" s="66">
        <f>ROUND(FIRE1125a_working!L24,0)</f>
        <v>1</v>
      </c>
      <c r="M24" s="66">
        <f>ROUND(FIRE1125a_working!M24,0)</f>
        <v>0</v>
      </c>
      <c r="N24" s="66">
        <f>ROUND(FIRE1125a_working!N24,0)</f>
        <v>0</v>
      </c>
      <c r="O24" s="66">
        <f>ROUND(FIRE1125a_working!O24,0)</f>
        <v>0</v>
      </c>
      <c r="P24" s="66">
        <f>IF(SUM(J24:N24)=0,"-",ROUND(FIRE1125a_working!P24,0))</f>
        <v>30</v>
      </c>
      <c r="Q24" s="37" t="s">
        <v>65</v>
      </c>
      <c r="R24" s="66">
        <f>ROUND(FIRE1125a_working!R24,0)</f>
        <v>3</v>
      </c>
      <c r="S24" s="66">
        <f>ROUND(FIRE1125a_working!S24,0)</f>
        <v>5</v>
      </c>
      <c r="T24" s="66">
        <f>ROUND(FIRE1125a_working!T24,0)</f>
        <v>1</v>
      </c>
      <c r="U24" s="66">
        <f>ROUND(FIRE1125a_working!U24,0)</f>
        <v>2</v>
      </c>
      <c r="V24" s="66">
        <f>ROUND(FIRE1125a_working!V24,0)</f>
        <v>0</v>
      </c>
      <c r="W24" s="66">
        <f>ROUND(FIRE1125a_working!W24,0)</f>
        <v>0</v>
      </c>
      <c r="X24" s="66">
        <f>IF(SUM(R24:V24)=0,"-",ROUND(FIRE1125a_working!X24,0))</f>
        <v>32</v>
      </c>
      <c r="Y24" s="37" t="s">
        <v>65</v>
      </c>
      <c r="Z24" s="87">
        <f>ROUND(FIRE1125a_working!Z24,0)</f>
        <v>14</v>
      </c>
      <c r="AA24" s="87">
        <f>ROUND(FIRE1125a_working!AA24,0)</f>
        <v>23</v>
      </c>
      <c r="AB24" s="87">
        <f>ROUND(FIRE1125a_working!AB24,0)</f>
        <v>9</v>
      </c>
      <c r="AC24" s="87">
        <f>ROUND(FIRE1125a_working!AC24,0)</f>
        <v>9</v>
      </c>
      <c r="AD24" s="87">
        <f>ROUND(FIRE1125a_working!AD24,0)</f>
        <v>0</v>
      </c>
      <c r="AE24" s="87">
        <f>ROUND(FIRE1125a_working!AE24,0)</f>
        <v>0</v>
      </c>
      <c r="AF24" s="87">
        <f>IF(SUM(Z24:AD24)=0,"-",ROUND(FIRE1125a_working!AF24,0))</f>
        <v>33</v>
      </c>
      <c r="AG24" s="41"/>
      <c r="AH24" s="41"/>
      <c r="AI24" s="88"/>
      <c r="AJ24" s="88"/>
      <c r="AK24" s="59"/>
      <c r="AL24" s="59"/>
    </row>
    <row r="25" spans="1:38" s="16" customFormat="1" ht="15" customHeight="1" x14ac:dyDescent="0.25">
      <c r="A25" s="59" t="s">
        <v>12</v>
      </c>
      <c r="B25" s="66">
        <f>ROUND(FIRE1125a_working!B25,0)</f>
        <v>0</v>
      </c>
      <c r="C25" s="66">
        <f>ROUND(FIRE1125a_working!C25,0)</f>
        <v>0</v>
      </c>
      <c r="D25" s="66">
        <f>ROUND(FIRE1125a_working!D25,0)</f>
        <v>0</v>
      </c>
      <c r="E25" s="66">
        <f>ROUND(FIRE1125a_working!E25,0)</f>
        <v>0</v>
      </c>
      <c r="F25" s="66">
        <f>ROUND(FIRE1125a_working!F25,0)</f>
        <v>0</v>
      </c>
      <c r="G25" s="66">
        <f>ROUND(FIRE1125a_working!G25,0)</f>
        <v>0</v>
      </c>
      <c r="H25" s="66" t="str">
        <f>IF(SUM(B25:F25)=0,"-",ROUND(FIRE1125a_working!H25,0))</f>
        <v>-</v>
      </c>
      <c r="I25" s="37" t="s">
        <v>65</v>
      </c>
      <c r="J25" s="66">
        <f>ROUND(FIRE1125a_working!J25,0)</f>
        <v>0</v>
      </c>
      <c r="K25" s="66">
        <f>ROUND(FIRE1125a_working!K25,0)</f>
        <v>0</v>
      </c>
      <c r="L25" s="66">
        <f>ROUND(FIRE1125a_working!L25,0)</f>
        <v>0</v>
      </c>
      <c r="M25" s="66">
        <f>ROUND(FIRE1125a_working!M25,0)</f>
        <v>0</v>
      </c>
      <c r="N25" s="66">
        <f>ROUND(FIRE1125a_working!N25,0)</f>
        <v>0</v>
      </c>
      <c r="O25" s="66">
        <f>ROUND(FIRE1125a_working!O25,0)</f>
        <v>0</v>
      </c>
      <c r="P25" s="66" t="str">
        <f>IF(SUM(J25:N25)=0,"-",ROUND(FIRE1125a_working!P25,0))</f>
        <v>-</v>
      </c>
      <c r="Q25" s="37" t="s">
        <v>65</v>
      </c>
      <c r="R25" s="66">
        <f>ROUND(FIRE1125a_working!R25,0)</f>
        <v>0</v>
      </c>
      <c r="S25" s="66">
        <f>ROUND(FIRE1125a_working!S25,0)</f>
        <v>1</v>
      </c>
      <c r="T25" s="66">
        <f>ROUND(FIRE1125a_working!T25,0)</f>
        <v>0</v>
      </c>
      <c r="U25" s="66">
        <f>ROUND(FIRE1125a_working!U25,0)</f>
        <v>0</v>
      </c>
      <c r="V25" s="66">
        <f>ROUND(FIRE1125a_working!V25,0)</f>
        <v>0</v>
      </c>
      <c r="W25" s="66">
        <f>ROUND(FIRE1125a_working!W25,0)</f>
        <v>0</v>
      </c>
      <c r="X25" s="66">
        <f>IF(SUM(R25:V25)=0,"-",ROUND(FIRE1125a_working!X25,0))</f>
        <v>30</v>
      </c>
      <c r="Y25" s="37" t="s">
        <v>65</v>
      </c>
      <c r="Z25" s="87">
        <f>ROUND(FIRE1125a_working!Z25,0)</f>
        <v>0</v>
      </c>
      <c r="AA25" s="87">
        <f>ROUND(FIRE1125a_working!AA25,0)</f>
        <v>1</v>
      </c>
      <c r="AB25" s="87">
        <f>ROUND(FIRE1125a_working!AB25,0)</f>
        <v>0</v>
      </c>
      <c r="AC25" s="87">
        <f>ROUND(FIRE1125a_working!AC25,0)</f>
        <v>0</v>
      </c>
      <c r="AD25" s="87">
        <f>ROUND(FIRE1125a_working!AD25,0)</f>
        <v>0</v>
      </c>
      <c r="AE25" s="87">
        <f>ROUND(FIRE1125a_working!AE25,0)</f>
        <v>0</v>
      </c>
      <c r="AF25" s="87">
        <f>IF(SUM(Z25:AD25)=0,"-",ROUND(FIRE1125a_working!AF25,0))</f>
        <v>30</v>
      </c>
      <c r="AG25" s="41"/>
      <c r="AH25" s="41"/>
      <c r="AI25" s="88"/>
      <c r="AJ25" s="88"/>
      <c r="AK25" s="59"/>
      <c r="AL25" s="59"/>
    </row>
    <row r="26" spans="1:38" s="16" customFormat="1" ht="15" customHeight="1" x14ac:dyDescent="0.25">
      <c r="A26" s="59" t="s">
        <v>13</v>
      </c>
      <c r="B26" s="66">
        <f>ROUND(FIRE1125a_working!B26,0)</f>
        <v>17</v>
      </c>
      <c r="C26" s="66">
        <f>ROUND(FIRE1125a_working!C26,0)</f>
        <v>28</v>
      </c>
      <c r="D26" s="66">
        <f>ROUND(FIRE1125a_working!D26,0)</f>
        <v>5</v>
      </c>
      <c r="E26" s="66">
        <f>ROUND(FIRE1125a_working!E26,0)</f>
        <v>0</v>
      </c>
      <c r="F26" s="66">
        <f>ROUND(FIRE1125a_working!F26,0)</f>
        <v>0</v>
      </c>
      <c r="G26" s="66">
        <f>ROUND(FIRE1125a_working!G26,0)</f>
        <v>0</v>
      </c>
      <c r="H26" s="66">
        <f>IF(SUM(B26:F26)=0,"-",ROUND(FIRE1125a_working!H26,0))</f>
        <v>28</v>
      </c>
      <c r="I26" s="37" t="s">
        <v>65</v>
      </c>
      <c r="J26" s="66">
        <f>ROUND(FIRE1125a_working!J26,0)</f>
        <v>0</v>
      </c>
      <c r="K26" s="66">
        <f>ROUND(FIRE1125a_working!K26,0)</f>
        <v>0</v>
      </c>
      <c r="L26" s="66">
        <f>ROUND(FIRE1125a_working!L26,0)</f>
        <v>0</v>
      </c>
      <c r="M26" s="66">
        <f>ROUND(FIRE1125a_working!M26,0)</f>
        <v>0</v>
      </c>
      <c r="N26" s="66">
        <f>ROUND(FIRE1125a_working!N26,0)</f>
        <v>0</v>
      </c>
      <c r="O26" s="66">
        <f>ROUND(FIRE1125a_working!O26,0)</f>
        <v>0</v>
      </c>
      <c r="P26" s="66" t="str">
        <f>IF(SUM(J26:N26)=0,"-",ROUND(FIRE1125a_working!P26,0))</f>
        <v>-</v>
      </c>
      <c r="Q26" s="37" t="s">
        <v>65</v>
      </c>
      <c r="R26" s="66">
        <f>ROUND(FIRE1125a_working!R26,0)</f>
        <v>0</v>
      </c>
      <c r="S26" s="66">
        <f>ROUND(FIRE1125a_working!S26,0)</f>
        <v>0</v>
      </c>
      <c r="T26" s="66">
        <f>ROUND(FIRE1125a_working!T26,0)</f>
        <v>0</v>
      </c>
      <c r="U26" s="66">
        <f>ROUND(FIRE1125a_working!U26,0)</f>
        <v>0</v>
      </c>
      <c r="V26" s="66">
        <f>ROUND(FIRE1125a_working!V26,0)</f>
        <v>0</v>
      </c>
      <c r="W26" s="66">
        <f>ROUND(FIRE1125a_working!W26,0)</f>
        <v>0</v>
      </c>
      <c r="X26" s="66" t="str">
        <f>IF(SUM(R26:V26)=0,"-",ROUND(FIRE1125a_working!X26,0))</f>
        <v>-</v>
      </c>
      <c r="Y26" s="37" t="s">
        <v>65</v>
      </c>
      <c r="Z26" s="87">
        <f>ROUND(FIRE1125a_working!Z26,0)</f>
        <v>17</v>
      </c>
      <c r="AA26" s="87">
        <f>ROUND(FIRE1125a_working!AA26,0)</f>
        <v>28</v>
      </c>
      <c r="AB26" s="87">
        <f>ROUND(FIRE1125a_working!AB26,0)</f>
        <v>5</v>
      </c>
      <c r="AC26" s="87">
        <f>ROUND(FIRE1125a_working!AC26,0)</f>
        <v>0</v>
      </c>
      <c r="AD26" s="87">
        <f>ROUND(FIRE1125a_working!AD26,0)</f>
        <v>0</v>
      </c>
      <c r="AE26" s="87">
        <f>ROUND(FIRE1125a_working!AE26,0)</f>
        <v>0</v>
      </c>
      <c r="AF26" s="87">
        <f>IF(SUM(Z26:AD26)=0,"-",ROUND(FIRE1125a_working!AF26,0))</f>
        <v>28</v>
      </c>
      <c r="AG26" s="41"/>
      <c r="AH26" s="41"/>
      <c r="AI26" s="88"/>
      <c r="AJ26" s="88"/>
      <c r="AK26" s="59"/>
      <c r="AL26" s="59"/>
    </row>
    <row r="27" spans="1:38" s="16" customFormat="1" ht="15" customHeight="1" x14ac:dyDescent="0.25">
      <c r="A27" s="59" t="s">
        <v>14</v>
      </c>
      <c r="B27" s="66">
        <f>ROUND(FIRE1125a_working!B27,0)</f>
        <v>0</v>
      </c>
      <c r="C27" s="66">
        <f>ROUND(FIRE1125a_working!C27,0)</f>
        <v>0</v>
      </c>
      <c r="D27" s="66">
        <f>ROUND(FIRE1125a_working!D27,0)</f>
        <v>0</v>
      </c>
      <c r="E27" s="66">
        <f>ROUND(FIRE1125a_working!E27,0)</f>
        <v>4</v>
      </c>
      <c r="F27" s="66">
        <f>ROUND(FIRE1125a_working!F27,0)</f>
        <v>0</v>
      </c>
      <c r="G27" s="66">
        <f>ROUND(FIRE1125a_working!G27,0)</f>
        <v>0</v>
      </c>
      <c r="H27" s="66">
        <f>IF(SUM(B27:F27)=0,"-",ROUND(FIRE1125a_working!H27,0))</f>
        <v>51</v>
      </c>
      <c r="I27" s="37" t="s">
        <v>65</v>
      </c>
      <c r="J27" s="66">
        <f>ROUND(FIRE1125a_working!J27,0)</f>
        <v>0</v>
      </c>
      <c r="K27" s="66">
        <f>ROUND(FIRE1125a_working!K27,0)</f>
        <v>0</v>
      </c>
      <c r="L27" s="66">
        <f>ROUND(FIRE1125a_working!L27,0)</f>
        <v>0</v>
      </c>
      <c r="M27" s="66">
        <f>ROUND(FIRE1125a_working!M27,0)</f>
        <v>0</v>
      </c>
      <c r="N27" s="66">
        <f>ROUND(FIRE1125a_working!N27,0)</f>
        <v>0</v>
      </c>
      <c r="O27" s="66">
        <f>ROUND(FIRE1125a_working!O27,0)</f>
        <v>0</v>
      </c>
      <c r="P27" s="66" t="str">
        <f>IF(SUM(J27:N27)=0,"-",ROUND(FIRE1125a_working!P27,0))</f>
        <v>-</v>
      </c>
      <c r="Q27" s="37" t="s">
        <v>65</v>
      </c>
      <c r="R27" s="66">
        <f>ROUND(FIRE1125a_working!R27,0)</f>
        <v>0</v>
      </c>
      <c r="S27" s="66">
        <f>ROUND(FIRE1125a_working!S27,0)</f>
        <v>2</v>
      </c>
      <c r="T27" s="66">
        <f>ROUND(FIRE1125a_working!T27,0)</f>
        <v>2</v>
      </c>
      <c r="U27" s="66">
        <f>ROUND(FIRE1125a_working!U27,0)</f>
        <v>0</v>
      </c>
      <c r="V27" s="66">
        <f>ROUND(FIRE1125a_working!V27,0)</f>
        <v>0</v>
      </c>
      <c r="W27" s="66">
        <f>ROUND(FIRE1125a_working!W27,0)</f>
        <v>0</v>
      </c>
      <c r="X27" s="66">
        <f>IF(SUM(R27:V27)=0,"-",ROUND(FIRE1125a_working!X27,0))</f>
        <v>35</v>
      </c>
      <c r="Y27" s="37" t="s">
        <v>65</v>
      </c>
      <c r="Z27" s="87">
        <f>ROUND(FIRE1125a_working!Z27,0)</f>
        <v>0</v>
      </c>
      <c r="AA27" s="87">
        <f>ROUND(FIRE1125a_working!AA27,0)</f>
        <v>2</v>
      </c>
      <c r="AB27" s="87">
        <f>ROUND(FIRE1125a_working!AB27,0)</f>
        <v>2</v>
      </c>
      <c r="AC27" s="87">
        <f>ROUND(FIRE1125a_working!AC27,0)</f>
        <v>4</v>
      </c>
      <c r="AD27" s="87">
        <f>ROUND(FIRE1125a_working!AD27,0)</f>
        <v>0</v>
      </c>
      <c r="AE27" s="87">
        <f>ROUND(FIRE1125a_working!AE27,0)</f>
        <v>0</v>
      </c>
      <c r="AF27" s="87">
        <f>IF(SUM(Z27:AD27)=0,"-",ROUND(FIRE1125a_working!AF27,0))</f>
        <v>43</v>
      </c>
      <c r="AG27" s="41"/>
      <c r="AH27" s="41"/>
      <c r="AI27" s="88"/>
      <c r="AJ27" s="88"/>
      <c r="AK27" s="59"/>
      <c r="AL27" s="59"/>
    </row>
    <row r="28" spans="1:38" s="16" customFormat="1" ht="15" customHeight="1" x14ac:dyDescent="0.25">
      <c r="A28" s="59" t="s">
        <v>15</v>
      </c>
      <c r="B28" s="66">
        <f>ROUND(FIRE1125a_working!B28,0)</f>
        <v>97</v>
      </c>
      <c r="C28" s="66">
        <f>ROUND(FIRE1125a_working!C28,0)</f>
        <v>200</v>
      </c>
      <c r="D28" s="66">
        <f>ROUND(FIRE1125a_working!D28,0)</f>
        <v>52</v>
      </c>
      <c r="E28" s="66">
        <f>ROUND(FIRE1125a_working!E28,0)</f>
        <v>6</v>
      </c>
      <c r="F28" s="66">
        <f>ROUND(FIRE1125a_working!F28,0)</f>
        <v>0</v>
      </c>
      <c r="G28" s="66">
        <f>ROUND(FIRE1125a_working!G28,0)</f>
        <v>0</v>
      </c>
      <c r="H28" s="66">
        <f>IF(SUM(B28:F28)=0,"-",ROUND(FIRE1125a_working!H28,0))</f>
        <v>29</v>
      </c>
      <c r="I28" s="37" t="s">
        <v>65</v>
      </c>
      <c r="J28" s="66">
        <f>ROUND(FIRE1125a_working!J28,0)</f>
        <v>0</v>
      </c>
      <c r="K28" s="66">
        <f>ROUND(FIRE1125a_working!K28,0)</f>
        <v>0</v>
      </c>
      <c r="L28" s="66">
        <f>ROUND(FIRE1125a_working!L28,0)</f>
        <v>0</v>
      </c>
      <c r="M28" s="66">
        <f>ROUND(FIRE1125a_working!M28,0)</f>
        <v>0</v>
      </c>
      <c r="N28" s="66">
        <f>ROUND(FIRE1125a_working!N28,0)</f>
        <v>0</v>
      </c>
      <c r="O28" s="66">
        <f>ROUND(FIRE1125a_working!O28,0)</f>
        <v>0</v>
      </c>
      <c r="P28" s="66" t="str">
        <f>IF(SUM(J28:N28)=0,"-",ROUND(FIRE1125a_working!P28,0))</f>
        <v>-</v>
      </c>
      <c r="Q28" s="37" t="s">
        <v>65</v>
      </c>
      <c r="R28" s="66">
        <f>ROUND(FIRE1125a_working!R28,0)</f>
        <v>0</v>
      </c>
      <c r="S28" s="66">
        <f>ROUND(FIRE1125a_working!S28,0)</f>
        <v>0</v>
      </c>
      <c r="T28" s="66">
        <f>ROUND(FIRE1125a_working!T28,0)</f>
        <v>0</v>
      </c>
      <c r="U28" s="66">
        <f>ROUND(FIRE1125a_working!U28,0)</f>
        <v>0</v>
      </c>
      <c r="V28" s="66">
        <f>ROUND(FIRE1125a_working!V28,0)</f>
        <v>0</v>
      </c>
      <c r="W28" s="66">
        <f>ROUND(FIRE1125a_working!W28,0)</f>
        <v>0</v>
      </c>
      <c r="X28" s="66" t="str">
        <f>IF(SUM(R28:V28)=0,"-",ROUND(FIRE1125a_working!X28,0))</f>
        <v>-</v>
      </c>
      <c r="Y28" s="37" t="s">
        <v>65</v>
      </c>
      <c r="Z28" s="87">
        <f>ROUND(FIRE1125a_working!Z28,0)</f>
        <v>97</v>
      </c>
      <c r="AA28" s="87">
        <f>ROUND(FIRE1125a_working!AA28,0)</f>
        <v>200</v>
      </c>
      <c r="AB28" s="87">
        <f>ROUND(FIRE1125a_working!AB28,0)</f>
        <v>52</v>
      </c>
      <c r="AC28" s="87">
        <f>ROUND(FIRE1125a_working!AC28,0)</f>
        <v>6</v>
      </c>
      <c r="AD28" s="87">
        <f>ROUND(FIRE1125a_working!AD28,0)</f>
        <v>0</v>
      </c>
      <c r="AE28" s="87">
        <f>ROUND(FIRE1125a_working!AE28,0)</f>
        <v>0</v>
      </c>
      <c r="AF28" s="87">
        <f>IF(SUM(Z28:AD28)=0,"-",ROUND(FIRE1125a_working!AF28,0))</f>
        <v>29</v>
      </c>
      <c r="AG28" s="41"/>
      <c r="AH28" s="41"/>
      <c r="AI28" s="88"/>
      <c r="AJ28" s="88"/>
      <c r="AK28" s="59"/>
      <c r="AL28" s="59"/>
    </row>
    <row r="29" spans="1:38" s="16" customFormat="1" ht="15" customHeight="1" x14ac:dyDescent="0.25">
      <c r="A29" s="59" t="s">
        <v>16</v>
      </c>
      <c r="B29" s="66">
        <f>ROUND(FIRE1125a_working!B29,0)</f>
        <v>35</v>
      </c>
      <c r="C29" s="66">
        <f>ROUND(FIRE1125a_working!C29,0)</f>
        <v>115</v>
      </c>
      <c r="D29" s="66">
        <f>ROUND(FIRE1125a_working!D29,0)</f>
        <v>27</v>
      </c>
      <c r="E29" s="66">
        <f>ROUND(FIRE1125a_working!E29,0)</f>
        <v>0</v>
      </c>
      <c r="F29" s="66">
        <f>ROUND(FIRE1125a_working!F29,0)</f>
        <v>0</v>
      </c>
      <c r="G29" s="66">
        <f>ROUND(FIRE1125a_working!G29,0)</f>
        <v>0</v>
      </c>
      <c r="H29" s="66">
        <f>IF(SUM(B29:F29)=0,"-",ROUND(FIRE1125a_working!H29,0))</f>
        <v>30</v>
      </c>
      <c r="I29" s="37" t="s">
        <v>65</v>
      </c>
      <c r="J29" s="66">
        <f>ROUND(FIRE1125a_working!J29,0)</f>
        <v>0</v>
      </c>
      <c r="K29" s="66">
        <f>ROUND(FIRE1125a_working!K29,0)</f>
        <v>0</v>
      </c>
      <c r="L29" s="66">
        <f>ROUND(FIRE1125a_working!L29,0)</f>
        <v>0</v>
      </c>
      <c r="M29" s="66">
        <f>ROUND(FIRE1125a_working!M29,0)</f>
        <v>0</v>
      </c>
      <c r="N29" s="66">
        <f>ROUND(FIRE1125a_working!N29,0)</f>
        <v>0</v>
      </c>
      <c r="O29" s="66">
        <f>ROUND(FIRE1125a_working!O29,0)</f>
        <v>0</v>
      </c>
      <c r="P29" s="66" t="str">
        <f>IF(SUM(J29:N29)=0,"-",ROUND(FIRE1125a_working!P29,0))</f>
        <v>-</v>
      </c>
      <c r="Q29" s="37" t="s">
        <v>65</v>
      </c>
      <c r="R29" s="66">
        <f>ROUND(FIRE1125a_working!R29,0)</f>
        <v>0</v>
      </c>
      <c r="S29" s="66">
        <f>ROUND(FIRE1125a_working!S29,0)</f>
        <v>1</v>
      </c>
      <c r="T29" s="66">
        <f>ROUND(FIRE1125a_working!T29,0)</f>
        <v>0</v>
      </c>
      <c r="U29" s="66">
        <f>ROUND(FIRE1125a_working!U29,0)</f>
        <v>0</v>
      </c>
      <c r="V29" s="66">
        <f>ROUND(FIRE1125a_working!V29,0)</f>
        <v>0</v>
      </c>
      <c r="W29" s="66">
        <f>ROUND(FIRE1125a_working!W29,0)</f>
        <v>0</v>
      </c>
      <c r="X29" s="66">
        <f>IF(SUM(R29:V29)=0,"-",ROUND(FIRE1125a_working!X29,0))</f>
        <v>30</v>
      </c>
      <c r="Y29" s="37" t="s">
        <v>65</v>
      </c>
      <c r="Z29" s="87">
        <f>ROUND(FIRE1125a_working!Z29,0)</f>
        <v>35</v>
      </c>
      <c r="AA29" s="87">
        <f>ROUND(FIRE1125a_working!AA29,0)</f>
        <v>116</v>
      </c>
      <c r="AB29" s="87">
        <f>ROUND(FIRE1125a_working!AB29,0)</f>
        <v>27</v>
      </c>
      <c r="AC29" s="87">
        <f>ROUND(FIRE1125a_working!AC29,0)</f>
        <v>0</v>
      </c>
      <c r="AD29" s="87">
        <f>ROUND(FIRE1125a_working!AD29,0)</f>
        <v>0</v>
      </c>
      <c r="AE29" s="87">
        <f>ROUND(FIRE1125a_working!AE29,0)</f>
        <v>0</v>
      </c>
      <c r="AF29" s="87">
        <f>IF(SUM(Z29:AD29)=0,"-",ROUND(FIRE1125a_working!AF29,0))</f>
        <v>30</v>
      </c>
      <c r="AG29" s="41"/>
      <c r="AH29" s="41"/>
      <c r="AI29" s="88"/>
      <c r="AJ29" s="88"/>
      <c r="AK29" s="59"/>
      <c r="AL29" s="59"/>
    </row>
    <row r="30" spans="1:38" s="16" customFormat="1" ht="15" customHeight="1" x14ac:dyDescent="0.25">
      <c r="A30" s="59" t="s">
        <v>67</v>
      </c>
      <c r="B30" s="66">
        <f>ROUND(FIRE1125a_working!B30,0)</f>
        <v>0</v>
      </c>
      <c r="C30" s="66">
        <f>ROUND(FIRE1125a_working!C30,0)</f>
        <v>0</v>
      </c>
      <c r="D30" s="66">
        <f>ROUND(FIRE1125a_working!D30,0)</f>
        <v>5</v>
      </c>
      <c r="E30" s="66">
        <f>ROUND(FIRE1125a_working!E30,0)</f>
        <v>2</v>
      </c>
      <c r="F30" s="66">
        <f>ROUND(FIRE1125a_working!F30,0)</f>
        <v>1</v>
      </c>
      <c r="G30" s="66">
        <f>ROUND(FIRE1125a_working!G30,0)</f>
        <v>0</v>
      </c>
      <c r="H30" s="66">
        <f>IF(SUM(B30:F30)=0,"-",ROUND(FIRE1125a_working!H30,0))</f>
        <v>46</v>
      </c>
      <c r="I30" s="37" t="s">
        <v>65</v>
      </c>
      <c r="J30" s="66">
        <f>ROUND(FIRE1125a_working!J30,0)</f>
        <v>0</v>
      </c>
      <c r="K30" s="66">
        <f>ROUND(FIRE1125a_working!K30,0)</f>
        <v>0</v>
      </c>
      <c r="L30" s="66">
        <f>ROUND(FIRE1125a_working!L30,0)</f>
        <v>0</v>
      </c>
      <c r="M30" s="66">
        <f>ROUND(FIRE1125a_working!M30,0)</f>
        <v>0</v>
      </c>
      <c r="N30" s="66">
        <f>ROUND(FIRE1125a_working!N30,0)</f>
        <v>0</v>
      </c>
      <c r="O30" s="66">
        <f>ROUND(FIRE1125a_working!O30,0)</f>
        <v>0</v>
      </c>
      <c r="P30" s="66" t="str">
        <f>IF(SUM(J30:N30)=0,"-",ROUND(FIRE1125a_working!P30,0))</f>
        <v>-</v>
      </c>
      <c r="Q30" s="37" t="s">
        <v>65</v>
      </c>
      <c r="R30" s="66">
        <f>ROUND(FIRE1125a_working!R30,0)</f>
        <v>3</v>
      </c>
      <c r="S30" s="66">
        <f>ROUND(FIRE1125a_working!S30,0)</f>
        <v>8</v>
      </c>
      <c r="T30" s="66">
        <f>ROUND(FIRE1125a_working!T30,0)</f>
        <v>1</v>
      </c>
      <c r="U30" s="66">
        <f>ROUND(FIRE1125a_working!U30,0)</f>
        <v>1</v>
      </c>
      <c r="V30" s="66">
        <f>ROUND(FIRE1125a_working!V30,0)</f>
        <v>0</v>
      </c>
      <c r="W30" s="66">
        <f>ROUND(FIRE1125a_working!W30,0)</f>
        <v>0</v>
      </c>
      <c r="X30" s="66">
        <f>IF(SUM(R30:V30)=0,"-",ROUND(FIRE1125a_working!X30,0))</f>
        <v>30</v>
      </c>
      <c r="Y30" s="37" t="s">
        <v>65</v>
      </c>
      <c r="Z30" s="87">
        <f>ROUND(FIRE1125a_working!Z30,0)</f>
        <v>3</v>
      </c>
      <c r="AA30" s="87">
        <f>ROUND(FIRE1125a_working!AA30,0)</f>
        <v>8</v>
      </c>
      <c r="AB30" s="87">
        <f>ROUND(FIRE1125a_working!AB30,0)</f>
        <v>6</v>
      </c>
      <c r="AC30" s="87">
        <f>ROUND(FIRE1125a_working!AC30,0)</f>
        <v>3</v>
      </c>
      <c r="AD30" s="87">
        <f>ROUND(FIRE1125a_working!AD30,0)</f>
        <v>1</v>
      </c>
      <c r="AE30" s="87">
        <f>ROUND(FIRE1125a_working!AE30,0)</f>
        <v>0</v>
      </c>
      <c r="AF30" s="87">
        <f>IF(SUM(Z30:AD30)=0,"-",ROUND(FIRE1125a_working!AF30,0))</f>
        <v>36</v>
      </c>
      <c r="AG30" s="41"/>
      <c r="AH30" s="41"/>
      <c r="AI30" s="88"/>
      <c r="AJ30" s="88"/>
      <c r="AK30" s="59"/>
      <c r="AL30" s="59"/>
    </row>
    <row r="31" spans="1:38" s="16" customFormat="1" ht="15" customHeight="1" x14ac:dyDescent="0.25">
      <c r="A31" s="59" t="s">
        <v>95</v>
      </c>
      <c r="B31" s="66">
        <f>ROUND(FIRE1125a_working!B31,0)</f>
        <v>1</v>
      </c>
      <c r="C31" s="66">
        <f>ROUND(FIRE1125a_working!C31,0)</f>
        <v>5</v>
      </c>
      <c r="D31" s="66">
        <f>ROUND(FIRE1125a_working!D31,0)</f>
        <v>3</v>
      </c>
      <c r="E31" s="66">
        <f>ROUND(FIRE1125a_working!E31,0)</f>
        <v>1</v>
      </c>
      <c r="F31" s="66">
        <f>ROUND(FIRE1125a_working!F31,0)</f>
        <v>0</v>
      </c>
      <c r="G31" s="66">
        <f>ROUND(FIRE1125a_working!G31,0)</f>
        <v>0</v>
      </c>
      <c r="H31" s="66">
        <f>IF(SUM(B31:F31)=0,"-",ROUND(FIRE1125a_working!H31,0))</f>
        <v>34</v>
      </c>
      <c r="I31" s="37" t="s">
        <v>65</v>
      </c>
      <c r="J31" s="66">
        <f>ROUND(FIRE1125a_working!J31,0)</f>
        <v>0</v>
      </c>
      <c r="K31" s="66">
        <f>ROUND(FIRE1125a_working!K31,0)</f>
        <v>0</v>
      </c>
      <c r="L31" s="66">
        <f>ROUND(FIRE1125a_working!L31,0)</f>
        <v>0</v>
      </c>
      <c r="M31" s="66">
        <f>ROUND(FIRE1125a_working!M31,0)</f>
        <v>0</v>
      </c>
      <c r="N31" s="66">
        <f>ROUND(FIRE1125a_working!N31,0)</f>
        <v>0</v>
      </c>
      <c r="O31" s="66">
        <f>ROUND(FIRE1125a_working!O31,0)</f>
        <v>0</v>
      </c>
      <c r="P31" s="66" t="str">
        <f>IF(SUM(J31:N31)=0,"-",ROUND(FIRE1125a_working!P31,0))</f>
        <v>-</v>
      </c>
      <c r="Q31" s="37" t="s">
        <v>65</v>
      </c>
      <c r="R31" s="66">
        <f>ROUND(FIRE1125a_working!R31,0)</f>
        <v>0</v>
      </c>
      <c r="S31" s="66">
        <f>ROUND(FIRE1125a_working!S31,0)</f>
        <v>0</v>
      </c>
      <c r="T31" s="66">
        <f>ROUND(FIRE1125a_working!T31,0)</f>
        <v>0</v>
      </c>
      <c r="U31" s="66">
        <f>ROUND(FIRE1125a_working!U31,0)</f>
        <v>0</v>
      </c>
      <c r="V31" s="66">
        <f>ROUND(FIRE1125a_working!V31,0)</f>
        <v>0</v>
      </c>
      <c r="W31" s="66">
        <f>ROUND(FIRE1125a_working!W31,0)</f>
        <v>0</v>
      </c>
      <c r="X31" s="66" t="str">
        <f>IF(SUM(R31:V31)=0,"-",ROUND(FIRE1125a_working!X31,0))</f>
        <v>-</v>
      </c>
      <c r="Y31" s="37" t="s">
        <v>65</v>
      </c>
      <c r="Z31" s="87">
        <f>ROUND(FIRE1125a_working!Z31,0)</f>
        <v>1</v>
      </c>
      <c r="AA31" s="87">
        <f>ROUND(FIRE1125a_working!AA31,0)</f>
        <v>5</v>
      </c>
      <c r="AB31" s="87">
        <f>ROUND(FIRE1125a_working!AB31,0)</f>
        <v>3</v>
      </c>
      <c r="AC31" s="87">
        <f>ROUND(FIRE1125a_working!AC31,0)</f>
        <v>1</v>
      </c>
      <c r="AD31" s="87">
        <f>ROUND(FIRE1125a_working!AD31,0)</f>
        <v>0</v>
      </c>
      <c r="AE31" s="87">
        <f>ROUND(FIRE1125a_working!AE31,0)</f>
        <v>0</v>
      </c>
      <c r="AF31" s="87">
        <f>IF(SUM(Z31:AD31)=0,"-",ROUND(FIRE1125a_working!AF31,0))</f>
        <v>34</v>
      </c>
      <c r="AG31" s="59"/>
      <c r="AH31" s="59"/>
      <c r="AI31" s="68"/>
      <c r="AJ31" s="68"/>
      <c r="AK31" s="59"/>
      <c r="AL31" s="59"/>
    </row>
    <row r="32" spans="1:38" s="16" customFormat="1" ht="15" customHeight="1" x14ac:dyDescent="0.25">
      <c r="A32" s="59" t="s">
        <v>17</v>
      </c>
      <c r="B32" s="66">
        <f>ROUND(FIRE1125a_working!B32,0)</f>
        <v>15</v>
      </c>
      <c r="C32" s="66">
        <f>ROUND(FIRE1125a_working!C32,0)</f>
        <v>18</v>
      </c>
      <c r="D32" s="66">
        <f>ROUND(FIRE1125a_working!D32,0)</f>
        <v>5</v>
      </c>
      <c r="E32" s="66">
        <f>ROUND(FIRE1125a_working!E32,0)</f>
        <v>3</v>
      </c>
      <c r="F32" s="66">
        <f>ROUND(FIRE1125a_working!F32,0)</f>
        <v>0</v>
      </c>
      <c r="G32" s="66">
        <f>ROUND(FIRE1125a_working!G32,0)</f>
        <v>0</v>
      </c>
      <c r="H32" s="66">
        <f>IF(SUM(B32:F32)=0,"-",ROUND(FIRE1125a_working!H32,0))</f>
        <v>29</v>
      </c>
      <c r="I32" s="37" t="s">
        <v>65</v>
      </c>
      <c r="J32" s="66">
        <f>ROUND(FIRE1125a_working!J32,0)</f>
        <v>0</v>
      </c>
      <c r="K32" s="66">
        <f>ROUND(FIRE1125a_working!K32,0)</f>
        <v>0</v>
      </c>
      <c r="L32" s="66">
        <f>ROUND(FIRE1125a_working!L32,0)</f>
        <v>0</v>
      </c>
      <c r="M32" s="66">
        <f>ROUND(FIRE1125a_working!M32,0)</f>
        <v>0</v>
      </c>
      <c r="N32" s="66">
        <f>ROUND(FIRE1125a_working!N32,0)</f>
        <v>0</v>
      </c>
      <c r="O32" s="66">
        <f>ROUND(FIRE1125a_working!O32,0)</f>
        <v>0</v>
      </c>
      <c r="P32" s="66" t="str">
        <f>IF(SUM(J32:N32)=0,"-",ROUND(FIRE1125a_working!P32,0))</f>
        <v>-</v>
      </c>
      <c r="Q32" s="37" t="s">
        <v>65</v>
      </c>
      <c r="R32" s="66">
        <f>ROUND(FIRE1125a_working!R32,0)</f>
        <v>0</v>
      </c>
      <c r="S32" s="66">
        <f>ROUND(FIRE1125a_working!S32,0)</f>
        <v>2</v>
      </c>
      <c r="T32" s="66">
        <f>ROUND(FIRE1125a_working!T32,0)</f>
        <v>0</v>
      </c>
      <c r="U32" s="66">
        <f>ROUND(FIRE1125a_working!U32,0)</f>
        <v>1</v>
      </c>
      <c r="V32" s="66">
        <f>ROUND(FIRE1125a_working!V32,0)</f>
        <v>0</v>
      </c>
      <c r="W32" s="66">
        <f>ROUND(FIRE1125a_working!W32,0)</f>
        <v>0</v>
      </c>
      <c r="X32" s="66">
        <f>IF(SUM(R32:V32)=0,"-",ROUND(FIRE1125a_working!X32,0))</f>
        <v>37</v>
      </c>
      <c r="Y32" s="37" t="s">
        <v>65</v>
      </c>
      <c r="Z32" s="87">
        <f>ROUND(FIRE1125a_working!Z32,0)</f>
        <v>15</v>
      </c>
      <c r="AA32" s="87">
        <f>ROUND(FIRE1125a_working!AA32,0)</f>
        <v>20</v>
      </c>
      <c r="AB32" s="87">
        <f>ROUND(FIRE1125a_working!AB32,0)</f>
        <v>5</v>
      </c>
      <c r="AC32" s="87">
        <f>ROUND(FIRE1125a_working!AC32,0)</f>
        <v>4</v>
      </c>
      <c r="AD32" s="87">
        <f>ROUND(FIRE1125a_working!AD32,0)</f>
        <v>0</v>
      </c>
      <c r="AE32" s="87">
        <f>ROUND(FIRE1125a_working!AE32,0)</f>
        <v>0</v>
      </c>
      <c r="AF32" s="87">
        <f>IF(SUM(Z32:AD32)=0,"-",ROUND(FIRE1125a_working!AF32,0))</f>
        <v>30</v>
      </c>
      <c r="AG32" s="41"/>
      <c r="AH32" s="41"/>
      <c r="AI32" s="88"/>
      <c r="AJ32" s="88"/>
      <c r="AK32" s="59"/>
      <c r="AL32" s="59"/>
    </row>
    <row r="33" spans="1:38" s="16" customFormat="1" ht="15" customHeight="1" x14ac:dyDescent="0.25">
      <c r="A33" s="59" t="s">
        <v>18</v>
      </c>
      <c r="B33" s="66">
        <f>ROUND(FIRE1125a_working!B33,0)</f>
        <v>0</v>
      </c>
      <c r="C33" s="66">
        <f>ROUND(FIRE1125a_working!C33,0)</f>
        <v>0</v>
      </c>
      <c r="D33" s="66">
        <f>ROUND(FIRE1125a_working!D33,0)</f>
        <v>2</v>
      </c>
      <c r="E33" s="66">
        <f>ROUND(FIRE1125a_working!E33,0)</f>
        <v>1</v>
      </c>
      <c r="F33" s="66">
        <f>ROUND(FIRE1125a_working!F33,0)</f>
        <v>0</v>
      </c>
      <c r="G33" s="66">
        <f>ROUND(FIRE1125a_working!G33,0)</f>
        <v>0</v>
      </c>
      <c r="H33" s="66">
        <f>IF(SUM(B33:F33)=0,"-",ROUND(FIRE1125a_working!H33,0))</f>
        <v>44</v>
      </c>
      <c r="I33" s="37" t="s">
        <v>65</v>
      </c>
      <c r="J33" s="66">
        <f>ROUND(FIRE1125a_working!J33,0)</f>
        <v>0</v>
      </c>
      <c r="K33" s="66">
        <f>ROUND(FIRE1125a_working!K33,0)</f>
        <v>0</v>
      </c>
      <c r="L33" s="66">
        <f>ROUND(FIRE1125a_working!L33,0)</f>
        <v>1</v>
      </c>
      <c r="M33" s="66">
        <f>ROUND(FIRE1125a_working!M33,0)</f>
        <v>0</v>
      </c>
      <c r="N33" s="66">
        <f>ROUND(FIRE1125a_working!N33,0)</f>
        <v>0</v>
      </c>
      <c r="O33" s="66">
        <f>ROUND(FIRE1125a_working!O33,0)</f>
        <v>0</v>
      </c>
      <c r="P33" s="66">
        <f>IF(SUM(J33:N33)=0,"-",ROUND(FIRE1125a_working!P33,0))</f>
        <v>41</v>
      </c>
      <c r="Q33" s="37" t="s">
        <v>65</v>
      </c>
      <c r="R33" s="66">
        <f>ROUND(FIRE1125a_working!R33,0)</f>
        <v>3</v>
      </c>
      <c r="S33" s="66">
        <f>ROUND(FIRE1125a_working!S33,0)</f>
        <v>3</v>
      </c>
      <c r="T33" s="66">
        <f>ROUND(FIRE1125a_working!T33,0)</f>
        <v>2</v>
      </c>
      <c r="U33" s="66">
        <f>ROUND(FIRE1125a_working!U33,0)</f>
        <v>1</v>
      </c>
      <c r="V33" s="66">
        <f>ROUND(FIRE1125a_working!V33,0)</f>
        <v>0</v>
      </c>
      <c r="W33" s="66">
        <f>ROUND(FIRE1125a_working!W33,0)</f>
        <v>0</v>
      </c>
      <c r="X33" s="66">
        <f>IF(SUM(R33:V33)=0,"-",ROUND(FIRE1125a_working!X33,0))</f>
        <v>31</v>
      </c>
      <c r="Y33" s="37" t="s">
        <v>65</v>
      </c>
      <c r="Z33" s="87">
        <f>ROUND(FIRE1125a_working!Z33,0)</f>
        <v>3</v>
      </c>
      <c r="AA33" s="87">
        <f>ROUND(FIRE1125a_working!AA33,0)</f>
        <v>3</v>
      </c>
      <c r="AB33" s="87">
        <f>ROUND(FIRE1125a_working!AB33,0)</f>
        <v>5</v>
      </c>
      <c r="AC33" s="87">
        <f>ROUND(FIRE1125a_working!AC33,0)</f>
        <v>2</v>
      </c>
      <c r="AD33" s="87">
        <f>ROUND(FIRE1125a_working!AD33,0)</f>
        <v>0</v>
      </c>
      <c r="AE33" s="87">
        <f>ROUND(FIRE1125a_working!AE33,0)</f>
        <v>0</v>
      </c>
      <c r="AF33" s="87">
        <f>IF(SUM(Z33:AD33)=0,"-",ROUND(FIRE1125a_working!AF33,0))</f>
        <v>35</v>
      </c>
      <c r="AG33" s="41"/>
      <c r="AH33" s="41"/>
      <c r="AI33" s="88"/>
      <c r="AJ33" s="88"/>
      <c r="AK33" s="59"/>
      <c r="AL33" s="59"/>
    </row>
    <row r="34" spans="1:38" s="16" customFormat="1" ht="15" customHeight="1" x14ac:dyDescent="0.25">
      <c r="A34" s="59" t="s">
        <v>19</v>
      </c>
      <c r="B34" s="66">
        <f>ROUND(FIRE1125a_working!B34,0)</f>
        <v>0</v>
      </c>
      <c r="C34" s="66">
        <f>ROUND(FIRE1125a_working!C34,0)</f>
        <v>0</v>
      </c>
      <c r="D34" s="66">
        <f>ROUND(FIRE1125a_working!D34,0)</f>
        <v>0</v>
      </c>
      <c r="E34" s="66">
        <f>ROUND(FIRE1125a_working!E34,0)</f>
        <v>0</v>
      </c>
      <c r="F34" s="66">
        <f>ROUND(FIRE1125a_working!F34,0)</f>
        <v>0</v>
      </c>
      <c r="G34" s="66">
        <f>ROUND(FIRE1125a_working!G34,0)</f>
        <v>0</v>
      </c>
      <c r="H34" s="66" t="str">
        <f>IF(SUM(B34:F34)=0,"-",ROUND(FIRE1125a_working!H34,0))</f>
        <v>-</v>
      </c>
      <c r="I34" s="37" t="s">
        <v>65</v>
      </c>
      <c r="J34" s="66">
        <f>ROUND(FIRE1125a_working!J34,0)</f>
        <v>0</v>
      </c>
      <c r="K34" s="66">
        <f>ROUND(FIRE1125a_working!K34,0)</f>
        <v>0</v>
      </c>
      <c r="L34" s="66">
        <f>ROUND(FIRE1125a_working!L34,0)</f>
        <v>0</v>
      </c>
      <c r="M34" s="66">
        <f>ROUND(FIRE1125a_working!M34,0)</f>
        <v>0</v>
      </c>
      <c r="N34" s="66">
        <f>ROUND(FIRE1125a_working!N34,0)</f>
        <v>0</v>
      </c>
      <c r="O34" s="66">
        <f>ROUND(FIRE1125a_working!O34,0)</f>
        <v>0</v>
      </c>
      <c r="P34" s="66" t="str">
        <f>IF(SUM(J34:N34)=0,"-",ROUND(FIRE1125a_working!P34,0))</f>
        <v>-</v>
      </c>
      <c r="Q34" s="37" t="s">
        <v>65</v>
      </c>
      <c r="R34" s="66">
        <f>ROUND(FIRE1125a_working!R34,0)</f>
        <v>0</v>
      </c>
      <c r="S34" s="66">
        <f>ROUND(FIRE1125a_working!S34,0)</f>
        <v>0</v>
      </c>
      <c r="T34" s="66">
        <f>ROUND(FIRE1125a_working!T34,0)</f>
        <v>0</v>
      </c>
      <c r="U34" s="66">
        <f>ROUND(FIRE1125a_working!U34,0)</f>
        <v>0</v>
      </c>
      <c r="V34" s="66">
        <f>ROUND(FIRE1125a_working!V34,0)</f>
        <v>0</v>
      </c>
      <c r="W34" s="66">
        <f>ROUND(FIRE1125a_working!W34,0)</f>
        <v>0</v>
      </c>
      <c r="X34" s="66" t="str">
        <f>IF(SUM(R34:V34)=0,"-",ROUND(FIRE1125a_working!X34,0))</f>
        <v>-</v>
      </c>
      <c r="Y34" s="37" t="s">
        <v>65</v>
      </c>
      <c r="Z34" s="87">
        <f>ROUND(FIRE1125a_working!Z34,0)</f>
        <v>0</v>
      </c>
      <c r="AA34" s="87">
        <f>ROUND(FIRE1125a_working!AA34,0)</f>
        <v>0</v>
      </c>
      <c r="AB34" s="87">
        <f>ROUND(FIRE1125a_working!AB34,0)</f>
        <v>0</v>
      </c>
      <c r="AC34" s="87">
        <f>ROUND(FIRE1125a_working!AC34,0)</f>
        <v>0</v>
      </c>
      <c r="AD34" s="87">
        <f>ROUND(FIRE1125a_working!AD34,0)</f>
        <v>0</v>
      </c>
      <c r="AE34" s="87">
        <f>ROUND(FIRE1125a_working!AE34,0)</f>
        <v>0</v>
      </c>
      <c r="AF34" s="87" t="str">
        <f>IF(SUM(Z34:AD34)=0,"-",ROUND(FIRE1125a_working!AF34,0))</f>
        <v>-</v>
      </c>
      <c r="AG34" s="41"/>
      <c r="AH34" s="41"/>
      <c r="AI34" s="88"/>
      <c r="AJ34" s="88"/>
      <c r="AK34" s="59"/>
      <c r="AL34" s="59"/>
    </row>
    <row r="35" spans="1:38" s="16" customFormat="1" ht="15" customHeight="1" x14ac:dyDescent="0.25">
      <c r="A35" s="59" t="s">
        <v>20</v>
      </c>
      <c r="B35" s="66">
        <f>ROUND(FIRE1125a_working!B35,0)</f>
        <v>0</v>
      </c>
      <c r="C35" s="66">
        <f>ROUND(FIRE1125a_working!C35,0)</f>
        <v>0</v>
      </c>
      <c r="D35" s="66">
        <f>ROUND(FIRE1125a_working!D35,0)</f>
        <v>0</v>
      </c>
      <c r="E35" s="66">
        <f>ROUND(FIRE1125a_working!E35,0)</f>
        <v>0</v>
      </c>
      <c r="F35" s="66">
        <f>ROUND(FIRE1125a_working!F35,0)</f>
        <v>0</v>
      </c>
      <c r="G35" s="66">
        <f>ROUND(FIRE1125a_working!G35,0)</f>
        <v>0</v>
      </c>
      <c r="H35" s="66" t="str">
        <f>IF(SUM(B35:F35)=0,"-",ROUND(FIRE1125a_working!H35,0))</f>
        <v>-</v>
      </c>
      <c r="I35" s="37" t="s">
        <v>65</v>
      </c>
      <c r="J35" s="66">
        <f>ROUND(FIRE1125a_working!J35,0)</f>
        <v>0</v>
      </c>
      <c r="K35" s="66">
        <f>ROUND(FIRE1125a_working!K35,0)</f>
        <v>0</v>
      </c>
      <c r="L35" s="66">
        <f>ROUND(FIRE1125a_working!L35,0)</f>
        <v>0</v>
      </c>
      <c r="M35" s="66">
        <f>ROUND(FIRE1125a_working!M35,0)</f>
        <v>0</v>
      </c>
      <c r="N35" s="66">
        <f>ROUND(FIRE1125a_working!N35,0)</f>
        <v>0</v>
      </c>
      <c r="O35" s="66">
        <f>ROUND(FIRE1125a_working!O35,0)</f>
        <v>0</v>
      </c>
      <c r="P35" s="66" t="str">
        <f>IF(SUM(J35:N35)=0,"-",ROUND(FIRE1125a_working!P35,0))</f>
        <v>-</v>
      </c>
      <c r="Q35" s="37" t="s">
        <v>65</v>
      </c>
      <c r="R35" s="66">
        <f>ROUND(FIRE1125a_working!R35,0)</f>
        <v>0</v>
      </c>
      <c r="S35" s="66">
        <f>ROUND(FIRE1125a_working!S35,0)</f>
        <v>0</v>
      </c>
      <c r="T35" s="66">
        <f>ROUND(FIRE1125a_working!T35,0)</f>
        <v>0</v>
      </c>
      <c r="U35" s="66">
        <f>ROUND(FIRE1125a_working!U35,0)</f>
        <v>0</v>
      </c>
      <c r="V35" s="66">
        <f>ROUND(FIRE1125a_working!V35,0)</f>
        <v>0</v>
      </c>
      <c r="W35" s="66">
        <f>ROUND(FIRE1125a_working!W35,0)</f>
        <v>0</v>
      </c>
      <c r="X35" s="66" t="str">
        <f>IF(SUM(R35:V35)=0,"-",ROUND(FIRE1125a_working!X35,0))</f>
        <v>-</v>
      </c>
      <c r="Y35" s="37" t="s">
        <v>65</v>
      </c>
      <c r="Z35" s="87">
        <f>ROUND(FIRE1125a_working!Z35,0)</f>
        <v>0</v>
      </c>
      <c r="AA35" s="87">
        <f>ROUND(FIRE1125a_working!AA35,0)</f>
        <v>0</v>
      </c>
      <c r="AB35" s="87">
        <f>ROUND(FIRE1125a_working!AB35,0)</f>
        <v>0</v>
      </c>
      <c r="AC35" s="87">
        <f>ROUND(FIRE1125a_working!AC35,0)</f>
        <v>0</v>
      </c>
      <c r="AD35" s="87">
        <f>ROUND(FIRE1125a_working!AD35,0)</f>
        <v>0</v>
      </c>
      <c r="AE35" s="87">
        <f>ROUND(FIRE1125a_working!AE35,0)</f>
        <v>0</v>
      </c>
      <c r="AF35" s="87" t="str">
        <f>IF(SUM(Z35:AD35)=0,"-",ROUND(FIRE1125a_working!AF35,0))</f>
        <v>-</v>
      </c>
      <c r="AG35" s="41"/>
      <c r="AH35" s="41"/>
      <c r="AI35" s="88"/>
      <c r="AJ35" s="88"/>
      <c r="AK35" s="59"/>
      <c r="AL35" s="59"/>
    </row>
    <row r="36" spans="1:38" s="16" customFormat="1" ht="15" customHeight="1" x14ac:dyDescent="0.25">
      <c r="A36" s="59" t="s">
        <v>21</v>
      </c>
      <c r="B36" s="66">
        <f>ROUND(FIRE1125a_working!B36,0)</f>
        <v>9</v>
      </c>
      <c r="C36" s="66">
        <f>ROUND(FIRE1125a_working!C36,0)</f>
        <v>29</v>
      </c>
      <c r="D36" s="66">
        <f>ROUND(FIRE1125a_working!D36,0)</f>
        <v>6</v>
      </c>
      <c r="E36" s="66">
        <f>ROUND(FIRE1125a_working!E36,0)</f>
        <v>0</v>
      </c>
      <c r="F36" s="66">
        <f>ROUND(FIRE1125a_working!F36,0)</f>
        <v>0</v>
      </c>
      <c r="G36" s="66">
        <f>ROUND(FIRE1125a_working!G36,0)</f>
        <v>0</v>
      </c>
      <c r="H36" s="66">
        <f>IF(SUM(B36:F36)=0,"-",ROUND(FIRE1125a_working!H36,0))</f>
        <v>29</v>
      </c>
      <c r="I36" s="37" t="s">
        <v>65</v>
      </c>
      <c r="J36" s="66">
        <f>ROUND(FIRE1125a_working!J36,0)</f>
        <v>0</v>
      </c>
      <c r="K36" s="66">
        <f>ROUND(FIRE1125a_working!K36,0)</f>
        <v>0</v>
      </c>
      <c r="L36" s="66">
        <f>ROUND(FIRE1125a_working!L36,0)</f>
        <v>0</v>
      </c>
      <c r="M36" s="66">
        <f>ROUND(FIRE1125a_working!M36,0)</f>
        <v>0</v>
      </c>
      <c r="N36" s="66">
        <f>ROUND(FIRE1125a_working!N36,0)</f>
        <v>0</v>
      </c>
      <c r="O36" s="66">
        <f>ROUND(FIRE1125a_working!O36,0)</f>
        <v>0</v>
      </c>
      <c r="P36" s="66" t="str">
        <f>IF(SUM(J36:N36)=0,"-",ROUND(FIRE1125a_working!P36,0))</f>
        <v>-</v>
      </c>
      <c r="Q36" s="37" t="s">
        <v>65</v>
      </c>
      <c r="R36" s="66">
        <f>ROUND(FIRE1125a_working!R36,0)</f>
        <v>1</v>
      </c>
      <c r="S36" s="66">
        <f>ROUND(FIRE1125a_working!S36,0)</f>
        <v>1</v>
      </c>
      <c r="T36" s="66">
        <f>ROUND(FIRE1125a_working!T36,0)</f>
        <v>0</v>
      </c>
      <c r="U36" s="66">
        <f>ROUND(FIRE1125a_working!U36,0)</f>
        <v>0</v>
      </c>
      <c r="V36" s="66">
        <f>ROUND(FIRE1125a_working!V36,0)</f>
        <v>0</v>
      </c>
      <c r="W36" s="66">
        <f>ROUND(FIRE1125a_working!W36,0)</f>
        <v>0</v>
      </c>
      <c r="X36" s="66">
        <f>IF(SUM(R36:V36)=0,"-",ROUND(FIRE1125a_working!X36,0))</f>
        <v>25</v>
      </c>
      <c r="Y36" s="37" t="s">
        <v>65</v>
      </c>
      <c r="Z36" s="87">
        <f>ROUND(FIRE1125a_working!Z36,0)</f>
        <v>10</v>
      </c>
      <c r="AA36" s="87">
        <f>ROUND(FIRE1125a_working!AA36,0)</f>
        <v>30</v>
      </c>
      <c r="AB36" s="87">
        <f>ROUND(FIRE1125a_working!AB36,0)</f>
        <v>6</v>
      </c>
      <c r="AC36" s="87">
        <f>ROUND(FIRE1125a_working!AC36,0)</f>
        <v>0</v>
      </c>
      <c r="AD36" s="87">
        <f>ROUND(FIRE1125a_working!AD36,0)</f>
        <v>0</v>
      </c>
      <c r="AE36" s="87">
        <f>ROUND(FIRE1125a_working!AE36,0)</f>
        <v>0</v>
      </c>
      <c r="AF36" s="87">
        <f>IF(SUM(Z36:AD36)=0,"-",ROUND(FIRE1125a_working!AF36,0))</f>
        <v>29</v>
      </c>
      <c r="AG36" s="41"/>
      <c r="AH36" s="41"/>
      <c r="AI36" s="88"/>
      <c r="AJ36" s="88"/>
      <c r="AK36" s="59"/>
      <c r="AL36" s="59"/>
    </row>
    <row r="37" spans="1:38" s="16" customFormat="1" ht="15" customHeight="1" x14ac:dyDescent="0.25">
      <c r="A37" s="59" t="s">
        <v>22</v>
      </c>
      <c r="B37" s="66">
        <f>ROUND(FIRE1125a_working!B37,0)</f>
        <v>10</v>
      </c>
      <c r="C37" s="66">
        <f>ROUND(FIRE1125a_working!C37,0)</f>
        <v>28</v>
      </c>
      <c r="D37" s="66">
        <f>ROUND(FIRE1125a_working!D37,0)</f>
        <v>12</v>
      </c>
      <c r="E37" s="66">
        <f>ROUND(FIRE1125a_working!E37,0)</f>
        <v>1</v>
      </c>
      <c r="F37" s="66">
        <f>ROUND(FIRE1125a_working!F37,0)</f>
        <v>0</v>
      </c>
      <c r="G37" s="66">
        <f>ROUND(FIRE1125a_working!G37,0)</f>
        <v>0</v>
      </c>
      <c r="H37" s="66">
        <f>IF(SUM(B37:F37)=0,"-",ROUND(FIRE1125a_working!H37,0))</f>
        <v>31</v>
      </c>
      <c r="I37" s="37" t="s">
        <v>65</v>
      </c>
      <c r="J37" s="66">
        <f>ROUND(FIRE1125a_working!J37,0)</f>
        <v>0</v>
      </c>
      <c r="K37" s="66">
        <f>ROUND(FIRE1125a_working!K37,0)</f>
        <v>0</v>
      </c>
      <c r="L37" s="66">
        <f>ROUND(FIRE1125a_working!L37,0)</f>
        <v>0</v>
      </c>
      <c r="M37" s="66">
        <f>ROUND(FIRE1125a_working!M37,0)</f>
        <v>0</v>
      </c>
      <c r="N37" s="66">
        <f>ROUND(FIRE1125a_working!N37,0)</f>
        <v>0</v>
      </c>
      <c r="O37" s="66">
        <f>ROUND(FIRE1125a_working!O37,0)</f>
        <v>0</v>
      </c>
      <c r="P37" s="66" t="str">
        <f>IF(SUM(J37:N37)=0,"-",ROUND(FIRE1125a_working!P37,0))</f>
        <v>-</v>
      </c>
      <c r="Q37" s="37" t="s">
        <v>65</v>
      </c>
      <c r="R37" s="66">
        <f>ROUND(FIRE1125a_working!R37,0)</f>
        <v>0</v>
      </c>
      <c r="S37" s="66">
        <f>ROUND(FIRE1125a_working!S37,0)</f>
        <v>6</v>
      </c>
      <c r="T37" s="66">
        <f>ROUND(FIRE1125a_working!T37,0)</f>
        <v>4</v>
      </c>
      <c r="U37" s="66">
        <f>ROUND(FIRE1125a_working!U37,0)</f>
        <v>1</v>
      </c>
      <c r="V37" s="66">
        <f>ROUND(FIRE1125a_working!V37,0)</f>
        <v>0</v>
      </c>
      <c r="W37" s="66">
        <f>ROUND(FIRE1125a_working!W37,0)</f>
        <v>0</v>
      </c>
      <c r="X37" s="66">
        <f>IF(SUM(R37:V37)=0,"-",ROUND(FIRE1125a_working!X37,0))</f>
        <v>36</v>
      </c>
      <c r="Y37" s="37" t="s">
        <v>65</v>
      </c>
      <c r="Z37" s="87">
        <f>ROUND(FIRE1125a_working!Z37,0)</f>
        <v>10</v>
      </c>
      <c r="AA37" s="87">
        <f>ROUND(FIRE1125a_working!AA37,0)</f>
        <v>34</v>
      </c>
      <c r="AB37" s="87">
        <f>ROUND(FIRE1125a_working!AB37,0)</f>
        <v>16</v>
      </c>
      <c r="AC37" s="87">
        <f>ROUND(FIRE1125a_working!AC37,0)</f>
        <v>2</v>
      </c>
      <c r="AD37" s="87">
        <f>ROUND(FIRE1125a_working!AD37,0)</f>
        <v>0</v>
      </c>
      <c r="AE37" s="87">
        <f>ROUND(FIRE1125a_working!AE37,0)</f>
        <v>0</v>
      </c>
      <c r="AF37" s="87">
        <f>IF(SUM(Z37:AD37)=0,"-",ROUND(FIRE1125a_working!AF37,0))</f>
        <v>32</v>
      </c>
      <c r="AG37" s="41"/>
      <c r="AH37" s="41"/>
      <c r="AI37" s="88"/>
      <c r="AJ37" s="88"/>
      <c r="AK37" s="59"/>
      <c r="AL37" s="59"/>
    </row>
    <row r="38" spans="1:38" s="16" customFormat="1" ht="15" customHeight="1" x14ac:dyDescent="0.25">
      <c r="A38" s="59" t="s">
        <v>23</v>
      </c>
      <c r="B38" s="66">
        <f>ROUND(FIRE1125a_working!B38,0)</f>
        <v>0</v>
      </c>
      <c r="C38" s="66">
        <f>ROUND(FIRE1125a_working!C38,0)</f>
        <v>0</v>
      </c>
      <c r="D38" s="66">
        <f>ROUND(FIRE1125a_working!D38,0)</f>
        <v>1</v>
      </c>
      <c r="E38" s="66">
        <f>ROUND(FIRE1125a_working!E38,0)</f>
        <v>2</v>
      </c>
      <c r="F38" s="66">
        <f>ROUND(FIRE1125a_working!F38,0)</f>
        <v>0</v>
      </c>
      <c r="G38" s="66">
        <f>ROUND(FIRE1125a_working!G38,0)</f>
        <v>0</v>
      </c>
      <c r="H38" s="66">
        <f>IF(SUM(B38:F38)=0,"-",ROUND(FIRE1125a_working!H38,0))</f>
        <v>47</v>
      </c>
      <c r="I38" s="37" t="s">
        <v>65</v>
      </c>
      <c r="J38" s="66">
        <f>ROUND(FIRE1125a_working!J38,0)</f>
        <v>0</v>
      </c>
      <c r="K38" s="66">
        <f>ROUND(FIRE1125a_working!K38,0)</f>
        <v>1</v>
      </c>
      <c r="L38" s="66">
        <f>ROUND(FIRE1125a_working!L38,0)</f>
        <v>0</v>
      </c>
      <c r="M38" s="66">
        <f>ROUND(FIRE1125a_working!M38,0)</f>
        <v>0</v>
      </c>
      <c r="N38" s="66">
        <f>ROUND(FIRE1125a_working!N38,0)</f>
        <v>0</v>
      </c>
      <c r="O38" s="66">
        <f>ROUND(FIRE1125a_working!O38,0)</f>
        <v>0</v>
      </c>
      <c r="P38" s="66">
        <f>IF(SUM(J38:N38)=0,"-",ROUND(FIRE1125a_working!P38,0))</f>
        <v>30</v>
      </c>
      <c r="Q38" s="37" t="s">
        <v>65</v>
      </c>
      <c r="R38" s="66">
        <f>ROUND(FIRE1125a_working!R38,0)</f>
        <v>1</v>
      </c>
      <c r="S38" s="66">
        <f>ROUND(FIRE1125a_working!S38,0)</f>
        <v>3</v>
      </c>
      <c r="T38" s="66">
        <f>ROUND(FIRE1125a_working!T38,0)</f>
        <v>1</v>
      </c>
      <c r="U38" s="66">
        <f>ROUND(FIRE1125a_working!U38,0)</f>
        <v>0</v>
      </c>
      <c r="V38" s="66">
        <f>ROUND(FIRE1125a_working!V38,0)</f>
        <v>0</v>
      </c>
      <c r="W38" s="66">
        <f>ROUND(FIRE1125a_working!W38,0)</f>
        <v>0</v>
      </c>
      <c r="X38" s="66">
        <f>IF(SUM(R38:V38)=0,"-",ROUND(FIRE1125a_working!X38,0))</f>
        <v>30</v>
      </c>
      <c r="Y38" s="37" t="s">
        <v>65</v>
      </c>
      <c r="Z38" s="87">
        <f>ROUND(FIRE1125a_working!Z38,0)</f>
        <v>1</v>
      </c>
      <c r="AA38" s="87">
        <f>ROUND(FIRE1125a_working!AA38,0)</f>
        <v>4</v>
      </c>
      <c r="AB38" s="87">
        <f>ROUND(FIRE1125a_working!AB38,0)</f>
        <v>2</v>
      </c>
      <c r="AC38" s="87">
        <f>ROUND(FIRE1125a_working!AC38,0)</f>
        <v>2</v>
      </c>
      <c r="AD38" s="87">
        <f>ROUND(FIRE1125a_working!AD38,0)</f>
        <v>0</v>
      </c>
      <c r="AE38" s="87">
        <f>ROUND(FIRE1125a_working!AE38,0)</f>
        <v>0</v>
      </c>
      <c r="AF38" s="87">
        <f>IF(SUM(Z38:AD38)=0,"-",ROUND(FIRE1125a_working!AF38,0))</f>
        <v>36</v>
      </c>
      <c r="AG38" s="41"/>
      <c r="AH38" s="41"/>
      <c r="AI38" s="88"/>
      <c r="AJ38" s="88"/>
      <c r="AK38" s="59"/>
      <c r="AL38" s="59"/>
    </row>
    <row r="39" spans="1:38" s="16" customFormat="1" ht="15" customHeight="1" x14ac:dyDescent="0.25">
      <c r="A39" s="59" t="s">
        <v>24</v>
      </c>
      <c r="B39" s="66">
        <f>ROUND(FIRE1125a_working!B39,0)</f>
        <v>8</v>
      </c>
      <c r="C39" s="66">
        <f>ROUND(FIRE1125a_working!C39,0)</f>
        <v>40</v>
      </c>
      <c r="D39" s="66">
        <f>ROUND(FIRE1125a_working!D39,0)</f>
        <v>5</v>
      </c>
      <c r="E39" s="66">
        <f>ROUND(FIRE1125a_working!E39,0)</f>
        <v>1</v>
      </c>
      <c r="F39" s="66">
        <f>ROUND(FIRE1125a_working!F39,0)</f>
        <v>0</v>
      </c>
      <c r="G39" s="66">
        <f>ROUND(FIRE1125a_working!G39,0)</f>
        <v>0</v>
      </c>
      <c r="H39" s="66">
        <f>IF(SUM(B39:F39)=0,"-",ROUND(FIRE1125a_working!H39,0))</f>
        <v>30</v>
      </c>
      <c r="I39" s="37" t="s">
        <v>65</v>
      </c>
      <c r="J39" s="66">
        <f>ROUND(FIRE1125a_working!J39,0)</f>
        <v>0</v>
      </c>
      <c r="K39" s="66">
        <f>ROUND(FIRE1125a_working!K39,0)</f>
        <v>0</v>
      </c>
      <c r="L39" s="66">
        <f>ROUND(FIRE1125a_working!L39,0)</f>
        <v>0</v>
      </c>
      <c r="M39" s="66">
        <f>ROUND(FIRE1125a_working!M39,0)</f>
        <v>0</v>
      </c>
      <c r="N39" s="66">
        <f>ROUND(FIRE1125a_working!N39,0)</f>
        <v>0</v>
      </c>
      <c r="O39" s="66">
        <f>ROUND(FIRE1125a_working!O39,0)</f>
        <v>0</v>
      </c>
      <c r="P39" s="66" t="str">
        <f>IF(SUM(J39:N39)=0,"-",ROUND(FIRE1125a_working!P39,0))</f>
        <v>-</v>
      </c>
      <c r="Q39" s="37" t="s">
        <v>65</v>
      </c>
      <c r="R39" s="66">
        <f>ROUND(FIRE1125a_working!R39,0)</f>
        <v>9</v>
      </c>
      <c r="S39" s="66">
        <f>ROUND(FIRE1125a_working!S39,0)</f>
        <v>2</v>
      </c>
      <c r="T39" s="66">
        <f>ROUND(FIRE1125a_working!T39,0)</f>
        <v>0</v>
      </c>
      <c r="U39" s="66">
        <f>ROUND(FIRE1125a_working!U39,0)</f>
        <v>0</v>
      </c>
      <c r="V39" s="66">
        <f>ROUND(FIRE1125a_working!V39,0)</f>
        <v>0</v>
      </c>
      <c r="W39" s="66">
        <f>ROUND(FIRE1125a_working!W39,0)</f>
        <v>0</v>
      </c>
      <c r="X39" s="66">
        <f>IF(SUM(R39:V39)=0,"-",ROUND(FIRE1125a_working!X39,0))</f>
        <v>22</v>
      </c>
      <c r="Y39" s="37" t="s">
        <v>65</v>
      </c>
      <c r="Z39" s="87">
        <f>ROUND(FIRE1125a_working!Z39,0)</f>
        <v>17</v>
      </c>
      <c r="AA39" s="87">
        <f>ROUND(FIRE1125a_working!AA39,0)</f>
        <v>42</v>
      </c>
      <c r="AB39" s="87">
        <f>ROUND(FIRE1125a_working!AB39,0)</f>
        <v>5</v>
      </c>
      <c r="AC39" s="87">
        <f>ROUND(FIRE1125a_working!AC39,0)</f>
        <v>1</v>
      </c>
      <c r="AD39" s="87">
        <f>ROUND(FIRE1125a_working!AD39,0)</f>
        <v>0</v>
      </c>
      <c r="AE39" s="87">
        <f>ROUND(FIRE1125a_working!AE39,0)</f>
        <v>0</v>
      </c>
      <c r="AF39" s="87">
        <f>IF(SUM(Z39:AD39)=0,"-",ROUND(FIRE1125a_working!AF39,0))</f>
        <v>29</v>
      </c>
      <c r="AG39" s="41"/>
      <c r="AH39" s="41"/>
      <c r="AI39" s="88"/>
      <c r="AJ39" s="88"/>
      <c r="AK39" s="59"/>
      <c r="AL39" s="59"/>
    </row>
    <row r="40" spans="1:38" s="16" customFormat="1" ht="15" customHeight="1" x14ac:dyDescent="0.25">
      <c r="A40" s="59" t="s">
        <v>25</v>
      </c>
      <c r="B40" s="66">
        <f>ROUND(FIRE1125a_working!B40,0)</f>
        <v>1</v>
      </c>
      <c r="C40" s="66">
        <f>ROUND(FIRE1125a_working!C40,0)</f>
        <v>16</v>
      </c>
      <c r="D40" s="66">
        <f>ROUND(FIRE1125a_working!D40,0)</f>
        <v>7</v>
      </c>
      <c r="E40" s="66">
        <f>ROUND(FIRE1125a_working!E40,0)</f>
        <v>0</v>
      </c>
      <c r="F40" s="66">
        <f>ROUND(FIRE1125a_working!F40,0)</f>
        <v>0</v>
      </c>
      <c r="G40" s="66">
        <f>ROUND(FIRE1125a_working!G40,0)</f>
        <v>0</v>
      </c>
      <c r="H40" s="66">
        <f>IF(SUM(B40:F40)=0,"-",ROUND(FIRE1125a_working!H40,0))</f>
        <v>33</v>
      </c>
      <c r="I40" s="37" t="s">
        <v>65</v>
      </c>
      <c r="J40" s="66">
        <f>ROUND(FIRE1125a_working!J40,0)</f>
        <v>2</v>
      </c>
      <c r="K40" s="66">
        <f>ROUND(FIRE1125a_working!K40,0)</f>
        <v>6</v>
      </c>
      <c r="L40" s="66">
        <f>ROUND(FIRE1125a_working!L40,0)</f>
        <v>1</v>
      </c>
      <c r="M40" s="66">
        <f>ROUND(FIRE1125a_working!M40,0)</f>
        <v>0</v>
      </c>
      <c r="N40" s="66">
        <f>ROUND(FIRE1125a_working!N40,0)</f>
        <v>0</v>
      </c>
      <c r="O40" s="66">
        <f>ROUND(FIRE1125a_working!O40,0)</f>
        <v>0</v>
      </c>
      <c r="P40" s="66">
        <f>IF(SUM(J40:N40)=0,"-",ROUND(FIRE1125a_working!P40,0))</f>
        <v>29</v>
      </c>
      <c r="Q40" s="37" t="s">
        <v>65</v>
      </c>
      <c r="R40" s="66">
        <f>ROUND(FIRE1125a_working!R40,0)</f>
        <v>0</v>
      </c>
      <c r="S40" s="66">
        <f>ROUND(FIRE1125a_working!S40,0)</f>
        <v>4</v>
      </c>
      <c r="T40" s="66">
        <f>ROUND(FIRE1125a_working!T40,0)</f>
        <v>5</v>
      </c>
      <c r="U40" s="66">
        <f>ROUND(FIRE1125a_working!U40,0)</f>
        <v>2</v>
      </c>
      <c r="V40" s="66">
        <f>ROUND(FIRE1125a_working!V40,0)</f>
        <v>0</v>
      </c>
      <c r="W40" s="66">
        <f>ROUND(FIRE1125a_working!W40,0)</f>
        <v>0</v>
      </c>
      <c r="X40" s="66">
        <f>IF(SUM(R40:V40)=0,"-",ROUND(FIRE1125a_working!X40,0))</f>
        <v>39</v>
      </c>
      <c r="Y40" s="37" t="s">
        <v>65</v>
      </c>
      <c r="Z40" s="87">
        <f>ROUND(FIRE1125a_working!Z40,0)</f>
        <v>3</v>
      </c>
      <c r="AA40" s="87">
        <f>ROUND(FIRE1125a_working!AA40,0)</f>
        <v>26</v>
      </c>
      <c r="AB40" s="87">
        <f>ROUND(FIRE1125a_working!AB40,0)</f>
        <v>13</v>
      </c>
      <c r="AC40" s="87">
        <f>ROUND(FIRE1125a_working!AC40,0)</f>
        <v>2</v>
      </c>
      <c r="AD40" s="87">
        <f>ROUND(FIRE1125a_working!AD40,0)</f>
        <v>0</v>
      </c>
      <c r="AE40" s="87">
        <f>ROUND(FIRE1125a_working!AE40,0)</f>
        <v>0</v>
      </c>
      <c r="AF40" s="87">
        <f>IF(SUM(Z40:AD40)=0,"-",ROUND(FIRE1125a_working!AF40,0))</f>
        <v>33</v>
      </c>
      <c r="AG40" s="41"/>
      <c r="AH40" s="41"/>
      <c r="AI40" s="88"/>
      <c r="AJ40" s="88"/>
      <c r="AK40" s="59"/>
      <c r="AL40" s="59"/>
    </row>
    <row r="41" spans="1:38" s="16" customFormat="1" ht="15" customHeight="1" x14ac:dyDescent="0.25">
      <c r="A41" s="59" t="s">
        <v>69</v>
      </c>
      <c r="B41" s="66">
        <f>ROUND(FIRE1125a_working!B41,0)</f>
        <v>0</v>
      </c>
      <c r="C41" s="66">
        <f>ROUND(FIRE1125a_working!C41,0)</f>
        <v>0</v>
      </c>
      <c r="D41" s="66">
        <f>ROUND(FIRE1125a_working!D41,0)</f>
        <v>0</v>
      </c>
      <c r="E41" s="66">
        <f>ROUND(FIRE1125a_working!E41,0)</f>
        <v>0</v>
      </c>
      <c r="F41" s="66">
        <f>ROUND(FIRE1125a_working!F41,0)</f>
        <v>0</v>
      </c>
      <c r="G41" s="66">
        <f>ROUND(FIRE1125a_working!G41,0)</f>
        <v>0</v>
      </c>
      <c r="H41" s="66" t="str">
        <f>IF(SUM(B41:F41)=0,"-",ROUND(FIRE1125a_working!H41,0))</f>
        <v>-</v>
      </c>
      <c r="I41" s="37" t="s">
        <v>65</v>
      </c>
      <c r="J41" s="66">
        <f>ROUND(FIRE1125a_working!J41,0)</f>
        <v>0</v>
      </c>
      <c r="K41" s="66">
        <f>ROUND(FIRE1125a_working!K41,0)</f>
        <v>0</v>
      </c>
      <c r="L41" s="66">
        <f>ROUND(FIRE1125a_working!L41,0)</f>
        <v>0</v>
      </c>
      <c r="M41" s="66">
        <f>ROUND(FIRE1125a_working!M41,0)</f>
        <v>0</v>
      </c>
      <c r="N41" s="66">
        <f>ROUND(FIRE1125a_working!N41,0)</f>
        <v>0</v>
      </c>
      <c r="O41" s="66">
        <f>ROUND(FIRE1125a_working!O41,0)</f>
        <v>0</v>
      </c>
      <c r="P41" s="66" t="str">
        <f>IF(SUM(J41:N41)=0,"-",ROUND(FIRE1125a_working!P41,0))</f>
        <v>-</v>
      </c>
      <c r="Q41" s="37" t="s">
        <v>65</v>
      </c>
      <c r="R41" s="66">
        <f>ROUND(FIRE1125a_working!R41,0)</f>
        <v>0</v>
      </c>
      <c r="S41" s="66">
        <f>ROUND(FIRE1125a_working!S41,0)</f>
        <v>0</v>
      </c>
      <c r="T41" s="66">
        <f>ROUND(FIRE1125a_working!T41,0)</f>
        <v>0</v>
      </c>
      <c r="U41" s="66">
        <f>ROUND(FIRE1125a_working!U41,0)</f>
        <v>0</v>
      </c>
      <c r="V41" s="66">
        <f>ROUND(FIRE1125a_working!V41,0)</f>
        <v>0</v>
      </c>
      <c r="W41" s="66">
        <f>ROUND(FIRE1125a_working!W41,0)</f>
        <v>0</v>
      </c>
      <c r="X41" s="66" t="str">
        <f>IF(SUM(R41:V41)=0,"-",ROUND(FIRE1125a_working!X41,0))</f>
        <v>-</v>
      </c>
      <c r="Y41" s="37" t="s">
        <v>65</v>
      </c>
      <c r="Z41" s="87">
        <f>ROUND(FIRE1125a_working!Z41,0)</f>
        <v>0</v>
      </c>
      <c r="AA41" s="87">
        <f>ROUND(FIRE1125a_working!AA41,0)</f>
        <v>0</v>
      </c>
      <c r="AB41" s="87">
        <f>ROUND(FIRE1125a_working!AB41,0)</f>
        <v>0</v>
      </c>
      <c r="AC41" s="87">
        <f>ROUND(FIRE1125a_working!AC41,0)</f>
        <v>0</v>
      </c>
      <c r="AD41" s="87">
        <f>ROUND(FIRE1125a_working!AD41,0)</f>
        <v>0</v>
      </c>
      <c r="AE41" s="87">
        <f>ROUND(FIRE1125a_working!AE41,0)</f>
        <v>0</v>
      </c>
      <c r="AF41" s="87" t="str">
        <f>IF(SUM(Z41:AD41)=0,"-",ROUND(FIRE1125a_working!AF41,0))</f>
        <v>-</v>
      </c>
      <c r="AG41" s="41"/>
      <c r="AH41" s="41"/>
      <c r="AI41" s="88"/>
      <c r="AJ41" s="88"/>
      <c r="AK41" s="59"/>
      <c r="AL41" s="59"/>
    </row>
    <row r="42" spans="1:38" s="16" customFormat="1" ht="15" customHeight="1" x14ac:dyDescent="0.25">
      <c r="A42" s="59" t="s">
        <v>26</v>
      </c>
      <c r="B42" s="66">
        <f>ROUND(FIRE1125a_working!B42,0)</f>
        <v>0</v>
      </c>
      <c r="C42" s="66">
        <f>ROUND(FIRE1125a_working!C42,0)</f>
        <v>0</v>
      </c>
      <c r="D42" s="66">
        <f>ROUND(FIRE1125a_working!D42,0)</f>
        <v>0</v>
      </c>
      <c r="E42" s="66">
        <f>ROUND(FIRE1125a_working!E42,0)</f>
        <v>0</v>
      </c>
      <c r="F42" s="66">
        <f>ROUND(FIRE1125a_working!F42,0)</f>
        <v>0</v>
      </c>
      <c r="G42" s="66">
        <f>ROUND(FIRE1125a_working!G42,0)</f>
        <v>0</v>
      </c>
      <c r="H42" s="66" t="str">
        <f>IF(SUM(B42:F42)=0,"-",ROUND(FIRE1125a_working!H42,0))</f>
        <v>-</v>
      </c>
      <c r="I42" s="37" t="s">
        <v>65</v>
      </c>
      <c r="J42" s="66">
        <f>ROUND(FIRE1125a_working!J42,0)</f>
        <v>0</v>
      </c>
      <c r="K42" s="66">
        <f>ROUND(FIRE1125a_working!K42,0)</f>
        <v>0</v>
      </c>
      <c r="L42" s="66">
        <f>ROUND(FIRE1125a_working!L42,0)</f>
        <v>0</v>
      </c>
      <c r="M42" s="66">
        <f>ROUND(FIRE1125a_working!M42,0)</f>
        <v>0</v>
      </c>
      <c r="N42" s="66">
        <f>ROUND(FIRE1125a_working!N42,0)</f>
        <v>0</v>
      </c>
      <c r="O42" s="66">
        <f>ROUND(FIRE1125a_working!O42,0)</f>
        <v>0</v>
      </c>
      <c r="P42" s="66" t="str">
        <f>IF(SUM(J42:N42)=0,"-",ROUND(FIRE1125a_working!P42,0))</f>
        <v>-</v>
      </c>
      <c r="Q42" s="37" t="s">
        <v>65</v>
      </c>
      <c r="R42" s="66">
        <f>ROUND(FIRE1125a_working!R42,0)</f>
        <v>0</v>
      </c>
      <c r="S42" s="66">
        <f>ROUND(FIRE1125a_working!S42,0)</f>
        <v>0</v>
      </c>
      <c r="T42" s="66">
        <f>ROUND(FIRE1125a_working!T42,0)</f>
        <v>0</v>
      </c>
      <c r="U42" s="66">
        <f>ROUND(FIRE1125a_working!U42,0)</f>
        <v>0</v>
      </c>
      <c r="V42" s="66">
        <f>ROUND(FIRE1125a_working!V42,0)</f>
        <v>0</v>
      </c>
      <c r="W42" s="66">
        <f>ROUND(FIRE1125a_working!W42,0)</f>
        <v>0</v>
      </c>
      <c r="X42" s="66" t="str">
        <f>IF(SUM(R42:V42)=0,"-",ROUND(FIRE1125a_working!X42,0))</f>
        <v>-</v>
      </c>
      <c r="Y42" s="37" t="s">
        <v>65</v>
      </c>
      <c r="Z42" s="87">
        <f>ROUND(FIRE1125a_working!Z42,0)</f>
        <v>0</v>
      </c>
      <c r="AA42" s="87">
        <f>ROUND(FIRE1125a_working!AA42,0)</f>
        <v>0</v>
      </c>
      <c r="AB42" s="87">
        <f>ROUND(FIRE1125a_working!AB42,0)</f>
        <v>0</v>
      </c>
      <c r="AC42" s="87">
        <f>ROUND(FIRE1125a_working!AC42,0)</f>
        <v>0</v>
      </c>
      <c r="AD42" s="87">
        <f>ROUND(FIRE1125a_working!AD42,0)</f>
        <v>0</v>
      </c>
      <c r="AE42" s="87">
        <f>ROUND(FIRE1125a_working!AE42,0)</f>
        <v>0</v>
      </c>
      <c r="AF42" s="87" t="str">
        <f>IF(SUM(Z42:AD42)=0,"-",ROUND(FIRE1125a_working!AF42,0))</f>
        <v>-</v>
      </c>
      <c r="AG42" s="41"/>
      <c r="AH42" s="41"/>
      <c r="AI42" s="88"/>
      <c r="AJ42" s="88"/>
      <c r="AK42" s="59"/>
      <c r="AL42" s="59"/>
    </row>
    <row r="43" spans="1:38" s="16" customFormat="1" ht="15" customHeight="1" x14ac:dyDescent="0.25">
      <c r="A43" s="59" t="s">
        <v>27</v>
      </c>
      <c r="B43" s="66">
        <f>ROUND(FIRE1125a_working!B43,0)</f>
        <v>8</v>
      </c>
      <c r="C43" s="66">
        <f>ROUND(FIRE1125a_working!C43,0)</f>
        <v>21</v>
      </c>
      <c r="D43" s="66">
        <f>ROUND(FIRE1125a_working!D43,0)</f>
        <v>6</v>
      </c>
      <c r="E43" s="66">
        <f>ROUND(FIRE1125a_working!E43,0)</f>
        <v>1</v>
      </c>
      <c r="F43" s="66">
        <f>ROUND(FIRE1125a_working!F43,0)</f>
        <v>0</v>
      </c>
      <c r="G43" s="66">
        <f>ROUND(FIRE1125a_working!G43,0)</f>
        <v>0</v>
      </c>
      <c r="H43" s="66">
        <f>IF(SUM(B43:F43)=0,"-",ROUND(FIRE1125a_working!H43,0))</f>
        <v>30</v>
      </c>
      <c r="I43" s="37" t="s">
        <v>65</v>
      </c>
      <c r="J43" s="66">
        <f>ROUND(FIRE1125a_working!J43,0)</f>
        <v>0</v>
      </c>
      <c r="K43" s="66">
        <f>ROUND(FIRE1125a_working!K43,0)</f>
        <v>0</v>
      </c>
      <c r="L43" s="66">
        <f>ROUND(FIRE1125a_working!L43,0)</f>
        <v>0</v>
      </c>
      <c r="M43" s="66">
        <f>ROUND(FIRE1125a_working!M43,0)</f>
        <v>0</v>
      </c>
      <c r="N43" s="66">
        <f>ROUND(FIRE1125a_working!N43,0)</f>
        <v>0</v>
      </c>
      <c r="O43" s="66">
        <f>ROUND(FIRE1125a_working!O43,0)</f>
        <v>0</v>
      </c>
      <c r="P43" s="66" t="str">
        <f>IF(SUM(J43:N43)=0,"-",ROUND(FIRE1125a_working!P43,0))</f>
        <v>-</v>
      </c>
      <c r="Q43" s="37" t="s">
        <v>65</v>
      </c>
      <c r="R43" s="66">
        <f>ROUND(FIRE1125a_working!R43,0)</f>
        <v>0</v>
      </c>
      <c r="S43" s="66">
        <f>ROUND(FIRE1125a_working!S43,0)</f>
        <v>0</v>
      </c>
      <c r="T43" s="66">
        <f>ROUND(FIRE1125a_working!T43,0)</f>
        <v>0</v>
      </c>
      <c r="U43" s="66">
        <f>ROUND(FIRE1125a_working!U43,0)</f>
        <v>0</v>
      </c>
      <c r="V43" s="66">
        <f>ROUND(FIRE1125a_working!V43,0)</f>
        <v>0</v>
      </c>
      <c r="W43" s="66">
        <f>ROUND(FIRE1125a_working!W43,0)</f>
        <v>0</v>
      </c>
      <c r="X43" s="66" t="str">
        <f>IF(SUM(R43:V43)=0,"-",ROUND(FIRE1125a_working!X43,0))</f>
        <v>-</v>
      </c>
      <c r="Y43" s="37" t="s">
        <v>65</v>
      </c>
      <c r="Z43" s="87">
        <f>ROUND(FIRE1125a_working!Z43,0)</f>
        <v>8</v>
      </c>
      <c r="AA43" s="87">
        <f>ROUND(FIRE1125a_working!AA43,0)</f>
        <v>21</v>
      </c>
      <c r="AB43" s="87">
        <f>ROUND(FIRE1125a_working!AB43,0)</f>
        <v>6</v>
      </c>
      <c r="AC43" s="87">
        <f>ROUND(FIRE1125a_working!AC43,0)</f>
        <v>1</v>
      </c>
      <c r="AD43" s="87">
        <f>ROUND(FIRE1125a_working!AD43,0)</f>
        <v>0</v>
      </c>
      <c r="AE43" s="87">
        <f>ROUND(FIRE1125a_working!AE43,0)</f>
        <v>0</v>
      </c>
      <c r="AF43" s="87">
        <f>IF(SUM(Z43:AD43)=0,"-",ROUND(FIRE1125a_working!AF43,0))</f>
        <v>30</v>
      </c>
      <c r="AG43" s="41"/>
      <c r="AH43" s="41"/>
      <c r="AI43" s="88"/>
      <c r="AJ43" s="88"/>
      <c r="AK43" s="59"/>
      <c r="AL43" s="59"/>
    </row>
    <row r="44" spans="1:38" s="16" customFormat="1" ht="15" customHeight="1" x14ac:dyDescent="0.25">
      <c r="A44" s="59" t="s">
        <v>28</v>
      </c>
      <c r="B44" s="66">
        <f>ROUND(FIRE1125a_working!B44,0)</f>
        <v>0</v>
      </c>
      <c r="C44" s="66">
        <f>ROUND(FIRE1125a_working!C44,0)</f>
        <v>0</v>
      </c>
      <c r="D44" s="66">
        <f>ROUND(FIRE1125a_working!D44,0)</f>
        <v>0</v>
      </c>
      <c r="E44" s="66">
        <f>ROUND(FIRE1125a_working!E44,0)</f>
        <v>0</v>
      </c>
      <c r="F44" s="66">
        <f>ROUND(FIRE1125a_working!F44,0)</f>
        <v>0</v>
      </c>
      <c r="G44" s="66">
        <f>ROUND(FIRE1125a_working!G44,0)</f>
        <v>0</v>
      </c>
      <c r="H44" s="66" t="str">
        <f>IF(SUM(B44:F44)=0,"-",ROUND(FIRE1125a_working!H44,0))</f>
        <v>-</v>
      </c>
      <c r="I44" s="37" t="s">
        <v>65</v>
      </c>
      <c r="J44" s="66">
        <f>ROUND(FIRE1125a_working!J44,0)</f>
        <v>0</v>
      </c>
      <c r="K44" s="66">
        <f>ROUND(FIRE1125a_working!K44,0)</f>
        <v>0</v>
      </c>
      <c r="L44" s="66">
        <f>ROUND(FIRE1125a_working!L44,0)</f>
        <v>0</v>
      </c>
      <c r="M44" s="66">
        <f>ROUND(FIRE1125a_working!M44,0)</f>
        <v>0</v>
      </c>
      <c r="N44" s="66">
        <f>ROUND(FIRE1125a_working!N44,0)</f>
        <v>0</v>
      </c>
      <c r="O44" s="66">
        <f>ROUND(FIRE1125a_working!O44,0)</f>
        <v>0</v>
      </c>
      <c r="P44" s="66" t="str">
        <f>IF(SUM(J44:N44)=0,"-",ROUND(FIRE1125a_working!P44,0))</f>
        <v>-</v>
      </c>
      <c r="Q44" s="37" t="s">
        <v>65</v>
      </c>
      <c r="R44" s="66">
        <f>ROUND(FIRE1125a_working!R44,0)</f>
        <v>0</v>
      </c>
      <c r="S44" s="66">
        <f>ROUND(FIRE1125a_working!S44,0)</f>
        <v>0</v>
      </c>
      <c r="T44" s="66">
        <f>ROUND(FIRE1125a_working!T44,0)</f>
        <v>0</v>
      </c>
      <c r="U44" s="66">
        <f>ROUND(FIRE1125a_working!U44,0)</f>
        <v>0</v>
      </c>
      <c r="V44" s="66">
        <f>ROUND(FIRE1125a_working!V44,0)</f>
        <v>0</v>
      </c>
      <c r="W44" s="66">
        <f>ROUND(FIRE1125a_working!W44,0)</f>
        <v>0</v>
      </c>
      <c r="X44" s="66" t="str">
        <f>IF(SUM(R44:V44)=0,"-",ROUND(FIRE1125a_working!X44,0))</f>
        <v>-</v>
      </c>
      <c r="Y44" s="37" t="s">
        <v>65</v>
      </c>
      <c r="Z44" s="87">
        <f>ROUND(FIRE1125a_working!Z44,0)</f>
        <v>0</v>
      </c>
      <c r="AA44" s="87">
        <f>ROUND(FIRE1125a_working!AA44,0)</f>
        <v>0</v>
      </c>
      <c r="AB44" s="87">
        <f>ROUND(FIRE1125a_working!AB44,0)</f>
        <v>0</v>
      </c>
      <c r="AC44" s="87">
        <f>ROUND(FIRE1125a_working!AC44,0)</f>
        <v>0</v>
      </c>
      <c r="AD44" s="87">
        <f>ROUND(FIRE1125a_working!AD44,0)</f>
        <v>0</v>
      </c>
      <c r="AE44" s="87">
        <f>ROUND(FIRE1125a_working!AE44,0)</f>
        <v>0</v>
      </c>
      <c r="AF44" s="87" t="str">
        <f>IF(SUM(Z44:AD44)=0,"-",ROUND(FIRE1125a_working!AF44,0))</f>
        <v>-</v>
      </c>
      <c r="AG44" s="41"/>
      <c r="AH44" s="41"/>
      <c r="AI44" s="88"/>
      <c r="AJ44" s="88"/>
      <c r="AK44" s="59"/>
      <c r="AL44" s="59"/>
    </row>
    <row r="45" spans="1:38" s="16" customFormat="1" ht="15" customHeight="1" x14ac:dyDescent="0.25">
      <c r="A45" s="59" t="s">
        <v>29</v>
      </c>
      <c r="B45" s="66">
        <f>ROUND(FIRE1125a_working!B45,0)</f>
        <v>5</v>
      </c>
      <c r="C45" s="66">
        <f>ROUND(FIRE1125a_working!C45,0)</f>
        <v>25</v>
      </c>
      <c r="D45" s="66">
        <f>ROUND(FIRE1125a_working!D45,0)</f>
        <v>8</v>
      </c>
      <c r="E45" s="66">
        <f>ROUND(FIRE1125a_working!E45,0)</f>
        <v>0</v>
      </c>
      <c r="F45" s="66">
        <f>ROUND(FIRE1125a_working!F45,0)</f>
        <v>0</v>
      </c>
      <c r="G45" s="66">
        <f>ROUND(FIRE1125a_working!G45,0)</f>
        <v>0</v>
      </c>
      <c r="H45" s="66">
        <f>IF(SUM(B45:F45)=0,"-",ROUND(FIRE1125a_working!H45,0))</f>
        <v>31</v>
      </c>
      <c r="I45" s="37" t="s">
        <v>65</v>
      </c>
      <c r="J45" s="66">
        <f>ROUND(FIRE1125a_working!J45,0)</f>
        <v>0</v>
      </c>
      <c r="K45" s="66">
        <f>ROUND(FIRE1125a_working!K45,0)</f>
        <v>0</v>
      </c>
      <c r="L45" s="66">
        <f>ROUND(FIRE1125a_working!L45,0)</f>
        <v>0</v>
      </c>
      <c r="M45" s="66">
        <f>ROUND(FIRE1125a_working!M45,0)</f>
        <v>0</v>
      </c>
      <c r="N45" s="66">
        <f>ROUND(FIRE1125a_working!N45,0)</f>
        <v>0</v>
      </c>
      <c r="O45" s="66">
        <f>ROUND(FIRE1125a_working!O45,0)</f>
        <v>0</v>
      </c>
      <c r="P45" s="66" t="str">
        <f>IF(SUM(J45:N45)=0,"-",ROUND(FIRE1125a_working!P45,0))</f>
        <v>-</v>
      </c>
      <c r="Q45" s="37" t="s">
        <v>65</v>
      </c>
      <c r="R45" s="66">
        <f>ROUND(FIRE1125a_working!R45,0)</f>
        <v>3</v>
      </c>
      <c r="S45" s="66">
        <f>ROUND(FIRE1125a_working!S45,0)</f>
        <v>0</v>
      </c>
      <c r="T45" s="66">
        <f>ROUND(FIRE1125a_working!T45,0)</f>
        <v>0</v>
      </c>
      <c r="U45" s="66">
        <f>ROUND(FIRE1125a_working!U45,0)</f>
        <v>0</v>
      </c>
      <c r="V45" s="66">
        <f>ROUND(FIRE1125a_working!V45,0)</f>
        <v>0</v>
      </c>
      <c r="W45" s="66">
        <f>ROUND(FIRE1125a_working!W45,0)</f>
        <v>0</v>
      </c>
      <c r="X45" s="66">
        <f>IF(SUM(R45:V45)=0,"-",ROUND(FIRE1125a_working!X45,0))</f>
        <v>20</v>
      </c>
      <c r="Y45" s="37" t="s">
        <v>65</v>
      </c>
      <c r="Z45" s="87">
        <f>ROUND(FIRE1125a_working!Z45,0)</f>
        <v>8</v>
      </c>
      <c r="AA45" s="87">
        <f>ROUND(FIRE1125a_working!AA45,0)</f>
        <v>25</v>
      </c>
      <c r="AB45" s="87">
        <f>ROUND(FIRE1125a_working!AB45,0)</f>
        <v>8</v>
      </c>
      <c r="AC45" s="87">
        <f>ROUND(FIRE1125a_working!AC45,0)</f>
        <v>0</v>
      </c>
      <c r="AD45" s="87">
        <f>ROUND(FIRE1125a_working!AD45,0)</f>
        <v>0</v>
      </c>
      <c r="AE45" s="87">
        <f>ROUND(FIRE1125a_working!AE45,0)</f>
        <v>0</v>
      </c>
      <c r="AF45" s="87">
        <f>IF(SUM(Z45:AD45)=0,"-",ROUND(FIRE1125a_working!AF45,0))</f>
        <v>30</v>
      </c>
      <c r="AG45" s="41"/>
      <c r="AH45" s="41"/>
      <c r="AI45" s="88"/>
      <c r="AJ45" s="88"/>
      <c r="AK45" s="59"/>
      <c r="AL45" s="59"/>
    </row>
    <row r="46" spans="1:38" s="16" customFormat="1" ht="15" customHeight="1" x14ac:dyDescent="0.25">
      <c r="A46" s="59" t="s">
        <v>30</v>
      </c>
      <c r="B46" s="66">
        <f>ROUND(FIRE1125a_working!B46,0)</f>
        <v>5</v>
      </c>
      <c r="C46" s="66">
        <f>ROUND(FIRE1125a_working!C46,0)</f>
        <v>2</v>
      </c>
      <c r="D46" s="66">
        <f>ROUND(FIRE1125a_working!D46,0)</f>
        <v>2</v>
      </c>
      <c r="E46" s="66">
        <f>ROUND(FIRE1125a_working!E46,0)</f>
        <v>1</v>
      </c>
      <c r="F46" s="66">
        <f>ROUND(FIRE1125a_working!F46,0)</f>
        <v>0</v>
      </c>
      <c r="G46" s="66">
        <f>ROUND(FIRE1125a_working!G46,0)</f>
        <v>0</v>
      </c>
      <c r="H46" s="66">
        <f>IF(SUM(B46:F46)=0,"-",ROUND(FIRE1125a_working!H46,0))</f>
        <v>29</v>
      </c>
      <c r="I46" s="37" t="s">
        <v>65</v>
      </c>
      <c r="J46" s="66">
        <f>ROUND(FIRE1125a_working!J46,0)</f>
        <v>0</v>
      </c>
      <c r="K46" s="66">
        <f>ROUND(FIRE1125a_working!K46,0)</f>
        <v>0</v>
      </c>
      <c r="L46" s="66">
        <f>ROUND(FIRE1125a_working!L46,0)</f>
        <v>0</v>
      </c>
      <c r="M46" s="66">
        <f>ROUND(FIRE1125a_working!M46,0)</f>
        <v>0</v>
      </c>
      <c r="N46" s="66">
        <f>ROUND(FIRE1125a_working!N46,0)</f>
        <v>0</v>
      </c>
      <c r="O46" s="66">
        <f>ROUND(FIRE1125a_working!O46,0)</f>
        <v>0</v>
      </c>
      <c r="P46" s="66" t="str">
        <f>IF(SUM(J46:N46)=0,"-",ROUND(FIRE1125a_working!P46,0))</f>
        <v>-</v>
      </c>
      <c r="Q46" s="37" t="s">
        <v>65</v>
      </c>
      <c r="R46" s="66">
        <f>ROUND(FIRE1125a_working!R46,0)</f>
        <v>0</v>
      </c>
      <c r="S46" s="66">
        <f>ROUND(FIRE1125a_working!S46,0)</f>
        <v>0</v>
      </c>
      <c r="T46" s="66">
        <f>ROUND(FIRE1125a_working!T46,0)</f>
        <v>0</v>
      </c>
      <c r="U46" s="66">
        <f>ROUND(FIRE1125a_working!U46,0)</f>
        <v>0</v>
      </c>
      <c r="V46" s="66">
        <f>ROUND(FIRE1125a_working!V46,0)</f>
        <v>0</v>
      </c>
      <c r="W46" s="66">
        <f>ROUND(FIRE1125a_working!W46,0)</f>
        <v>0</v>
      </c>
      <c r="X46" s="66" t="str">
        <f>IF(SUM(R46:V46)=0,"-",ROUND(FIRE1125a_working!X46,0))</f>
        <v>-</v>
      </c>
      <c r="Y46" s="37" t="s">
        <v>65</v>
      </c>
      <c r="Z46" s="87">
        <f>ROUND(FIRE1125a_working!Z46,0)</f>
        <v>5</v>
      </c>
      <c r="AA46" s="87">
        <f>ROUND(FIRE1125a_working!AA46,0)</f>
        <v>2</v>
      </c>
      <c r="AB46" s="87">
        <f>ROUND(FIRE1125a_working!AB46,0)</f>
        <v>2</v>
      </c>
      <c r="AC46" s="87">
        <f>ROUND(FIRE1125a_working!AC46,0)</f>
        <v>1</v>
      </c>
      <c r="AD46" s="87">
        <f>ROUND(FIRE1125a_working!AD46,0)</f>
        <v>0</v>
      </c>
      <c r="AE46" s="87">
        <f>ROUND(FIRE1125a_working!AE46,0)</f>
        <v>0</v>
      </c>
      <c r="AF46" s="87">
        <f>IF(SUM(Z46:AD46)=0,"-",ROUND(FIRE1125a_working!AF46,0))</f>
        <v>29</v>
      </c>
      <c r="AG46" s="41"/>
      <c r="AH46" s="41"/>
      <c r="AI46" s="88"/>
      <c r="AJ46" s="88"/>
      <c r="AK46" s="59"/>
      <c r="AL46" s="59"/>
    </row>
    <row r="47" spans="1:38" s="16" customFormat="1" ht="15" customHeight="1" x14ac:dyDescent="0.25">
      <c r="A47" s="59" t="s">
        <v>31</v>
      </c>
      <c r="B47" s="66">
        <f>ROUND(FIRE1125a_working!B47,0)</f>
        <v>1</v>
      </c>
      <c r="C47" s="66">
        <f>ROUND(FIRE1125a_working!C47,0)</f>
        <v>8</v>
      </c>
      <c r="D47" s="66">
        <f>ROUND(FIRE1125a_working!D47,0)</f>
        <v>1</v>
      </c>
      <c r="E47" s="66">
        <f>ROUND(FIRE1125a_working!E47,0)</f>
        <v>0</v>
      </c>
      <c r="F47" s="66">
        <f>ROUND(FIRE1125a_working!F47,0)</f>
        <v>0</v>
      </c>
      <c r="G47" s="66">
        <f>ROUND(FIRE1125a_working!G47,0)</f>
        <v>0</v>
      </c>
      <c r="H47" s="66">
        <f>IF(SUM(B47:F47)=0,"-",ROUND(FIRE1125a_working!H47,0))</f>
        <v>30</v>
      </c>
      <c r="I47" s="37" t="s">
        <v>65</v>
      </c>
      <c r="J47" s="66">
        <f>ROUND(FIRE1125a_working!J47,0)</f>
        <v>0</v>
      </c>
      <c r="K47" s="66">
        <f>ROUND(FIRE1125a_working!K47,0)</f>
        <v>0</v>
      </c>
      <c r="L47" s="66">
        <f>ROUND(FIRE1125a_working!L47,0)</f>
        <v>0</v>
      </c>
      <c r="M47" s="66">
        <f>ROUND(FIRE1125a_working!M47,0)</f>
        <v>0</v>
      </c>
      <c r="N47" s="66">
        <f>ROUND(FIRE1125a_working!N47,0)</f>
        <v>0</v>
      </c>
      <c r="O47" s="66">
        <f>ROUND(FIRE1125a_working!O47,0)</f>
        <v>0</v>
      </c>
      <c r="P47" s="66" t="str">
        <f>IF(SUM(J47:N47)=0,"-",ROUND(FIRE1125a_working!P47,0))</f>
        <v>-</v>
      </c>
      <c r="Q47" s="37" t="s">
        <v>65</v>
      </c>
      <c r="R47" s="66">
        <f>ROUND(FIRE1125a_working!R47,0)</f>
        <v>1</v>
      </c>
      <c r="S47" s="66">
        <f>ROUND(FIRE1125a_working!S47,0)</f>
        <v>2</v>
      </c>
      <c r="T47" s="66">
        <f>ROUND(FIRE1125a_working!T47,0)</f>
        <v>1</v>
      </c>
      <c r="U47" s="66">
        <f>ROUND(FIRE1125a_working!U47,0)</f>
        <v>1</v>
      </c>
      <c r="V47" s="66">
        <f>ROUND(FIRE1125a_working!V47,0)</f>
        <v>0</v>
      </c>
      <c r="W47" s="66">
        <f>ROUND(FIRE1125a_working!W47,0)</f>
        <v>0</v>
      </c>
      <c r="X47" s="66">
        <f>IF(SUM(R47:V47)=0,"-",ROUND(FIRE1125a_working!X47,0))</f>
        <v>34</v>
      </c>
      <c r="Y47" s="37" t="s">
        <v>65</v>
      </c>
      <c r="Z47" s="87">
        <f>ROUND(FIRE1125a_working!Z47,0)</f>
        <v>2</v>
      </c>
      <c r="AA47" s="87">
        <f>ROUND(FIRE1125a_working!AA47,0)</f>
        <v>10</v>
      </c>
      <c r="AB47" s="87">
        <f>ROUND(FIRE1125a_working!AB47,0)</f>
        <v>2</v>
      </c>
      <c r="AC47" s="87">
        <f>ROUND(FIRE1125a_working!AC47,0)</f>
        <v>1</v>
      </c>
      <c r="AD47" s="87">
        <f>ROUND(FIRE1125a_working!AD47,0)</f>
        <v>0</v>
      </c>
      <c r="AE47" s="87">
        <f>ROUND(FIRE1125a_working!AE47,0)</f>
        <v>0</v>
      </c>
      <c r="AF47" s="87">
        <f>IF(SUM(Z47:AD47)=0,"-",ROUND(FIRE1125a_working!AF47,0))</f>
        <v>31</v>
      </c>
      <c r="AG47" s="41"/>
      <c r="AH47" s="41"/>
      <c r="AI47" s="88"/>
      <c r="AJ47" s="88"/>
      <c r="AK47" s="59"/>
      <c r="AL47" s="59"/>
    </row>
    <row r="48" spans="1:38" s="16" customFormat="1" ht="15" customHeight="1" x14ac:dyDescent="0.25">
      <c r="A48" s="59" t="s">
        <v>32</v>
      </c>
      <c r="B48" s="66">
        <f>ROUND(FIRE1125a_working!B48,0)</f>
        <v>0</v>
      </c>
      <c r="C48" s="66">
        <f>ROUND(FIRE1125a_working!C48,0)</f>
        <v>8</v>
      </c>
      <c r="D48" s="66">
        <f>ROUND(FIRE1125a_working!D48,0)</f>
        <v>41</v>
      </c>
      <c r="E48" s="66">
        <f>ROUND(FIRE1125a_working!E48,0)</f>
        <v>18</v>
      </c>
      <c r="F48" s="66">
        <f>ROUND(FIRE1125a_working!F48,0)</f>
        <v>0</v>
      </c>
      <c r="G48" s="66">
        <f>ROUND(FIRE1125a_working!G48,0)</f>
        <v>0</v>
      </c>
      <c r="H48" s="66">
        <f>IF(SUM(B48:F48)=0,"-",ROUND(FIRE1125a_working!H48,0))</f>
        <v>42</v>
      </c>
      <c r="I48" s="37" t="s">
        <v>65</v>
      </c>
      <c r="J48" s="66">
        <f>ROUND(FIRE1125a_working!J48,0)</f>
        <v>0</v>
      </c>
      <c r="K48" s="66">
        <f>ROUND(FIRE1125a_working!K48,0)</f>
        <v>2</v>
      </c>
      <c r="L48" s="66">
        <f>ROUND(FIRE1125a_working!L48,0)</f>
        <v>3</v>
      </c>
      <c r="M48" s="66">
        <f>ROUND(FIRE1125a_working!M48,0)</f>
        <v>1</v>
      </c>
      <c r="N48" s="66">
        <f>ROUND(FIRE1125a_working!N48,0)</f>
        <v>0</v>
      </c>
      <c r="O48" s="66">
        <f>ROUND(FIRE1125a_working!O48,0)</f>
        <v>0</v>
      </c>
      <c r="P48" s="66">
        <f>IF(SUM(J48:N48)=0,"-",ROUND(FIRE1125a_working!P48,0))</f>
        <v>39</v>
      </c>
      <c r="Q48" s="37" t="s">
        <v>65</v>
      </c>
      <c r="R48" s="66">
        <f>ROUND(FIRE1125a_working!R48,0)</f>
        <v>4</v>
      </c>
      <c r="S48" s="66">
        <f>ROUND(FIRE1125a_working!S48,0)</f>
        <v>2</v>
      </c>
      <c r="T48" s="66">
        <f>ROUND(FIRE1125a_working!T48,0)</f>
        <v>3</v>
      </c>
      <c r="U48" s="66">
        <f>ROUND(FIRE1125a_working!U48,0)</f>
        <v>2</v>
      </c>
      <c r="V48" s="66">
        <f>ROUND(FIRE1125a_working!V48,0)</f>
        <v>0</v>
      </c>
      <c r="W48" s="66">
        <f>ROUND(FIRE1125a_working!W48,0)</f>
        <v>0</v>
      </c>
      <c r="X48" s="66">
        <f>IF(SUM(R48:V48)=0,"-",ROUND(FIRE1125a_working!X48,0))</f>
        <v>33</v>
      </c>
      <c r="Y48" s="37" t="s">
        <v>65</v>
      </c>
      <c r="Z48" s="87">
        <f>ROUND(FIRE1125a_working!Z48,0)</f>
        <v>4</v>
      </c>
      <c r="AA48" s="87">
        <f>ROUND(FIRE1125a_working!AA48,0)</f>
        <v>12</v>
      </c>
      <c r="AB48" s="87">
        <f>ROUND(FIRE1125a_working!AB48,0)</f>
        <v>47</v>
      </c>
      <c r="AC48" s="87">
        <f>ROUND(FIRE1125a_working!AC48,0)</f>
        <v>21</v>
      </c>
      <c r="AD48" s="87">
        <f>ROUND(FIRE1125a_working!AD48,0)</f>
        <v>0</v>
      </c>
      <c r="AE48" s="87">
        <f>ROUND(FIRE1125a_working!AE48,0)</f>
        <v>0</v>
      </c>
      <c r="AF48" s="87">
        <f>IF(SUM(Z48:AD48)=0,"-",ROUND(FIRE1125a_working!AF48,0))</f>
        <v>41</v>
      </c>
      <c r="AG48" s="59"/>
      <c r="AH48" s="89"/>
      <c r="AI48" s="59"/>
      <c r="AJ48" s="88"/>
      <c r="AK48" s="88"/>
      <c r="AL48" s="69"/>
    </row>
    <row r="49" spans="1:38" s="16" customFormat="1" ht="15" customHeight="1" x14ac:dyDescent="0.25">
      <c r="A49" s="59" t="s">
        <v>33</v>
      </c>
      <c r="B49" s="66">
        <f>ROUND(FIRE1125a_working!B49,0)</f>
        <v>11</v>
      </c>
      <c r="C49" s="66">
        <f>ROUND(FIRE1125a_working!C49,0)</f>
        <v>14</v>
      </c>
      <c r="D49" s="66">
        <f>ROUND(FIRE1125a_working!D49,0)</f>
        <v>4</v>
      </c>
      <c r="E49" s="66">
        <f>ROUND(FIRE1125a_working!E49,0)</f>
        <v>1</v>
      </c>
      <c r="F49" s="66">
        <f>ROUND(FIRE1125a_working!F49,0)</f>
        <v>0</v>
      </c>
      <c r="G49" s="66">
        <f>ROUND(FIRE1125a_working!G49,0)</f>
        <v>0</v>
      </c>
      <c r="H49" s="66">
        <f>IF(SUM(B49:F49)=0,"-",ROUND(FIRE1125a_working!H49,0))</f>
        <v>28</v>
      </c>
      <c r="I49" s="37" t="s">
        <v>65</v>
      </c>
      <c r="J49" s="66">
        <f>ROUND(FIRE1125a_working!J49,0)</f>
        <v>0</v>
      </c>
      <c r="K49" s="66">
        <f>ROUND(FIRE1125a_working!K49,0)</f>
        <v>0</v>
      </c>
      <c r="L49" s="66">
        <f>ROUND(FIRE1125a_working!L49,0)</f>
        <v>0</v>
      </c>
      <c r="M49" s="66">
        <f>ROUND(FIRE1125a_working!M49,0)</f>
        <v>0</v>
      </c>
      <c r="N49" s="66">
        <f>ROUND(FIRE1125a_working!N49,0)</f>
        <v>0</v>
      </c>
      <c r="O49" s="66">
        <f>ROUND(FIRE1125a_working!O49,0)</f>
        <v>0</v>
      </c>
      <c r="P49" s="66" t="str">
        <f>IF(SUM(J49:N49)=0,"-",ROUND(FIRE1125a_working!P49,0))</f>
        <v>-</v>
      </c>
      <c r="Q49" s="37" t="s">
        <v>65</v>
      </c>
      <c r="R49" s="66">
        <f>ROUND(FIRE1125a_working!R49,0)</f>
        <v>0</v>
      </c>
      <c r="S49" s="66">
        <f>ROUND(FIRE1125a_working!S49,0)</f>
        <v>0</v>
      </c>
      <c r="T49" s="66">
        <f>ROUND(FIRE1125a_working!T49,0)</f>
        <v>0</v>
      </c>
      <c r="U49" s="66">
        <f>ROUND(FIRE1125a_working!U49,0)</f>
        <v>0</v>
      </c>
      <c r="V49" s="66">
        <f>ROUND(FIRE1125a_working!V49,0)</f>
        <v>0</v>
      </c>
      <c r="W49" s="66">
        <f>ROUND(FIRE1125a_working!W49,0)</f>
        <v>0</v>
      </c>
      <c r="X49" s="66" t="str">
        <f>IF(SUM(R49:V49)=0,"-",ROUND(FIRE1125a_working!X49,0))</f>
        <v>-</v>
      </c>
      <c r="Y49" s="37" t="s">
        <v>65</v>
      </c>
      <c r="Z49" s="87">
        <f>ROUND(FIRE1125a_working!Z49,0)</f>
        <v>11</v>
      </c>
      <c r="AA49" s="87">
        <f>ROUND(FIRE1125a_working!AA49,0)</f>
        <v>14</v>
      </c>
      <c r="AB49" s="87">
        <f>ROUND(FIRE1125a_working!AB49,0)</f>
        <v>4</v>
      </c>
      <c r="AC49" s="87">
        <f>ROUND(FIRE1125a_working!AC49,0)</f>
        <v>1</v>
      </c>
      <c r="AD49" s="87">
        <f>ROUND(FIRE1125a_working!AD49,0)</f>
        <v>0</v>
      </c>
      <c r="AE49" s="87">
        <f>ROUND(FIRE1125a_working!AE49,0)</f>
        <v>0</v>
      </c>
      <c r="AF49" s="87">
        <f>IF(SUM(Z49:AD49)=0,"-",ROUND(FIRE1125a_working!AF49,0))</f>
        <v>28</v>
      </c>
      <c r="AG49" s="41"/>
      <c r="AH49" s="88"/>
      <c r="AI49" s="59"/>
      <c r="AJ49" s="88"/>
      <c r="AK49" s="88"/>
      <c r="AL49" s="69"/>
    </row>
    <row r="50" spans="1:38" s="16" customFormat="1" ht="15" customHeight="1" x14ac:dyDescent="0.25">
      <c r="A50" s="59" t="s">
        <v>34</v>
      </c>
      <c r="B50" s="66">
        <f>ROUND(FIRE1125a_working!B50,0)</f>
        <v>0</v>
      </c>
      <c r="C50" s="66">
        <f>ROUND(FIRE1125a_working!C50,0)</f>
        <v>0</v>
      </c>
      <c r="D50" s="66">
        <f>ROUND(FIRE1125a_working!D50,0)</f>
        <v>0</v>
      </c>
      <c r="E50" s="66">
        <f>ROUND(FIRE1125a_working!E50,0)</f>
        <v>0</v>
      </c>
      <c r="F50" s="66">
        <f>ROUND(FIRE1125a_working!F50,0)</f>
        <v>0</v>
      </c>
      <c r="G50" s="66">
        <f>ROUND(FIRE1125a_working!G50,0)</f>
        <v>0</v>
      </c>
      <c r="H50" s="66" t="str">
        <f>IF(SUM(B50:F50)=0,"-",ROUND(FIRE1125a_working!H50,0))</f>
        <v>-</v>
      </c>
      <c r="I50" s="37" t="s">
        <v>65</v>
      </c>
      <c r="J50" s="66">
        <f>ROUND(FIRE1125a_working!J50,0)</f>
        <v>0</v>
      </c>
      <c r="K50" s="66">
        <f>ROUND(FIRE1125a_working!K50,0)</f>
        <v>0</v>
      </c>
      <c r="L50" s="66">
        <f>ROUND(FIRE1125a_working!L50,0)</f>
        <v>0</v>
      </c>
      <c r="M50" s="66">
        <f>ROUND(FIRE1125a_working!M50,0)</f>
        <v>0</v>
      </c>
      <c r="N50" s="66">
        <f>ROUND(FIRE1125a_working!N50,0)</f>
        <v>0</v>
      </c>
      <c r="O50" s="66">
        <f>ROUND(FIRE1125a_working!O50,0)</f>
        <v>0</v>
      </c>
      <c r="P50" s="66" t="str">
        <f>IF(SUM(J50:N50)=0,"-",ROUND(FIRE1125a_working!P50,0))</f>
        <v>-</v>
      </c>
      <c r="Q50" s="37" t="s">
        <v>65</v>
      </c>
      <c r="R50" s="66">
        <f>ROUND(FIRE1125a_working!R50,0)</f>
        <v>1</v>
      </c>
      <c r="S50" s="66">
        <f>ROUND(FIRE1125a_working!S50,0)</f>
        <v>0</v>
      </c>
      <c r="T50" s="66">
        <f>ROUND(FIRE1125a_working!T50,0)</f>
        <v>0</v>
      </c>
      <c r="U50" s="66">
        <f>ROUND(FIRE1125a_working!U50,0)</f>
        <v>0</v>
      </c>
      <c r="V50" s="66">
        <f>ROUND(FIRE1125a_working!V50,0)</f>
        <v>0</v>
      </c>
      <c r="W50" s="66">
        <f>ROUND(FIRE1125a_working!W50,0)</f>
        <v>0</v>
      </c>
      <c r="X50" s="66">
        <f>IF(SUM(R50:V50)=0,"-",ROUND(FIRE1125a_working!X50,0))</f>
        <v>20</v>
      </c>
      <c r="Y50" s="37" t="s">
        <v>65</v>
      </c>
      <c r="Z50" s="87">
        <f>ROUND(FIRE1125a_working!Z50,0)</f>
        <v>1</v>
      </c>
      <c r="AA50" s="87">
        <f>ROUND(FIRE1125a_working!AA50,0)</f>
        <v>0</v>
      </c>
      <c r="AB50" s="87">
        <f>ROUND(FIRE1125a_working!AB50,0)</f>
        <v>0</v>
      </c>
      <c r="AC50" s="87">
        <f>ROUND(FIRE1125a_working!AC50,0)</f>
        <v>0</v>
      </c>
      <c r="AD50" s="87">
        <f>ROUND(FIRE1125a_working!AD50,0)</f>
        <v>0</v>
      </c>
      <c r="AE50" s="87">
        <f>ROUND(FIRE1125a_working!AE50,0)</f>
        <v>0</v>
      </c>
      <c r="AF50" s="87">
        <f>IF(SUM(Z50:AD50)=0,"-",ROUND(FIRE1125a_working!AF50,0))</f>
        <v>20</v>
      </c>
      <c r="AG50" s="41"/>
      <c r="AH50" s="88"/>
      <c r="AI50" s="88"/>
      <c r="AJ50" s="88"/>
      <c r="AK50" s="88"/>
      <c r="AL50" s="69"/>
    </row>
    <row r="51" spans="1:38" s="16" customFormat="1" ht="15" customHeight="1" x14ac:dyDescent="0.25">
      <c r="A51" s="59" t="s">
        <v>35</v>
      </c>
      <c r="B51" s="66">
        <f>ROUND(FIRE1125a_working!B51,0)</f>
        <v>16</v>
      </c>
      <c r="C51" s="66">
        <f>ROUND(FIRE1125a_working!C51,0)</f>
        <v>57</v>
      </c>
      <c r="D51" s="66">
        <f>ROUND(FIRE1125a_working!D51,0)</f>
        <v>12</v>
      </c>
      <c r="E51" s="66">
        <f>ROUND(FIRE1125a_working!E51,0)</f>
        <v>0</v>
      </c>
      <c r="F51" s="66">
        <f>ROUND(FIRE1125a_working!F51,0)</f>
        <v>0</v>
      </c>
      <c r="G51" s="66">
        <f>ROUND(FIRE1125a_working!G51,0)</f>
        <v>0</v>
      </c>
      <c r="H51" s="66">
        <f>IF(SUM(B51:F51)=0,"-",ROUND(FIRE1125a_working!H51,0))</f>
        <v>30</v>
      </c>
      <c r="I51" s="37" t="s">
        <v>65</v>
      </c>
      <c r="J51" s="66">
        <f>ROUND(FIRE1125a_working!J51,0)</f>
        <v>5</v>
      </c>
      <c r="K51" s="66">
        <f>ROUND(FIRE1125a_working!K51,0)</f>
        <v>6</v>
      </c>
      <c r="L51" s="66">
        <f>ROUND(FIRE1125a_working!L51,0)</f>
        <v>1</v>
      </c>
      <c r="M51" s="66">
        <f>ROUND(FIRE1125a_working!M51,0)</f>
        <v>0</v>
      </c>
      <c r="N51" s="66">
        <f>ROUND(FIRE1125a_working!N51,0)</f>
        <v>0</v>
      </c>
      <c r="O51" s="66">
        <f>ROUND(FIRE1125a_working!O51,0)</f>
        <v>0</v>
      </c>
      <c r="P51" s="66">
        <f>IF(SUM(J51:N51)=0,"-",ROUND(FIRE1125a_working!P51,0))</f>
        <v>27</v>
      </c>
      <c r="Q51" s="37" t="s">
        <v>65</v>
      </c>
      <c r="R51" s="66">
        <f>ROUND(FIRE1125a_working!R51,0)</f>
        <v>0</v>
      </c>
      <c r="S51" s="66">
        <f>ROUND(FIRE1125a_working!S51,0)</f>
        <v>0</v>
      </c>
      <c r="T51" s="66">
        <f>ROUND(FIRE1125a_working!T51,0)</f>
        <v>0</v>
      </c>
      <c r="U51" s="66">
        <f>ROUND(FIRE1125a_working!U51,0)</f>
        <v>0</v>
      </c>
      <c r="V51" s="66">
        <f>ROUND(FIRE1125a_working!V51,0)</f>
        <v>0</v>
      </c>
      <c r="W51" s="66">
        <f>ROUND(FIRE1125a_working!W51,0)</f>
        <v>0</v>
      </c>
      <c r="X51" s="66" t="str">
        <f>IF(SUM(R51:V51)=0,"-",ROUND(FIRE1125a_working!X51,0))</f>
        <v>-</v>
      </c>
      <c r="Y51" s="37" t="s">
        <v>65</v>
      </c>
      <c r="Z51" s="87">
        <f>ROUND(FIRE1125a_working!Z51,0)</f>
        <v>21</v>
      </c>
      <c r="AA51" s="87">
        <f>ROUND(FIRE1125a_working!AA51,0)</f>
        <v>63</v>
      </c>
      <c r="AB51" s="87">
        <f>ROUND(FIRE1125a_working!AB51,0)</f>
        <v>13</v>
      </c>
      <c r="AC51" s="87">
        <f>ROUND(FIRE1125a_working!AC51,0)</f>
        <v>0</v>
      </c>
      <c r="AD51" s="87">
        <f>ROUND(FIRE1125a_working!AD51,0)</f>
        <v>0</v>
      </c>
      <c r="AE51" s="87">
        <f>ROUND(FIRE1125a_working!AE51,0)</f>
        <v>0</v>
      </c>
      <c r="AF51" s="87">
        <f>IF(SUM(Z51:AD51)=0,"-",ROUND(FIRE1125a_working!AF51,0))</f>
        <v>29</v>
      </c>
      <c r="AG51" s="41"/>
      <c r="AH51" s="88"/>
      <c r="AI51" s="88"/>
      <c r="AJ51" s="88"/>
      <c r="AK51" s="88"/>
      <c r="AL51" s="69"/>
    </row>
    <row r="52" spans="1:38" s="16" customFormat="1" ht="15" customHeight="1" x14ac:dyDescent="0.25">
      <c r="A52" s="59" t="s">
        <v>96</v>
      </c>
      <c r="B52" s="66">
        <f>ROUND(FIRE1125a_working!B52,0)</f>
        <v>9</v>
      </c>
      <c r="C52" s="66">
        <f>ROUND(FIRE1125a_working!C52,0)</f>
        <v>37</v>
      </c>
      <c r="D52" s="66">
        <f>ROUND(FIRE1125a_working!D52,0)</f>
        <v>10</v>
      </c>
      <c r="E52" s="66">
        <f>ROUND(FIRE1125a_working!E52,0)</f>
        <v>0</v>
      </c>
      <c r="F52" s="66">
        <f>ROUND(FIRE1125a_working!F52,0)</f>
        <v>0</v>
      </c>
      <c r="G52" s="66">
        <f>ROUND(FIRE1125a_working!G52,0)</f>
        <v>0</v>
      </c>
      <c r="H52" s="66">
        <f>IF(SUM(B52:F52)=0,"-",ROUND(FIRE1125a_working!H52,0))</f>
        <v>30</v>
      </c>
      <c r="I52" s="37" t="s">
        <v>65</v>
      </c>
      <c r="J52" s="66">
        <f>ROUND(FIRE1125a_working!J52,0)</f>
        <v>0</v>
      </c>
      <c r="K52" s="66">
        <f>ROUND(FIRE1125a_working!K52,0)</f>
        <v>2</v>
      </c>
      <c r="L52" s="66">
        <f>ROUND(FIRE1125a_working!L52,0)</f>
        <v>3</v>
      </c>
      <c r="M52" s="66">
        <f>ROUND(FIRE1125a_working!M52,0)</f>
        <v>0</v>
      </c>
      <c r="N52" s="66">
        <f>ROUND(FIRE1125a_working!N52,0)</f>
        <v>0</v>
      </c>
      <c r="O52" s="66">
        <f>ROUND(FIRE1125a_working!O52,0)</f>
        <v>0</v>
      </c>
      <c r="P52" s="66">
        <f>IF(SUM(J52:N52)=0,"-",ROUND(FIRE1125a_working!P52,0))</f>
        <v>36</v>
      </c>
      <c r="Q52" s="37" t="s">
        <v>65</v>
      </c>
      <c r="R52" s="66">
        <f>ROUND(FIRE1125a_working!R52,0)</f>
        <v>1</v>
      </c>
      <c r="S52" s="66">
        <f>ROUND(FIRE1125a_working!S52,0)</f>
        <v>3</v>
      </c>
      <c r="T52" s="66">
        <f>ROUND(FIRE1125a_working!T52,0)</f>
        <v>3</v>
      </c>
      <c r="U52" s="66">
        <f>ROUND(FIRE1125a_working!U52,0)</f>
        <v>3</v>
      </c>
      <c r="V52" s="66">
        <f>ROUND(FIRE1125a_working!V52,0)</f>
        <v>0</v>
      </c>
      <c r="W52" s="66">
        <f>ROUND(FIRE1125a_working!W52,0)</f>
        <v>0</v>
      </c>
      <c r="X52" s="66">
        <f>IF(SUM(R52:V52)=0,"-",ROUND(FIRE1125a_working!X52,0))</f>
        <v>38</v>
      </c>
      <c r="Y52" s="37" t="s">
        <v>65</v>
      </c>
      <c r="Z52" s="87">
        <f>ROUND(FIRE1125a_working!Z52,0)</f>
        <v>10</v>
      </c>
      <c r="AA52" s="87">
        <f>ROUND(FIRE1125a_working!AA52,0)</f>
        <v>42</v>
      </c>
      <c r="AB52" s="87">
        <f>ROUND(FIRE1125a_working!AB52,0)</f>
        <v>16</v>
      </c>
      <c r="AC52" s="87">
        <f>ROUND(FIRE1125a_working!AC52,0)</f>
        <v>3</v>
      </c>
      <c r="AD52" s="87">
        <f>ROUND(FIRE1125a_working!AD52,0)</f>
        <v>0</v>
      </c>
      <c r="AE52" s="87">
        <f>ROUND(FIRE1125a_working!AE52,0)</f>
        <v>0</v>
      </c>
      <c r="AF52" s="87">
        <f>IF(SUM(Z52:AD52)=0,"-",ROUND(FIRE1125a_working!AF52,0))</f>
        <v>32</v>
      </c>
      <c r="AG52" s="41"/>
      <c r="AH52" s="88"/>
      <c r="AI52" s="88"/>
      <c r="AJ52" s="88"/>
      <c r="AK52" s="88"/>
      <c r="AL52" s="69"/>
    </row>
    <row r="53" spans="1:38" s="16" customFormat="1" ht="15" customHeight="1" x14ac:dyDescent="0.25">
      <c r="A53" s="59" t="s">
        <v>36</v>
      </c>
      <c r="B53" s="66">
        <f>ROUND(FIRE1125a_working!B53,0)</f>
        <v>0</v>
      </c>
      <c r="C53" s="66">
        <f>ROUND(FIRE1125a_working!C53,0)</f>
        <v>0</v>
      </c>
      <c r="D53" s="66">
        <f>ROUND(FIRE1125a_working!D53,0)</f>
        <v>0</v>
      </c>
      <c r="E53" s="66">
        <f>ROUND(FIRE1125a_working!E53,0)</f>
        <v>0</v>
      </c>
      <c r="F53" s="66">
        <f>ROUND(FIRE1125a_working!F53,0)</f>
        <v>0</v>
      </c>
      <c r="G53" s="66">
        <f>ROUND(FIRE1125a_working!G53,0)</f>
        <v>0</v>
      </c>
      <c r="H53" s="66" t="str">
        <f>IF(SUM(B53:F53)=0,"-",ROUND(FIRE1125a_working!H53,0))</f>
        <v>-</v>
      </c>
      <c r="I53" s="37" t="s">
        <v>65</v>
      </c>
      <c r="J53" s="66">
        <f>ROUND(FIRE1125a_working!J53,0)</f>
        <v>0</v>
      </c>
      <c r="K53" s="66">
        <f>ROUND(FIRE1125a_working!K53,0)</f>
        <v>0</v>
      </c>
      <c r="L53" s="66">
        <f>ROUND(FIRE1125a_working!L53,0)</f>
        <v>0</v>
      </c>
      <c r="M53" s="66">
        <f>ROUND(FIRE1125a_working!M53,0)</f>
        <v>0</v>
      </c>
      <c r="N53" s="66">
        <f>ROUND(FIRE1125a_working!N53,0)</f>
        <v>0</v>
      </c>
      <c r="O53" s="66">
        <f>ROUND(FIRE1125a_working!O53,0)</f>
        <v>0</v>
      </c>
      <c r="P53" s="66" t="str">
        <f>IF(SUM(J53:N53)=0,"-",ROUND(FIRE1125a_working!P53,0))</f>
        <v>-</v>
      </c>
      <c r="Q53" s="37" t="s">
        <v>65</v>
      </c>
      <c r="R53" s="66">
        <f>ROUND(FIRE1125a_working!R53,0)</f>
        <v>1</v>
      </c>
      <c r="S53" s="66">
        <f>ROUND(FIRE1125a_working!S53,0)</f>
        <v>0</v>
      </c>
      <c r="T53" s="66">
        <f>ROUND(FIRE1125a_working!T53,0)</f>
        <v>0</v>
      </c>
      <c r="U53" s="66">
        <f>ROUND(FIRE1125a_working!U53,0)</f>
        <v>0</v>
      </c>
      <c r="V53" s="66">
        <f>ROUND(FIRE1125a_working!V53,0)</f>
        <v>0</v>
      </c>
      <c r="W53" s="66">
        <f>ROUND(FIRE1125a_working!W53,0)</f>
        <v>0</v>
      </c>
      <c r="X53" s="66">
        <f>IF(SUM(R53:V53)=0,"-",ROUND(FIRE1125a_working!X53,0))</f>
        <v>20</v>
      </c>
      <c r="Y53" s="37" t="s">
        <v>65</v>
      </c>
      <c r="Z53" s="87">
        <f>ROUND(FIRE1125a_working!Z53,0)</f>
        <v>1</v>
      </c>
      <c r="AA53" s="87">
        <f>ROUND(FIRE1125a_working!AA53,0)</f>
        <v>0</v>
      </c>
      <c r="AB53" s="87">
        <f>ROUND(FIRE1125a_working!AB53,0)</f>
        <v>0</v>
      </c>
      <c r="AC53" s="87">
        <f>ROUND(FIRE1125a_working!AC53,0)</f>
        <v>0</v>
      </c>
      <c r="AD53" s="87">
        <f>ROUND(FIRE1125a_working!AD53,0)</f>
        <v>0</v>
      </c>
      <c r="AE53" s="87">
        <f>ROUND(FIRE1125a_working!AE53,0)</f>
        <v>0</v>
      </c>
      <c r="AF53" s="87">
        <f>IF(SUM(Z53:AD53)=0,"-",ROUND(FIRE1125a_working!AF53,0))</f>
        <v>20</v>
      </c>
      <c r="AG53" s="41"/>
      <c r="AH53" s="88"/>
      <c r="AI53" s="88"/>
      <c r="AJ53" s="88"/>
      <c r="AK53" s="88"/>
      <c r="AL53" s="69"/>
    </row>
    <row r="54" spans="1:38" s="16" customFormat="1" ht="15" customHeight="1" x14ac:dyDescent="0.25">
      <c r="A54" s="59" t="s">
        <v>37</v>
      </c>
      <c r="B54" s="66">
        <f>ROUND(FIRE1125a_working!B54,0)</f>
        <v>0</v>
      </c>
      <c r="C54" s="66">
        <f>ROUND(FIRE1125a_working!C54,0)</f>
        <v>6</v>
      </c>
      <c r="D54" s="66">
        <f>ROUND(FIRE1125a_working!D54,0)</f>
        <v>24</v>
      </c>
      <c r="E54" s="66">
        <f>ROUND(FIRE1125a_working!E54,0)</f>
        <v>17</v>
      </c>
      <c r="F54" s="66">
        <f>ROUND(FIRE1125a_working!F54,0)</f>
        <v>0</v>
      </c>
      <c r="G54" s="66">
        <f>ROUND(FIRE1125a_working!G54,0)</f>
        <v>0</v>
      </c>
      <c r="H54" s="66">
        <f>IF(SUM(B54:F54)=0,"-",ROUND(FIRE1125a_working!H54,0))</f>
        <v>43</v>
      </c>
      <c r="I54" s="37" t="s">
        <v>65</v>
      </c>
      <c r="J54" s="66">
        <f>ROUND(FIRE1125a_working!J54,0)</f>
        <v>0</v>
      </c>
      <c r="K54" s="66">
        <f>ROUND(FIRE1125a_working!K54,0)</f>
        <v>0</v>
      </c>
      <c r="L54" s="66">
        <f>ROUND(FIRE1125a_working!L54,0)</f>
        <v>1</v>
      </c>
      <c r="M54" s="66">
        <f>ROUND(FIRE1125a_working!M54,0)</f>
        <v>0</v>
      </c>
      <c r="N54" s="66">
        <f>ROUND(FIRE1125a_working!N54,0)</f>
        <v>0</v>
      </c>
      <c r="O54" s="66">
        <f>ROUND(FIRE1125a_working!O54,0)</f>
        <v>0</v>
      </c>
      <c r="P54" s="66">
        <f>IF(SUM(J54:N54)=0,"-",ROUND(FIRE1125a_working!P54,0))</f>
        <v>41</v>
      </c>
      <c r="Q54" s="37" t="s">
        <v>65</v>
      </c>
      <c r="R54" s="66">
        <f>ROUND(FIRE1125a_working!R54,0)</f>
        <v>3</v>
      </c>
      <c r="S54" s="66">
        <f>ROUND(FIRE1125a_working!S54,0)</f>
        <v>9</v>
      </c>
      <c r="T54" s="66">
        <f>ROUND(FIRE1125a_working!T54,0)</f>
        <v>3</v>
      </c>
      <c r="U54" s="66">
        <f>ROUND(FIRE1125a_working!U54,0)</f>
        <v>6</v>
      </c>
      <c r="V54" s="66">
        <f>ROUND(FIRE1125a_working!V54,0)</f>
        <v>0</v>
      </c>
      <c r="W54" s="66">
        <f>ROUND(FIRE1125a_working!W54,0)</f>
        <v>0</v>
      </c>
      <c r="X54" s="66">
        <f>IF(SUM(R54:V54)=0,"-",ROUND(FIRE1125a_working!X54,0))</f>
        <v>36</v>
      </c>
      <c r="Y54" s="37" t="s">
        <v>65</v>
      </c>
      <c r="Z54" s="87">
        <f>ROUND(FIRE1125a_working!Z54,0)</f>
        <v>3</v>
      </c>
      <c r="AA54" s="87">
        <f>ROUND(FIRE1125a_working!AA54,0)</f>
        <v>15</v>
      </c>
      <c r="AB54" s="87">
        <f>ROUND(FIRE1125a_working!AB54,0)</f>
        <v>28</v>
      </c>
      <c r="AC54" s="87">
        <f>ROUND(FIRE1125a_working!AC54,0)</f>
        <v>23</v>
      </c>
      <c r="AD54" s="87">
        <f>ROUND(FIRE1125a_working!AD54,0)</f>
        <v>0</v>
      </c>
      <c r="AE54" s="87">
        <f>ROUND(FIRE1125a_working!AE54,0)</f>
        <v>0</v>
      </c>
      <c r="AF54" s="87">
        <f>IF(SUM(Z54:AD54)=0,"-",ROUND(FIRE1125a_working!AF54,0))</f>
        <v>41</v>
      </c>
      <c r="AG54" s="41"/>
      <c r="AH54" s="90"/>
      <c r="AI54" s="88"/>
      <c r="AJ54" s="88"/>
      <c r="AK54" s="88"/>
      <c r="AL54" s="69"/>
    </row>
    <row r="55" spans="1:38" s="16" customFormat="1" ht="15" customHeight="1" x14ac:dyDescent="0.25">
      <c r="A55" s="59" t="s">
        <v>38</v>
      </c>
      <c r="B55" s="66">
        <f>ROUND(FIRE1125a_working!B55,0)</f>
        <v>0</v>
      </c>
      <c r="C55" s="66">
        <f>ROUND(FIRE1125a_working!C55,0)</f>
        <v>0</v>
      </c>
      <c r="D55" s="66">
        <f>ROUND(FIRE1125a_working!D55,0)</f>
        <v>0</v>
      </c>
      <c r="E55" s="66">
        <f>ROUND(FIRE1125a_working!E55,0)</f>
        <v>0</v>
      </c>
      <c r="F55" s="66">
        <f>ROUND(FIRE1125a_working!F55,0)</f>
        <v>0</v>
      </c>
      <c r="G55" s="66">
        <f>ROUND(FIRE1125a_working!G55,0)</f>
        <v>0</v>
      </c>
      <c r="H55" s="66" t="str">
        <f>IF(SUM(B55:F55)=0,"-",ROUND(FIRE1125a_working!H55,0))</f>
        <v>-</v>
      </c>
      <c r="I55" s="37" t="s">
        <v>65</v>
      </c>
      <c r="J55" s="66">
        <f>ROUND(FIRE1125a_working!J55,0)</f>
        <v>0</v>
      </c>
      <c r="K55" s="66">
        <f>ROUND(FIRE1125a_working!K55,0)</f>
        <v>0</v>
      </c>
      <c r="L55" s="66">
        <f>ROUND(FIRE1125a_working!L55,0)</f>
        <v>0</v>
      </c>
      <c r="M55" s="66">
        <f>ROUND(FIRE1125a_working!M55,0)</f>
        <v>0</v>
      </c>
      <c r="N55" s="66">
        <f>ROUND(FIRE1125a_working!N55,0)</f>
        <v>0</v>
      </c>
      <c r="O55" s="66">
        <f>ROUND(FIRE1125a_working!O55,0)</f>
        <v>0</v>
      </c>
      <c r="P55" s="66" t="str">
        <f>IF(SUM(J55:N55)=0,"-",ROUND(FIRE1125a_working!P55,0))</f>
        <v>-</v>
      </c>
      <c r="Q55" s="37" t="s">
        <v>65</v>
      </c>
      <c r="R55" s="66">
        <f>ROUND(FIRE1125a_working!R55,0)</f>
        <v>0</v>
      </c>
      <c r="S55" s="66">
        <f>ROUND(FIRE1125a_working!S55,0)</f>
        <v>0</v>
      </c>
      <c r="T55" s="66">
        <f>ROUND(FIRE1125a_working!T55,0)</f>
        <v>0</v>
      </c>
      <c r="U55" s="66">
        <f>ROUND(FIRE1125a_working!U55,0)</f>
        <v>0</v>
      </c>
      <c r="V55" s="66">
        <f>ROUND(FIRE1125a_working!V55,0)</f>
        <v>0</v>
      </c>
      <c r="W55" s="66">
        <f>ROUND(FIRE1125a_working!W55,0)</f>
        <v>0</v>
      </c>
      <c r="X55" s="66" t="str">
        <f>IF(SUM(R55:V55)=0,"-",ROUND(FIRE1125a_working!X55,0))</f>
        <v>-</v>
      </c>
      <c r="Y55" s="37" t="s">
        <v>65</v>
      </c>
      <c r="Z55" s="87">
        <f>ROUND(FIRE1125a_working!Z55,0)</f>
        <v>0</v>
      </c>
      <c r="AA55" s="87">
        <f>ROUND(FIRE1125a_working!AA55,0)</f>
        <v>0</v>
      </c>
      <c r="AB55" s="87">
        <f>ROUND(FIRE1125a_working!AB55,0)</f>
        <v>0</v>
      </c>
      <c r="AC55" s="87">
        <f>ROUND(FIRE1125a_working!AC55,0)</f>
        <v>0</v>
      </c>
      <c r="AD55" s="87">
        <f>ROUND(FIRE1125a_working!AD55,0)</f>
        <v>0</v>
      </c>
      <c r="AE55" s="87">
        <f>ROUND(FIRE1125a_working!AE55,0)</f>
        <v>0</v>
      </c>
      <c r="AF55" s="87" t="str">
        <f>IF(SUM(Z55:AD55)=0,"-",ROUND(FIRE1125a_working!AF55,0))</f>
        <v>-</v>
      </c>
      <c r="AG55" s="41"/>
      <c r="AH55" s="88"/>
      <c r="AI55" s="88"/>
      <c r="AJ55" s="88"/>
      <c r="AK55" s="88"/>
      <c r="AL55" s="69"/>
    </row>
    <row r="56" spans="1:38" s="16" customFormat="1" ht="15" customHeight="1" thickBot="1" x14ac:dyDescent="0.3">
      <c r="A56" s="91" t="s">
        <v>39</v>
      </c>
      <c r="B56" s="92">
        <f>ROUND(FIRE1125a_working!B56,0)</f>
        <v>0</v>
      </c>
      <c r="C56" s="92">
        <f>ROUND(FIRE1125a_working!C56,0)</f>
        <v>4</v>
      </c>
      <c r="D56" s="92">
        <f>ROUND(FIRE1125a_working!D56,0)</f>
        <v>31</v>
      </c>
      <c r="E56" s="92">
        <f>ROUND(FIRE1125a_working!E56,0)</f>
        <v>13</v>
      </c>
      <c r="F56" s="92">
        <f>ROUND(FIRE1125a_working!F56,0)</f>
        <v>1</v>
      </c>
      <c r="G56" s="92">
        <f>ROUND(FIRE1125a_working!G56,0)</f>
        <v>0</v>
      </c>
      <c r="H56" s="92">
        <f>IF(SUM(B56:F56)=0,"-",ROUND(FIRE1125a_working!H56,0))</f>
        <v>43</v>
      </c>
      <c r="I56" s="38" t="s">
        <v>65</v>
      </c>
      <c r="J56" s="92">
        <f>ROUND(FIRE1125a_working!J56,0)</f>
        <v>0</v>
      </c>
      <c r="K56" s="92">
        <f>ROUND(FIRE1125a_working!K56,0)</f>
        <v>1</v>
      </c>
      <c r="L56" s="92">
        <f>ROUND(FIRE1125a_working!L56,0)</f>
        <v>0</v>
      </c>
      <c r="M56" s="92">
        <f>ROUND(FIRE1125a_working!M56,0)</f>
        <v>0</v>
      </c>
      <c r="N56" s="92">
        <f>ROUND(FIRE1125a_working!N56,0)</f>
        <v>1</v>
      </c>
      <c r="O56" s="92">
        <f>ROUND(FIRE1125a_working!O56,0)</f>
        <v>0</v>
      </c>
      <c r="P56" s="92">
        <f>IF(SUM(J56:N56)=0,"-",ROUND(FIRE1125a_working!P56,0))</f>
        <v>45</v>
      </c>
      <c r="Q56" s="38" t="s">
        <v>65</v>
      </c>
      <c r="R56" s="92">
        <f>ROUND(FIRE1125a_working!R56,0)</f>
        <v>7</v>
      </c>
      <c r="S56" s="92">
        <f>ROUND(FIRE1125a_working!S56,0)</f>
        <v>10</v>
      </c>
      <c r="T56" s="92">
        <f>ROUND(FIRE1125a_working!T56,0)</f>
        <v>11</v>
      </c>
      <c r="U56" s="92">
        <f>ROUND(FIRE1125a_working!U56,0)</f>
        <v>8</v>
      </c>
      <c r="V56" s="92">
        <f>ROUND(FIRE1125a_working!V56,0)</f>
        <v>3</v>
      </c>
      <c r="W56" s="92">
        <f>ROUND(FIRE1125a_working!W56,0)</f>
        <v>0</v>
      </c>
      <c r="X56" s="92">
        <f>IF(SUM(R56:V56)=0,"-",ROUND(FIRE1125a_working!X56,0))</f>
        <v>38</v>
      </c>
      <c r="Y56" s="38" t="s">
        <v>65</v>
      </c>
      <c r="Z56" s="93">
        <f>ROUND(FIRE1125a_working!Z56,0)</f>
        <v>7</v>
      </c>
      <c r="AA56" s="93">
        <f>ROUND(FIRE1125a_working!AA56,0)</f>
        <v>15</v>
      </c>
      <c r="AB56" s="93">
        <f>ROUND(FIRE1125a_working!AB56,0)</f>
        <v>42</v>
      </c>
      <c r="AC56" s="93">
        <f>ROUND(FIRE1125a_working!AC56,0)</f>
        <v>21</v>
      </c>
      <c r="AD56" s="93">
        <f>ROUND(FIRE1125a_working!AD56,0)</f>
        <v>5</v>
      </c>
      <c r="AE56" s="93">
        <f>ROUND(FIRE1125a_working!AE56,0)</f>
        <v>0</v>
      </c>
      <c r="AF56" s="93">
        <f>IF(SUM(Z56:AD56)=0,"-",ROUND(FIRE1125a_working!AF56,0))</f>
        <v>41</v>
      </c>
      <c r="AG56" s="41"/>
      <c r="AH56" s="88"/>
      <c r="AI56" s="94"/>
      <c r="AJ56" s="88"/>
      <c r="AK56" s="88"/>
      <c r="AL56" s="69"/>
    </row>
    <row r="57" spans="1:38" s="16" customFormat="1" ht="30" customHeight="1" x14ac:dyDescent="0.2">
      <c r="A57" s="41" t="s">
        <v>104</v>
      </c>
      <c r="B57" s="41"/>
      <c r="C57" s="41"/>
      <c r="D57" s="41"/>
      <c r="E57" s="41"/>
      <c r="F57" s="41"/>
      <c r="G57" s="41"/>
      <c r="H57" s="41"/>
      <c r="I57" s="41"/>
      <c r="J57" s="41"/>
      <c r="K57" s="41"/>
      <c r="L57" s="41"/>
      <c r="M57" s="41"/>
      <c r="N57" s="41"/>
      <c r="O57" s="41"/>
      <c r="P57" s="41"/>
      <c r="Q57" s="41"/>
      <c r="R57" s="41"/>
      <c r="S57" s="41"/>
      <c r="T57" s="41"/>
      <c r="U57" s="88"/>
      <c r="V57" s="88"/>
      <c r="W57" s="88"/>
      <c r="X57" s="41"/>
      <c r="Y57" s="59"/>
      <c r="Z57" s="59"/>
      <c r="AA57" s="59"/>
      <c r="AB57" s="59"/>
      <c r="AC57" s="59"/>
      <c r="AD57" s="59"/>
      <c r="AE57" s="59"/>
      <c r="AF57" s="59"/>
      <c r="AG57" s="59"/>
      <c r="AH57" s="59"/>
      <c r="AI57" s="59"/>
      <c r="AJ57" s="59"/>
      <c r="AK57" s="59"/>
      <c r="AL57" s="59"/>
    </row>
    <row r="58" spans="1:38" s="16" customFormat="1" ht="12.75" customHeight="1" x14ac:dyDescent="0.2">
      <c r="A58" s="95" t="s">
        <v>105</v>
      </c>
      <c r="B58" s="95"/>
      <c r="C58" s="95"/>
      <c r="D58" s="95"/>
      <c r="E58" s="95"/>
      <c r="F58" s="95"/>
      <c r="G58" s="95"/>
      <c r="H58" s="95"/>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row>
    <row r="59" spans="1:38" s="16" customFormat="1" x14ac:dyDescent="0.2">
      <c r="A59" s="41" t="s">
        <v>119</v>
      </c>
      <c r="B59" s="41"/>
      <c r="C59" s="41"/>
      <c r="D59" s="41"/>
      <c r="E59" s="41"/>
      <c r="F59" s="41"/>
      <c r="G59" s="41"/>
      <c r="H59" s="41"/>
      <c r="I59" s="41"/>
      <c r="J59" s="41"/>
      <c r="K59" s="41"/>
      <c r="L59" s="41"/>
      <c r="M59" s="41"/>
      <c r="N59" s="41"/>
      <c r="O59" s="41"/>
      <c r="P59" s="41"/>
      <c r="Q59" s="41"/>
      <c r="R59" s="41"/>
      <c r="S59" s="41"/>
      <c r="T59" s="41"/>
      <c r="U59" s="88"/>
      <c r="V59" s="88"/>
      <c r="W59" s="88"/>
      <c r="X59" s="41"/>
      <c r="Y59" s="59"/>
      <c r="Z59" s="59"/>
      <c r="AA59" s="59"/>
      <c r="AB59" s="59"/>
      <c r="AC59" s="59"/>
      <c r="AD59" s="59"/>
      <c r="AE59" s="59"/>
      <c r="AF59" s="59"/>
      <c r="AG59" s="59"/>
      <c r="AH59" s="59"/>
      <c r="AI59" s="59"/>
      <c r="AJ59" s="59"/>
      <c r="AK59" s="59"/>
      <c r="AL59" s="59"/>
    </row>
    <row r="60" spans="1:38" x14ac:dyDescent="0.2">
      <c r="A60" s="96" t="s">
        <v>106</v>
      </c>
      <c r="B60" s="97"/>
      <c r="C60" s="97"/>
      <c r="D60" s="97"/>
      <c r="E60" s="97"/>
      <c r="F60" s="97"/>
      <c r="G60" s="97"/>
      <c r="H60" s="97"/>
      <c r="I60" s="41"/>
      <c r="J60" s="97"/>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row>
    <row r="61" spans="1:38" s="16" customFormat="1" ht="30" customHeight="1" x14ac:dyDescent="0.25">
      <c r="A61" s="40" t="s">
        <v>73</v>
      </c>
      <c r="B61" s="41"/>
      <c r="C61" s="41"/>
      <c r="D61" s="41"/>
      <c r="E61" s="41"/>
      <c r="F61" s="41"/>
      <c r="G61" s="41"/>
      <c r="H61" s="41"/>
      <c r="I61" s="41"/>
      <c r="J61" s="41"/>
      <c r="K61" s="41"/>
      <c r="L61" s="41"/>
      <c r="M61" s="41"/>
      <c r="N61" s="41"/>
      <c r="O61" s="41"/>
      <c r="P61" s="41"/>
      <c r="Q61" s="41"/>
      <c r="R61" s="41"/>
      <c r="S61" s="41"/>
      <c r="T61" s="41"/>
      <c r="U61" s="88"/>
      <c r="V61" s="88"/>
      <c r="W61" s="88"/>
      <c r="X61" s="41"/>
      <c r="Y61" s="59"/>
      <c r="Z61" s="59"/>
      <c r="AA61" s="59"/>
      <c r="AB61" s="59"/>
      <c r="AC61" s="59"/>
      <c r="AD61" s="59"/>
      <c r="AE61" s="59"/>
      <c r="AF61" s="59"/>
      <c r="AG61" s="59"/>
      <c r="AH61" s="59"/>
      <c r="AI61" s="59"/>
      <c r="AJ61" s="59"/>
      <c r="AK61" s="59"/>
      <c r="AL61" s="59"/>
    </row>
    <row r="62" spans="1:38" s="16" customFormat="1" ht="15" customHeight="1" x14ac:dyDescent="0.2">
      <c r="A62" s="41" t="s">
        <v>120</v>
      </c>
      <c r="B62" s="41"/>
      <c r="C62" s="41"/>
      <c r="D62" s="41"/>
      <c r="E62" s="41"/>
      <c r="F62" s="41"/>
      <c r="G62" s="41"/>
      <c r="H62" s="41"/>
      <c r="I62" s="41"/>
      <c r="J62" s="41"/>
      <c r="K62" s="41"/>
      <c r="L62" s="41"/>
      <c r="M62" s="41"/>
      <c r="N62" s="41"/>
      <c r="O62" s="41"/>
      <c r="P62" s="41"/>
      <c r="Q62" s="41"/>
      <c r="R62" s="41"/>
      <c r="S62" s="41"/>
      <c r="T62" s="41"/>
      <c r="U62" s="41"/>
      <c r="V62" s="41"/>
      <c r="W62" s="41"/>
      <c r="X62" s="41"/>
      <c r="Y62" s="88"/>
      <c r="Z62" s="88"/>
      <c r="AA62" s="88"/>
      <c r="AB62" s="41"/>
      <c r="AC62" s="59"/>
      <c r="AD62" s="59"/>
      <c r="AE62" s="59"/>
      <c r="AF62" s="59"/>
      <c r="AG62" s="59"/>
      <c r="AH62" s="59"/>
      <c r="AI62" s="59"/>
      <c r="AJ62" s="59"/>
      <c r="AK62" s="59"/>
      <c r="AL62" s="59"/>
    </row>
    <row r="63" spans="1:38" s="16" customFormat="1" ht="15" customHeight="1" x14ac:dyDescent="0.2">
      <c r="A63" s="41" t="s">
        <v>107</v>
      </c>
      <c r="B63" s="41"/>
      <c r="C63" s="41"/>
      <c r="D63" s="41"/>
      <c r="E63" s="41"/>
      <c r="F63" s="41"/>
      <c r="G63" s="41"/>
      <c r="H63" s="41"/>
      <c r="I63" s="41"/>
      <c r="J63" s="41"/>
      <c r="K63" s="41"/>
      <c r="L63" s="41"/>
      <c r="M63" s="41"/>
      <c r="N63" s="41"/>
      <c r="O63" s="41"/>
      <c r="P63" s="41"/>
      <c r="Q63" s="41"/>
      <c r="R63" s="41"/>
      <c r="S63" s="41"/>
      <c r="T63" s="41"/>
      <c r="U63" s="88"/>
      <c r="V63" s="88"/>
      <c r="W63" s="88"/>
      <c r="X63" s="41"/>
      <c r="Y63" s="59"/>
      <c r="Z63" s="59"/>
      <c r="AA63" s="59"/>
      <c r="AB63" s="59"/>
      <c r="AC63" s="59"/>
      <c r="AD63" s="59"/>
      <c r="AE63" s="59"/>
      <c r="AF63" s="59"/>
      <c r="AG63" s="59"/>
      <c r="AH63" s="59"/>
      <c r="AI63" s="59"/>
      <c r="AJ63" s="59"/>
      <c r="AK63" s="59"/>
      <c r="AL63" s="59"/>
    </row>
    <row r="64" spans="1:38" s="16" customFormat="1" ht="15" customHeight="1" x14ac:dyDescent="0.2">
      <c r="A64" s="98" t="s">
        <v>108</v>
      </c>
      <c r="B64" s="98"/>
      <c r="C64" s="98"/>
      <c r="D64" s="98"/>
      <c r="E64" s="98"/>
      <c r="F64" s="98"/>
      <c r="G64" s="98"/>
      <c r="H64" s="98"/>
      <c r="I64" s="98"/>
      <c r="J64" s="98"/>
      <c r="K64" s="98"/>
      <c r="L64" s="98"/>
      <c r="M64" s="98"/>
      <c r="N64" s="98"/>
      <c r="O64" s="98"/>
      <c r="P64" s="98"/>
      <c r="Q64" s="98"/>
      <c r="R64" s="98"/>
      <c r="S64" s="98"/>
      <c r="T64" s="98"/>
      <c r="U64" s="88"/>
      <c r="V64" s="88"/>
      <c r="W64" s="88"/>
      <c r="X64" s="41"/>
      <c r="Y64" s="59"/>
      <c r="Z64" s="59"/>
      <c r="AA64" s="59"/>
      <c r="AB64" s="59"/>
      <c r="AC64" s="59"/>
      <c r="AD64" s="59"/>
      <c r="AE64" s="59"/>
      <c r="AF64" s="59"/>
      <c r="AG64" s="59"/>
      <c r="AH64" s="59"/>
      <c r="AI64" s="59"/>
      <c r="AJ64" s="59"/>
      <c r="AK64" s="59"/>
      <c r="AL64" s="59"/>
    </row>
    <row r="65" spans="1:38" x14ac:dyDescent="0.2">
      <c r="A65" s="41" t="s">
        <v>70</v>
      </c>
      <c r="B65" s="41"/>
      <c r="C65" s="41"/>
      <c r="D65" s="41"/>
      <c r="E65" s="41"/>
      <c r="F65" s="41"/>
      <c r="G65" s="41"/>
      <c r="H65" s="41"/>
      <c r="I65" s="59"/>
      <c r="J65" s="41"/>
      <c r="K65" s="41"/>
      <c r="L65" s="41"/>
      <c r="M65" s="41"/>
      <c r="N65" s="41"/>
      <c r="O65" s="41"/>
      <c r="P65" s="41"/>
      <c r="Q65" s="59"/>
      <c r="R65" s="41"/>
      <c r="S65" s="41"/>
      <c r="T65" s="41"/>
      <c r="U65" s="41"/>
      <c r="V65" s="41"/>
      <c r="W65" s="41"/>
      <c r="X65" s="41"/>
      <c r="Y65" s="59"/>
      <c r="Z65" s="41"/>
      <c r="AA65" s="41"/>
      <c r="AB65" s="41"/>
      <c r="AC65" s="41"/>
      <c r="AD65" s="41"/>
      <c r="AE65" s="41"/>
      <c r="AF65" s="41"/>
      <c r="AG65" s="41"/>
      <c r="AH65" s="41"/>
      <c r="AI65" s="41"/>
      <c r="AJ65" s="41"/>
      <c r="AK65" s="41"/>
      <c r="AL65" s="41"/>
    </row>
    <row r="66" spans="1:38" x14ac:dyDescent="0.2">
      <c r="A66" s="98" t="s">
        <v>109</v>
      </c>
      <c r="B66" s="98"/>
      <c r="C66" s="98"/>
      <c r="D66" s="98"/>
      <c r="E66" s="98"/>
      <c r="F66" s="98"/>
      <c r="G66" s="98"/>
      <c r="H66" s="98"/>
      <c r="I66" s="59"/>
      <c r="J66" s="41"/>
      <c r="K66" s="41"/>
      <c r="L66" s="41"/>
      <c r="M66" s="41"/>
      <c r="N66" s="41"/>
      <c r="O66" s="41"/>
      <c r="P66" s="41"/>
      <c r="Q66" s="59"/>
      <c r="R66" s="41"/>
      <c r="S66" s="41"/>
      <c r="T66" s="41"/>
      <c r="U66" s="41"/>
      <c r="V66" s="41"/>
      <c r="W66" s="41"/>
      <c r="X66" s="41"/>
      <c r="Y66" s="59"/>
      <c r="Z66" s="41"/>
      <c r="AA66" s="41"/>
      <c r="AB66" s="41"/>
      <c r="AC66" s="41"/>
      <c r="AD66" s="41"/>
      <c r="AE66" s="41"/>
      <c r="AF66" s="41"/>
      <c r="AG66" s="41"/>
      <c r="AH66" s="41"/>
      <c r="AI66" s="41"/>
      <c r="AJ66" s="41"/>
      <c r="AK66" s="41"/>
      <c r="AL66" s="41"/>
    </row>
    <row r="67" spans="1:38" s="42" customFormat="1" x14ac:dyDescent="0.2">
      <c r="A67" s="96" t="s">
        <v>121</v>
      </c>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9"/>
      <c r="AD67" s="99"/>
      <c r="AE67" s="99"/>
      <c r="AF67" s="99"/>
      <c r="AG67" s="99"/>
      <c r="AH67" s="99"/>
      <c r="AI67" s="99"/>
      <c r="AJ67" s="99"/>
      <c r="AK67" s="99"/>
      <c r="AL67" s="99"/>
    </row>
    <row r="68" spans="1:38" s="16" customFormat="1" ht="15" customHeight="1" x14ac:dyDescent="0.2">
      <c r="A68" s="100" t="s">
        <v>209</v>
      </c>
      <c r="B68" s="98"/>
      <c r="C68" s="98"/>
      <c r="D68" s="98"/>
      <c r="E68" s="98"/>
      <c r="F68" s="98"/>
      <c r="G68" s="98"/>
      <c r="H68" s="98"/>
      <c r="I68" s="98"/>
      <c r="J68" s="98"/>
      <c r="K68" s="98"/>
      <c r="L68" s="98"/>
      <c r="M68" s="98"/>
      <c r="N68" s="98"/>
      <c r="O68" s="98"/>
      <c r="P68" s="98"/>
      <c r="Q68" s="98"/>
      <c r="R68" s="98"/>
      <c r="S68" s="98"/>
      <c r="T68" s="98"/>
      <c r="U68" s="88"/>
      <c r="V68" s="88"/>
      <c r="W68" s="88"/>
      <c r="X68" s="41"/>
      <c r="Y68" s="59"/>
      <c r="Z68" s="59"/>
      <c r="AA68" s="59"/>
      <c r="AB68" s="59"/>
      <c r="AC68" s="59"/>
      <c r="AD68" s="59"/>
      <c r="AE68" s="59"/>
      <c r="AF68" s="59"/>
      <c r="AG68" s="59"/>
      <c r="AH68" s="59"/>
      <c r="AI68" s="59"/>
      <c r="AJ68" s="59"/>
      <c r="AK68" s="59"/>
      <c r="AL68" s="59"/>
    </row>
    <row r="69" spans="1:38" s="16" customFormat="1" ht="15" customHeight="1" x14ac:dyDescent="0.2">
      <c r="A69" s="101" t="s">
        <v>156</v>
      </c>
      <c r="B69" s="98"/>
      <c r="C69" s="98"/>
      <c r="D69" s="98"/>
      <c r="E69" s="98"/>
      <c r="F69" s="98"/>
      <c r="G69" s="98"/>
      <c r="H69" s="98"/>
      <c r="I69" s="98"/>
      <c r="J69" s="98"/>
      <c r="K69" s="98"/>
      <c r="L69" s="98"/>
      <c r="M69" s="98"/>
      <c r="N69" s="98"/>
      <c r="O69" s="98"/>
      <c r="P69" s="98"/>
      <c r="Q69" s="98"/>
      <c r="R69" s="98"/>
      <c r="S69" s="98"/>
      <c r="T69" s="98"/>
      <c r="U69" s="88"/>
      <c r="V69" s="88"/>
      <c r="W69" s="88"/>
      <c r="X69" s="41"/>
      <c r="Y69" s="59"/>
      <c r="Z69" s="59"/>
      <c r="AA69" s="59"/>
      <c r="AB69" s="59"/>
      <c r="AC69" s="59"/>
      <c r="AD69" s="59"/>
      <c r="AE69" s="59"/>
      <c r="AF69" s="59"/>
      <c r="AG69" s="59"/>
      <c r="AH69" s="59"/>
      <c r="AI69" s="59"/>
      <c r="AJ69" s="59"/>
      <c r="AK69" s="59"/>
      <c r="AL69" s="59"/>
    </row>
    <row r="70" spans="1:38" s="16" customFormat="1" ht="15" customHeight="1" x14ac:dyDescent="0.2">
      <c r="A70" s="102" t="s">
        <v>110</v>
      </c>
      <c r="B70" s="98"/>
      <c r="C70" s="98"/>
      <c r="D70" s="98"/>
      <c r="E70" s="98"/>
      <c r="F70" s="98"/>
      <c r="G70" s="98"/>
      <c r="H70" s="98"/>
      <c r="I70" s="98"/>
      <c r="J70" s="98"/>
      <c r="K70" s="98"/>
      <c r="L70" s="98"/>
      <c r="M70" s="98"/>
      <c r="N70" s="98"/>
      <c r="O70" s="98"/>
      <c r="P70" s="98"/>
      <c r="Q70" s="98"/>
      <c r="R70" s="98"/>
      <c r="S70" s="98"/>
      <c r="T70" s="98"/>
      <c r="U70" s="88"/>
      <c r="V70" s="88"/>
      <c r="W70" s="88"/>
      <c r="X70" s="41"/>
      <c r="Y70" s="59"/>
      <c r="Z70" s="59"/>
      <c r="AA70" s="59"/>
      <c r="AB70" s="59"/>
      <c r="AC70" s="59"/>
      <c r="AD70" s="59"/>
      <c r="AE70" s="59"/>
      <c r="AF70" s="59"/>
      <c r="AG70" s="59"/>
      <c r="AH70" s="59"/>
      <c r="AI70" s="59"/>
      <c r="AJ70" s="59"/>
      <c r="AK70" s="59"/>
      <c r="AL70" s="59"/>
    </row>
    <row r="71" spans="1:38" s="16" customFormat="1" ht="30" customHeight="1" x14ac:dyDescent="0.25">
      <c r="A71" s="103" t="s">
        <v>72</v>
      </c>
      <c r="B71" s="98"/>
      <c r="C71" s="98"/>
      <c r="D71" s="98"/>
      <c r="E71" s="98"/>
      <c r="F71" s="98"/>
      <c r="G71" s="98"/>
      <c r="H71" s="98"/>
      <c r="I71" s="98"/>
      <c r="J71" s="98"/>
      <c r="K71" s="98"/>
      <c r="L71" s="98"/>
      <c r="M71" s="98"/>
      <c r="N71" s="98"/>
      <c r="O71" s="98"/>
      <c r="P71" s="98"/>
      <c r="Q71" s="98"/>
      <c r="R71" s="98"/>
      <c r="S71" s="98"/>
      <c r="T71" s="98"/>
      <c r="U71" s="88"/>
      <c r="V71" s="88"/>
      <c r="W71" s="88"/>
      <c r="X71" s="41"/>
      <c r="Y71" s="59"/>
      <c r="Z71" s="59"/>
      <c r="AA71" s="59"/>
      <c r="AB71" s="59"/>
      <c r="AC71" s="59"/>
      <c r="AD71" s="59"/>
      <c r="AE71" s="59"/>
      <c r="AF71" s="59"/>
      <c r="AG71" s="59"/>
      <c r="AH71" s="59"/>
      <c r="AI71" s="59"/>
      <c r="AJ71" s="59"/>
      <c r="AK71" s="59"/>
      <c r="AL71" s="59"/>
    </row>
    <row r="72" spans="1:38" s="16" customFormat="1" x14ac:dyDescent="0.2">
      <c r="A72" s="104" t="s">
        <v>111</v>
      </c>
      <c r="B72" s="98"/>
      <c r="C72" s="98"/>
      <c r="D72" s="98"/>
      <c r="E72" s="98"/>
      <c r="F72" s="98"/>
      <c r="G72" s="98"/>
      <c r="H72" s="98"/>
      <c r="I72" s="98"/>
      <c r="J72" s="98"/>
      <c r="K72" s="98"/>
      <c r="L72" s="98"/>
      <c r="M72" s="98"/>
      <c r="N72" s="98"/>
      <c r="O72" s="98"/>
      <c r="P72" s="98"/>
      <c r="Q72" s="98"/>
      <c r="R72" s="98"/>
      <c r="S72" s="98"/>
      <c r="T72" s="98"/>
      <c r="U72" s="88"/>
      <c r="V72" s="88"/>
      <c r="W72" s="88"/>
      <c r="X72" s="41"/>
      <c r="Y72" s="59"/>
      <c r="Z72" s="59"/>
      <c r="AA72" s="59"/>
      <c r="AB72" s="59"/>
      <c r="AC72" s="59"/>
      <c r="AD72" s="59"/>
      <c r="AE72" s="59"/>
      <c r="AF72" s="59"/>
      <c r="AG72" s="59"/>
      <c r="AH72" s="59"/>
      <c r="AI72" s="59"/>
      <c r="AJ72" s="59"/>
      <c r="AK72" s="59"/>
      <c r="AL72" s="59"/>
    </row>
    <row r="73" spans="1:38" s="16" customFormat="1" ht="30" customHeight="1" x14ac:dyDescent="0.2">
      <c r="A73" s="41" t="s">
        <v>47</v>
      </c>
      <c r="B73" s="98"/>
      <c r="C73" s="98"/>
      <c r="D73" s="98"/>
      <c r="E73" s="98"/>
      <c r="F73" s="98"/>
      <c r="G73" s="98"/>
      <c r="H73" s="98"/>
      <c r="I73" s="98"/>
      <c r="J73" s="98"/>
      <c r="K73" s="98"/>
      <c r="L73" s="98"/>
      <c r="M73" s="98"/>
      <c r="N73" s="98"/>
      <c r="O73" s="98"/>
      <c r="P73" s="98"/>
      <c r="Q73" s="98"/>
      <c r="R73" s="98"/>
      <c r="S73" s="98"/>
      <c r="T73" s="98"/>
      <c r="U73" s="88"/>
      <c r="V73" s="88"/>
      <c r="W73" s="88"/>
      <c r="X73" s="41"/>
      <c r="Y73" s="59"/>
      <c r="Z73" s="59"/>
      <c r="AA73" s="59"/>
      <c r="AB73" s="59"/>
      <c r="AC73" s="59"/>
      <c r="AD73" s="59"/>
      <c r="AE73" s="59"/>
      <c r="AF73" s="59"/>
      <c r="AG73" s="59"/>
      <c r="AH73" s="59"/>
      <c r="AI73" s="59"/>
      <c r="AJ73" s="59"/>
      <c r="AK73" s="59"/>
      <c r="AL73" s="59"/>
    </row>
    <row r="74" spans="1:38" s="16" customFormat="1" x14ac:dyDescent="0.2">
      <c r="A74" s="105" t="s">
        <v>48</v>
      </c>
      <c r="B74" s="98"/>
      <c r="C74" s="98"/>
      <c r="D74" s="98"/>
      <c r="E74" s="98"/>
      <c r="F74" s="98"/>
      <c r="G74" s="98"/>
      <c r="H74" s="98"/>
      <c r="I74" s="98"/>
      <c r="J74" s="98"/>
      <c r="K74" s="98"/>
      <c r="L74" s="98"/>
      <c r="M74" s="98"/>
      <c r="N74" s="98"/>
      <c r="O74" s="98"/>
      <c r="P74" s="98"/>
      <c r="Q74" s="98"/>
      <c r="R74" s="98"/>
      <c r="S74" s="98"/>
      <c r="T74" s="98"/>
      <c r="U74" s="88"/>
      <c r="V74" s="88"/>
      <c r="W74" s="88"/>
      <c r="X74" s="41"/>
      <c r="Y74" s="59"/>
      <c r="Z74" s="59"/>
      <c r="AA74" s="59"/>
      <c r="AB74" s="59"/>
      <c r="AC74" s="59"/>
      <c r="AD74" s="59"/>
      <c r="AE74" s="59"/>
      <c r="AF74" s="59"/>
      <c r="AG74" s="59"/>
      <c r="AH74" s="59"/>
      <c r="AI74" s="59"/>
      <c r="AJ74" s="59"/>
      <c r="AK74" s="59"/>
      <c r="AL74" s="59"/>
    </row>
    <row r="75" spans="1:38" s="16" customFormat="1" ht="19.350000000000001" customHeight="1" x14ac:dyDescent="0.2">
      <c r="A75" s="41" t="s">
        <v>49</v>
      </c>
      <c r="B75" s="98"/>
      <c r="C75" s="98"/>
      <c r="D75" s="98"/>
      <c r="E75" s="98"/>
      <c r="F75" s="98"/>
      <c r="G75" s="98"/>
      <c r="H75" s="98"/>
      <c r="I75" s="98"/>
      <c r="J75" s="98"/>
      <c r="K75" s="98"/>
      <c r="L75" s="98"/>
      <c r="M75" s="98"/>
      <c r="N75" s="98"/>
      <c r="O75" s="98"/>
      <c r="P75" s="98"/>
      <c r="Q75" s="98"/>
      <c r="R75" s="98"/>
      <c r="S75" s="98"/>
      <c r="T75" s="98"/>
      <c r="U75" s="88"/>
      <c r="V75" s="88"/>
      <c r="W75" s="88"/>
      <c r="X75" s="41"/>
      <c r="Y75" s="59"/>
      <c r="Z75" s="59"/>
      <c r="AA75" s="59"/>
      <c r="AB75" s="59"/>
      <c r="AC75" s="59"/>
      <c r="AD75" s="59"/>
      <c r="AE75" s="59"/>
      <c r="AF75" s="59"/>
      <c r="AG75" s="59"/>
      <c r="AH75" s="59"/>
      <c r="AI75" s="59"/>
      <c r="AJ75" s="59"/>
      <c r="AK75" s="59"/>
      <c r="AL75" s="59"/>
    </row>
    <row r="76" spans="1:38" s="16" customFormat="1" x14ac:dyDescent="0.2">
      <c r="A76" s="41" t="s">
        <v>50</v>
      </c>
      <c r="B76" s="98"/>
      <c r="C76" s="98"/>
      <c r="D76" s="98"/>
      <c r="E76" s="98"/>
      <c r="F76" s="98"/>
      <c r="G76" s="98"/>
      <c r="H76" s="98"/>
      <c r="I76" s="98"/>
      <c r="J76" s="98"/>
      <c r="K76" s="98"/>
      <c r="L76" s="98"/>
      <c r="M76" s="98"/>
      <c r="N76" s="98"/>
      <c r="O76" s="98"/>
      <c r="P76" s="98"/>
      <c r="Q76" s="98"/>
      <c r="R76" s="98"/>
      <c r="S76" s="98"/>
      <c r="T76" s="98"/>
      <c r="U76" s="88"/>
      <c r="V76" s="88"/>
      <c r="W76" s="88"/>
      <c r="X76" s="41"/>
      <c r="Y76" s="59"/>
      <c r="Z76" s="59"/>
      <c r="AA76" s="59"/>
      <c r="AB76" s="59"/>
      <c r="AC76" s="59"/>
      <c r="AD76" s="59"/>
      <c r="AE76" s="59"/>
      <c r="AF76" s="59"/>
      <c r="AG76" s="59"/>
      <c r="AH76" s="59"/>
      <c r="AI76" s="59"/>
      <c r="AJ76" s="59"/>
      <c r="AK76" s="59"/>
      <c r="AL76" s="59"/>
    </row>
    <row r="77" spans="1:38" s="16" customFormat="1" x14ac:dyDescent="0.2">
      <c r="A77" s="105" t="s">
        <v>51</v>
      </c>
      <c r="B77" s="98"/>
      <c r="C77" s="98"/>
      <c r="D77" s="98"/>
      <c r="E77" s="98"/>
      <c r="F77" s="98"/>
      <c r="G77" s="98"/>
      <c r="H77" s="98"/>
      <c r="I77" s="98"/>
      <c r="J77" s="98"/>
      <c r="K77" s="98"/>
      <c r="L77" s="98"/>
      <c r="M77" s="98"/>
      <c r="N77" s="98"/>
      <c r="O77" s="98"/>
      <c r="P77" s="98"/>
      <c r="Q77" s="98"/>
      <c r="R77" s="98"/>
      <c r="S77" s="98"/>
      <c r="T77" s="98"/>
      <c r="U77" s="88"/>
      <c r="V77" s="88"/>
      <c r="W77" s="88"/>
      <c r="X77" s="41"/>
      <c r="Y77" s="59"/>
      <c r="Z77" s="59"/>
      <c r="AA77" s="59"/>
      <c r="AB77" s="59"/>
      <c r="AC77" s="59"/>
      <c r="AD77" s="59"/>
      <c r="AE77" s="59"/>
      <c r="AF77" s="59"/>
      <c r="AG77" s="59"/>
      <c r="AH77" s="59"/>
      <c r="AI77" s="59"/>
      <c r="AJ77" s="59"/>
      <c r="AK77" s="59"/>
      <c r="AL77" s="59"/>
    </row>
    <row r="78" spans="1:38" s="16" customFormat="1" x14ac:dyDescent="0.2">
      <c r="A78" s="109" t="s">
        <v>66</v>
      </c>
      <c r="B78" s="98"/>
      <c r="C78" s="98"/>
      <c r="D78" s="98"/>
      <c r="E78" s="98"/>
      <c r="F78" s="98"/>
      <c r="G78" s="98"/>
      <c r="H78" s="98"/>
      <c r="I78" s="98"/>
      <c r="J78" s="98"/>
      <c r="K78" s="98"/>
      <c r="L78" s="98"/>
      <c r="M78" s="98"/>
      <c r="N78" s="98"/>
      <c r="O78" s="98"/>
      <c r="P78" s="98"/>
      <c r="Q78" s="98"/>
      <c r="R78" s="98"/>
      <c r="S78" s="98"/>
      <c r="T78" s="98"/>
      <c r="U78" s="88"/>
      <c r="V78" s="88"/>
      <c r="W78" s="88"/>
      <c r="X78" s="41"/>
      <c r="Y78" s="59"/>
      <c r="Z78" s="59"/>
      <c r="AA78" s="59"/>
      <c r="AB78" s="59"/>
      <c r="AC78" s="59"/>
      <c r="AD78" s="59"/>
      <c r="AE78" s="59"/>
      <c r="AF78" s="59"/>
      <c r="AG78" s="59"/>
      <c r="AH78" s="59"/>
      <c r="AI78" s="59"/>
      <c r="AJ78" s="59"/>
      <c r="AK78" s="59"/>
      <c r="AL78" s="59"/>
    </row>
    <row r="79" spans="1:38" s="16" customFormat="1" ht="21" customHeight="1" x14ac:dyDescent="0.2">
      <c r="A79" s="41"/>
      <c r="B79" s="98"/>
      <c r="C79" s="98"/>
      <c r="D79" s="98"/>
      <c r="E79" s="98"/>
      <c r="F79" s="98"/>
      <c r="G79" s="98"/>
      <c r="H79" s="98"/>
      <c r="I79" s="98"/>
      <c r="J79" s="98"/>
      <c r="K79" s="98"/>
      <c r="L79" s="98"/>
      <c r="M79" s="98"/>
      <c r="N79" s="98"/>
      <c r="O79" s="98"/>
      <c r="P79" s="98"/>
      <c r="Q79" s="98"/>
      <c r="R79" s="98"/>
      <c r="S79" s="98"/>
      <c r="T79" s="98"/>
      <c r="U79" s="88"/>
      <c r="V79" s="88"/>
      <c r="W79" s="88"/>
      <c r="X79" s="41"/>
      <c r="Y79" s="59"/>
      <c r="Z79" s="59"/>
      <c r="AA79" s="59"/>
      <c r="AB79" s="59"/>
      <c r="AC79" s="59"/>
      <c r="AD79" s="59"/>
      <c r="AE79" s="59"/>
      <c r="AF79" s="59"/>
      <c r="AG79" s="59"/>
      <c r="AH79" s="59"/>
      <c r="AI79" s="59"/>
      <c r="AJ79" s="59"/>
      <c r="AK79" s="59"/>
      <c r="AL79" s="59"/>
    </row>
    <row r="80" spans="1:38" s="16" customFormat="1" x14ac:dyDescent="0.2">
      <c r="A80" s="41"/>
      <c r="B80" s="98"/>
      <c r="C80" s="98"/>
      <c r="D80" s="98"/>
      <c r="E80" s="98"/>
      <c r="F80" s="98"/>
      <c r="G80" s="98"/>
      <c r="H80" s="98"/>
      <c r="I80" s="98"/>
      <c r="J80" s="98"/>
      <c r="K80" s="98"/>
      <c r="L80" s="98"/>
      <c r="M80" s="98"/>
      <c r="N80" s="98"/>
      <c r="O80" s="98"/>
      <c r="P80" s="98"/>
      <c r="Q80" s="98"/>
      <c r="R80" s="98"/>
      <c r="S80" s="98"/>
      <c r="T80" s="98"/>
      <c r="U80" s="88"/>
      <c r="V80" s="88"/>
      <c r="W80" s="88"/>
      <c r="X80" s="41"/>
      <c r="Y80" s="59"/>
      <c r="Z80" s="59"/>
      <c r="AA80" s="59"/>
      <c r="AB80" s="59"/>
      <c r="AC80" s="59"/>
      <c r="AD80" s="59"/>
      <c r="AE80" s="59"/>
      <c r="AF80" s="59"/>
      <c r="AG80" s="59"/>
      <c r="AH80" s="59"/>
      <c r="AI80" s="59"/>
      <c r="AJ80" s="59"/>
      <c r="AK80" s="59"/>
      <c r="AL80" s="59"/>
    </row>
    <row r="81" spans="1:38" s="16" customFormat="1" x14ac:dyDescent="0.2">
      <c r="A81" s="41"/>
      <c r="B81" s="98"/>
      <c r="C81" s="98"/>
      <c r="D81" s="98"/>
      <c r="E81" s="98"/>
      <c r="F81" s="98"/>
      <c r="G81" s="98"/>
      <c r="H81" s="98"/>
      <c r="I81" s="98"/>
      <c r="J81" s="98"/>
      <c r="K81" s="98"/>
      <c r="L81" s="98"/>
      <c r="M81" s="98"/>
      <c r="N81" s="98"/>
      <c r="O81" s="98"/>
      <c r="P81" s="98"/>
      <c r="Q81" s="98"/>
      <c r="R81" s="98"/>
      <c r="S81" s="98"/>
      <c r="T81" s="98"/>
      <c r="U81" s="88"/>
      <c r="V81" s="88"/>
      <c r="W81" s="88"/>
      <c r="X81" s="41"/>
      <c r="Y81" s="59"/>
      <c r="Z81" s="59"/>
      <c r="AA81" s="59"/>
      <c r="AB81" s="59"/>
      <c r="AC81" s="59"/>
      <c r="AD81" s="59"/>
      <c r="AE81" s="59"/>
      <c r="AF81" s="59"/>
      <c r="AG81" s="59"/>
      <c r="AH81" s="59"/>
      <c r="AI81" s="59"/>
      <c r="AJ81" s="59"/>
      <c r="AK81" s="59"/>
      <c r="AL81" s="59"/>
    </row>
    <row r="82" spans="1:38" s="16" customFormat="1" x14ac:dyDescent="0.2">
      <c r="A82" s="41"/>
      <c r="B82" s="98"/>
      <c r="C82" s="98"/>
      <c r="D82" s="98"/>
      <c r="E82" s="98"/>
      <c r="F82" s="98"/>
      <c r="G82" s="98"/>
      <c r="H82" s="98"/>
      <c r="I82" s="98"/>
      <c r="J82" s="98"/>
      <c r="K82" s="98"/>
      <c r="L82" s="98"/>
      <c r="M82" s="98"/>
      <c r="N82" s="98"/>
      <c r="O82" s="98"/>
      <c r="P82" s="98"/>
      <c r="Q82" s="98"/>
      <c r="R82" s="98"/>
      <c r="S82" s="98"/>
      <c r="T82" s="98"/>
      <c r="U82" s="88"/>
      <c r="V82" s="88"/>
      <c r="W82" s="88"/>
      <c r="X82" s="41"/>
      <c r="Y82" s="59"/>
      <c r="Z82" s="59"/>
      <c r="AA82" s="59"/>
      <c r="AB82" s="59"/>
      <c r="AC82" s="59"/>
      <c r="AD82" s="59"/>
      <c r="AE82" s="59"/>
      <c r="AF82" s="59"/>
      <c r="AG82" s="59"/>
      <c r="AH82" s="59"/>
      <c r="AI82" s="59"/>
      <c r="AJ82" s="59"/>
      <c r="AK82" s="59"/>
      <c r="AL82" s="59"/>
    </row>
    <row r="83" spans="1:38" s="16" customFormat="1" ht="27" customHeight="1" x14ac:dyDescent="0.2">
      <c r="A83" s="41"/>
      <c r="B83" s="98"/>
      <c r="C83" s="98"/>
      <c r="D83" s="98"/>
      <c r="E83" s="98"/>
      <c r="F83" s="98"/>
      <c r="G83" s="98"/>
      <c r="H83" s="98"/>
      <c r="I83" s="98"/>
      <c r="J83" s="98"/>
      <c r="K83" s="98"/>
      <c r="L83" s="98"/>
      <c r="M83" s="98"/>
      <c r="N83" s="98"/>
      <c r="O83" s="98"/>
      <c r="P83" s="98"/>
      <c r="Q83" s="98"/>
      <c r="R83" s="98"/>
      <c r="S83" s="98"/>
      <c r="T83" s="98"/>
      <c r="U83" s="88"/>
      <c r="V83" s="88"/>
      <c r="W83" s="88"/>
      <c r="X83" s="41"/>
      <c r="Y83" s="59"/>
      <c r="Z83" s="59"/>
      <c r="AA83" s="59"/>
      <c r="AB83" s="59"/>
      <c r="AC83" s="59"/>
      <c r="AD83" s="59"/>
      <c r="AE83" s="59"/>
      <c r="AF83" s="59"/>
      <c r="AG83" s="59"/>
      <c r="AH83" s="59"/>
      <c r="AI83" s="59"/>
      <c r="AJ83" s="59"/>
      <c r="AK83" s="59"/>
      <c r="AL83" s="59"/>
    </row>
    <row r="84" spans="1:38" s="16" customFormat="1" ht="15" customHeight="1" x14ac:dyDescent="0.2">
      <c r="A84" s="105"/>
      <c r="B84" s="105"/>
      <c r="C84" s="105"/>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59"/>
      <c r="AH84" s="59"/>
      <c r="AI84" s="59"/>
      <c r="AJ84" s="88"/>
      <c r="AK84" s="59"/>
      <c r="AL84" s="59"/>
    </row>
    <row r="85" spans="1:38" s="16" customFormat="1" ht="23.25"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59"/>
      <c r="AH85" s="59"/>
      <c r="AI85" s="59"/>
      <c r="AJ85" s="88"/>
      <c r="AK85" s="59"/>
      <c r="AL85" s="59"/>
    </row>
    <row r="86" spans="1:38" s="16" customFormat="1" ht="24.75" customHeight="1" x14ac:dyDescent="0.2">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59"/>
      <c r="AA86" s="100"/>
      <c r="AB86" s="100"/>
      <c r="AC86" s="100"/>
      <c r="AD86" s="59"/>
      <c r="AE86" s="100"/>
      <c r="AF86" s="59"/>
      <c r="AG86" s="59"/>
      <c r="AH86" s="59"/>
      <c r="AI86" s="59"/>
      <c r="AJ86" s="88"/>
      <c r="AK86" s="59"/>
      <c r="AL86" s="59"/>
    </row>
    <row r="87" spans="1:38" s="16" customFormat="1" x14ac:dyDescent="0.2">
      <c r="A87" s="105"/>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59"/>
      <c r="AE87" s="59"/>
      <c r="AF87" s="59"/>
      <c r="AG87" s="59"/>
      <c r="AH87" s="59"/>
      <c r="AI87" s="59"/>
      <c r="AJ87" s="88"/>
      <c r="AK87" s="59"/>
      <c r="AL87" s="59"/>
    </row>
    <row r="88" spans="1:38" x14ac:dyDescent="0.2">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88"/>
      <c r="AK88" s="41"/>
      <c r="AL88" s="41"/>
    </row>
    <row r="89" spans="1:38" x14ac:dyDescent="0.2">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88"/>
      <c r="AK89" s="41"/>
      <c r="AL89" s="41"/>
    </row>
    <row r="90" spans="1:38" x14ac:dyDescent="0.2">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88"/>
      <c r="AK90" s="41"/>
      <c r="AL90" s="41"/>
    </row>
    <row r="91" spans="1:38" x14ac:dyDescent="0.2">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88"/>
      <c r="AK91" s="41"/>
      <c r="AL91" s="41"/>
    </row>
    <row r="92" spans="1:38" x14ac:dyDescent="0.2">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88"/>
      <c r="AK92" s="41"/>
      <c r="AL92" s="41"/>
    </row>
    <row r="93" spans="1:38" x14ac:dyDescent="0.2">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88"/>
      <c r="AK93" s="41"/>
      <c r="AL93" s="41"/>
    </row>
    <row r="94" spans="1:38" x14ac:dyDescent="0.2">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88"/>
      <c r="AK94" s="41"/>
      <c r="AL94" s="41"/>
    </row>
    <row r="95" spans="1:38" x14ac:dyDescent="0.2">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88"/>
      <c r="AK95" s="41"/>
      <c r="AL95" s="41"/>
    </row>
    <row r="96" spans="1:38" x14ac:dyDescent="0.2">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88"/>
      <c r="AK96" s="41"/>
      <c r="AL96" s="41"/>
    </row>
    <row r="97" spans="1:38" x14ac:dyDescent="0.2">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88"/>
      <c r="AK97" s="41"/>
      <c r="AL97" s="41"/>
    </row>
    <row r="98" spans="1:38" x14ac:dyDescent="0.2">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88"/>
      <c r="AK98" s="41"/>
      <c r="AL98" s="41"/>
    </row>
    <row r="99" spans="1:38" x14ac:dyDescent="0.2">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88"/>
      <c r="AK99" s="41"/>
      <c r="AL99" s="41"/>
    </row>
    <row r="100" spans="1:38" x14ac:dyDescent="0.2">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88"/>
      <c r="AK100" s="41"/>
      <c r="AL100" s="41"/>
    </row>
    <row r="101" spans="1:38" x14ac:dyDescent="0.2">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88"/>
      <c r="AK101" s="41"/>
      <c r="AL101" s="41"/>
    </row>
    <row r="102" spans="1:38" x14ac:dyDescent="0.2">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88"/>
      <c r="AK102" s="41"/>
      <c r="AL102" s="41"/>
    </row>
    <row r="103" spans="1:38" x14ac:dyDescent="0.2">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88"/>
      <c r="AK103" s="41"/>
      <c r="AL103" s="41"/>
    </row>
    <row r="104" spans="1:38" x14ac:dyDescent="0.2">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88"/>
      <c r="AK104" s="59"/>
      <c r="AL104" s="41"/>
    </row>
    <row r="105" spans="1:38" x14ac:dyDescent="0.2">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88"/>
      <c r="AK105" s="59"/>
      <c r="AL105" s="41"/>
    </row>
    <row r="106" spans="1:38" x14ac:dyDescent="0.2">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88"/>
      <c r="AK106" s="59"/>
      <c r="AL106" s="41"/>
    </row>
    <row r="107" spans="1:38" x14ac:dyDescent="0.2">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88"/>
      <c r="AK107" s="59"/>
      <c r="AL107" s="41"/>
    </row>
    <row r="108" spans="1:38" x14ac:dyDescent="0.2">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88"/>
      <c r="AK108" s="59"/>
      <c r="AL108" s="41"/>
    </row>
    <row r="109" spans="1:38"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88"/>
      <c r="AK109" s="59"/>
      <c r="AL109" s="41"/>
    </row>
    <row r="110" spans="1:38" x14ac:dyDescent="0.2">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88"/>
      <c r="AK110" s="59"/>
      <c r="AL110" s="41"/>
    </row>
    <row r="111" spans="1:38"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88"/>
      <c r="AK111" s="59"/>
      <c r="AL111" s="41"/>
    </row>
    <row r="112" spans="1:38" x14ac:dyDescent="0.2">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88"/>
      <c r="AK112" s="59"/>
      <c r="AL112" s="41"/>
    </row>
    <row r="113" spans="1:38" x14ac:dyDescent="0.2">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88"/>
      <c r="AK113" s="59"/>
      <c r="AL113" s="41"/>
    </row>
    <row r="114" spans="1:38" x14ac:dyDescent="0.2">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88"/>
      <c r="AK114" s="59"/>
      <c r="AL114" s="41"/>
    </row>
    <row r="115" spans="1:38" x14ac:dyDescent="0.2">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41"/>
      <c r="AL115" s="41"/>
    </row>
    <row r="116" spans="1:38" x14ac:dyDescent="0.2">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59"/>
      <c r="AL116" s="41"/>
    </row>
    <row r="117" spans="1:38" x14ac:dyDescent="0.2">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59"/>
      <c r="AL117" s="41"/>
    </row>
    <row r="118" spans="1:38" x14ac:dyDescent="0.2">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59"/>
      <c r="AL118" s="41"/>
    </row>
    <row r="119" spans="1:38" x14ac:dyDescent="0.2">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59"/>
      <c r="AL119" s="41"/>
    </row>
    <row r="120" spans="1:38" x14ac:dyDescent="0.2">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59"/>
      <c r="AL120" s="41"/>
    </row>
    <row r="121" spans="1:38" x14ac:dyDescent="0.2">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41"/>
      <c r="AK121" s="59"/>
      <c r="AL121" s="41"/>
    </row>
    <row r="122" spans="1:38" x14ac:dyDescent="0.2">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59"/>
      <c r="AK122" s="59"/>
      <c r="AL122" s="41"/>
    </row>
    <row r="123" spans="1:38" x14ac:dyDescent="0.2">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59"/>
      <c r="AK123" s="59"/>
      <c r="AL123" s="41"/>
    </row>
    <row r="124" spans="1:38" x14ac:dyDescent="0.2">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59"/>
      <c r="AL124" s="41"/>
    </row>
    <row r="125" spans="1:38" x14ac:dyDescent="0.2">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59"/>
      <c r="AK125" s="59"/>
      <c r="AL125" s="41"/>
    </row>
    <row r="126" spans="1:38" x14ac:dyDescent="0.2">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59"/>
      <c r="AK126" s="59"/>
      <c r="AL126" s="41"/>
    </row>
    <row r="127" spans="1:38" x14ac:dyDescent="0.2">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59"/>
      <c r="AK127" s="41"/>
      <c r="AL127" s="41"/>
    </row>
    <row r="128" spans="1:38" x14ac:dyDescent="0.2">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59"/>
      <c r="AK128" s="59"/>
      <c r="AL128" s="41"/>
    </row>
    <row r="129" spans="1:38" x14ac:dyDescent="0.2">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59"/>
      <c r="AL129" s="41"/>
    </row>
    <row r="130" spans="1:38" x14ac:dyDescent="0.2">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row>
    <row r="131" spans="1:38" x14ac:dyDescent="0.2">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59"/>
      <c r="AL131" s="41"/>
    </row>
    <row r="132" spans="1:38" x14ac:dyDescent="0.2">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row>
    <row r="133" spans="1:38" x14ac:dyDescent="0.2">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59"/>
      <c r="AL133" s="41"/>
    </row>
    <row r="134" spans="1:38" x14ac:dyDescent="0.2">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59"/>
      <c r="AL134" s="41"/>
    </row>
    <row r="135" spans="1:38" x14ac:dyDescent="0.2">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59"/>
      <c r="AL135" s="41"/>
    </row>
    <row r="136" spans="1:38" x14ac:dyDescent="0.2">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59"/>
      <c r="AL136" s="41"/>
    </row>
    <row r="137" spans="1:38" x14ac:dyDescent="0.2">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59"/>
      <c r="AL137" s="41"/>
    </row>
    <row r="138" spans="1:38" x14ac:dyDescent="0.2">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row>
    <row r="139" spans="1:38" x14ac:dyDescent="0.2">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row>
    <row r="140" spans="1:38" x14ac:dyDescent="0.2">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row>
    <row r="141" spans="1:38" x14ac:dyDescent="0.2">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row>
    <row r="142" spans="1:38" x14ac:dyDescent="0.2">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row>
    <row r="143" spans="1:38" x14ac:dyDescent="0.2">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row>
    <row r="144" spans="1:38" x14ac:dyDescent="0.2">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row>
    <row r="145" spans="1:38" x14ac:dyDescent="0.2">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c r="AL145" s="41"/>
    </row>
    <row r="146" spans="1:38" x14ac:dyDescent="0.2">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88">
        <v>2025</v>
      </c>
      <c r="AK146" s="41"/>
      <c r="AL146" s="41"/>
    </row>
    <row r="147" spans="1:38"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88">
        <v>2024</v>
      </c>
      <c r="AK147" s="41"/>
      <c r="AL147" s="41"/>
    </row>
    <row r="148" spans="1:38" x14ac:dyDescent="0.2">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88">
        <v>2023</v>
      </c>
      <c r="AK148" s="41"/>
      <c r="AL148" s="41"/>
    </row>
    <row r="149" spans="1:38" x14ac:dyDescent="0.2">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88">
        <v>2022</v>
      </c>
      <c r="AK149" s="41"/>
      <c r="AL149" s="41"/>
    </row>
    <row r="150" spans="1:38" x14ac:dyDescent="0.2">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88">
        <v>2021</v>
      </c>
      <c r="AK150" s="41"/>
      <c r="AL150" s="41"/>
    </row>
    <row r="151" spans="1:38" x14ac:dyDescent="0.2">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88">
        <v>2020</v>
      </c>
      <c r="AK151" s="41"/>
      <c r="AL151" s="41"/>
    </row>
    <row r="152" spans="1:38" x14ac:dyDescent="0.2">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88">
        <v>2019</v>
      </c>
      <c r="AK152" s="41"/>
      <c r="AL152" s="41"/>
    </row>
    <row r="153" spans="1:38" x14ac:dyDescent="0.2">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38" x14ac:dyDescent="0.2">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row>
    <row r="155" spans="1:38" x14ac:dyDescent="0.2">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row>
    <row r="156" spans="1:38" x14ac:dyDescent="0.2">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row>
    <row r="157" spans="1:38" x14ac:dyDescent="0.2">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row>
    <row r="158" spans="1:38" x14ac:dyDescent="0.2">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row>
    <row r="159" spans="1:38" x14ac:dyDescent="0.2">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row>
    <row r="160" spans="1:38" x14ac:dyDescent="0.2">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row>
    <row r="161" spans="1:38" x14ac:dyDescent="0.2">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row>
    <row r="162" spans="1:38" x14ac:dyDescent="0.2">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59"/>
      <c r="AK162" s="41"/>
      <c r="AL162" s="41"/>
    </row>
    <row r="163" spans="1:38" x14ac:dyDescent="0.2">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row>
    <row r="164" spans="1:38" x14ac:dyDescent="0.2">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59"/>
      <c r="AK164" s="41"/>
      <c r="AL164" s="41"/>
    </row>
    <row r="165" spans="1:38" x14ac:dyDescent="0.2">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41"/>
      <c r="AK165" s="41"/>
      <c r="AL165" s="41"/>
    </row>
    <row r="166" spans="1:38" x14ac:dyDescent="0.2">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59"/>
      <c r="AK166" s="41"/>
      <c r="AL166" s="41"/>
    </row>
    <row r="167" spans="1:38" x14ac:dyDescent="0.2">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59"/>
      <c r="AK167" s="41"/>
      <c r="AL167" s="41"/>
    </row>
    <row r="168" spans="1:38" x14ac:dyDescent="0.2">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59"/>
      <c r="AK168" s="41"/>
      <c r="AL168" s="41"/>
    </row>
    <row r="169" spans="1:38" x14ac:dyDescent="0.2">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59"/>
      <c r="AK169" s="41"/>
      <c r="AL169" s="41"/>
    </row>
    <row r="170" spans="1:38" x14ac:dyDescent="0.2">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59"/>
      <c r="AK170" s="41"/>
      <c r="AL170" s="41"/>
    </row>
  </sheetData>
  <dataValidations count="1">
    <dataValidation type="list" allowBlank="1" showInputMessage="1" showErrorMessage="1" sqref="A3" xr:uid="{8F7D0FB3-17B9-4B0C-BD5C-8683DDF536AC}">
      <formula1>$AJ$146:$AJ$152</formula1>
    </dataValidation>
  </dataValidations>
  <hyperlinks>
    <hyperlink ref="A74" r:id="rId1" xr:uid="{F548A0E2-433B-4776-BEBE-D0F545A58F68}"/>
    <hyperlink ref="A77" r:id="rId2" xr:uid="{D93B000B-BB38-4851-9164-91DF0646D706}"/>
    <hyperlink ref="A68" r:id="rId3" location="workforce-and-workforce-diversity" display="FIRE1132" xr:uid="{5506C739-96AE-4B60-8AFE-FC82CDD9E3A8}"/>
    <hyperlink ref="A58" location="FRS_geog_cats" display="1 For a list of FRAs and whether they are considered &quot;Metropolitan&quot;, &quot;Non Metropolitan&quot;, &quot;Predominately Rural&quot;, &quot;Significantly Rural&quot; or &quot;Predominantely Urban&quot; please see the FRS geographical categories sheet." xr:uid="{22437B70-B8FB-466E-876A-69B045CF27B1}"/>
    <hyperlink ref="A58:H58"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AEC2CA34-E476-4D81-820E-68BB3429AFDC}"/>
    <hyperlink ref="A69" r:id="rId4" location="workforce" display="Detailed notes can be found in the guidance document, which has been extended this year." xr:uid="{894403B0-8CE8-4793-85A8-DA77B5176EA5}"/>
  </hyperlinks>
  <pageMargins left="0.70866141732283472" right="0.70866141732283472" top="0.74803149606299213" bottom="0.74803149606299213" header="0.31496062992125984" footer="0.31496062992125984"/>
  <pageSetup paperSize="9" orientation="portrait" r:id="rId5"/>
  <headerFooter>
    <oddHeader>&amp;C&amp;"Calibri"&amp;10&amp;K000000 OFFICIAL-SENSITIVE - MHCLG ONLY&amp;1#_x000D_</oddHeader>
    <oddFooter>&amp;C_x000D_&amp;1#&amp;"Calibri"&amp;10&amp;K000000 OFFICIAL-SENSITIVE - MHCLG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F4A56-BB92-4E15-8FBE-982DD2D264AE}">
  <sheetPr codeName="Sheet6"/>
  <dimension ref="A1:I850"/>
  <sheetViews>
    <sheetView zoomScaleNormal="100" workbookViewId="0"/>
  </sheetViews>
  <sheetFormatPr defaultColWidth="9.140625" defaultRowHeight="15" x14ac:dyDescent="0.2"/>
  <cols>
    <col min="1" max="16384" width="9.140625" style="45"/>
  </cols>
  <sheetData>
    <row r="1" spans="1:9" x14ac:dyDescent="0.2">
      <c r="A1" s="47" t="s">
        <v>74</v>
      </c>
      <c r="B1" s="47" t="s">
        <v>75</v>
      </c>
      <c r="C1" s="47" t="s">
        <v>76</v>
      </c>
      <c r="D1" s="47" t="s">
        <v>77</v>
      </c>
      <c r="E1" s="47" t="s">
        <v>78</v>
      </c>
      <c r="F1" s="47" t="s">
        <v>79</v>
      </c>
      <c r="G1" s="47" t="s">
        <v>80</v>
      </c>
      <c r="H1" s="47" t="s">
        <v>81</v>
      </c>
      <c r="I1" s="47" t="s">
        <v>82</v>
      </c>
    </row>
    <row r="2" spans="1:9" x14ac:dyDescent="0.2">
      <c r="A2" s="47" t="s">
        <v>115</v>
      </c>
      <c r="B2" s="47" t="s">
        <v>1</v>
      </c>
      <c r="C2" s="47" t="s">
        <v>157</v>
      </c>
      <c r="D2" s="47" t="s">
        <v>83</v>
      </c>
      <c r="E2" s="47" t="s">
        <v>84</v>
      </c>
      <c r="F2" s="47" t="s">
        <v>158</v>
      </c>
      <c r="G2" s="47" t="s">
        <v>159</v>
      </c>
      <c r="H2" s="47" t="s">
        <v>86</v>
      </c>
      <c r="I2" s="56">
        <v>3</v>
      </c>
    </row>
    <row r="3" spans="1:9" x14ac:dyDescent="0.2">
      <c r="A3" s="47" t="s">
        <v>115</v>
      </c>
      <c r="B3" s="47" t="s">
        <v>1</v>
      </c>
      <c r="C3" s="47" t="s">
        <v>157</v>
      </c>
      <c r="D3" s="47" t="s">
        <v>83</v>
      </c>
      <c r="E3" s="47" t="s">
        <v>84</v>
      </c>
      <c r="F3" s="47" t="s">
        <v>158</v>
      </c>
      <c r="G3" s="47" t="s">
        <v>159</v>
      </c>
      <c r="H3" s="47" t="s">
        <v>87</v>
      </c>
      <c r="I3" s="56">
        <v>1</v>
      </c>
    </row>
    <row r="4" spans="1:9" x14ac:dyDescent="0.2">
      <c r="A4" s="47" t="s">
        <v>115</v>
      </c>
      <c r="B4" s="47" t="s">
        <v>1</v>
      </c>
      <c r="C4" s="47" t="s">
        <v>157</v>
      </c>
      <c r="D4" s="47" t="s">
        <v>83</v>
      </c>
      <c r="E4" s="47" t="s">
        <v>84</v>
      </c>
      <c r="F4" s="47" t="s">
        <v>158</v>
      </c>
      <c r="G4" s="47" t="s">
        <v>159</v>
      </c>
      <c r="H4" s="47" t="s">
        <v>88</v>
      </c>
      <c r="I4" s="56">
        <v>2</v>
      </c>
    </row>
    <row r="5" spans="1:9" x14ac:dyDescent="0.2">
      <c r="A5" s="47" t="s">
        <v>115</v>
      </c>
      <c r="B5" s="47" t="s">
        <v>1</v>
      </c>
      <c r="C5" s="47" t="s">
        <v>157</v>
      </c>
      <c r="D5" s="47" t="s">
        <v>83</v>
      </c>
      <c r="E5" s="47" t="s">
        <v>84</v>
      </c>
      <c r="F5" s="47" t="s">
        <v>158</v>
      </c>
      <c r="G5" s="47" t="s">
        <v>160</v>
      </c>
      <c r="H5" s="47" t="s">
        <v>85</v>
      </c>
      <c r="I5" s="56">
        <v>3</v>
      </c>
    </row>
    <row r="6" spans="1:9" x14ac:dyDescent="0.2">
      <c r="A6" s="47" t="s">
        <v>115</v>
      </c>
      <c r="B6" s="47" t="s">
        <v>1</v>
      </c>
      <c r="C6" s="47" t="s">
        <v>157</v>
      </c>
      <c r="D6" s="47" t="s">
        <v>83</v>
      </c>
      <c r="E6" s="47" t="s">
        <v>84</v>
      </c>
      <c r="F6" s="47" t="s">
        <v>158</v>
      </c>
      <c r="G6" s="47" t="s">
        <v>160</v>
      </c>
      <c r="H6" s="47" t="s">
        <v>86</v>
      </c>
      <c r="I6" s="56">
        <v>5</v>
      </c>
    </row>
    <row r="7" spans="1:9" x14ac:dyDescent="0.2">
      <c r="A7" s="47" t="s">
        <v>115</v>
      </c>
      <c r="B7" s="47" t="s">
        <v>1</v>
      </c>
      <c r="C7" s="47" t="s">
        <v>157</v>
      </c>
      <c r="D7" s="47" t="s">
        <v>83</v>
      </c>
      <c r="E7" s="47" t="s">
        <v>84</v>
      </c>
      <c r="F7" s="47" t="s">
        <v>158</v>
      </c>
      <c r="G7" s="47" t="s">
        <v>160</v>
      </c>
      <c r="H7" s="47" t="s">
        <v>87</v>
      </c>
      <c r="I7" s="56">
        <v>4</v>
      </c>
    </row>
    <row r="8" spans="1:9" x14ac:dyDescent="0.2">
      <c r="A8" s="47" t="s">
        <v>115</v>
      </c>
      <c r="B8" s="47" t="s">
        <v>1</v>
      </c>
      <c r="C8" s="47" t="s">
        <v>157</v>
      </c>
      <c r="D8" s="47" t="s">
        <v>83</v>
      </c>
      <c r="E8" s="47" t="s">
        <v>84</v>
      </c>
      <c r="F8" s="47" t="s">
        <v>158</v>
      </c>
      <c r="G8" s="47" t="s">
        <v>160</v>
      </c>
      <c r="H8" s="47" t="s">
        <v>88</v>
      </c>
      <c r="I8" s="56">
        <v>2</v>
      </c>
    </row>
    <row r="9" spans="1:9" x14ac:dyDescent="0.2">
      <c r="A9" s="47" t="s">
        <v>115</v>
      </c>
      <c r="B9" s="47" t="s">
        <v>1</v>
      </c>
      <c r="C9" s="47" t="s">
        <v>157</v>
      </c>
      <c r="D9" s="47" t="s">
        <v>83</v>
      </c>
      <c r="E9" s="47" t="s">
        <v>84</v>
      </c>
      <c r="F9" s="47" t="s">
        <v>158</v>
      </c>
      <c r="G9" s="47" t="s">
        <v>160</v>
      </c>
      <c r="H9" s="47" t="s">
        <v>89</v>
      </c>
      <c r="I9" s="56">
        <v>2</v>
      </c>
    </row>
    <row r="10" spans="1:9" x14ac:dyDescent="0.2">
      <c r="A10" s="47" t="s">
        <v>115</v>
      </c>
      <c r="B10" s="47" t="s">
        <v>1</v>
      </c>
      <c r="C10" s="47" t="s">
        <v>157</v>
      </c>
      <c r="D10" s="47" t="s">
        <v>83</v>
      </c>
      <c r="E10" s="47" t="s">
        <v>84</v>
      </c>
      <c r="F10" s="47" t="s">
        <v>158</v>
      </c>
      <c r="G10" s="47" t="s">
        <v>90</v>
      </c>
      <c r="H10" s="47" t="s">
        <v>86</v>
      </c>
      <c r="I10" s="56">
        <v>3</v>
      </c>
    </row>
    <row r="11" spans="1:9" x14ac:dyDescent="0.2">
      <c r="A11" s="47" t="s">
        <v>115</v>
      </c>
      <c r="B11" s="47" t="s">
        <v>1</v>
      </c>
      <c r="C11" s="47" t="s">
        <v>157</v>
      </c>
      <c r="D11" s="47" t="s">
        <v>83</v>
      </c>
      <c r="E11" s="47" t="s">
        <v>84</v>
      </c>
      <c r="F11" s="47" t="s">
        <v>158</v>
      </c>
      <c r="G11" s="47" t="s">
        <v>90</v>
      </c>
      <c r="H11" s="47" t="s">
        <v>87</v>
      </c>
      <c r="I11" s="56">
        <v>8</v>
      </c>
    </row>
    <row r="12" spans="1:9" x14ac:dyDescent="0.2">
      <c r="A12" s="47" t="s">
        <v>115</v>
      </c>
      <c r="B12" s="47" t="s">
        <v>1</v>
      </c>
      <c r="C12" s="47" t="s">
        <v>157</v>
      </c>
      <c r="D12" s="47" t="s">
        <v>83</v>
      </c>
      <c r="E12" s="47" t="s">
        <v>84</v>
      </c>
      <c r="F12" s="47" t="s">
        <v>158</v>
      </c>
      <c r="G12" s="47" t="s">
        <v>90</v>
      </c>
      <c r="H12" s="47" t="s">
        <v>88</v>
      </c>
      <c r="I12" s="56">
        <v>5</v>
      </c>
    </row>
    <row r="13" spans="1:9" x14ac:dyDescent="0.2">
      <c r="A13" s="47" t="s">
        <v>115</v>
      </c>
      <c r="B13" s="47" t="s">
        <v>2</v>
      </c>
      <c r="C13" s="47" t="s">
        <v>161</v>
      </c>
      <c r="D13" s="47" t="s">
        <v>83</v>
      </c>
      <c r="E13" s="47" t="s">
        <v>91</v>
      </c>
      <c r="F13" s="47" t="s">
        <v>158</v>
      </c>
      <c r="G13" s="47" t="s">
        <v>160</v>
      </c>
      <c r="H13" s="47" t="s">
        <v>85</v>
      </c>
      <c r="I13" s="56">
        <v>1</v>
      </c>
    </row>
    <row r="14" spans="1:9" x14ac:dyDescent="0.2">
      <c r="A14" s="47" t="s">
        <v>115</v>
      </c>
      <c r="B14" s="47" t="s">
        <v>3</v>
      </c>
      <c r="C14" s="47" t="s">
        <v>162</v>
      </c>
      <c r="D14" s="47" t="s">
        <v>83</v>
      </c>
      <c r="E14" s="47" t="s">
        <v>84</v>
      </c>
      <c r="F14" s="47" t="s">
        <v>158</v>
      </c>
      <c r="G14" s="47" t="s">
        <v>160</v>
      </c>
      <c r="H14" s="47" t="s">
        <v>85</v>
      </c>
      <c r="I14" s="56">
        <v>1</v>
      </c>
    </row>
    <row r="15" spans="1:9" x14ac:dyDescent="0.2">
      <c r="A15" s="47" t="s">
        <v>115</v>
      </c>
      <c r="B15" s="47" t="s">
        <v>4</v>
      </c>
      <c r="C15" s="47" t="s">
        <v>163</v>
      </c>
      <c r="D15" s="47" t="s">
        <v>83</v>
      </c>
      <c r="E15" s="47" t="s">
        <v>91</v>
      </c>
      <c r="F15" s="47" t="s">
        <v>158</v>
      </c>
      <c r="G15" s="47" t="s">
        <v>90</v>
      </c>
      <c r="H15" s="47" t="s">
        <v>85</v>
      </c>
      <c r="I15" s="56">
        <v>14</v>
      </c>
    </row>
    <row r="16" spans="1:9" x14ac:dyDescent="0.2">
      <c r="A16" s="47" t="s">
        <v>115</v>
      </c>
      <c r="B16" s="47" t="s">
        <v>4</v>
      </c>
      <c r="C16" s="47" t="s">
        <v>163</v>
      </c>
      <c r="D16" s="47" t="s">
        <v>83</v>
      </c>
      <c r="E16" s="47" t="s">
        <v>91</v>
      </c>
      <c r="F16" s="47" t="s">
        <v>158</v>
      </c>
      <c r="G16" s="47" t="s">
        <v>90</v>
      </c>
      <c r="H16" s="47" t="s">
        <v>86</v>
      </c>
      <c r="I16" s="56">
        <v>13</v>
      </c>
    </row>
    <row r="17" spans="1:9" x14ac:dyDescent="0.2">
      <c r="A17" s="47" t="s">
        <v>115</v>
      </c>
      <c r="B17" s="47" t="s">
        <v>4</v>
      </c>
      <c r="C17" s="47" t="s">
        <v>163</v>
      </c>
      <c r="D17" s="47" t="s">
        <v>83</v>
      </c>
      <c r="E17" s="47" t="s">
        <v>91</v>
      </c>
      <c r="F17" s="47" t="s">
        <v>158</v>
      </c>
      <c r="G17" s="47" t="s">
        <v>90</v>
      </c>
      <c r="H17" s="47" t="s">
        <v>87</v>
      </c>
      <c r="I17" s="56">
        <v>1</v>
      </c>
    </row>
    <row r="18" spans="1:9" x14ac:dyDescent="0.2">
      <c r="A18" s="47" t="s">
        <v>115</v>
      </c>
      <c r="B18" s="47" t="s">
        <v>8</v>
      </c>
      <c r="C18" s="47" t="s">
        <v>166</v>
      </c>
      <c r="D18" s="47" t="s">
        <v>83</v>
      </c>
      <c r="E18" s="47" t="s">
        <v>92</v>
      </c>
      <c r="F18" s="47" t="s">
        <v>158</v>
      </c>
      <c r="G18" s="47" t="s">
        <v>160</v>
      </c>
      <c r="H18" s="47" t="s">
        <v>85</v>
      </c>
      <c r="I18" s="56">
        <v>4</v>
      </c>
    </row>
    <row r="19" spans="1:9" x14ac:dyDescent="0.2">
      <c r="A19" s="47" t="s">
        <v>115</v>
      </c>
      <c r="B19" s="47" t="s">
        <v>9</v>
      </c>
      <c r="C19" s="47" t="s">
        <v>167</v>
      </c>
      <c r="D19" s="47" t="s">
        <v>83</v>
      </c>
      <c r="E19" s="47" t="s">
        <v>92</v>
      </c>
      <c r="F19" s="47" t="s">
        <v>158</v>
      </c>
      <c r="G19" s="47" t="s">
        <v>90</v>
      </c>
      <c r="H19" s="47" t="s">
        <v>85</v>
      </c>
      <c r="I19" s="56">
        <v>2</v>
      </c>
    </row>
    <row r="20" spans="1:9" x14ac:dyDescent="0.2">
      <c r="A20" s="47" t="s">
        <v>115</v>
      </c>
      <c r="B20" s="47" t="s">
        <v>9</v>
      </c>
      <c r="C20" s="47" t="s">
        <v>167</v>
      </c>
      <c r="D20" s="47" t="s">
        <v>83</v>
      </c>
      <c r="E20" s="47" t="s">
        <v>92</v>
      </c>
      <c r="F20" s="47" t="s">
        <v>158</v>
      </c>
      <c r="G20" s="47" t="s">
        <v>90</v>
      </c>
      <c r="H20" s="47" t="s">
        <v>86</v>
      </c>
      <c r="I20" s="56">
        <v>1</v>
      </c>
    </row>
    <row r="21" spans="1:9" x14ac:dyDescent="0.2">
      <c r="A21" s="47" t="s">
        <v>115</v>
      </c>
      <c r="B21" s="47" t="s">
        <v>93</v>
      </c>
      <c r="C21" s="47" t="s">
        <v>168</v>
      </c>
      <c r="D21" s="47" t="s">
        <v>83</v>
      </c>
      <c r="E21" s="47" t="s">
        <v>92</v>
      </c>
      <c r="F21" s="47" t="s">
        <v>158</v>
      </c>
      <c r="G21" s="47" t="s">
        <v>160</v>
      </c>
      <c r="H21" s="47" t="s">
        <v>85</v>
      </c>
      <c r="I21" s="56">
        <v>3</v>
      </c>
    </row>
    <row r="22" spans="1:9" x14ac:dyDescent="0.2">
      <c r="A22" s="47" t="s">
        <v>115</v>
      </c>
      <c r="B22" s="47" t="s">
        <v>93</v>
      </c>
      <c r="C22" s="47" t="s">
        <v>168</v>
      </c>
      <c r="D22" s="47" t="s">
        <v>83</v>
      </c>
      <c r="E22" s="47" t="s">
        <v>92</v>
      </c>
      <c r="F22" s="47" t="s">
        <v>158</v>
      </c>
      <c r="G22" s="47" t="s">
        <v>160</v>
      </c>
      <c r="H22" s="47" t="s">
        <v>86</v>
      </c>
      <c r="I22" s="56">
        <v>1</v>
      </c>
    </row>
    <row r="23" spans="1:9" x14ac:dyDescent="0.2">
      <c r="A23" s="47" t="s">
        <v>115</v>
      </c>
      <c r="B23" s="47" t="s">
        <v>93</v>
      </c>
      <c r="C23" s="47" t="s">
        <v>168</v>
      </c>
      <c r="D23" s="47" t="s">
        <v>83</v>
      </c>
      <c r="E23" s="47" t="s">
        <v>92</v>
      </c>
      <c r="F23" s="47" t="s">
        <v>158</v>
      </c>
      <c r="G23" s="47" t="s">
        <v>90</v>
      </c>
      <c r="H23" s="47" t="s">
        <v>85</v>
      </c>
      <c r="I23" s="56">
        <v>2</v>
      </c>
    </row>
    <row r="24" spans="1:9" x14ac:dyDescent="0.2">
      <c r="A24" s="47" t="s">
        <v>115</v>
      </c>
      <c r="B24" s="47" t="s">
        <v>93</v>
      </c>
      <c r="C24" s="47" t="s">
        <v>168</v>
      </c>
      <c r="D24" s="47" t="s">
        <v>83</v>
      </c>
      <c r="E24" s="47" t="s">
        <v>92</v>
      </c>
      <c r="F24" s="47" t="s">
        <v>158</v>
      </c>
      <c r="G24" s="47" t="s">
        <v>90</v>
      </c>
      <c r="H24" s="47" t="s">
        <v>86</v>
      </c>
      <c r="I24" s="56">
        <v>10</v>
      </c>
    </row>
    <row r="25" spans="1:9" x14ac:dyDescent="0.2">
      <c r="A25" s="47" t="s">
        <v>115</v>
      </c>
      <c r="B25" s="47" t="s">
        <v>93</v>
      </c>
      <c r="C25" s="47" t="s">
        <v>168</v>
      </c>
      <c r="D25" s="47" t="s">
        <v>83</v>
      </c>
      <c r="E25" s="47" t="s">
        <v>92</v>
      </c>
      <c r="F25" s="47" t="s">
        <v>158</v>
      </c>
      <c r="G25" s="47" t="s">
        <v>90</v>
      </c>
      <c r="H25" s="47" t="s">
        <v>87</v>
      </c>
      <c r="I25" s="56">
        <v>2</v>
      </c>
    </row>
    <row r="26" spans="1:9" x14ac:dyDescent="0.2">
      <c r="A26" s="47" t="s">
        <v>115</v>
      </c>
      <c r="B26" s="47" t="s">
        <v>11</v>
      </c>
      <c r="C26" s="47" t="s">
        <v>170</v>
      </c>
      <c r="D26" s="47" t="s">
        <v>83</v>
      </c>
      <c r="E26" s="47" t="s">
        <v>92</v>
      </c>
      <c r="F26" s="47" t="s">
        <v>158</v>
      </c>
      <c r="G26" s="47" t="s">
        <v>160</v>
      </c>
      <c r="H26" s="47" t="s">
        <v>85</v>
      </c>
      <c r="I26" s="56">
        <v>1</v>
      </c>
    </row>
    <row r="27" spans="1:9" x14ac:dyDescent="0.2">
      <c r="A27" s="47" t="s">
        <v>115</v>
      </c>
      <c r="B27" s="47" t="s">
        <v>11</v>
      </c>
      <c r="C27" s="47" t="s">
        <v>170</v>
      </c>
      <c r="D27" s="47" t="s">
        <v>83</v>
      </c>
      <c r="E27" s="47" t="s">
        <v>92</v>
      </c>
      <c r="F27" s="47" t="s">
        <v>158</v>
      </c>
      <c r="G27" s="47" t="s">
        <v>90</v>
      </c>
      <c r="H27" s="47" t="s">
        <v>85</v>
      </c>
      <c r="I27" s="56">
        <v>6</v>
      </c>
    </row>
    <row r="28" spans="1:9" x14ac:dyDescent="0.2">
      <c r="A28" s="47" t="s">
        <v>115</v>
      </c>
      <c r="B28" s="47" t="s">
        <v>11</v>
      </c>
      <c r="C28" s="47" t="s">
        <v>170</v>
      </c>
      <c r="D28" s="47" t="s">
        <v>83</v>
      </c>
      <c r="E28" s="47" t="s">
        <v>92</v>
      </c>
      <c r="F28" s="47" t="s">
        <v>158</v>
      </c>
      <c r="G28" s="47" t="s">
        <v>90</v>
      </c>
      <c r="H28" s="47" t="s">
        <v>86</v>
      </c>
      <c r="I28" s="56">
        <v>5</v>
      </c>
    </row>
    <row r="29" spans="1:9" x14ac:dyDescent="0.2">
      <c r="A29" s="47" t="s">
        <v>115</v>
      </c>
      <c r="B29" s="47" t="s">
        <v>11</v>
      </c>
      <c r="C29" s="47" t="s">
        <v>170</v>
      </c>
      <c r="D29" s="47" t="s">
        <v>83</v>
      </c>
      <c r="E29" s="47" t="s">
        <v>92</v>
      </c>
      <c r="F29" s="47" t="s">
        <v>158</v>
      </c>
      <c r="G29" s="47" t="s">
        <v>90</v>
      </c>
      <c r="H29" s="47" t="s">
        <v>87</v>
      </c>
      <c r="I29" s="56">
        <v>1</v>
      </c>
    </row>
    <row r="30" spans="1:9" x14ac:dyDescent="0.2">
      <c r="A30" s="47" t="s">
        <v>115</v>
      </c>
      <c r="B30" s="47" t="s">
        <v>12</v>
      </c>
      <c r="C30" s="47" t="s">
        <v>171</v>
      </c>
      <c r="D30" s="47" t="s">
        <v>83</v>
      </c>
      <c r="E30" s="47" t="s">
        <v>91</v>
      </c>
      <c r="F30" s="47" t="s">
        <v>158</v>
      </c>
      <c r="G30" s="47" t="s">
        <v>160</v>
      </c>
      <c r="H30" s="47" t="s">
        <v>87</v>
      </c>
      <c r="I30" s="56">
        <v>1</v>
      </c>
    </row>
    <row r="31" spans="1:9" x14ac:dyDescent="0.2">
      <c r="A31" s="47" t="s">
        <v>115</v>
      </c>
      <c r="B31" s="47" t="s">
        <v>12</v>
      </c>
      <c r="C31" s="47" t="s">
        <v>171</v>
      </c>
      <c r="D31" s="47" t="s">
        <v>83</v>
      </c>
      <c r="E31" s="47" t="s">
        <v>91</v>
      </c>
      <c r="F31" s="47" t="s">
        <v>158</v>
      </c>
      <c r="G31" s="47" t="s">
        <v>160</v>
      </c>
      <c r="H31" s="47" t="s">
        <v>88</v>
      </c>
      <c r="I31" s="56">
        <v>1</v>
      </c>
    </row>
    <row r="32" spans="1:9" x14ac:dyDescent="0.2">
      <c r="A32" s="47" t="s">
        <v>115</v>
      </c>
      <c r="B32" s="47" t="s">
        <v>13</v>
      </c>
      <c r="C32" s="47" t="s">
        <v>172</v>
      </c>
      <c r="D32" s="47" t="s">
        <v>83</v>
      </c>
      <c r="E32" s="47" t="s">
        <v>91</v>
      </c>
      <c r="F32" s="47" t="s">
        <v>158</v>
      </c>
      <c r="G32" s="47" t="s">
        <v>160</v>
      </c>
      <c r="H32" s="47" t="s">
        <v>85</v>
      </c>
      <c r="I32" s="56">
        <v>3</v>
      </c>
    </row>
    <row r="33" spans="1:9" x14ac:dyDescent="0.2">
      <c r="A33" s="47" t="s">
        <v>115</v>
      </c>
      <c r="B33" s="47" t="s">
        <v>13</v>
      </c>
      <c r="C33" s="47" t="s">
        <v>172</v>
      </c>
      <c r="D33" s="47" t="s">
        <v>83</v>
      </c>
      <c r="E33" s="47" t="s">
        <v>91</v>
      </c>
      <c r="F33" s="47" t="s">
        <v>158</v>
      </c>
      <c r="G33" s="47" t="s">
        <v>90</v>
      </c>
      <c r="H33" s="47" t="s">
        <v>86</v>
      </c>
      <c r="I33" s="56">
        <v>7</v>
      </c>
    </row>
    <row r="34" spans="1:9" x14ac:dyDescent="0.2">
      <c r="A34" s="47" t="s">
        <v>115</v>
      </c>
      <c r="B34" s="47" t="s">
        <v>15</v>
      </c>
      <c r="C34" s="47" t="s">
        <v>174</v>
      </c>
      <c r="D34" s="47" t="s">
        <v>40</v>
      </c>
      <c r="E34" s="47" t="s">
        <v>84</v>
      </c>
      <c r="F34" s="47" t="s">
        <v>158</v>
      </c>
      <c r="G34" s="47" t="s">
        <v>160</v>
      </c>
      <c r="H34" s="47" t="s">
        <v>85</v>
      </c>
      <c r="I34" s="56">
        <v>7</v>
      </c>
    </row>
    <row r="35" spans="1:9" x14ac:dyDescent="0.2">
      <c r="A35" s="47" t="s">
        <v>115</v>
      </c>
      <c r="B35" s="47" t="s">
        <v>15</v>
      </c>
      <c r="C35" s="47" t="s">
        <v>174</v>
      </c>
      <c r="D35" s="47" t="s">
        <v>40</v>
      </c>
      <c r="E35" s="47" t="s">
        <v>84</v>
      </c>
      <c r="F35" s="47" t="s">
        <v>158</v>
      </c>
      <c r="G35" s="47" t="s">
        <v>90</v>
      </c>
      <c r="H35" s="47" t="s">
        <v>85</v>
      </c>
      <c r="I35" s="56">
        <v>52</v>
      </c>
    </row>
    <row r="36" spans="1:9" x14ac:dyDescent="0.2">
      <c r="A36" s="47" t="s">
        <v>115</v>
      </c>
      <c r="B36" s="47" t="s">
        <v>15</v>
      </c>
      <c r="C36" s="47" t="s">
        <v>174</v>
      </c>
      <c r="D36" s="47" t="s">
        <v>40</v>
      </c>
      <c r="E36" s="47" t="s">
        <v>84</v>
      </c>
      <c r="F36" s="47" t="s">
        <v>158</v>
      </c>
      <c r="G36" s="47" t="s">
        <v>90</v>
      </c>
      <c r="H36" s="47" t="s">
        <v>86</v>
      </c>
      <c r="I36" s="56">
        <v>121</v>
      </c>
    </row>
    <row r="37" spans="1:9" x14ac:dyDescent="0.2">
      <c r="A37" s="47" t="s">
        <v>115</v>
      </c>
      <c r="B37" s="47" t="s">
        <v>15</v>
      </c>
      <c r="C37" s="47" t="s">
        <v>174</v>
      </c>
      <c r="D37" s="47" t="s">
        <v>40</v>
      </c>
      <c r="E37" s="47" t="s">
        <v>84</v>
      </c>
      <c r="F37" s="47" t="s">
        <v>158</v>
      </c>
      <c r="G37" s="47" t="s">
        <v>90</v>
      </c>
      <c r="H37" s="47" t="s">
        <v>87</v>
      </c>
      <c r="I37" s="56">
        <v>15</v>
      </c>
    </row>
    <row r="38" spans="1:9" x14ac:dyDescent="0.2">
      <c r="A38" s="47" t="s">
        <v>115</v>
      </c>
      <c r="B38" s="47" t="s">
        <v>15</v>
      </c>
      <c r="C38" s="47" t="s">
        <v>174</v>
      </c>
      <c r="D38" s="47" t="s">
        <v>40</v>
      </c>
      <c r="E38" s="47" t="s">
        <v>84</v>
      </c>
      <c r="F38" s="47" t="s">
        <v>158</v>
      </c>
      <c r="G38" s="47" t="s">
        <v>90</v>
      </c>
      <c r="H38" s="47" t="s">
        <v>88</v>
      </c>
      <c r="I38" s="56">
        <v>1</v>
      </c>
    </row>
    <row r="39" spans="1:9" x14ac:dyDescent="0.2">
      <c r="A39" s="47" t="s">
        <v>115</v>
      </c>
      <c r="B39" s="47" t="s">
        <v>16</v>
      </c>
      <c r="C39" s="47" t="s">
        <v>175</v>
      </c>
      <c r="D39" s="47" t="s">
        <v>40</v>
      </c>
      <c r="E39" s="47" t="s">
        <v>84</v>
      </c>
      <c r="F39" s="47" t="s">
        <v>158</v>
      </c>
      <c r="G39" s="47" t="s">
        <v>160</v>
      </c>
      <c r="H39" s="47" t="s">
        <v>85</v>
      </c>
      <c r="I39" s="56">
        <v>2</v>
      </c>
    </row>
    <row r="40" spans="1:9" x14ac:dyDescent="0.2">
      <c r="A40" s="47" t="s">
        <v>115</v>
      </c>
      <c r="B40" s="47" t="s">
        <v>16</v>
      </c>
      <c r="C40" s="47" t="s">
        <v>175</v>
      </c>
      <c r="D40" s="47" t="s">
        <v>40</v>
      </c>
      <c r="E40" s="47" t="s">
        <v>84</v>
      </c>
      <c r="F40" s="47" t="s">
        <v>158</v>
      </c>
      <c r="G40" s="47" t="s">
        <v>160</v>
      </c>
      <c r="H40" s="47" t="s">
        <v>86</v>
      </c>
      <c r="I40" s="56">
        <v>3</v>
      </c>
    </row>
    <row r="41" spans="1:9" x14ac:dyDescent="0.2">
      <c r="A41" s="47" t="s">
        <v>115</v>
      </c>
      <c r="B41" s="47" t="s">
        <v>16</v>
      </c>
      <c r="C41" s="47" t="s">
        <v>175</v>
      </c>
      <c r="D41" s="47" t="s">
        <v>40</v>
      </c>
      <c r="E41" s="47" t="s">
        <v>84</v>
      </c>
      <c r="F41" s="47" t="s">
        <v>158</v>
      </c>
      <c r="G41" s="47" t="s">
        <v>160</v>
      </c>
      <c r="H41" s="47" t="s">
        <v>87</v>
      </c>
      <c r="I41" s="56">
        <v>4</v>
      </c>
    </row>
    <row r="42" spans="1:9" x14ac:dyDescent="0.2">
      <c r="A42" s="47" t="s">
        <v>115</v>
      </c>
      <c r="B42" s="47" t="s">
        <v>16</v>
      </c>
      <c r="C42" s="47" t="s">
        <v>175</v>
      </c>
      <c r="D42" s="47" t="s">
        <v>40</v>
      </c>
      <c r="E42" s="47" t="s">
        <v>84</v>
      </c>
      <c r="F42" s="47" t="s">
        <v>158</v>
      </c>
      <c r="G42" s="47" t="s">
        <v>160</v>
      </c>
      <c r="H42" s="47" t="s">
        <v>88</v>
      </c>
      <c r="I42" s="56">
        <v>1</v>
      </c>
    </row>
    <row r="43" spans="1:9" x14ac:dyDescent="0.2">
      <c r="A43" s="47" t="s">
        <v>115</v>
      </c>
      <c r="B43" s="47" t="s">
        <v>16</v>
      </c>
      <c r="C43" s="47" t="s">
        <v>175</v>
      </c>
      <c r="D43" s="47" t="s">
        <v>40</v>
      </c>
      <c r="E43" s="47" t="s">
        <v>84</v>
      </c>
      <c r="F43" s="47" t="s">
        <v>158</v>
      </c>
      <c r="G43" s="47" t="s">
        <v>90</v>
      </c>
      <c r="H43" s="47" t="s">
        <v>85</v>
      </c>
      <c r="I43" s="56">
        <v>26</v>
      </c>
    </row>
    <row r="44" spans="1:9" x14ac:dyDescent="0.2">
      <c r="A44" s="47" t="s">
        <v>115</v>
      </c>
      <c r="B44" s="47" t="s">
        <v>16</v>
      </c>
      <c r="C44" s="47" t="s">
        <v>175</v>
      </c>
      <c r="D44" s="47" t="s">
        <v>40</v>
      </c>
      <c r="E44" s="47" t="s">
        <v>84</v>
      </c>
      <c r="F44" s="47" t="s">
        <v>158</v>
      </c>
      <c r="G44" s="47" t="s">
        <v>90</v>
      </c>
      <c r="H44" s="47" t="s">
        <v>86</v>
      </c>
      <c r="I44" s="56">
        <v>79</v>
      </c>
    </row>
    <row r="45" spans="1:9" x14ac:dyDescent="0.2">
      <c r="A45" s="47" t="s">
        <v>115</v>
      </c>
      <c r="B45" s="47" t="s">
        <v>16</v>
      </c>
      <c r="C45" s="47" t="s">
        <v>175</v>
      </c>
      <c r="D45" s="47" t="s">
        <v>40</v>
      </c>
      <c r="E45" s="47" t="s">
        <v>84</v>
      </c>
      <c r="F45" s="47" t="s">
        <v>158</v>
      </c>
      <c r="G45" s="47" t="s">
        <v>90</v>
      </c>
      <c r="H45" s="47" t="s">
        <v>87</v>
      </c>
      <c r="I45" s="56">
        <v>23</v>
      </c>
    </row>
    <row r="46" spans="1:9" x14ac:dyDescent="0.2">
      <c r="A46" s="47" t="s">
        <v>115</v>
      </c>
      <c r="B46" s="47" t="s">
        <v>16</v>
      </c>
      <c r="C46" s="47" t="s">
        <v>175</v>
      </c>
      <c r="D46" s="47" t="s">
        <v>40</v>
      </c>
      <c r="E46" s="47" t="s">
        <v>84</v>
      </c>
      <c r="F46" s="47" t="s">
        <v>158</v>
      </c>
      <c r="G46" s="47" t="s">
        <v>90</v>
      </c>
      <c r="H46" s="47" t="s">
        <v>88</v>
      </c>
      <c r="I46" s="56">
        <v>2</v>
      </c>
    </row>
    <row r="47" spans="1:9" x14ac:dyDescent="0.2">
      <c r="A47" s="47" t="s">
        <v>115</v>
      </c>
      <c r="B47" s="47" t="s">
        <v>17</v>
      </c>
      <c r="C47" s="47" t="s">
        <v>177</v>
      </c>
      <c r="D47" s="47" t="s">
        <v>83</v>
      </c>
      <c r="E47" s="47" t="s">
        <v>84</v>
      </c>
      <c r="F47" s="47" t="s">
        <v>158</v>
      </c>
      <c r="G47" s="47" t="s">
        <v>160</v>
      </c>
      <c r="H47" s="47" t="s">
        <v>89</v>
      </c>
      <c r="I47" s="56">
        <v>1</v>
      </c>
    </row>
    <row r="48" spans="1:9" x14ac:dyDescent="0.2">
      <c r="A48" s="47" t="s">
        <v>115</v>
      </c>
      <c r="B48" s="47" t="s">
        <v>17</v>
      </c>
      <c r="C48" s="47" t="s">
        <v>177</v>
      </c>
      <c r="D48" s="47" t="s">
        <v>83</v>
      </c>
      <c r="E48" s="47" t="s">
        <v>84</v>
      </c>
      <c r="F48" s="47" t="s">
        <v>158</v>
      </c>
      <c r="G48" s="47" t="s">
        <v>90</v>
      </c>
      <c r="H48" s="47" t="s">
        <v>85</v>
      </c>
      <c r="I48" s="56">
        <v>6</v>
      </c>
    </row>
    <row r="49" spans="1:9" x14ac:dyDescent="0.2">
      <c r="A49" s="47" t="s">
        <v>115</v>
      </c>
      <c r="B49" s="47" t="s">
        <v>17</v>
      </c>
      <c r="C49" s="47" t="s">
        <v>177</v>
      </c>
      <c r="D49" s="47" t="s">
        <v>83</v>
      </c>
      <c r="E49" s="47" t="s">
        <v>84</v>
      </c>
      <c r="F49" s="47" t="s">
        <v>158</v>
      </c>
      <c r="G49" s="47" t="s">
        <v>90</v>
      </c>
      <c r="H49" s="47" t="s">
        <v>86</v>
      </c>
      <c r="I49" s="56">
        <v>8</v>
      </c>
    </row>
    <row r="50" spans="1:9" x14ac:dyDescent="0.2">
      <c r="A50" s="47" t="s">
        <v>115</v>
      </c>
      <c r="B50" s="47" t="s">
        <v>17</v>
      </c>
      <c r="C50" s="47" t="s">
        <v>177</v>
      </c>
      <c r="D50" s="47" t="s">
        <v>83</v>
      </c>
      <c r="E50" s="47" t="s">
        <v>84</v>
      </c>
      <c r="F50" s="47" t="s">
        <v>158</v>
      </c>
      <c r="G50" s="47" t="s">
        <v>90</v>
      </c>
      <c r="H50" s="47" t="s">
        <v>87</v>
      </c>
      <c r="I50" s="56">
        <v>1</v>
      </c>
    </row>
    <row r="51" spans="1:9" x14ac:dyDescent="0.2">
      <c r="A51" s="47" t="s">
        <v>115</v>
      </c>
      <c r="B51" s="47" t="s">
        <v>17</v>
      </c>
      <c r="C51" s="47" t="s">
        <v>177</v>
      </c>
      <c r="D51" s="47" t="s">
        <v>83</v>
      </c>
      <c r="E51" s="47" t="s">
        <v>84</v>
      </c>
      <c r="F51" s="47" t="s">
        <v>158</v>
      </c>
      <c r="G51" s="47" t="s">
        <v>90</v>
      </c>
      <c r="H51" s="47" t="s">
        <v>88</v>
      </c>
      <c r="I51" s="56">
        <v>3</v>
      </c>
    </row>
    <row r="52" spans="1:9" x14ac:dyDescent="0.2">
      <c r="A52" s="47" t="s">
        <v>115</v>
      </c>
      <c r="B52" s="47" t="s">
        <v>18</v>
      </c>
      <c r="C52" s="47" t="s">
        <v>178</v>
      </c>
      <c r="D52" s="47" t="s">
        <v>83</v>
      </c>
      <c r="E52" s="47" t="s">
        <v>91</v>
      </c>
      <c r="F52" s="47" t="s">
        <v>158</v>
      </c>
      <c r="G52" s="47" t="s">
        <v>160</v>
      </c>
      <c r="H52" s="47" t="s">
        <v>86</v>
      </c>
      <c r="I52" s="56">
        <v>10</v>
      </c>
    </row>
    <row r="53" spans="1:9" x14ac:dyDescent="0.2">
      <c r="A53" s="47" t="s">
        <v>115</v>
      </c>
      <c r="B53" s="47" t="s">
        <v>18</v>
      </c>
      <c r="C53" s="47" t="s">
        <v>178</v>
      </c>
      <c r="D53" s="47" t="s">
        <v>83</v>
      </c>
      <c r="E53" s="47" t="s">
        <v>91</v>
      </c>
      <c r="F53" s="47" t="s">
        <v>158</v>
      </c>
      <c r="G53" s="47" t="s">
        <v>160</v>
      </c>
      <c r="H53" s="47" t="s">
        <v>87</v>
      </c>
      <c r="I53" s="56">
        <v>2</v>
      </c>
    </row>
    <row r="54" spans="1:9" x14ac:dyDescent="0.2">
      <c r="A54" s="47" t="s">
        <v>115</v>
      </c>
      <c r="B54" s="47" t="s">
        <v>18</v>
      </c>
      <c r="C54" s="47" t="s">
        <v>178</v>
      </c>
      <c r="D54" s="47" t="s">
        <v>83</v>
      </c>
      <c r="E54" s="47" t="s">
        <v>91</v>
      </c>
      <c r="F54" s="47" t="s">
        <v>158</v>
      </c>
      <c r="G54" s="47" t="s">
        <v>160</v>
      </c>
      <c r="H54" s="47" t="s">
        <v>88</v>
      </c>
      <c r="I54" s="56">
        <v>9</v>
      </c>
    </row>
    <row r="55" spans="1:9" x14ac:dyDescent="0.2">
      <c r="A55" s="47" t="s">
        <v>115</v>
      </c>
      <c r="B55" s="47" t="s">
        <v>20</v>
      </c>
      <c r="C55" s="47" t="s">
        <v>179</v>
      </c>
      <c r="D55" s="47" t="s">
        <v>83</v>
      </c>
      <c r="E55" s="47" t="s">
        <v>91</v>
      </c>
      <c r="F55" s="47" t="s">
        <v>158</v>
      </c>
      <c r="G55" s="47" t="s">
        <v>160</v>
      </c>
      <c r="H55" s="47" t="s">
        <v>85</v>
      </c>
      <c r="I55" s="56">
        <v>9</v>
      </c>
    </row>
    <row r="56" spans="1:9" x14ac:dyDescent="0.2">
      <c r="A56" s="47" t="s">
        <v>115</v>
      </c>
      <c r="B56" s="47" t="s">
        <v>20</v>
      </c>
      <c r="C56" s="47" t="s">
        <v>179</v>
      </c>
      <c r="D56" s="47" t="s">
        <v>83</v>
      </c>
      <c r="E56" s="47" t="s">
        <v>91</v>
      </c>
      <c r="F56" s="47" t="s">
        <v>158</v>
      </c>
      <c r="G56" s="47" t="s">
        <v>160</v>
      </c>
      <c r="H56" s="47" t="s">
        <v>86</v>
      </c>
      <c r="I56" s="56">
        <v>1</v>
      </c>
    </row>
    <row r="57" spans="1:9" x14ac:dyDescent="0.2">
      <c r="A57" s="47" t="s">
        <v>115</v>
      </c>
      <c r="B57" s="47" t="s">
        <v>21</v>
      </c>
      <c r="C57" s="47" t="s">
        <v>180</v>
      </c>
      <c r="D57" s="47" t="s">
        <v>83</v>
      </c>
      <c r="E57" s="47" t="s">
        <v>84</v>
      </c>
      <c r="F57" s="47" t="s">
        <v>158</v>
      </c>
      <c r="G57" s="47" t="s">
        <v>160</v>
      </c>
      <c r="H57" s="47" t="s">
        <v>85</v>
      </c>
      <c r="I57" s="56">
        <v>3</v>
      </c>
    </row>
    <row r="58" spans="1:9" x14ac:dyDescent="0.2">
      <c r="A58" s="47" t="s">
        <v>115</v>
      </c>
      <c r="B58" s="47" t="s">
        <v>22</v>
      </c>
      <c r="C58" s="47" t="s">
        <v>181</v>
      </c>
      <c r="D58" s="47" t="s">
        <v>83</v>
      </c>
      <c r="E58" s="47" t="s">
        <v>91</v>
      </c>
      <c r="F58" s="47" t="s">
        <v>158</v>
      </c>
      <c r="G58" s="47" t="s">
        <v>160</v>
      </c>
      <c r="H58" s="47" t="s">
        <v>85</v>
      </c>
      <c r="I58" s="56">
        <v>1</v>
      </c>
    </row>
    <row r="59" spans="1:9" x14ac:dyDescent="0.2">
      <c r="A59" s="47" t="s">
        <v>115</v>
      </c>
      <c r="B59" s="47" t="s">
        <v>22</v>
      </c>
      <c r="C59" s="47" t="s">
        <v>181</v>
      </c>
      <c r="D59" s="47" t="s">
        <v>83</v>
      </c>
      <c r="E59" s="47" t="s">
        <v>91</v>
      </c>
      <c r="F59" s="47" t="s">
        <v>158</v>
      </c>
      <c r="G59" s="47" t="s">
        <v>160</v>
      </c>
      <c r="H59" s="47" t="s">
        <v>86</v>
      </c>
      <c r="I59" s="56">
        <v>1</v>
      </c>
    </row>
    <row r="60" spans="1:9" x14ac:dyDescent="0.2">
      <c r="A60" s="47" t="s">
        <v>115</v>
      </c>
      <c r="B60" s="47" t="s">
        <v>24</v>
      </c>
      <c r="C60" s="47" t="s">
        <v>182</v>
      </c>
      <c r="D60" s="47" t="s">
        <v>40</v>
      </c>
      <c r="E60" s="47" t="s">
        <v>84</v>
      </c>
      <c r="F60" s="47" t="s">
        <v>158</v>
      </c>
      <c r="G60" s="47" t="s">
        <v>160</v>
      </c>
      <c r="H60" s="47" t="s">
        <v>85</v>
      </c>
      <c r="I60" s="56">
        <v>11</v>
      </c>
    </row>
    <row r="61" spans="1:9" x14ac:dyDescent="0.2">
      <c r="A61" s="47" t="s">
        <v>115</v>
      </c>
      <c r="B61" s="47" t="s">
        <v>25</v>
      </c>
      <c r="C61" s="47" t="s">
        <v>183</v>
      </c>
      <c r="D61" s="47" t="s">
        <v>83</v>
      </c>
      <c r="E61" s="47" t="s">
        <v>92</v>
      </c>
      <c r="F61" s="47" t="s">
        <v>158</v>
      </c>
      <c r="G61" s="47" t="s">
        <v>90</v>
      </c>
      <c r="H61" s="47" t="s">
        <v>85</v>
      </c>
      <c r="I61" s="56">
        <v>2</v>
      </c>
    </row>
    <row r="62" spans="1:9" x14ac:dyDescent="0.2">
      <c r="A62" s="47" t="s">
        <v>115</v>
      </c>
      <c r="B62" s="47" t="s">
        <v>25</v>
      </c>
      <c r="C62" s="47" t="s">
        <v>183</v>
      </c>
      <c r="D62" s="47" t="s">
        <v>83</v>
      </c>
      <c r="E62" s="47" t="s">
        <v>92</v>
      </c>
      <c r="F62" s="47" t="s">
        <v>158</v>
      </c>
      <c r="G62" s="47" t="s">
        <v>90</v>
      </c>
      <c r="H62" s="47" t="s">
        <v>86</v>
      </c>
      <c r="I62" s="56">
        <v>7</v>
      </c>
    </row>
    <row r="63" spans="1:9" x14ac:dyDescent="0.2">
      <c r="A63" s="47" t="s">
        <v>115</v>
      </c>
      <c r="B63" s="47" t="s">
        <v>25</v>
      </c>
      <c r="C63" s="47" t="s">
        <v>183</v>
      </c>
      <c r="D63" s="47" t="s">
        <v>83</v>
      </c>
      <c r="E63" s="47" t="s">
        <v>92</v>
      </c>
      <c r="F63" s="47" t="s">
        <v>158</v>
      </c>
      <c r="G63" s="47" t="s">
        <v>90</v>
      </c>
      <c r="H63" s="47" t="s">
        <v>87</v>
      </c>
      <c r="I63" s="56">
        <v>5</v>
      </c>
    </row>
    <row r="64" spans="1:9" x14ac:dyDescent="0.2">
      <c r="A64" s="47" t="s">
        <v>115</v>
      </c>
      <c r="B64" s="47" t="s">
        <v>28</v>
      </c>
      <c r="C64" s="47" t="s">
        <v>184</v>
      </c>
      <c r="D64" s="47" t="s">
        <v>83</v>
      </c>
      <c r="E64" s="47" t="s">
        <v>92</v>
      </c>
      <c r="F64" s="47" t="s">
        <v>158</v>
      </c>
      <c r="G64" s="47" t="s">
        <v>160</v>
      </c>
      <c r="H64" s="47" t="s">
        <v>85</v>
      </c>
      <c r="I64" s="56">
        <v>2</v>
      </c>
    </row>
    <row r="65" spans="1:9" x14ac:dyDescent="0.2">
      <c r="A65" s="47" t="s">
        <v>115</v>
      </c>
      <c r="B65" s="47" t="s">
        <v>29</v>
      </c>
      <c r="C65" s="47" t="s">
        <v>185</v>
      </c>
      <c r="D65" s="47" t="s">
        <v>83</v>
      </c>
      <c r="E65" s="47" t="s">
        <v>84</v>
      </c>
      <c r="F65" s="47" t="s">
        <v>158</v>
      </c>
      <c r="G65" s="47" t="s">
        <v>160</v>
      </c>
      <c r="H65" s="47" t="s">
        <v>85</v>
      </c>
      <c r="I65" s="56">
        <v>1</v>
      </c>
    </row>
    <row r="66" spans="1:9" x14ac:dyDescent="0.2">
      <c r="A66" s="47" t="s">
        <v>115</v>
      </c>
      <c r="B66" s="47" t="s">
        <v>29</v>
      </c>
      <c r="C66" s="47" t="s">
        <v>185</v>
      </c>
      <c r="D66" s="47" t="s">
        <v>83</v>
      </c>
      <c r="E66" s="47" t="s">
        <v>84</v>
      </c>
      <c r="F66" s="47" t="s">
        <v>158</v>
      </c>
      <c r="G66" s="47" t="s">
        <v>90</v>
      </c>
      <c r="H66" s="47" t="s">
        <v>85</v>
      </c>
      <c r="I66" s="56">
        <v>1</v>
      </c>
    </row>
    <row r="67" spans="1:9" x14ac:dyDescent="0.2">
      <c r="A67" s="47" t="s">
        <v>115</v>
      </c>
      <c r="B67" s="47" t="s">
        <v>29</v>
      </c>
      <c r="C67" s="47" t="s">
        <v>185</v>
      </c>
      <c r="D67" s="47" t="s">
        <v>83</v>
      </c>
      <c r="E67" s="47" t="s">
        <v>84</v>
      </c>
      <c r="F67" s="47" t="s">
        <v>158</v>
      </c>
      <c r="G67" s="47" t="s">
        <v>90</v>
      </c>
      <c r="H67" s="47" t="s">
        <v>86</v>
      </c>
      <c r="I67" s="56">
        <v>9</v>
      </c>
    </row>
    <row r="68" spans="1:9" x14ac:dyDescent="0.2">
      <c r="A68" s="47" t="s">
        <v>115</v>
      </c>
      <c r="B68" s="47" t="s">
        <v>29</v>
      </c>
      <c r="C68" s="47" t="s">
        <v>185</v>
      </c>
      <c r="D68" s="47" t="s">
        <v>83</v>
      </c>
      <c r="E68" s="47" t="s">
        <v>84</v>
      </c>
      <c r="F68" s="47" t="s">
        <v>158</v>
      </c>
      <c r="G68" s="47" t="s">
        <v>90</v>
      </c>
      <c r="H68" s="47" t="s">
        <v>87</v>
      </c>
      <c r="I68" s="56">
        <v>1</v>
      </c>
    </row>
    <row r="69" spans="1:9" x14ac:dyDescent="0.2">
      <c r="A69" s="47" t="s">
        <v>115</v>
      </c>
      <c r="B69" s="47" t="s">
        <v>30</v>
      </c>
      <c r="C69" s="47" t="s">
        <v>186</v>
      </c>
      <c r="D69" s="47" t="s">
        <v>83</v>
      </c>
      <c r="E69" s="47" t="s">
        <v>92</v>
      </c>
      <c r="F69" s="47" t="s">
        <v>158</v>
      </c>
      <c r="G69" s="47" t="s">
        <v>160</v>
      </c>
      <c r="H69" s="47" t="s">
        <v>86</v>
      </c>
      <c r="I69" s="56">
        <v>1</v>
      </c>
    </row>
    <row r="70" spans="1:9" x14ac:dyDescent="0.2">
      <c r="A70" s="47" t="s">
        <v>115</v>
      </c>
      <c r="B70" s="47" t="s">
        <v>32</v>
      </c>
      <c r="C70" s="47" t="s">
        <v>187</v>
      </c>
      <c r="D70" s="47" t="s">
        <v>40</v>
      </c>
      <c r="E70" s="47" t="s">
        <v>84</v>
      </c>
      <c r="F70" s="47" t="s">
        <v>158</v>
      </c>
      <c r="G70" s="47" t="s">
        <v>160</v>
      </c>
      <c r="H70" s="47" t="s">
        <v>85</v>
      </c>
      <c r="I70" s="56">
        <v>1</v>
      </c>
    </row>
    <row r="71" spans="1:9" x14ac:dyDescent="0.2">
      <c r="A71" s="47" t="s">
        <v>115</v>
      </c>
      <c r="B71" s="47" t="s">
        <v>32</v>
      </c>
      <c r="C71" s="47" t="s">
        <v>187</v>
      </c>
      <c r="D71" s="47" t="s">
        <v>40</v>
      </c>
      <c r="E71" s="47" t="s">
        <v>84</v>
      </c>
      <c r="F71" s="47" t="s">
        <v>158</v>
      </c>
      <c r="G71" s="47" t="s">
        <v>160</v>
      </c>
      <c r="H71" s="47" t="s">
        <v>86</v>
      </c>
      <c r="I71" s="56">
        <v>1</v>
      </c>
    </row>
    <row r="72" spans="1:9" x14ac:dyDescent="0.2">
      <c r="A72" s="47" t="s">
        <v>115</v>
      </c>
      <c r="B72" s="47" t="s">
        <v>32</v>
      </c>
      <c r="C72" s="47" t="s">
        <v>187</v>
      </c>
      <c r="D72" s="47" t="s">
        <v>40</v>
      </c>
      <c r="E72" s="47" t="s">
        <v>84</v>
      </c>
      <c r="F72" s="47" t="s">
        <v>158</v>
      </c>
      <c r="G72" s="47" t="s">
        <v>160</v>
      </c>
      <c r="H72" s="47" t="s">
        <v>87</v>
      </c>
      <c r="I72" s="56">
        <v>1</v>
      </c>
    </row>
    <row r="73" spans="1:9" x14ac:dyDescent="0.2">
      <c r="A73" s="47" t="s">
        <v>115</v>
      </c>
      <c r="B73" s="47" t="s">
        <v>32</v>
      </c>
      <c r="C73" s="47" t="s">
        <v>187</v>
      </c>
      <c r="D73" s="47" t="s">
        <v>40</v>
      </c>
      <c r="E73" s="47" t="s">
        <v>84</v>
      </c>
      <c r="F73" s="47" t="s">
        <v>158</v>
      </c>
      <c r="G73" s="47" t="s">
        <v>160</v>
      </c>
      <c r="H73" s="47" t="s">
        <v>88</v>
      </c>
      <c r="I73" s="56">
        <v>2</v>
      </c>
    </row>
    <row r="74" spans="1:9" x14ac:dyDescent="0.2">
      <c r="A74" s="47" t="s">
        <v>115</v>
      </c>
      <c r="B74" s="47" t="s">
        <v>33</v>
      </c>
      <c r="C74" s="47" t="s">
        <v>188</v>
      </c>
      <c r="D74" s="47" t="s">
        <v>83</v>
      </c>
      <c r="E74" s="47" t="s">
        <v>91</v>
      </c>
      <c r="F74" s="47" t="s">
        <v>158</v>
      </c>
      <c r="G74" s="47" t="s">
        <v>160</v>
      </c>
      <c r="H74" s="47" t="s">
        <v>85</v>
      </c>
      <c r="I74" s="56">
        <v>1</v>
      </c>
    </row>
    <row r="75" spans="1:9" x14ac:dyDescent="0.2">
      <c r="A75" s="47" t="s">
        <v>115</v>
      </c>
      <c r="B75" s="47" t="s">
        <v>33</v>
      </c>
      <c r="C75" s="47" t="s">
        <v>188</v>
      </c>
      <c r="D75" s="47" t="s">
        <v>83</v>
      </c>
      <c r="E75" s="47" t="s">
        <v>91</v>
      </c>
      <c r="F75" s="47" t="s">
        <v>158</v>
      </c>
      <c r="G75" s="47" t="s">
        <v>90</v>
      </c>
      <c r="H75" s="47" t="s">
        <v>85</v>
      </c>
      <c r="I75" s="56">
        <v>3</v>
      </c>
    </row>
    <row r="76" spans="1:9" x14ac:dyDescent="0.2">
      <c r="A76" s="47" t="s">
        <v>115</v>
      </c>
      <c r="B76" s="47" t="s">
        <v>33</v>
      </c>
      <c r="C76" s="47" t="s">
        <v>188</v>
      </c>
      <c r="D76" s="47" t="s">
        <v>83</v>
      </c>
      <c r="E76" s="47" t="s">
        <v>91</v>
      </c>
      <c r="F76" s="47" t="s">
        <v>158</v>
      </c>
      <c r="G76" s="47" t="s">
        <v>90</v>
      </c>
      <c r="H76" s="47" t="s">
        <v>86</v>
      </c>
      <c r="I76" s="56">
        <v>13</v>
      </c>
    </row>
    <row r="77" spans="1:9" x14ac:dyDescent="0.2">
      <c r="A77" s="47" t="s">
        <v>115</v>
      </c>
      <c r="B77" s="47" t="s">
        <v>33</v>
      </c>
      <c r="C77" s="47" t="s">
        <v>188</v>
      </c>
      <c r="D77" s="47" t="s">
        <v>83</v>
      </c>
      <c r="E77" s="47" t="s">
        <v>91</v>
      </c>
      <c r="F77" s="47" t="s">
        <v>158</v>
      </c>
      <c r="G77" s="47" t="s">
        <v>90</v>
      </c>
      <c r="H77" s="47" t="s">
        <v>87</v>
      </c>
      <c r="I77" s="56">
        <v>4</v>
      </c>
    </row>
    <row r="78" spans="1:9" x14ac:dyDescent="0.2">
      <c r="A78" s="47" t="s">
        <v>115</v>
      </c>
      <c r="B78" s="47" t="s">
        <v>34</v>
      </c>
      <c r="C78" s="47" t="s">
        <v>189</v>
      </c>
      <c r="D78" s="47" t="s">
        <v>83</v>
      </c>
      <c r="E78" s="47" t="s">
        <v>92</v>
      </c>
      <c r="F78" s="47" t="s">
        <v>158</v>
      </c>
      <c r="G78" s="47" t="s">
        <v>160</v>
      </c>
      <c r="H78" s="47" t="s">
        <v>85</v>
      </c>
      <c r="I78" s="56">
        <v>1</v>
      </c>
    </row>
    <row r="79" spans="1:9" x14ac:dyDescent="0.2">
      <c r="A79" s="47" t="s">
        <v>115</v>
      </c>
      <c r="B79" s="47" t="s">
        <v>34</v>
      </c>
      <c r="C79" s="47" t="s">
        <v>189</v>
      </c>
      <c r="D79" s="47" t="s">
        <v>83</v>
      </c>
      <c r="E79" s="47" t="s">
        <v>92</v>
      </c>
      <c r="F79" s="47" t="s">
        <v>158</v>
      </c>
      <c r="G79" s="47" t="s">
        <v>160</v>
      </c>
      <c r="H79" s="47" t="s">
        <v>87</v>
      </c>
      <c r="I79" s="56">
        <v>2</v>
      </c>
    </row>
    <row r="80" spans="1:9" x14ac:dyDescent="0.2">
      <c r="A80" s="47" t="s">
        <v>115</v>
      </c>
      <c r="B80" s="47" t="s">
        <v>34</v>
      </c>
      <c r="C80" s="47" t="s">
        <v>189</v>
      </c>
      <c r="D80" s="47" t="s">
        <v>83</v>
      </c>
      <c r="E80" s="47" t="s">
        <v>92</v>
      </c>
      <c r="F80" s="47" t="s">
        <v>158</v>
      </c>
      <c r="G80" s="47" t="s">
        <v>160</v>
      </c>
      <c r="H80" s="47" t="s">
        <v>88</v>
      </c>
      <c r="I80" s="56">
        <v>1</v>
      </c>
    </row>
    <row r="81" spans="1:9" x14ac:dyDescent="0.2">
      <c r="A81" s="47" t="s">
        <v>115</v>
      </c>
      <c r="B81" s="47" t="s">
        <v>34</v>
      </c>
      <c r="C81" s="47" t="s">
        <v>189</v>
      </c>
      <c r="D81" s="47" t="s">
        <v>83</v>
      </c>
      <c r="E81" s="47" t="s">
        <v>92</v>
      </c>
      <c r="F81" s="47" t="s">
        <v>158</v>
      </c>
      <c r="G81" s="47" t="s">
        <v>90</v>
      </c>
      <c r="H81" s="47" t="s">
        <v>87</v>
      </c>
      <c r="I81" s="56">
        <v>1</v>
      </c>
    </row>
    <row r="82" spans="1:9" x14ac:dyDescent="0.2">
      <c r="A82" s="47" t="s">
        <v>115</v>
      </c>
      <c r="B82" s="47" t="s">
        <v>37</v>
      </c>
      <c r="C82" s="47" t="s">
        <v>192</v>
      </c>
      <c r="D82" s="47" t="s">
        <v>40</v>
      </c>
      <c r="E82" s="47" t="s">
        <v>84</v>
      </c>
      <c r="F82" s="47" t="s">
        <v>158</v>
      </c>
      <c r="G82" s="47" t="s">
        <v>160</v>
      </c>
      <c r="H82" s="47" t="s">
        <v>85</v>
      </c>
      <c r="I82" s="56">
        <v>2</v>
      </c>
    </row>
    <row r="83" spans="1:9" x14ac:dyDescent="0.2">
      <c r="A83" s="47" t="s">
        <v>115</v>
      </c>
      <c r="B83" s="47" t="s">
        <v>39</v>
      </c>
      <c r="C83" s="47" t="s">
        <v>194</v>
      </c>
      <c r="D83" s="47" t="s">
        <v>40</v>
      </c>
      <c r="E83" s="47" t="s">
        <v>84</v>
      </c>
      <c r="F83" s="47" t="s">
        <v>158</v>
      </c>
      <c r="G83" s="47" t="s">
        <v>159</v>
      </c>
      <c r="H83" s="47" t="s">
        <v>86</v>
      </c>
      <c r="I83" s="56">
        <v>4</v>
      </c>
    </row>
    <row r="84" spans="1:9" x14ac:dyDescent="0.2">
      <c r="A84" s="47" t="s">
        <v>115</v>
      </c>
      <c r="B84" s="47" t="s">
        <v>39</v>
      </c>
      <c r="C84" s="47" t="s">
        <v>194</v>
      </c>
      <c r="D84" s="47" t="s">
        <v>40</v>
      </c>
      <c r="E84" s="47" t="s">
        <v>84</v>
      </c>
      <c r="F84" s="47" t="s">
        <v>158</v>
      </c>
      <c r="G84" s="47" t="s">
        <v>159</v>
      </c>
      <c r="H84" s="47" t="s">
        <v>87</v>
      </c>
      <c r="I84" s="56">
        <v>1</v>
      </c>
    </row>
    <row r="85" spans="1:9" x14ac:dyDescent="0.2">
      <c r="A85" s="47" t="s">
        <v>115</v>
      </c>
      <c r="B85" s="47" t="s">
        <v>39</v>
      </c>
      <c r="C85" s="47" t="s">
        <v>194</v>
      </c>
      <c r="D85" s="47" t="s">
        <v>40</v>
      </c>
      <c r="E85" s="47" t="s">
        <v>84</v>
      </c>
      <c r="F85" s="47" t="s">
        <v>158</v>
      </c>
      <c r="G85" s="47" t="s">
        <v>159</v>
      </c>
      <c r="H85" s="47" t="s">
        <v>88</v>
      </c>
      <c r="I85" s="56">
        <v>1</v>
      </c>
    </row>
    <row r="86" spans="1:9" x14ac:dyDescent="0.2">
      <c r="A86" s="47" t="s">
        <v>115</v>
      </c>
      <c r="B86" s="47" t="s">
        <v>39</v>
      </c>
      <c r="C86" s="47" t="s">
        <v>194</v>
      </c>
      <c r="D86" s="47" t="s">
        <v>40</v>
      </c>
      <c r="E86" s="47" t="s">
        <v>84</v>
      </c>
      <c r="F86" s="47" t="s">
        <v>158</v>
      </c>
      <c r="G86" s="47" t="s">
        <v>160</v>
      </c>
      <c r="H86" s="47" t="s">
        <v>85</v>
      </c>
      <c r="I86" s="56">
        <v>2</v>
      </c>
    </row>
    <row r="87" spans="1:9" x14ac:dyDescent="0.2">
      <c r="A87" s="47" t="s">
        <v>115</v>
      </c>
      <c r="B87" s="47" t="s">
        <v>39</v>
      </c>
      <c r="C87" s="47" t="s">
        <v>194</v>
      </c>
      <c r="D87" s="47" t="s">
        <v>40</v>
      </c>
      <c r="E87" s="47" t="s">
        <v>84</v>
      </c>
      <c r="F87" s="47" t="s">
        <v>158</v>
      </c>
      <c r="G87" s="47" t="s">
        <v>160</v>
      </c>
      <c r="H87" s="47" t="s">
        <v>86</v>
      </c>
      <c r="I87" s="56">
        <v>4</v>
      </c>
    </row>
    <row r="88" spans="1:9" x14ac:dyDescent="0.2">
      <c r="A88" s="47" t="s">
        <v>115</v>
      </c>
      <c r="B88" s="47" t="s">
        <v>39</v>
      </c>
      <c r="C88" s="47" t="s">
        <v>194</v>
      </c>
      <c r="D88" s="47" t="s">
        <v>40</v>
      </c>
      <c r="E88" s="47" t="s">
        <v>84</v>
      </c>
      <c r="F88" s="47" t="s">
        <v>158</v>
      </c>
      <c r="G88" s="47" t="s">
        <v>160</v>
      </c>
      <c r="H88" s="47" t="s">
        <v>87</v>
      </c>
      <c r="I88" s="56">
        <v>2</v>
      </c>
    </row>
    <row r="89" spans="1:9" x14ac:dyDescent="0.2">
      <c r="A89" s="47" t="s">
        <v>115</v>
      </c>
      <c r="B89" s="47" t="s">
        <v>39</v>
      </c>
      <c r="C89" s="47" t="s">
        <v>194</v>
      </c>
      <c r="D89" s="47" t="s">
        <v>40</v>
      </c>
      <c r="E89" s="47" t="s">
        <v>84</v>
      </c>
      <c r="F89" s="47" t="s">
        <v>158</v>
      </c>
      <c r="G89" s="47" t="s">
        <v>160</v>
      </c>
      <c r="H89" s="47" t="s">
        <v>88</v>
      </c>
      <c r="I89" s="56">
        <v>2</v>
      </c>
    </row>
    <row r="90" spans="1:9" x14ac:dyDescent="0.2">
      <c r="A90" s="47" t="s">
        <v>115</v>
      </c>
      <c r="B90" s="47" t="s">
        <v>39</v>
      </c>
      <c r="C90" s="47" t="s">
        <v>194</v>
      </c>
      <c r="D90" s="47" t="s">
        <v>40</v>
      </c>
      <c r="E90" s="47" t="s">
        <v>84</v>
      </c>
      <c r="F90" s="47" t="s">
        <v>158</v>
      </c>
      <c r="G90" s="47" t="s">
        <v>90</v>
      </c>
      <c r="H90" s="47" t="s">
        <v>87</v>
      </c>
      <c r="I90" s="56">
        <v>2</v>
      </c>
    </row>
    <row r="91" spans="1:9" x14ac:dyDescent="0.2">
      <c r="A91" s="47" t="s">
        <v>114</v>
      </c>
      <c r="B91" s="47" t="s">
        <v>1</v>
      </c>
      <c r="C91" s="47" t="s">
        <v>157</v>
      </c>
      <c r="D91" s="47" t="s">
        <v>83</v>
      </c>
      <c r="E91" s="47" t="s">
        <v>84</v>
      </c>
      <c r="F91" s="47" t="s">
        <v>158</v>
      </c>
      <c r="G91" s="47" t="s">
        <v>159</v>
      </c>
      <c r="H91" s="47" t="s">
        <v>87</v>
      </c>
      <c r="I91" s="56">
        <v>3</v>
      </c>
    </row>
    <row r="92" spans="1:9" x14ac:dyDescent="0.2">
      <c r="A92" s="47" t="s">
        <v>114</v>
      </c>
      <c r="B92" s="47" t="s">
        <v>1</v>
      </c>
      <c r="C92" s="47" t="s">
        <v>157</v>
      </c>
      <c r="D92" s="47" t="s">
        <v>83</v>
      </c>
      <c r="E92" s="47" t="s">
        <v>84</v>
      </c>
      <c r="F92" s="47" t="s">
        <v>158</v>
      </c>
      <c r="G92" s="47" t="s">
        <v>160</v>
      </c>
      <c r="H92" s="47" t="s">
        <v>86</v>
      </c>
      <c r="I92" s="56">
        <v>1</v>
      </c>
    </row>
    <row r="93" spans="1:9" x14ac:dyDescent="0.2">
      <c r="A93" s="47" t="s">
        <v>114</v>
      </c>
      <c r="B93" s="47" t="s">
        <v>1</v>
      </c>
      <c r="C93" s="47" t="s">
        <v>157</v>
      </c>
      <c r="D93" s="47" t="s">
        <v>83</v>
      </c>
      <c r="E93" s="47" t="s">
        <v>84</v>
      </c>
      <c r="F93" s="47" t="s">
        <v>158</v>
      </c>
      <c r="G93" s="47" t="s">
        <v>160</v>
      </c>
      <c r="H93" s="47" t="s">
        <v>88</v>
      </c>
      <c r="I93" s="56">
        <v>1</v>
      </c>
    </row>
    <row r="94" spans="1:9" x14ac:dyDescent="0.2">
      <c r="A94" s="47" t="s">
        <v>114</v>
      </c>
      <c r="B94" s="47" t="s">
        <v>1</v>
      </c>
      <c r="C94" s="47" t="s">
        <v>157</v>
      </c>
      <c r="D94" s="47" t="s">
        <v>83</v>
      </c>
      <c r="E94" s="47" t="s">
        <v>84</v>
      </c>
      <c r="F94" s="47" t="s">
        <v>158</v>
      </c>
      <c r="G94" s="47" t="s">
        <v>90</v>
      </c>
      <c r="H94" s="47" t="s">
        <v>86</v>
      </c>
      <c r="I94" s="56">
        <v>1</v>
      </c>
    </row>
    <row r="95" spans="1:9" x14ac:dyDescent="0.2">
      <c r="A95" s="47" t="s">
        <v>114</v>
      </c>
      <c r="B95" s="47" t="s">
        <v>1</v>
      </c>
      <c r="C95" s="47" t="s">
        <v>157</v>
      </c>
      <c r="D95" s="47" t="s">
        <v>83</v>
      </c>
      <c r="E95" s="47" t="s">
        <v>84</v>
      </c>
      <c r="F95" s="47" t="s">
        <v>158</v>
      </c>
      <c r="G95" s="47" t="s">
        <v>90</v>
      </c>
      <c r="H95" s="47" t="s">
        <v>87</v>
      </c>
      <c r="I95" s="56">
        <v>9</v>
      </c>
    </row>
    <row r="96" spans="1:9" x14ac:dyDescent="0.2">
      <c r="A96" s="47" t="s">
        <v>114</v>
      </c>
      <c r="B96" s="47" t="s">
        <v>1</v>
      </c>
      <c r="C96" s="47" t="s">
        <v>157</v>
      </c>
      <c r="D96" s="47" t="s">
        <v>83</v>
      </c>
      <c r="E96" s="47" t="s">
        <v>84</v>
      </c>
      <c r="F96" s="47" t="s">
        <v>158</v>
      </c>
      <c r="G96" s="47" t="s">
        <v>90</v>
      </c>
      <c r="H96" s="47" t="s">
        <v>88</v>
      </c>
      <c r="I96" s="56">
        <v>13</v>
      </c>
    </row>
    <row r="97" spans="1:9" x14ac:dyDescent="0.2">
      <c r="A97" s="47" t="s">
        <v>114</v>
      </c>
      <c r="B97" s="47" t="s">
        <v>2</v>
      </c>
      <c r="C97" s="47" t="s">
        <v>161</v>
      </c>
      <c r="D97" s="47" t="s">
        <v>83</v>
      </c>
      <c r="E97" s="47" t="s">
        <v>91</v>
      </c>
      <c r="F97" s="47" t="s">
        <v>158</v>
      </c>
      <c r="G97" s="47" t="s">
        <v>160</v>
      </c>
      <c r="H97" s="47" t="s">
        <v>85</v>
      </c>
      <c r="I97" s="56">
        <v>1</v>
      </c>
    </row>
    <row r="98" spans="1:9" x14ac:dyDescent="0.2">
      <c r="A98" s="47" t="s">
        <v>114</v>
      </c>
      <c r="B98" s="47" t="s">
        <v>2</v>
      </c>
      <c r="C98" s="47" t="s">
        <v>161</v>
      </c>
      <c r="D98" s="47" t="s">
        <v>83</v>
      </c>
      <c r="E98" s="47" t="s">
        <v>91</v>
      </c>
      <c r="F98" s="47" t="s">
        <v>158</v>
      </c>
      <c r="G98" s="47" t="s">
        <v>90</v>
      </c>
      <c r="H98" s="47" t="s">
        <v>85</v>
      </c>
      <c r="I98" s="56">
        <v>3</v>
      </c>
    </row>
    <row r="99" spans="1:9" x14ac:dyDescent="0.2">
      <c r="A99" s="47" t="s">
        <v>114</v>
      </c>
      <c r="B99" s="47" t="s">
        <v>2</v>
      </c>
      <c r="C99" s="47" t="s">
        <v>161</v>
      </c>
      <c r="D99" s="47" t="s">
        <v>83</v>
      </c>
      <c r="E99" s="47" t="s">
        <v>91</v>
      </c>
      <c r="F99" s="47" t="s">
        <v>158</v>
      </c>
      <c r="G99" s="47" t="s">
        <v>90</v>
      </c>
      <c r="H99" s="47" t="s">
        <v>86</v>
      </c>
      <c r="I99" s="56">
        <v>11</v>
      </c>
    </row>
    <row r="100" spans="1:9" x14ac:dyDescent="0.2">
      <c r="A100" s="47" t="s">
        <v>114</v>
      </c>
      <c r="B100" s="47" t="s">
        <v>2</v>
      </c>
      <c r="C100" s="47" t="s">
        <v>161</v>
      </c>
      <c r="D100" s="47" t="s">
        <v>83</v>
      </c>
      <c r="E100" s="47" t="s">
        <v>91</v>
      </c>
      <c r="F100" s="47" t="s">
        <v>158</v>
      </c>
      <c r="G100" s="47" t="s">
        <v>90</v>
      </c>
      <c r="H100" s="47" t="s">
        <v>87</v>
      </c>
      <c r="I100" s="56">
        <v>3</v>
      </c>
    </row>
    <row r="101" spans="1:9" x14ac:dyDescent="0.2">
      <c r="A101" s="47" t="s">
        <v>114</v>
      </c>
      <c r="B101" s="47" t="s">
        <v>3</v>
      </c>
      <c r="C101" s="47" t="s">
        <v>162</v>
      </c>
      <c r="D101" s="47" t="s">
        <v>83</v>
      </c>
      <c r="E101" s="47" t="s">
        <v>84</v>
      </c>
      <c r="F101" s="47" t="s">
        <v>158</v>
      </c>
      <c r="G101" s="47" t="s">
        <v>160</v>
      </c>
      <c r="H101" s="47" t="s">
        <v>85</v>
      </c>
      <c r="I101" s="56">
        <v>3</v>
      </c>
    </row>
    <row r="102" spans="1:9" x14ac:dyDescent="0.2">
      <c r="A102" s="47" t="s">
        <v>114</v>
      </c>
      <c r="B102" s="47" t="s">
        <v>4</v>
      </c>
      <c r="C102" s="47" t="s">
        <v>163</v>
      </c>
      <c r="D102" s="47" t="s">
        <v>83</v>
      </c>
      <c r="E102" s="47" t="s">
        <v>91</v>
      </c>
      <c r="F102" s="47" t="s">
        <v>158</v>
      </c>
      <c r="G102" s="47" t="s">
        <v>160</v>
      </c>
      <c r="H102" s="47" t="s">
        <v>85</v>
      </c>
      <c r="I102" s="56">
        <v>1</v>
      </c>
    </row>
    <row r="103" spans="1:9" x14ac:dyDescent="0.2">
      <c r="A103" s="47" t="s">
        <v>114</v>
      </c>
      <c r="B103" s="47" t="s">
        <v>4</v>
      </c>
      <c r="C103" s="47" t="s">
        <v>163</v>
      </c>
      <c r="D103" s="47" t="s">
        <v>83</v>
      </c>
      <c r="E103" s="47" t="s">
        <v>91</v>
      </c>
      <c r="F103" s="47" t="s">
        <v>158</v>
      </c>
      <c r="G103" s="47" t="s">
        <v>160</v>
      </c>
      <c r="H103" s="47" t="s">
        <v>87</v>
      </c>
      <c r="I103" s="56">
        <v>1</v>
      </c>
    </row>
    <row r="104" spans="1:9" x14ac:dyDescent="0.2">
      <c r="A104" s="47" t="s">
        <v>114</v>
      </c>
      <c r="B104" s="47" t="s">
        <v>5</v>
      </c>
      <c r="C104" s="47" t="s">
        <v>164</v>
      </c>
      <c r="D104" s="47" t="s">
        <v>83</v>
      </c>
      <c r="E104" s="47" t="s">
        <v>92</v>
      </c>
      <c r="F104" s="47" t="s">
        <v>158</v>
      </c>
      <c r="G104" s="47" t="s">
        <v>159</v>
      </c>
      <c r="H104" s="47" t="s">
        <v>87</v>
      </c>
      <c r="I104" s="56">
        <v>2</v>
      </c>
    </row>
    <row r="105" spans="1:9" x14ac:dyDescent="0.2">
      <c r="A105" s="47" t="s">
        <v>114</v>
      </c>
      <c r="B105" s="47" t="s">
        <v>5</v>
      </c>
      <c r="C105" s="47" t="s">
        <v>164</v>
      </c>
      <c r="D105" s="47" t="s">
        <v>83</v>
      </c>
      <c r="E105" s="47" t="s">
        <v>92</v>
      </c>
      <c r="F105" s="47" t="s">
        <v>158</v>
      </c>
      <c r="G105" s="47" t="s">
        <v>160</v>
      </c>
      <c r="H105" s="47" t="s">
        <v>85</v>
      </c>
      <c r="I105" s="56">
        <v>1</v>
      </c>
    </row>
    <row r="106" spans="1:9" x14ac:dyDescent="0.2">
      <c r="A106" s="47" t="s">
        <v>114</v>
      </c>
      <c r="B106" s="47" t="s">
        <v>5</v>
      </c>
      <c r="C106" s="47" t="s">
        <v>164</v>
      </c>
      <c r="D106" s="47" t="s">
        <v>83</v>
      </c>
      <c r="E106" s="47" t="s">
        <v>92</v>
      </c>
      <c r="F106" s="47" t="s">
        <v>158</v>
      </c>
      <c r="G106" s="47" t="s">
        <v>160</v>
      </c>
      <c r="H106" s="47" t="s">
        <v>86</v>
      </c>
      <c r="I106" s="56">
        <v>1</v>
      </c>
    </row>
    <row r="107" spans="1:9" x14ac:dyDescent="0.2">
      <c r="A107" s="47" t="s">
        <v>114</v>
      </c>
      <c r="B107" s="47" t="s">
        <v>5</v>
      </c>
      <c r="C107" s="47" t="s">
        <v>164</v>
      </c>
      <c r="D107" s="47" t="s">
        <v>83</v>
      </c>
      <c r="E107" s="47" t="s">
        <v>92</v>
      </c>
      <c r="F107" s="47" t="s">
        <v>158</v>
      </c>
      <c r="G107" s="47" t="s">
        <v>160</v>
      </c>
      <c r="H107" s="47" t="s">
        <v>87</v>
      </c>
      <c r="I107" s="56">
        <v>1</v>
      </c>
    </row>
    <row r="108" spans="1:9" x14ac:dyDescent="0.2">
      <c r="A108" s="47" t="s">
        <v>114</v>
      </c>
      <c r="B108" s="47" t="s">
        <v>5</v>
      </c>
      <c r="C108" s="47" t="s">
        <v>164</v>
      </c>
      <c r="D108" s="47" t="s">
        <v>83</v>
      </c>
      <c r="E108" s="47" t="s">
        <v>92</v>
      </c>
      <c r="F108" s="47" t="s">
        <v>158</v>
      </c>
      <c r="G108" s="47" t="s">
        <v>90</v>
      </c>
      <c r="H108" s="47" t="s">
        <v>85</v>
      </c>
      <c r="I108" s="56">
        <v>1</v>
      </c>
    </row>
    <row r="109" spans="1:9" x14ac:dyDescent="0.2">
      <c r="A109" s="47" t="s">
        <v>114</v>
      </c>
      <c r="B109" s="47" t="s">
        <v>5</v>
      </c>
      <c r="C109" s="47" t="s">
        <v>164</v>
      </c>
      <c r="D109" s="47" t="s">
        <v>83</v>
      </c>
      <c r="E109" s="47" t="s">
        <v>92</v>
      </c>
      <c r="F109" s="47" t="s">
        <v>158</v>
      </c>
      <c r="G109" s="47" t="s">
        <v>90</v>
      </c>
      <c r="H109" s="47" t="s">
        <v>86</v>
      </c>
      <c r="I109" s="56">
        <v>7</v>
      </c>
    </row>
    <row r="110" spans="1:9" x14ac:dyDescent="0.2">
      <c r="A110" s="47" t="s">
        <v>114</v>
      </c>
      <c r="B110" s="47" t="s">
        <v>5</v>
      </c>
      <c r="C110" s="47" t="s">
        <v>164</v>
      </c>
      <c r="D110" s="47" t="s">
        <v>83</v>
      </c>
      <c r="E110" s="47" t="s">
        <v>92</v>
      </c>
      <c r="F110" s="47" t="s">
        <v>158</v>
      </c>
      <c r="G110" s="47" t="s">
        <v>90</v>
      </c>
      <c r="H110" s="47" t="s">
        <v>87</v>
      </c>
      <c r="I110" s="56">
        <v>7</v>
      </c>
    </row>
    <row r="111" spans="1:9" x14ac:dyDescent="0.2">
      <c r="A111" s="47" t="s">
        <v>114</v>
      </c>
      <c r="B111" s="47" t="s">
        <v>5</v>
      </c>
      <c r="C111" s="47" t="s">
        <v>164</v>
      </c>
      <c r="D111" s="47" t="s">
        <v>83</v>
      </c>
      <c r="E111" s="47" t="s">
        <v>92</v>
      </c>
      <c r="F111" s="47" t="s">
        <v>158</v>
      </c>
      <c r="G111" s="47" t="s">
        <v>90</v>
      </c>
      <c r="H111" s="47" t="s">
        <v>88</v>
      </c>
      <c r="I111" s="56">
        <v>5</v>
      </c>
    </row>
    <row r="112" spans="1:9" x14ac:dyDescent="0.2">
      <c r="A112" s="47" t="s">
        <v>114</v>
      </c>
      <c r="B112" s="47" t="s">
        <v>6</v>
      </c>
      <c r="C112" s="47" t="s">
        <v>165</v>
      </c>
      <c r="D112" s="47" t="s">
        <v>83</v>
      </c>
      <c r="E112" s="47" t="s">
        <v>91</v>
      </c>
      <c r="F112" s="47" t="s">
        <v>158</v>
      </c>
      <c r="G112" s="47" t="s">
        <v>90</v>
      </c>
      <c r="H112" s="47" t="s">
        <v>85</v>
      </c>
      <c r="I112" s="56">
        <v>4</v>
      </c>
    </row>
    <row r="113" spans="1:9" x14ac:dyDescent="0.2">
      <c r="A113" s="47" t="s">
        <v>114</v>
      </c>
      <c r="B113" s="47" t="s">
        <v>6</v>
      </c>
      <c r="C113" s="47" t="s">
        <v>165</v>
      </c>
      <c r="D113" s="47" t="s">
        <v>83</v>
      </c>
      <c r="E113" s="47" t="s">
        <v>91</v>
      </c>
      <c r="F113" s="47" t="s">
        <v>158</v>
      </c>
      <c r="G113" s="47" t="s">
        <v>90</v>
      </c>
      <c r="H113" s="47" t="s">
        <v>86</v>
      </c>
      <c r="I113" s="56">
        <v>7</v>
      </c>
    </row>
    <row r="114" spans="1:9" x14ac:dyDescent="0.2">
      <c r="A114" s="47" t="s">
        <v>114</v>
      </c>
      <c r="B114" s="47" t="s">
        <v>8</v>
      </c>
      <c r="C114" s="47" t="s">
        <v>166</v>
      </c>
      <c r="D114" s="47" t="s">
        <v>83</v>
      </c>
      <c r="E114" s="47" t="s">
        <v>92</v>
      </c>
      <c r="F114" s="47" t="s">
        <v>158</v>
      </c>
      <c r="G114" s="47" t="s">
        <v>159</v>
      </c>
      <c r="H114" s="47" t="s">
        <v>85</v>
      </c>
      <c r="I114" s="56">
        <v>2</v>
      </c>
    </row>
    <row r="115" spans="1:9" x14ac:dyDescent="0.2">
      <c r="A115" s="47" t="s">
        <v>114</v>
      </c>
      <c r="B115" s="47" t="s">
        <v>8</v>
      </c>
      <c r="C115" s="47" t="s">
        <v>166</v>
      </c>
      <c r="D115" s="47" t="s">
        <v>83</v>
      </c>
      <c r="E115" s="47" t="s">
        <v>92</v>
      </c>
      <c r="F115" s="47" t="s">
        <v>158</v>
      </c>
      <c r="G115" s="47" t="s">
        <v>160</v>
      </c>
      <c r="H115" s="47" t="s">
        <v>85</v>
      </c>
      <c r="I115" s="56">
        <v>2</v>
      </c>
    </row>
    <row r="116" spans="1:9" x14ac:dyDescent="0.2">
      <c r="A116" s="47" t="s">
        <v>114</v>
      </c>
      <c r="B116" s="47" t="s">
        <v>8</v>
      </c>
      <c r="C116" s="47" t="s">
        <v>166</v>
      </c>
      <c r="D116" s="47" t="s">
        <v>83</v>
      </c>
      <c r="E116" s="47" t="s">
        <v>92</v>
      </c>
      <c r="F116" s="47" t="s">
        <v>158</v>
      </c>
      <c r="G116" s="47" t="s">
        <v>160</v>
      </c>
      <c r="H116" s="47" t="s">
        <v>86</v>
      </c>
      <c r="I116" s="56">
        <v>1</v>
      </c>
    </row>
    <row r="117" spans="1:9" x14ac:dyDescent="0.2">
      <c r="A117" s="47" t="s">
        <v>114</v>
      </c>
      <c r="B117" s="47" t="s">
        <v>8</v>
      </c>
      <c r="C117" s="47" t="s">
        <v>166</v>
      </c>
      <c r="D117" s="47" t="s">
        <v>83</v>
      </c>
      <c r="E117" s="47" t="s">
        <v>92</v>
      </c>
      <c r="F117" s="47" t="s">
        <v>158</v>
      </c>
      <c r="G117" s="47" t="s">
        <v>160</v>
      </c>
      <c r="H117" s="47" t="s">
        <v>87</v>
      </c>
      <c r="I117" s="56">
        <v>1</v>
      </c>
    </row>
    <row r="118" spans="1:9" x14ac:dyDescent="0.2">
      <c r="A118" s="47" t="s">
        <v>114</v>
      </c>
      <c r="B118" s="47" t="s">
        <v>9</v>
      </c>
      <c r="C118" s="47" t="s">
        <v>167</v>
      </c>
      <c r="D118" s="47" t="s">
        <v>83</v>
      </c>
      <c r="E118" s="47" t="s">
        <v>92</v>
      </c>
      <c r="F118" s="47" t="s">
        <v>158</v>
      </c>
      <c r="G118" s="47" t="s">
        <v>160</v>
      </c>
      <c r="H118" s="47" t="s">
        <v>85</v>
      </c>
      <c r="I118" s="56">
        <v>3</v>
      </c>
    </row>
    <row r="119" spans="1:9" x14ac:dyDescent="0.2">
      <c r="A119" s="47" t="s">
        <v>114</v>
      </c>
      <c r="B119" s="47" t="s">
        <v>10</v>
      </c>
      <c r="C119" s="47" t="s">
        <v>195</v>
      </c>
      <c r="D119" s="47" t="s">
        <v>83</v>
      </c>
      <c r="E119" s="47" t="s">
        <v>91</v>
      </c>
      <c r="F119" s="47" t="s">
        <v>158</v>
      </c>
      <c r="G119" s="47" t="s">
        <v>160</v>
      </c>
      <c r="H119" s="47" t="s">
        <v>85</v>
      </c>
      <c r="I119" s="56">
        <v>1</v>
      </c>
    </row>
    <row r="120" spans="1:9" x14ac:dyDescent="0.2">
      <c r="A120" s="47" t="s">
        <v>114</v>
      </c>
      <c r="B120" s="47" t="s">
        <v>93</v>
      </c>
      <c r="C120" s="47" t="s">
        <v>168</v>
      </c>
      <c r="D120" s="47" t="s">
        <v>83</v>
      </c>
      <c r="E120" s="47" t="s">
        <v>92</v>
      </c>
      <c r="F120" s="47" t="s">
        <v>158</v>
      </c>
      <c r="G120" s="47" t="s">
        <v>160</v>
      </c>
      <c r="H120" s="47" t="s">
        <v>85</v>
      </c>
      <c r="I120" s="56">
        <v>3</v>
      </c>
    </row>
    <row r="121" spans="1:9" x14ac:dyDescent="0.2">
      <c r="A121" s="47" t="s">
        <v>114</v>
      </c>
      <c r="B121" s="47" t="s">
        <v>94</v>
      </c>
      <c r="C121" s="47" t="s">
        <v>169</v>
      </c>
      <c r="D121" s="47" t="s">
        <v>83</v>
      </c>
      <c r="E121" s="47" t="s">
        <v>91</v>
      </c>
      <c r="F121" s="47" t="s">
        <v>158</v>
      </c>
      <c r="G121" s="47" t="s">
        <v>159</v>
      </c>
      <c r="H121" s="47" t="s">
        <v>85</v>
      </c>
      <c r="I121" s="56">
        <v>3</v>
      </c>
    </row>
    <row r="122" spans="1:9" x14ac:dyDescent="0.2">
      <c r="A122" s="47" t="s">
        <v>114</v>
      </c>
      <c r="B122" s="47" t="s">
        <v>94</v>
      </c>
      <c r="C122" s="47" t="s">
        <v>169</v>
      </c>
      <c r="D122" s="47" t="s">
        <v>83</v>
      </c>
      <c r="E122" s="47" t="s">
        <v>91</v>
      </c>
      <c r="F122" s="47" t="s">
        <v>158</v>
      </c>
      <c r="G122" s="47" t="s">
        <v>159</v>
      </c>
      <c r="H122" s="47" t="s">
        <v>86</v>
      </c>
      <c r="I122" s="56">
        <v>1</v>
      </c>
    </row>
    <row r="123" spans="1:9" x14ac:dyDescent="0.2">
      <c r="A123" s="47" t="s">
        <v>114</v>
      </c>
      <c r="B123" s="47" t="s">
        <v>94</v>
      </c>
      <c r="C123" s="47" t="s">
        <v>169</v>
      </c>
      <c r="D123" s="47" t="s">
        <v>83</v>
      </c>
      <c r="E123" s="47" t="s">
        <v>91</v>
      </c>
      <c r="F123" s="47" t="s">
        <v>158</v>
      </c>
      <c r="G123" s="47" t="s">
        <v>160</v>
      </c>
      <c r="H123" s="47" t="s">
        <v>85</v>
      </c>
      <c r="I123" s="56">
        <v>2</v>
      </c>
    </row>
    <row r="124" spans="1:9" x14ac:dyDescent="0.2">
      <c r="A124" s="47" t="s">
        <v>114</v>
      </c>
      <c r="B124" s="47" t="s">
        <v>94</v>
      </c>
      <c r="C124" s="47" t="s">
        <v>169</v>
      </c>
      <c r="D124" s="47" t="s">
        <v>83</v>
      </c>
      <c r="E124" s="47" t="s">
        <v>91</v>
      </c>
      <c r="F124" s="47" t="s">
        <v>158</v>
      </c>
      <c r="G124" s="47" t="s">
        <v>160</v>
      </c>
      <c r="H124" s="47" t="s">
        <v>86</v>
      </c>
      <c r="I124" s="56">
        <v>2</v>
      </c>
    </row>
    <row r="125" spans="1:9" x14ac:dyDescent="0.2">
      <c r="A125" s="47" t="s">
        <v>114</v>
      </c>
      <c r="B125" s="47" t="s">
        <v>94</v>
      </c>
      <c r="C125" s="47" t="s">
        <v>169</v>
      </c>
      <c r="D125" s="47" t="s">
        <v>83</v>
      </c>
      <c r="E125" s="47" t="s">
        <v>91</v>
      </c>
      <c r="F125" s="47" t="s">
        <v>158</v>
      </c>
      <c r="G125" s="47" t="s">
        <v>160</v>
      </c>
      <c r="H125" s="47" t="s">
        <v>87</v>
      </c>
      <c r="I125" s="56">
        <v>1</v>
      </c>
    </row>
    <row r="126" spans="1:9" x14ac:dyDescent="0.2">
      <c r="A126" s="47" t="s">
        <v>114</v>
      </c>
      <c r="B126" s="47" t="s">
        <v>94</v>
      </c>
      <c r="C126" s="47" t="s">
        <v>169</v>
      </c>
      <c r="D126" s="47" t="s">
        <v>83</v>
      </c>
      <c r="E126" s="47" t="s">
        <v>91</v>
      </c>
      <c r="F126" s="47" t="s">
        <v>158</v>
      </c>
      <c r="G126" s="47" t="s">
        <v>160</v>
      </c>
      <c r="H126" s="47" t="s">
        <v>88</v>
      </c>
      <c r="I126" s="56">
        <v>3</v>
      </c>
    </row>
    <row r="127" spans="1:9" x14ac:dyDescent="0.2">
      <c r="A127" s="47" t="s">
        <v>114</v>
      </c>
      <c r="B127" s="47" t="s">
        <v>94</v>
      </c>
      <c r="C127" s="47" t="s">
        <v>169</v>
      </c>
      <c r="D127" s="47" t="s">
        <v>83</v>
      </c>
      <c r="E127" s="47" t="s">
        <v>91</v>
      </c>
      <c r="F127" s="47" t="s">
        <v>158</v>
      </c>
      <c r="G127" s="47" t="s">
        <v>90</v>
      </c>
      <c r="H127" s="47" t="s">
        <v>85</v>
      </c>
      <c r="I127" s="56">
        <v>1</v>
      </c>
    </row>
    <row r="128" spans="1:9" x14ac:dyDescent="0.2">
      <c r="A128" s="47" t="s">
        <v>114</v>
      </c>
      <c r="B128" s="47" t="s">
        <v>94</v>
      </c>
      <c r="C128" s="47" t="s">
        <v>169</v>
      </c>
      <c r="D128" s="47" t="s">
        <v>83</v>
      </c>
      <c r="E128" s="47" t="s">
        <v>91</v>
      </c>
      <c r="F128" s="47" t="s">
        <v>158</v>
      </c>
      <c r="G128" s="47" t="s">
        <v>90</v>
      </c>
      <c r="H128" s="47" t="s">
        <v>86</v>
      </c>
      <c r="I128" s="56">
        <v>6</v>
      </c>
    </row>
    <row r="129" spans="1:9" x14ac:dyDescent="0.2">
      <c r="A129" s="47" t="s">
        <v>114</v>
      </c>
      <c r="B129" s="47" t="s">
        <v>94</v>
      </c>
      <c r="C129" s="47" t="s">
        <v>169</v>
      </c>
      <c r="D129" s="47" t="s">
        <v>83</v>
      </c>
      <c r="E129" s="47" t="s">
        <v>91</v>
      </c>
      <c r="F129" s="47" t="s">
        <v>158</v>
      </c>
      <c r="G129" s="47" t="s">
        <v>90</v>
      </c>
      <c r="H129" s="47" t="s">
        <v>87</v>
      </c>
      <c r="I129" s="56">
        <v>5</v>
      </c>
    </row>
    <row r="130" spans="1:9" x14ac:dyDescent="0.2">
      <c r="A130" s="47" t="s">
        <v>114</v>
      </c>
      <c r="B130" s="47" t="s">
        <v>94</v>
      </c>
      <c r="C130" s="47" t="s">
        <v>169</v>
      </c>
      <c r="D130" s="47" t="s">
        <v>83</v>
      </c>
      <c r="E130" s="47" t="s">
        <v>91</v>
      </c>
      <c r="F130" s="47" t="s">
        <v>158</v>
      </c>
      <c r="G130" s="47" t="s">
        <v>90</v>
      </c>
      <c r="H130" s="47" t="s">
        <v>88</v>
      </c>
      <c r="I130" s="56">
        <v>3</v>
      </c>
    </row>
    <row r="131" spans="1:9" x14ac:dyDescent="0.2">
      <c r="A131" s="47" t="s">
        <v>114</v>
      </c>
      <c r="B131" s="47" t="s">
        <v>11</v>
      </c>
      <c r="C131" s="47" t="s">
        <v>170</v>
      </c>
      <c r="D131" s="47" t="s">
        <v>83</v>
      </c>
      <c r="E131" s="47" t="s">
        <v>92</v>
      </c>
      <c r="F131" s="47" t="s">
        <v>158</v>
      </c>
      <c r="G131" s="47" t="s">
        <v>160</v>
      </c>
      <c r="H131" s="47" t="s">
        <v>85</v>
      </c>
      <c r="I131" s="56">
        <v>1</v>
      </c>
    </row>
    <row r="132" spans="1:9" x14ac:dyDescent="0.2">
      <c r="A132" s="47" t="s">
        <v>114</v>
      </c>
      <c r="B132" s="47" t="s">
        <v>11</v>
      </c>
      <c r="C132" s="47" t="s">
        <v>170</v>
      </c>
      <c r="D132" s="47" t="s">
        <v>83</v>
      </c>
      <c r="E132" s="47" t="s">
        <v>92</v>
      </c>
      <c r="F132" s="47" t="s">
        <v>158</v>
      </c>
      <c r="G132" s="47" t="s">
        <v>90</v>
      </c>
      <c r="H132" s="47" t="s">
        <v>85</v>
      </c>
      <c r="I132" s="56">
        <v>6</v>
      </c>
    </row>
    <row r="133" spans="1:9" x14ac:dyDescent="0.2">
      <c r="A133" s="47" t="s">
        <v>114</v>
      </c>
      <c r="B133" s="47" t="s">
        <v>11</v>
      </c>
      <c r="C133" s="47" t="s">
        <v>170</v>
      </c>
      <c r="D133" s="47" t="s">
        <v>83</v>
      </c>
      <c r="E133" s="47" t="s">
        <v>92</v>
      </c>
      <c r="F133" s="47" t="s">
        <v>158</v>
      </c>
      <c r="G133" s="47" t="s">
        <v>90</v>
      </c>
      <c r="H133" s="47" t="s">
        <v>86</v>
      </c>
      <c r="I133" s="56">
        <v>2</v>
      </c>
    </row>
    <row r="134" spans="1:9" x14ac:dyDescent="0.2">
      <c r="A134" s="47" t="s">
        <v>114</v>
      </c>
      <c r="B134" s="47" t="s">
        <v>11</v>
      </c>
      <c r="C134" s="47" t="s">
        <v>170</v>
      </c>
      <c r="D134" s="47" t="s">
        <v>83</v>
      </c>
      <c r="E134" s="47" t="s">
        <v>92</v>
      </c>
      <c r="F134" s="47" t="s">
        <v>158</v>
      </c>
      <c r="G134" s="47" t="s">
        <v>90</v>
      </c>
      <c r="H134" s="47" t="s">
        <v>87</v>
      </c>
      <c r="I134" s="56">
        <v>1</v>
      </c>
    </row>
    <row r="135" spans="1:9" x14ac:dyDescent="0.2">
      <c r="A135" s="47" t="s">
        <v>114</v>
      </c>
      <c r="B135" s="47" t="s">
        <v>12</v>
      </c>
      <c r="C135" s="47" t="s">
        <v>171</v>
      </c>
      <c r="D135" s="47" t="s">
        <v>83</v>
      </c>
      <c r="E135" s="47" t="s">
        <v>91</v>
      </c>
      <c r="F135" s="47" t="s">
        <v>158</v>
      </c>
      <c r="G135" s="47" t="s">
        <v>159</v>
      </c>
      <c r="H135" s="47" t="s">
        <v>87</v>
      </c>
      <c r="I135" s="56">
        <v>1</v>
      </c>
    </row>
    <row r="136" spans="1:9" x14ac:dyDescent="0.2">
      <c r="A136" s="47" t="s">
        <v>114</v>
      </c>
      <c r="B136" s="47" t="s">
        <v>12</v>
      </c>
      <c r="C136" s="47" t="s">
        <v>171</v>
      </c>
      <c r="D136" s="47" t="s">
        <v>83</v>
      </c>
      <c r="E136" s="47" t="s">
        <v>91</v>
      </c>
      <c r="F136" s="47" t="s">
        <v>158</v>
      </c>
      <c r="G136" s="47" t="s">
        <v>160</v>
      </c>
      <c r="H136" s="47" t="s">
        <v>86</v>
      </c>
      <c r="I136" s="56">
        <v>2</v>
      </c>
    </row>
    <row r="137" spans="1:9" x14ac:dyDescent="0.2">
      <c r="A137" s="47" t="s">
        <v>114</v>
      </c>
      <c r="B137" s="47" t="s">
        <v>12</v>
      </c>
      <c r="C137" s="47" t="s">
        <v>171</v>
      </c>
      <c r="D137" s="47" t="s">
        <v>83</v>
      </c>
      <c r="E137" s="47" t="s">
        <v>91</v>
      </c>
      <c r="F137" s="47" t="s">
        <v>158</v>
      </c>
      <c r="G137" s="47" t="s">
        <v>160</v>
      </c>
      <c r="H137" s="47" t="s">
        <v>87</v>
      </c>
      <c r="I137" s="56">
        <v>1</v>
      </c>
    </row>
    <row r="138" spans="1:9" x14ac:dyDescent="0.2">
      <c r="A138" s="47" t="s">
        <v>114</v>
      </c>
      <c r="B138" s="47" t="s">
        <v>12</v>
      </c>
      <c r="C138" s="47" t="s">
        <v>171</v>
      </c>
      <c r="D138" s="47" t="s">
        <v>83</v>
      </c>
      <c r="E138" s="47" t="s">
        <v>91</v>
      </c>
      <c r="F138" s="47" t="s">
        <v>158</v>
      </c>
      <c r="G138" s="47" t="s">
        <v>160</v>
      </c>
      <c r="H138" s="47" t="s">
        <v>88</v>
      </c>
      <c r="I138" s="56">
        <v>3</v>
      </c>
    </row>
    <row r="139" spans="1:9" x14ac:dyDescent="0.2">
      <c r="A139" s="47" t="s">
        <v>114</v>
      </c>
      <c r="B139" s="47" t="s">
        <v>12</v>
      </c>
      <c r="C139" s="47" t="s">
        <v>171</v>
      </c>
      <c r="D139" s="47" t="s">
        <v>83</v>
      </c>
      <c r="E139" s="47" t="s">
        <v>91</v>
      </c>
      <c r="F139" s="47" t="s">
        <v>158</v>
      </c>
      <c r="G139" s="47" t="s">
        <v>90</v>
      </c>
      <c r="H139" s="47" t="s">
        <v>87</v>
      </c>
      <c r="I139" s="56">
        <v>2</v>
      </c>
    </row>
    <row r="140" spans="1:9" x14ac:dyDescent="0.2">
      <c r="A140" s="47" t="s">
        <v>114</v>
      </c>
      <c r="B140" s="47" t="s">
        <v>12</v>
      </c>
      <c r="C140" s="47" t="s">
        <v>171</v>
      </c>
      <c r="D140" s="47" t="s">
        <v>83</v>
      </c>
      <c r="E140" s="47" t="s">
        <v>91</v>
      </c>
      <c r="F140" s="47" t="s">
        <v>158</v>
      </c>
      <c r="G140" s="47" t="s">
        <v>90</v>
      </c>
      <c r="H140" s="47" t="s">
        <v>88</v>
      </c>
      <c r="I140" s="56">
        <v>2</v>
      </c>
    </row>
    <row r="141" spans="1:9" x14ac:dyDescent="0.2">
      <c r="A141" s="47" t="s">
        <v>114</v>
      </c>
      <c r="B141" s="47" t="s">
        <v>13</v>
      </c>
      <c r="C141" s="47" t="s">
        <v>172</v>
      </c>
      <c r="D141" s="47" t="s">
        <v>83</v>
      </c>
      <c r="E141" s="47" t="s">
        <v>91</v>
      </c>
      <c r="F141" s="47" t="s">
        <v>158</v>
      </c>
      <c r="G141" s="47" t="s">
        <v>160</v>
      </c>
      <c r="H141" s="47" t="s">
        <v>85</v>
      </c>
      <c r="I141" s="56">
        <v>3</v>
      </c>
    </row>
    <row r="142" spans="1:9" x14ac:dyDescent="0.2">
      <c r="A142" s="47" t="s">
        <v>114</v>
      </c>
      <c r="B142" s="47" t="s">
        <v>13</v>
      </c>
      <c r="C142" s="47" t="s">
        <v>172</v>
      </c>
      <c r="D142" s="47" t="s">
        <v>83</v>
      </c>
      <c r="E142" s="47" t="s">
        <v>91</v>
      </c>
      <c r="F142" s="47" t="s">
        <v>158</v>
      </c>
      <c r="G142" s="47" t="s">
        <v>90</v>
      </c>
      <c r="H142" s="47" t="s">
        <v>85</v>
      </c>
      <c r="I142" s="56">
        <v>1</v>
      </c>
    </row>
    <row r="143" spans="1:9" x14ac:dyDescent="0.2">
      <c r="A143" s="47" t="s">
        <v>114</v>
      </c>
      <c r="B143" s="47" t="s">
        <v>13</v>
      </c>
      <c r="C143" s="47" t="s">
        <v>172</v>
      </c>
      <c r="D143" s="47" t="s">
        <v>83</v>
      </c>
      <c r="E143" s="47" t="s">
        <v>91</v>
      </c>
      <c r="F143" s="47" t="s">
        <v>158</v>
      </c>
      <c r="G143" s="47" t="s">
        <v>90</v>
      </c>
      <c r="H143" s="47" t="s">
        <v>86</v>
      </c>
      <c r="I143" s="56">
        <v>5</v>
      </c>
    </row>
    <row r="144" spans="1:9" x14ac:dyDescent="0.2">
      <c r="A144" s="47" t="s">
        <v>114</v>
      </c>
      <c r="B144" s="47" t="s">
        <v>13</v>
      </c>
      <c r="C144" s="47" t="s">
        <v>172</v>
      </c>
      <c r="D144" s="47" t="s">
        <v>83</v>
      </c>
      <c r="E144" s="47" t="s">
        <v>91</v>
      </c>
      <c r="F144" s="47" t="s">
        <v>158</v>
      </c>
      <c r="G144" s="47" t="s">
        <v>90</v>
      </c>
      <c r="H144" s="47" t="s">
        <v>88</v>
      </c>
      <c r="I144" s="56">
        <v>1</v>
      </c>
    </row>
    <row r="145" spans="1:9" x14ac:dyDescent="0.2">
      <c r="A145" s="47" t="s">
        <v>114</v>
      </c>
      <c r="B145" s="47" t="s">
        <v>15</v>
      </c>
      <c r="C145" s="47" t="s">
        <v>174</v>
      </c>
      <c r="D145" s="47" t="s">
        <v>40</v>
      </c>
      <c r="E145" s="47" t="s">
        <v>84</v>
      </c>
      <c r="F145" s="47" t="s">
        <v>158</v>
      </c>
      <c r="G145" s="47" t="s">
        <v>90</v>
      </c>
      <c r="H145" s="47" t="s">
        <v>85</v>
      </c>
      <c r="I145" s="56">
        <v>82</v>
      </c>
    </row>
    <row r="146" spans="1:9" x14ac:dyDescent="0.2">
      <c r="A146" s="47" t="s">
        <v>114</v>
      </c>
      <c r="B146" s="47" t="s">
        <v>15</v>
      </c>
      <c r="C146" s="47" t="s">
        <v>174</v>
      </c>
      <c r="D146" s="47" t="s">
        <v>40</v>
      </c>
      <c r="E146" s="47" t="s">
        <v>84</v>
      </c>
      <c r="F146" s="47" t="s">
        <v>158</v>
      </c>
      <c r="G146" s="47" t="s">
        <v>90</v>
      </c>
      <c r="H146" s="47" t="s">
        <v>86</v>
      </c>
      <c r="I146" s="56">
        <v>144</v>
      </c>
    </row>
    <row r="147" spans="1:9" x14ac:dyDescent="0.2">
      <c r="A147" s="47" t="s">
        <v>114</v>
      </c>
      <c r="B147" s="47" t="s">
        <v>15</v>
      </c>
      <c r="C147" s="47" t="s">
        <v>174</v>
      </c>
      <c r="D147" s="47" t="s">
        <v>40</v>
      </c>
      <c r="E147" s="47" t="s">
        <v>84</v>
      </c>
      <c r="F147" s="47" t="s">
        <v>158</v>
      </c>
      <c r="G147" s="47" t="s">
        <v>90</v>
      </c>
      <c r="H147" s="47" t="s">
        <v>87</v>
      </c>
      <c r="I147" s="56">
        <v>22</v>
      </c>
    </row>
    <row r="148" spans="1:9" x14ac:dyDescent="0.2">
      <c r="A148" s="47" t="s">
        <v>114</v>
      </c>
      <c r="B148" s="47" t="s">
        <v>15</v>
      </c>
      <c r="C148" s="47" t="s">
        <v>174</v>
      </c>
      <c r="D148" s="47" t="s">
        <v>40</v>
      </c>
      <c r="E148" s="47" t="s">
        <v>84</v>
      </c>
      <c r="F148" s="47" t="s">
        <v>158</v>
      </c>
      <c r="G148" s="47" t="s">
        <v>90</v>
      </c>
      <c r="H148" s="47" t="s">
        <v>88</v>
      </c>
      <c r="I148" s="56">
        <v>6</v>
      </c>
    </row>
    <row r="149" spans="1:9" x14ac:dyDescent="0.2">
      <c r="A149" s="47" t="s">
        <v>114</v>
      </c>
      <c r="B149" s="47" t="s">
        <v>16</v>
      </c>
      <c r="C149" s="47" t="s">
        <v>175</v>
      </c>
      <c r="D149" s="47" t="s">
        <v>40</v>
      </c>
      <c r="E149" s="47" t="s">
        <v>84</v>
      </c>
      <c r="F149" s="47" t="s">
        <v>158</v>
      </c>
      <c r="G149" s="47" t="s">
        <v>90</v>
      </c>
      <c r="H149" s="47" t="s">
        <v>85</v>
      </c>
      <c r="I149" s="56">
        <v>12</v>
      </c>
    </row>
    <row r="150" spans="1:9" x14ac:dyDescent="0.2">
      <c r="A150" s="47" t="s">
        <v>114</v>
      </c>
      <c r="B150" s="47" t="s">
        <v>16</v>
      </c>
      <c r="C150" s="47" t="s">
        <v>175</v>
      </c>
      <c r="D150" s="47" t="s">
        <v>40</v>
      </c>
      <c r="E150" s="47" t="s">
        <v>84</v>
      </c>
      <c r="F150" s="47" t="s">
        <v>158</v>
      </c>
      <c r="G150" s="47" t="s">
        <v>90</v>
      </c>
      <c r="H150" s="47" t="s">
        <v>86</v>
      </c>
      <c r="I150" s="56">
        <v>45</v>
      </c>
    </row>
    <row r="151" spans="1:9" x14ac:dyDescent="0.2">
      <c r="A151" s="47" t="s">
        <v>114</v>
      </c>
      <c r="B151" s="47" t="s">
        <v>16</v>
      </c>
      <c r="C151" s="47" t="s">
        <v>175</v>
      </c>
      <c r="D151" s="47" t="s">
        <v>40</v>
      </c>
      <c r="E151" s="47" t="s">
        <v>84</v>
      </c>
      <c r="F151" s="47" t="s">
        <v>158</v>
      </c>
      <c r="G151" s="47" t="s">
        <v>90</v>
      </c>
      <c r="H151" s="47" t="s">
        <v>87</v>
      </c>
      <c r="I151" s="56">
        <v>12</v>
      </c>
    </row>
    <row r="152" spans="1:9" x14ac:dyDescent="0.2">
      <c r="A152" s="47" t="s">
        <v>114</v>
      </c>
      <c r="B152" s="47" t="s">
        <v>16</v>
      </c>
      <c r="C152" s="47" t="s">
        <v>175</v>
      </c>
      <c r="D152" s="47" t="s">
        <v>40</v>
      </c>
      <c r="E152" s="47" t="s">
        <v>84</v>
      </c>
      <c r="F152" s="47" t="s">
        <v>158</v>
      </c>
      <c r="G152" s="47" t="s">
        <v>90</v>
      </c>
      <c r="H152" s="47" t="s">
        <v>88</v>
      </c>
      <c r="I152" s="56">
        <v>1</v>
      </c>
    </row>
    <row r="153" spans="1:9" x14ac:dyDescent="0.2">
      <c r="A153" s="47" t="s">
        <v>114</v>
      </c>
      <c r="B153" s="47" t="s">
        <v>67</v>
      </c>
      <c r="C153" s="47" t="s">
        <v>176</v>
      </c>
      <c r="D153" s="47" t="s">
        <v>83</v>
      </c>
      <c r="E153" s="47" t="s">
        <v>91</v>
      </c>
      <c r="F153" s="47" t="s">
        <v>158</v>
      </c>
      <c r="G153" s="47" t="s">
        <v>160</v>
      </c>
      <c r="H153" s="47" t="s">
        <v>85</v>
      </c>
      <c r="I153" s="56">
        <v>6</v>
      </c>
    </row>
    <row r="154" spans="1:9" x14ac:dyDescent="0.2">
      <c r="A154" s="47" t="s">
        <v>114</v>
      </c>
      <c r="B154" s="47" t="s">
        <v>67</v>
      </c>
      <c r="C154" s="47" t="s">
        <v>176</v>
      </c>
      <c r="D154" s="47" t="s">
        <v>83</v>
      </c>
      <c r="E154" s="47" t="s">
        <v>91</v>
      </c>
      <c r="F154" s="47" t="s">
        <v>158</v>
      </c>
      <c r="G154" s="47" t="s">
        <v>160</v>
      </c>
      <c r="H154" s="47" t="s">
        <v>86</v>
      </c>
      <c r="I154" s="56">
        <v>3</v>
      </c>
    </row>
    <row r="155" spans="1:9" x14ac:dyDescent="0.2">
      <c r="A155" s="47" t="s">
        <v>114</v>
      </c>
      <c r="B155" s="47" t="s">
        <v>67</v>
      </c>
      <c r="C155" s="47" t="s">
        <v>176</v>
      </c>
      <c r="D155" s="47" t="s">
        <v>83</v>
      </c>
      <c r="E155" s="47" t="s">
        <v>91</v>
      </c>
      <c r="F155" s="47" t="s">
        <v>158</v>
      </c>
      <c r="G155" s="47" t="s">
        <v>160</v>
      </c>
      <c r="H155" s="47" t="s">
        <v>87</v>
      </c>
      <c r="I155" s="56">
        <v>1</v>
      </c>
    </row>
    <row r="156" spans="1:9" x14ac:dyDescent="0.2">
      <c r="A156" s="47" t="s">
        <v>114</v>
      </c>
      <c r="B156" s="47" t="s">
        <v>67</v>
      </c>
      <c r="C156" s="47" t="s">
        <v>176</v>
      </c>
      <c r="D156" s="47" t="s">
        <v>83</v>
      </c>
      <c r="E156" s="47" t="s">
        <v>91</v>
      </c>
      <c r="F156" s="47" t="s">
        <v>158</v>
      </c>
      <c r="G156" s="47" t="s">
        <v>160</v>
      </c>
      <c r="H156" s="47" t="s">
        <v>88</v>
      </c>
      <c r="I156" s="56">
        <v>1</v>
      </c>
    </row>
    <row r="157" spans="1:9" x14ac:dyDescent="0.2">
      <c r="A157" s="47" t="s">
        <v>114</v>
      </c>
      <c r="B157" s="47" t="s">
        <v>67</v>
      </c>
      <c r="C157" s="47" t="s">
        <v>176</v>
      </c>
      <c r="D157" s="47" t="s">
        <v>83</v>
      </c>
      <c r="E157" s="47" t="s">
        <v>91</v>
      </c>
      <c r="F157" s="47" t="s">
        <v>158</v>
      </c>
      <c r="G157" s="47" t="s">
        <v>90</v>
      </c>
      <c r="H157" s="47" t="s">
        <v>86</v>
      </c>
      <c r="I157" s="56">
        <v>2</v>
      </c>
    </row>
    <row r="158" spans="1:9" x14ac:dyDescent="0.2">
      <c r="A158" s="47" t="s">
        <v>114</v>
      </c>
      <c r="B158" s="47" t="s">
        <v>95</v>
      </c>
      <c r="C158" s="47" t="s">
        <v>196</v>
      </c>
      <c r="D158" s="47" t="s">
        <v>83</v>
      </c>
      <c r="E158" s="47" t="s">
        <v>91</v>
      </c>
      <c r="F158" s="47" t="s">
        <v>158</v>
      </c>
      <c r="G158" s="47" t="s">
        <v>160</v>
      </c>
      <c r="H158" s="47" t="s">
        <v>85</v>
      </c>
      <c r="I158" s="56">
        <v>1</v>
      </c>
    </row>
    <row r="159" spans="1:9" x14ac:dyDescent="0.2">
      <c r="A159" s="47" t="s">
        <v>114</v>
      </c>
      <c r="B159" s="47" t="s">
        <v>17</v>
      </c>
      <c r="C159" s="47" t="s">
        <v>177</v>
      </c>
      <c r="D159" s="47" t="s">
        <v>83</v>
      </c>
      <c r="E159" s="47" t="s">
        <v>84</v>
      </c>
      <c r="F159" s="47" t="s">
        <v>158</v>
      </c>
      <c r="G159" s="47" t="s">
        <v>90</v>
      </c>
      <c r="H159" s="47" t="s">
        <v>85</v>
      </c>
      <c r="I159" s="56">
        <v>7</v>
      </c>
    </row>
    <row r="160" spans="1:9" x14ac:dyDescent="0.2">
      <c r="A160" s="47" t="s">
        <v>114</v>
      </c>
      <c r="B160" s="47" t="s">
        <v>17</v>
      </c>
      <c r="C160" s="47" t="s">
        <v>177</v>
      </c>
      <c r="D160" s="47" t="s">
        <v>83</v>
      </c>
      <c r="E160" s="47" t="s">
        <v>84</v>
      </c>
      <c r="F160" s="47" t="s">
        <v>158</v>
      </c>
      <c r="G160" s="47" t="s">
        <v>90</v>
      </c>
      <c r="H160" s="47" t="s">
        <v>86</v>
      </c>
      <c r="I160" s="56">
        <v>27</v>
      </c>
    </row>
    <row r="161" spans="1:9" x14ac:dyDescent="0.2">
      <c r="A161" s="47" t="s">
        <v>114</v>
      </c>
      <c r="B161" s="47" t="s">
        <v>17</v>
      </c>
      <c r="C161" s="47" t="s">
        <v>177</v>
      </c>
      <c r="D161" s="47" t="s">
        <v>83</v>
      </c>
      <c r="E161" s="47" t="s">
        <v>84</v>
      </c>
      <c r="F161" s="47" t="s">
        <v>158</v>
      </c>
      <c r="G161" s="47" t="s">
        <v>90</v>
      </c>
      <c r="H161" s="47" t="s">
        <v>87</v>
      </c>
      <c r="I161" s="56">
        <v>3</v>
      </c>
    </row>
    <row r="162" spans="1:9" x14ac:dyDescent="0.2">
      <c r="A162" s="47" t="s">
        <v>114</v>
      </c>
      <c r="B162" s="47" t="s">
        <v>20</v>
      </c>
      <c r="C162" s="47" t="s">
        <v>179</v>
      </c>
      <c r="D162" s="47" t="s">
        <v>83</v>
      </c>
      <c r="E162" s="47" t="s">
        <v>91</v>
      </c>
      <c r="F162" s="47" t="s">
        <v>158</v>
      </c>
      <c r="G162" s="47" t="s">
        <v>160</v>
      </c>
      <c r="H162" s="47" t="s">
        <v>85</v>
      </c>
      <c r="I162" s="56">
        <v>2</v>
      </c>
    </row>
    <row r="163" spans="1:9" x14ac:dyDescent="0.2">
      <c r="A163" s="47" t="s">
        <v>114</v>
      </c>
      <c r="B163" s="47" t="s">
        <v>21</v>
      </c>
      <c r="C163" s="47" t="s">
        <v>180</v>
      </c>
      <c r="D163" s="47" t="s">
        <v>83</v>
      </c>
      <c r="E163" s="47" t="s">
        <v>84</v>
      </c>
      <c r="F163" s="47" t="s">
        <v>158</v>
      </c>
      <c r="G163" s="47" t="s">
        <v>160</v>
      </c>
      <c r="H163" s="47" t="s">
        <v>85</v>
      </c>
      <c r="I163" s="56">
        <v>2</v>
      </c>
    </row>
    <row r="164" spans="1:9" x14ac:dyDescent="0.2">
      <c r="A164" s="47" t="s">
        <v>114</v>
      </c>
      <c r="B164" s="47" t="s">
        <v>21</v>
      </c>
      <c r="C164" s="47" t="s">
        <v>180</v>
      </c>
      <c r="D164" s="47" t="s">
        <v>83</v>
      </c>
      <c r="E164" s="47" t="s">
        <v>84</v>
      </c>
      <c r="F164" s="47" t="s">
        <v>158</v>
      </c>
      <c r="G164" s="47" t="s">
        <v>160</v>
      </c>
      <c r="H164" s="47" t="s">
        <v>86</v>
      </c>
      <c r="I164" s="56">
        <v>1</v>
      </c>
    </row>
    <row r="165" spans="1:9" x14ac:dyDescent="0.2">
      <c r="A165" s="47" t="s">
        <v>114</v>
      </c>
      <c r="B165" s="47" t="s">
        <v>21</v>
      </c>
      <c r="C165" s="47" t="s">
        <v>180</v>
      </c>
      <c r="D165" s="47" t="s">
        <v>83</v>
      </c>
      <c r="E165" s="47" t="s">
        <v>84</v>
      </c>
      <c r="F165" s="47" t="s">
        <v>158</v>
      </c>
      <c r="G165" s="47" t="s">
        <v>90</v>
      </c>
      <c r="H165" s="47" t="s">
        <v>85</v>
      </c>
      <c r="I165" s="56">
        <v>3</v>
      </c>
    </row>
    <row r="166" spans="1:9" x14ac:dyDescent="0.2">
      <c r="A166" s="47" t="s">
        <v>114</v>
      </c>
      <c r="B166" s="47" t="s">
        <v>21</v>
      </c>
      <c r="C166" s="47" t="s">
        <v>180</v>
      </c>
      <c r="D166" s="47" t="s">
        <v>83</v>
      </c>
      <c r="E166" s="47" t="s">
        <v>84</v>
      </c>
      <c r="F166" s="47" t="s">
        <v>158</v>
      </c>
      <c r="G166" s="47" t="s">
        <v>90</v>
      </c>
      <c r="H166" s="47" t="s">
        <v>86</v>
      </c>
      <c r="I166" s="56">
        <v>7</v>
      </c>
    </row>
    <row r="167" spans="1:9" x14ac:dyDescent="0.2">
      <c r="A167" s="47" t="s">
        <v>114</v>
      </c>
      <c r="B167" s="47" t="s">
        <v>21</v>
      </c>
      <c r="C167" s="47" t="s">
        <v>180</v>
      </c>
      <c r="D167" s="47" t="s">
        <v>83</v>
      </c>
      <c r="E167" s="47" t="s">
        <v>84</v>
      </c>
      <c r="F167" s="47" t="s">
        <v>158</v>
      </c>
      <c r="G167" s="47" t="s">
        <v>90</v>
      </c>
      <c r="H167" s="47" t="s">
        <v>87</v>
      </c>
      <c r="I167" s="56">
        <v>8</v>
      </c>
    </row>
    <row r="168" spans="1:9" x14ac:dyDescent="0.2">
      <c r="A168" s="47" t="s">
        <v>114</v>
      </c>
      <c r="B168" s="47" t="s">
        <v>22</v>
      </c>
      <c r="C168" s="47" t="s">
        <v>181</v>
      </c>
      <c r="D168" s="47" t="s">
        <v>83</v>
      </c>
      <c r="E168" s="47" t="s">
        <v>91</v>
      </c>
      <c r="F168" s="47" t="s">
        <v>158</v>
      </c>
      <c r="G168" s="47" t="s">
        <v>160</v>
      </c>
      <c r="H168" s="47" t="s">
        <v>85</v>
      </c>
      <c r="I168" s="56">
        <v>1</v>
      </c>
    </row>
    <row r="169" spans="1:9" x14ac:dyDescent="0.2">
      <c r="A169" s="47" t="s">
        <v>114</v>
      </c>
      <c r="B169" s="47" t="s">
        <v>23</v>
      </c>
      <c r="C169" s="47" t="s">
        <v>197</v>
      </c>
      <c r="D169" s="47" t="s">
        <v>83</v>
      </c>
      <c r="E169" s="47" t="s">
        <v>92</v>
      </c>
      <c r="F169" s="47" t="s">
        <v>158</v>
      </c>
      <c r="G169" s="47" t="s">
        <v>160</v>
      </c>
      <c r="H169" s="47" t="s">
        <v>87</v>
      </c>
      <c r="I169" s="56">
        <v>1</v>
      </c>
    </row>
    <row r="170" spans="1:9" x14ac:dyDescent="0.2">
      <c r="A170" s="47" t="s">
        <v>114</v>
      </c>
      <c r="B170" s="47" t="s">
        <v>24</v>
      </c>
      <c r="C170" s="47" t="s">
        <v>182</v>
      </c>
      <c r="D170" s="47" t="s">
        <v>40</v>
      </c>
      <c r="E170" s="47" t="s">
        <v>84</v>
      </c>
      <c r="F170" s="47" t="s">
        <v>158</v>
      </c>
      <c r="G170" s="47" t="s">
        <v>160</v>
      </c>
      <c r="H170" s="47" t="s">
        <v>85</v>
      </c>
      <c r="I170" s="56">
        <v>9</v>
      </c>
    </row>
    <row r="171" spans="1:9" x14ac:dyDescent="0.2">
      <c r="A171" s="47" t="s">
        <v>114</v>
      </c>
      <c r="B171" s="47" t="s">
        <v>25</v>
      </c>
      <c r="C171" s="47" t="s">
        <v>183</v>
      </c>
      <c r="D171" s="47" t="s">
        <v>83</v>
      </c>
      <c r="E171" s="47" t="s">
        <v>92</v>
      </c>
      <c r="F171" s="47" t="s">
        <v>158</v>
      </c>
      <c r="G171" s="47" t="s">
        <v>90</v>
      </c>
      <c r="H171" s="47" t="s">
        <v>85</v>
      </c>
      <c r="I171" s="56">
        <v>1</v>
      </c>
    </row>
    <row r="172" spans="1:9" x14ac:dyDescent="0.2">
      <c r="A172" s="47" t="s">
        <v>114</v>
      </c>
      <c r="B172" s="47" t="s">
        <v>25</v>
      </c>
      <c r="C172" s="47" t="s">
        <v>183</v>
      </c>
      <c r="D172" s="47" t="s">
        <v>83</v>
      </c>
      <c r="E172" s="47" t="s">
        <v>92</v>
      </c>
      <c r="F172" s="47" t="s">
        <v>158</v>
      </c>
      <c r="G172" s="47" t="s">
        <v>90</v>
      </c>
      <c r="H172" s="47" t="s">
        <v>86</v>
      </c>
      <c r="I172" s="56">
        <v>7</v>
      </c>
    </row>
    <row r="173" spans="1:9" x14ac:dyDescent="0.2">
      <c r="A173" s="47" t="s">
        <v>114</v>
      </c>
      <c r="B173" s="47" t="s">
        <v>25</v>
      </c>
      <c r="C173" s="47" t="s">
        <v>183</v>
      </c>
      <c r="D173" s="47" t="s">
        <v>83</v>
      </c>
      <c r="E173" s="47" t="s">
        <v>92</v>
      </c>
      <c r="F173" s="47" t="s">
        <v>158</v>
      </c>
      <c r="G173" s="47" t="s">
        <v>90</v>
      </c>
      <c r="H173" s="47" t="s">
        <v>87</v>
      </c>
      <c r="I173" s="56">
        <v>1</v>
      </c>
    </row>
    <row r="174" spans="1:9" x14ac:dyDescent="0.2">
      <c r="A174" s="47" t="s">
        <v>114</v>
      </c>
      <c r="B174" s="47" t="s">
        <v>25</v>
      </c>
      <c r="C174" s="47" t="s">
        <v>183</v>
      </c>
      <c r="D174" s="47" t="s">
        <v>83</v>
      </c>
      <c r="E174" s="47" t="s">
        <v>92</v>
      </c>
      <c r="F174" s="47" t="s">
        <v>158</v>
      </c>
      <c r="G174" s="47" t="s">
        <v>90</v>
      </c>
      <c r="H174" s="47" t="s">
        <v>88</v>
      </c>
      <c r="I174" s="56">
        <v>1</v>
      </c>
    </row>
    <row r="175" spans="1:9" x14ac:dyDescent="0.2">
      <c r="A175" s="47" t="s">
        <v>114</v>
      </c>
      <c r="B175" s="47" t="s">
        <v>26</v>
      </c>
      <c r="C175" s="47" t="s">
        <v>200</v>
      </c>
      <c r="D175" s="47" t="s">
        <v>83</v>
      </c>
      <c r="E175" s="47" t="s">
        <v>92</v>
      </c>
      <c r="F175" s="47" t="s">
        <v>158</v>
      </c>
      <c r="G175" s="47" t="s">
        <v>90</v>
      </c>
      <c r="H175" s="47" t="s">
        <v>85</v>
      </c>
      <c r="I175" s="56">
        <v>1</v>
      </c>
    </row>
    <row r="176" spans="1:9" x14ac:dyDescent="0.2">
      <c r="A176" s="47" t="s">
        <v>114</v>
      </c>
      <c r="B176" s="47" t="s">
        <v>26</v>
      </c>
      <c r="C176" s="47" t="s">
        <v>200</v>
      </c>
      <c r="D176" s="47" t="s">
        <v>83</v>
      </c>
      <c r="E176" s="47" t="s">
        <v>92</v>
      </c>
      <c r="F176" s="47" t="s">
        <v>158</v>
      </c>
      <c r="G176" s="47" t="s">
        <v>90</v>
      </c>
      <c r="H176" s="47" t="s">
        <v>86</v>
      </c>
      <c r="I176" s="56">
        <v>17</v>
      </c>
    </row>
    <row r="177" spans="1:9" x14ac:dyDescent="0.2">
      <c r="A177" s="47" t="s">
        <v>114</v>
      </c>
      <c r="B177" s="47" t="s">
        <v>26</v>
      </c>
      <c r="C177" s="47" t="s">
        <v>200</v>
      </c>
      <c r="D177" s="47" t="s">
        <v>83</v>
      </c>
      <c r="E177" s="47" t="s">
        <v>92</v>
      </c>
      <c r="F177" s="47" t="s">
        <v>158</v>
      </c>
      <c r="G177" s="47" t="s">
        <v>90</v>
      </c>
      <c r="H177" s="47" t="s">
        <v>87</v>
      </c>
      <c r="I177" s="56">
        <v>1</v>
      </c>
    </row>
    <row r="178" spans="1:9" x14ac:dyDescent="0.2">
      <c r="A178" s="47" t="s">
        <v>114</v>
      </c>
      <c r="B178" s="47" t="s">
        <v>28</v>
      </c>
      <c r="C178" s="47" t="s">
        <v>184</v>
      </c>
      <c r="D178" s="47" t="s">
        <v>83</v>
      </c>
      <c r="E178" s="47" t="s">
        <v>92</v>
      </c>
      <c r="F178" s="47" t="s">
        <v>158</v>
      </c>
      <c r="G178" s="47" t="s">
        <v>160</v>
      </c>
      <c r="H178" s="47" t="s">
        <v>85</v>
      </c>
      <c r="I178" s="56">
        <v>3</v>
      </c>
    </row>
    <row r="179" spans="1:9" x14ac:dyDescent="0.2">
      <c r="A179" s="47" t="s">
        <v>114</v>
      </c>
      <c r="B179" s="47" t="s">
        <v>28</v>
      </c>
      <c r="C179" s="47" t="s">
        <v>184</v>
      </c>
      <c r="D179" s="47" t="s">
        <v>83</v>
      </c>
      <c r="E179" s="47" t="s">
        <v>92</v>
      </c>
      <c r="F179" s="47" t="s">
        <v>158</v>
      </c>
      <c r="G179" s="47" t="s">
        <v>160</v>
      </c>
      <c r="H179" s="47" t="s">
        <v>88</v>
      </c>
      <c r="I179" s="56">
        <v>1</v>
      </c>
    </row>
    <row r="180" spans="1:9" x14ac:dyDescent="0.2">
      <c r="A180" s="47" t="s">
        <v>114</v>
      </c>
      <c r="B180" s="47" t="s">
        <v>29</v>
      </c>
      <c r="C180" s="47" t="s">
        <v>185</v>
      </c>
      <c r="D180" s="47" t="s">
        <v>83</v>
      </c>
      <c r="E180" s="47" t="s">
        <v>84</v>
      </c>
      <c r="F180" s="47" t="s">
        <v>158</v>
      </c>
      <c r="G180" s="47" t="s">
        <v>160</v>
      </c>
      <c r="H180" s="47" t="s">
        <v>85</v>
      </c>
      <c r="I180" s="56">
        <v>2</v>
      </c>
    </row>
    <row r="181" spans="1:9" x14ac:dyDescent="0.2">
      <c r="A181" s="47" t="s">
        <v>114</v>
      </c>
      <c r="B181" s="47" t="s">
        <v>29</v>
      </c>
      <c r="C181" s="47" t="s">
        <v>185</v>
      </c>
      <c r="D181" s="47" t="s">
        <v>83</v>
      </c>
      <c r="E181" s="47" t="s">
        <v>84</v>
      </c>
      <c r="F181" s="47" t="s">
        <v>158</v>
      </c>
      <c r="G181" s="47" t="s">
        <v>160</v>
      </c>
      <c r="H181" s="47" t="s">
        <v>86</v>
      </c>
      <c r="I181" s="56">
        <v>1</v>
      </c>
    </row>
    <row r="182" spans="1:9" x14ac:dyDescent="0.2">
      <c r="A182" s="47" t="s">
        <v>114</v>
      </c>
      <c r="B182" s="47" t="s">
        <v>29</v>
      </c>
      <c r="C182" s="47" t="s">
        <v>185</v>
      </c>
      <c r="D182" s="47" t="s">
        <v>83</v>
      </c>
      <c r="E182" s="47" t="s">
        <v>84</v>
      </c>
      <c r="F182" s="47" t="s">
        <v>158</v>
      </c>
      <c r="G182" s="47" t="s">
        <v>90</v>
      </c>
      <c r="H182" s="47" t="s">
        <v>86</v>
      </c>
      <c r="I182" s="56">
        <v>6</v>
      </c>
    </row>
    <row r="183" spans="1:9" x14ac:dyDescent="0.2">
      <c r="A183" s="47" t="s">
        <v>114</v>
      </c>
      <c r="B183" s="47" t="s">
        <v>29</v>
      </c>
      <c r="C183" s="47" t="s">
        <v>185</v>
      </c>
      <c r="D183" s="47" t="s">
        <v>83</v>
      </c>
      <c r="E183" s="47" t="s">
        <v>84</v>
      </c>
      <c r="F183" s="47" t="s">
        <v>158</v>
      </c>
      <c r="G183" s="47" t="s">
        <v>90</v>
      </c>
      <c r="H183" s="47" t="s">
        <v>87</v>
      </c>
      <c r="I183" s="56">
        <v>2</v>
      </c>
    </row>
    <row r="184" spans="1:9" x14ac:dyDescent="0.2">
      <c r="A184" s="47" t="s">
        <v>114</v>
      </c>
      <c r="B184" s="47" t="s">
        <v>31</v>
      </c>
      <c r="C184" s="47" t="s">
        <v>198</v>
      </c>
      <c r="D184" s="47" t="s">
        <v>83</v>
      </c>
      <c r="E184" s="47" t="s">
        <v>92</v>
      </c>
      <c r="F184" s="47" t="s">
        <v>158</v>
      </c>
      <c r="G184" s="47" t="s">
        <v>160</v>
      </c>
      <c r="H184" s="47" t="s">
        <v>85</v>
      </c>
      <c r="I184" s="56">
        <v>2</v>
      </c>
    </row>
    <row r="185" spans="1:9" x14ac:dyDescent="0.2">
      <c r="A185" s="47" t="s">
        <v>114</v>
      </c>
      <c r="B185" s="47" t="s">
        <v>32</v>
      </c>
      <c r="C185" s="47" t="s">
        <v>187</v>
      </c>
      <c r="D185" s="47" t="s">
        <v>40</v>
      </c>
      <c r="E185" s="47" t="s">
        <v>84</v>
      </c>
      <c r="F185" s="47" t="s">
        <v>158</v>
      </c>
      <c r="G185" s="47" t="s">
        <v>159</v>
      </c>
      <c r="H185" s="47" t="s">
        <v>86</v>
      </c>
      <c r="I185" s="56">
        <v>1</v>
      </c>
    </row>
    <row r="186" spans="1:9" x14ac:dyDescent="0.2">
      <c r="A186" s="47" t="s">
        <v>114</v>
      </c>
      <c r="B186" s="47" t="s">
        <v>32</v>
      </c>
      <c r="C186" s="47" t="s">
        <v>187</v>
      </c>
      <c r="D186" s="47" t="s">
        <v>40</v>
      </c>
      <c r="E186" s="47" t="s">
        <v>84</v>
      </c>
      <c r="F186" s="47" t="s">
        <v>158</v>
      </c>
      <c r="G186" s="47" t="s">
        <v>159</v>
      </c>
      <c r="H186" s="47" t="s">
        <v>87</v>
      </c>
      <c r="I186" s="56">
        <v>2</v>
      </c>
    </row>
    <row r="187" spans="1:9" x14ac:dyDescent="0.2">
      <c r="A187" s="47" t="s">
        <v>114</v>
      </c>
      <c r="B187" s="47" t="s">
        <v>32</v>
      </c>
      <c r="C187" s="47" t="s">
        <v>187</v>
      </c>
      <c r="D187" s="47" t="s">
        <v>40</v>
      </c>
      <c r="E187" s="47" t="s">
        <v>84</v>
      </c>
      <c r="F187" s="47" t="s">
        <v>158</v>
      </c>
      <c r="G187" s="47" t="s">
        <v>159</v>
      </c>
      <c r="H187" s="47" t="s">
        <v>88</v>
      </c>
      <c r="I187" s="56">
        <v>2</v>
      </c>
    </row>
    <row r="188" spans="1:9" x14ac:dyDescent="0.2">
      <c r="A188" s="47" t="s">
        <v>114</v>
      </c>
      <c r="B188" s="47" t="s">
        <v>32</v>
      </c>
      <c r="C188" s="47" t="s">
        <v>187</v>
      </c>
      <c r="D188" s="47" t="s">
        <v>40</v>
      </c>
      <c r="E188" s="47" t="s">
        <v>84</v>
      </c>
      <c r="F188" s="47" t="s">
        <v>158</v>
      </c>
      <c r="G188" s="47" t="s">
        <v>159</v>
      </c>
      <c r="H188" s="47" t="s">
        <v>89</v>
      </c>
      <c r="I188" s="56">
        <v>1</v>
      </c>
    </row>
    <row r="189" spans="1:9" x14ac:dyDescent="0.2">
      <c r="A189" s="47" t="s">
        <v>114</v>
      </c>
      <c r="B189" s="47" t="s">
        <v>32</v>
      </c>
      <c r="C189" s="47" t="s">
        <v>187</v>
      </c>
      <c r="D189" s="47" t="s">
        <v>40</v>
      </c>
      <c r="E189" s="47" t="s">
        <v>84</v>
      </c>
      <c r="F189" s="47" t="s">
        <v>158</v>
      </c>
      <c r="G189" s="47" t="s">
        <v>160</v>
      </c>
      <c r="H189" s="47" t="s">
        <v>85</v>
      </c>
      <c r="I189" s="56">
        <v>6</v>
      </c>
    </row>
    <row r="190" spans="1:9" x14ac:dyDescent="0.2">
      <c r="A190" s="47" t="s">
        <v>114</v>
      </c>
      <c r="B190" s="47" t="s">
        <v>32</v>
      </c>
      <c r="C190" s="47" t="s">
        <v>187</v>
      </c>
      <c r="D190" s="47" t="s">
        <v>40</v>
      </c>
      <c r="E190" s="47" t="s">
        <v>84</v>
      </c>
      <c r="F190" s="47" t="s">
        <v>158</v>
      </c>
      <c r="G190" s="47" t="s">
        <v>160</v>
      </c>
      <c r="H190" s="47" t="s">
        <v>86</v>
      </c>
      <c r="I190" s="56">
        <v>1</v>
      </c>
    </row>
    <row r="191" spans="1:9" x14ac:dyDescent="0.2">
      <c r="A191" s="47" t="s">
        <v>114</v>
      </c>
      <c r="B191" s="47" t="s">
        <v>32</v>
      </c>
      <c r="C191" s="47" t="s">
        <v>187</v>
      </c>
      <c r="D191" s="47" t="s">
        <v>40</v>
      </c>
      <c r="E191" s="47" t="s">
        <v>84</v>
      </c>
      <c r="F191" s="47" t="s">
        <v>158</v>
      </c>
      <c r="G191" s="47" t="s">
        <v>160</v>
      </c>
      <c r="H191" s="47" t="s">
        <v>87</v>
      </c>
      <c r="I191" s="56">
        <v>3</v>
      </c>
    </row>
    <row r="192" spans="1:9" x14ac:dyDescent="0.2">
      <c r="A192" s="47" t="s">
        <v>114</v>
      </c>
      <c r="B192" s="47" t="s">
        <v>32</v>
      </c>
      <c r="C192" s="47" t="s">
        <v>187</v>
      </c>
      <c r="D192" s="47" t="s">
        <v>40</v>
      </c>
      <c r="E192" s="47" t="s">
        <v>84</v>
      </c>
      <c r="F192" s="47" t="s">
        <v>158</v>
      </c>
      <c r="G192" s="47" t="s">
        <v>160</v>
      </c>
      <c r="H192" s="47" t="s">
        <v>88</v>
      </c>
      <c r="I192" s="56">
        <v>1</v>
      </c>
    </row>
    <row r="193" spans="1:9" x14ac:dyDescent="0.2">
      <c r="A193" s="47" t="s">
        <v>114</v>
      </c>
      <c r="B193" s="47" t="s">
        <v>32</v>
      </c>
      <c r="C193" s="47" t="s">
        <v>187</v>
      </c>
      <c r="D193" s="47" t="s">
        <v>40</v>
      </c>
      <c r="E193" s="47" t="s">
        <v>84</v>
      </c>
      <c r="F193" s="47" t="s">
        <v>158</v>
      </c>
      <c r="G193" s="47" t="s">
        <v>90</v>
      </c>
      <c r="H193" s="47" t="s">
        <v>86</v>
      </c>
      <c r="I193" s="56">
        <v>4</v>
      </c>
    </row>
    <row r="194" spans="1:9" x14ac:dyDescent="0.2">
      <c r="A194" s="47" t="s">
        <v>114</v>
      </c>
      <c r="B194" s="47" t="s">
        <v>32</v>
      </c>
      <c r="C194" s="47" t="s">
        <v>187</v>
      </c>
      <c r="D194" s="47" t="s">
        <v>40</v>
      </c>
      <c r="E194" s="47" t="s">
        <v>84</v>
      </c>
      <c r="F194" s="47" t="s">
        <v>158</v>
      </c>
      <c r="G194" s="47" t="s">
        <v>90</v>
      </c>
      <c r="H194" s="47" t="s">
        <v>87</v>
      </c>
      <c r="I194" s="56">
        <v>17</v>
      </c>
    </row>
    <row r="195" spans="1:9" x14ac:dyDescent="0.2">
      <c r="A195" s="47" t="s">
        <v>114</v>
      </c>
      <c r="B195" s="47" t="s">
        <v>32</v>
      </c>
      <c r="C195" s="47" t="s">
        <v>187</v>
      </c>
      <c r="D195" s="47" t="s">
        <v>40</v>
      </c>
      <c r="E195" s="47" t="s">
        <v>84</v>
      </c>
      <c r="F195" s="47" t="s">
        <v>158</v>
      </c>
      <c r="G195" s="47" t="s">
        <v>90</v>
      </c>
      <c r="H195" s="47" t="s">
        <v>88</v>
      </c>
      <c r="I195" s="56">
        <v>5</v>
      </c>
    </row>
    <row r="196" spans="1:9" x14ac:dyDescent="0.2">
      <c r="A196" s="47" t="s">
        <v>114</v>
      </c>
      <c r="B196" s="47" t="s">
        <v>34</v>
      </c>
      <c r="C196" s="47" t="s">
        <v>189</v>
      </c>
      <c r="D196" s="47" t="s">
        <v>83</v>
      </c>
      <c r="E196" s="47" t="s">
        <v>92</v>
      </c>
      <c r="F196" s="47" t="s">
        <v>158</v>
      </c>
      <c r="G196" s="47" t="s">
        <v>160</v>
      </c>
      <c r="H196" s="47" t="s">
        <v>85</v>
      </c>
      <c r="I196" s="56">
        <v>1</v>
      </c>
    </row>
    <row r="197" spans="1:9" x14ac:dyDescent="0.2">
      <c r="A197" s="47" t="s">
        <v>114</v>
      </c>
      <c r="B197" s="47" t="s">
        <v>34</v>
      </c>
      <c r="C197" s="47" t="s">
        <v>189</v>
      </c>
      <c r="D197" s="47" t="s">
        <v>83</v>
      </c>
      <c r="E197" s="47" t="s">
        <v>92</v>
      </c>
      <c r="F197" s="47" t="s">
        <v>158</v>
      </c>
      <c r="G197" s="47" t="s">
        <v>160</v>
      </c>
      <c r="H197" s="47" t="s">
        <v>86</v>
      </c>
      <c r="I197" s="56">
        <v>1</v>
      </c>
    </row>
    <row r="198" spans="1:9" x14ac:dyDescent="0.2">
      <c r="A198" s="47" t="s">
        <v>114</v>
      </c>
      <c r="B198" s="47" t="s">
        <v>96</v>
      </c>
      <c r="C198" s="47" t="s">
        <v>191</v>
      </c>
      <c r="D198" s="47" t="s">
        <v>40</v>
      </c>
      <c r="E198" s="47" t="s">
        <v>84</v>
      </c>
      <c r="F198" s="47" t="s">
        <v>158</v>
      </c>
      <c r="G198" s="47" t="s">
        <v>160</v>
      </c>
      <c r="H198" s="47" t="s">
        <v>85</v>
      </c>
      <c r="I198" s="56">
        <v>1</v>
      </c>
    </row>
    <row r="199" spans="1:9" x14ac:dyDescent="0.2">
      <c r="A199" s="47" t="s">
        <v>114</v>
      </c>
      <c r="B199" s="47" t="s">
        <v>36</v>
      </c>
      <c r="C199" s="47" t="s">
        <v>199</v>
      </c>
      <c r="D199" s="47" t="s">
        <v>83</v>
      </c>
      <c r="E199" s="47" t="s">
        <v>91</v>
      </c>
      <c r="F199" s="47" t="s">
        <v>158</v>
      </c>
      <c r="G199" s="47" t="s">
        <v>160</v>
      </c>
      <c r="H199" s="47" t="s">
        <v>85</v>
      </c>
      <c r="I199" s="56">
        <v>1</v>
      </c>
    </row>
    <row r="200" spans="1:9" x14ac:dyDescent="0.2">
      <c r="A200" s="47" t="s">
        <v>114</v>
      </c>
      <c r="B200" s="47" t="s">
        <v>37</v>
      </c>
      <c r="C200" s="47" t="s">
        <v>192</v>
      </c>
      <c r="D200" s="47" t="s">
        <v>40</v>
      </c>
      <c r="E200" s="47" t="s">
        <v>84</v>
      </c>
      <c r="F200" s="47" t="s">
        <v>158</v>
      </c>
      <c r="G200" s="47" t="s">
        <v>160</v>
      </c>
      <c r="H200" s="47" t="s">
        <v>85</v>
      </c>
      <c r="I200" s="56">
        <v>1</v>
      </c>
    </row>
    <row r="201" spans="1:9" x14ac:dyDescent="0.2">
      <c r="A201" s="47" t="s">
        <v>114</v>
      </c>
      <c r="B201" s="47" t="s">
        <v>39</v>
      </c>
      <c r="C201" s="47" t="s">
        <v>194</v>
      </c>
      <c r="D201" s="47" t="s">
        <v>40</v>
      </c>
      <c r="E201" s="47" t="s">
        <v>84</v>
      </c>
      <c r="F201" s="47" t="s">
        <v>158</v>
      </c>
      <c r="G201" s="47" t="s">
        <v>160</v>
      </c>
      <c r="H201" s="47" t="s">
        <v>85</v>
      </c>
      <c r="I201" s="56">
        <v>1</v>
      </c>
    </row>
    <row r="202" spans="1:9" x14ac:dyDescent="0.2">
      <c r="A202" s="47" t="s">
        <v>114</v>
      </c>
      <c r="B202" s="47" t="s">
        <v>39</v>
      </c>
      <c r="C202" s="47" t="s">
        <v>194</v>
      </c>
      <c r="D202" s="47" t="s">
        <v>40</v>
      </c>
      <c r="E202" s="47" t="s">
        <v>84</v>
      </c>
      <c r="F202" s="47" t="s">
        <v>158</v>
      </c>
      <c r="G202" s="47" t="s">
        <v>160</v>
      </c>
      <c r="H202" s="47" t="s">
        <v>87</v>
      </c>
      <c r="I202" s="56">
        <v>5</v>
      </c>
    </row>
    <row r="203" spans="1:9" x14ac:dyDescent="0.2">
      <c r="A203" s="47" t="s">
        <v>114</v>
      </c>
      <c r="B203" s="47" t="s">
        <v>39</v>
      </c>
      <c r="C203" s="47" t="s">
        <v>194</v>
      </c>
      <c r="D203" s="47" t="s">
        <v>40</v>
      </c>
      <c r="E203" s="47" t="s">
        <v>84</v>
      </c>
      <c r="F203" s="47" t="s">
        <v>158</v>
      </c>
      <c r="G203" s="47" t="s">
        <v>160</v>
      </c>
      <c r="H203" s="47" t="s">
        <v>88</v>
      </c>
      <c r="I203" s="56">
        <v>2</v>
      </c>
    </row>
    <row r="204" spans="1:9" x14ac:dyDescent="0.2">
      <c r="A204" s="47" t="s">
        <v>114</v>
      </c>
      <c r="B204" s="47" t="s">
        <v>39</v>
      </c>
      <c r="C204" s="47" t="s">
        <v>194</v>
      </c>
      <c r="D204" s="47" t="s">
        <v>40</v>
      </c>
      <c r="E204" s="47" t="s">
        <v>84</v>
      </c>
      <c r="F204" s="47" t="s">
        <v>158</v>
      </c>
      <c r="G204" s="47" t="s">
        <v>90</v>
      </c>
      <c r="H204" s="47" t="s">
        <v>86</v>
      </c>
      <c r="I204" s="56">
        <v>2</v>
      </c>
    </row>
    <row r="205" spans="1:9" x14ac:dyDescent="0.2">
      <c r="A205" s="47" t="s">
        <v>114</v>
      </c>
      <c r="B205" s="47" t="s">
        <v>39</v>
      </c>
      <c r="C205" s="47" t="s">
        <v>194</v>
      </c>
      <c r="D205" s="47" t="s">
        <v>40</v>
      </c>
      <c r="E205" s="47" t="s">
        <v>84</v>
      </c>
      <c r="F205" s="47" t="s">
        <v>158</v>
      </c>
      <c r="G205" s="47" t="s">
        <v>90</v>
      </c>
      <c r="H205" s="47" t="s">
        <v>87</v>
      </c>
      <c r="I205" s="56">
        <v>3</v>
      </c>
    </row>
    <row r="206" spans="1:9" x14ac:dyDescent="0.2">
      <c r="A206" s="47" t="s">
        <v>114</v>
      </c>
      <c r="B206" s="47" t="s">
        <v>39</v>
      </c>
      <c r="C206" s="47" t="s">
        <v>194</v>
      </c>
      <c r="D206" s="47" t="s">
        <v>40</v>
      </c>
      <c r="E206" s="47" t="s">
        <v>84</v>
      </c>
      <c r="F206" s="47" t="s">
        <v>158</v>
      </c>
      <c r="G206" s="47" t="s">
        <v>90</v>
      </c>
      <c r="H206" s="47" t="s">
        <v>88</v>
      </c>
      <c r="I206" s="56">
        <v>2</v>
      </c>
    </row>
    <row r="207" spans="1:9" x14ac:dyDescent="0.2">
      <c r="A207" s="47" t="s">
        <v>113</v>
      </c>
      <c r="B207" s="47" t="s">
        <v>1</v>
      </c>
      <c r="C207" s="47" t="s">
        <v>157</v>
      </c>
      <c r="D207" s="47" t="s">
        <v>83</v>
      </c>
      <c r="E207" s="47" t="s">
        <v>84</v>
      </c>
      <c r="F207" s="47" t="s">
        <v>158</v>
      </c>
      <c r="G207" s="47" t="s">
        <v>160</v>
      </c>
      <c r="H207" s="47" t="s">
        <v>87</v>
      </c>
      <c r="I207" s="56">
        <v>2</v>
      </c>
    </row>
    <row r="208" spans="1:9" x14ac:dyDescent="0.2">
      <c r="A208" s="47" t="s">
        <v>113</v>
      </c>
      <c r="B208" s="47" t="s">
        <v>1</v>
      </c>
      <c r="C208" s="47" t="s">
        <v>157</v>
      </c>
      <c r="D208" s="47" t="s">
        <v>83</v>
      </c>
      <c r="E208" s="47" t="s">
        <v>84</v>
      </c>
      <c r="F208" s="47" t="s">
        <v>158</v>
      </c>
      <c r="G208" s="47" t="s">
        <v>90</v>
      </c>
      <c r="H208" s="47" t="s">
        <v>88</v>
      </c>
      <c r="I208" s="56">
        <v>1</v>
      </c>
    </row>
    <row r="209" spans="1:9" x14ac:dyDescent="0.2">
      <c r="A209" s="47" t="s">
        <v>113</v>
      </c>
      <c r="B209" s="47" t="s">
        <v>2</v>
      </c>
      <c r="C209" s="47" t="s">
        <v>161</v>
      </c>
      <c r="D209" s="47" t="s">
        <v>83</v>
      </c>
      <c r="E209" s="47" t="s">
        <v>91</v>
      </c>
      <c r="F209" s="47" t="s">
        <v>158</v>
      </c>
      <c r="G209" s="47" t="s">
        <v>90</v>
      </c>
      <c r="H209" s="47" t="s">
        <v>85</v>
      </c>
      <c r="I209" s="56">
        <v>2</v>
      </c>
    </row>
    <row r="210" spans="1:9" x14ac:dyDescent="0.2">
      <c r="A210" s="47" t="s">
        <v>113</v>
      </c>
      <c r="B210" s="47" t="s">
        <v>2</v>
      </c>
      <c r="C210" s="47" t="s">
        <v>161</v>
      </c>
      <c r="D210" s="47" t="s">
        <v>83</v>
      </c>
      <c r="E210" s="47" t="s">
        <v>91</v>
      </c>
      <c r="F210" s="47" t="s">
        <v>158</v>
      </c>
      <c r="G210" s="47" t="s">
        <v>90</v>
      </c>
      <c r="H210" s="47" t="s">
        <v>86</v>
      </c>
      <c r="I210" s="56">
        <v>9</v>
      </c>
    </row>
    <row r="211" spans="1:9" x14ac:dyDescent="0.2">
      <c r="A211" s="47" t="s">
        <v>113</v>
      </c>
      <c r="B211" s="47" t="s">
        <v>2</v>
      </c>
      <c r="C211" s="47" t="s">
        <v>161</v>
      </c>
      <c r="D211" s="47" t="s">
        <v>83</v>
      </c>
      <c r="E211" s="47" t="s">
        <v>91</v>
      </c>
      <c r="F211" s="47" t="s">
        <v>158</v>
      </c>
      <c r="G211" s="47" t="s">
        <v>90</v>
      </c>
      <c r="H211" s="47" t="s">
        <v>87</v>
      </c>
      <c r="I211" s="56">
        <v>4</v>
      </c>
    </row>
    <row r="212" spans="1:9" x14ac:dyDescent="0.2">
      <c r="A212" s="47" t="s">
        <v>113</v>
      </c>
      <c r="B212" s="47" t="s">
        <v>3</v>
      </c>
      <c r="C212" s="47" t="s">
        <v>162</v>
      </c>
      <c r="D212" s="47" t="s">
        <v>83</v>
      </c>
      <c r="E212" s="47" t="s">
        <v>84</v>
      </c>
      <c r="F212" s="47" t="s">
        <v>158</v>
      </c>
      <c r="G212" s="47" t="s">
        <v>160</v>
      </c>
      <c r="H212" s="47" t="s">
        <v>85</v>
      </c>
      <c r="I212" s="56">
        <v>1</v>
      </c>
    </row>
    <row r="213" spans="1:9" x14ac:dyDescent="0.2">
      <c r="A213" s="47" t="s">
        <v>113</v>
      </c>
      <c r="B213" s="47" t="s">
        <v>4</v>
      </c>
      <c r="C213" s="47" t="s">
        <v>163</v>
      </c>
      <c r="D213" s="47" t="s">
        <v>83</v>
      </c>
      <c r="E213" s="47" t="s">
        <v>91</v>
      </c>
      <c r="F213" s="47" t="s">
        <v>158</v>
      </c>
      <c r="G213" s="47" t="s">
        <v>90</v>
      </c>
      <c r="H213" s="47" t="s">
        <v>85</v>
      </c>
      <c r="I213" s="56">
        <v>7</v>
      </c>
    </row>
    <row r="214" spans="1:9" x14ac:dyDescent="0.2">
      <c r="A214" s="47" t="s">
        <v>113</v>
      </c>
      <c r="B214" s="47" t="s">
        <v>4</v>
      </c>
      <c r="C214" s="47" t="s">
        <v>163</v>
      </c>
      <c r="D214" s="47" t="s">
        <v>83</v>
      </c>
      <c r="E214" s="47" t="s">
        <v>91</v>
      </c>
      <c r="F214" s="47" t="s">
        <v>158</v>
      </c>
      <c r="G214" s="47" t="s">
        <v>90</v>
      </c>
      <c r="H214" s="47" t="s">
        <v>86</v>
      </c>
      <c r="I214" s="56">
        <v>11</v>
      </c>
    </row>
    <row r="215" spans="1:9" x14ac:dyDescent="0.2">
      <c r="A215" s="47" t="s">
        <v>113</v>
      </c>
      <c r="B215" s="47" t="s">
        <v>4</v>
      </c>
      <c r="C215" s="47" t="s">
        <v>163</v>
      </c>
      <c r="D215" s="47" t="s">
        <v>83</v>
      </c>
      <c r="E215" s="47" t="s">
        <v>91</v>
      </c>
      <c r="F215" s="47" t="s">
        <v>158</v>
      </c>
      <c r="G215" s="47" t="s">
        <v>90</v>
      </c>
      <c r="H215" s="47" t="s">
        <v>87</v>
      </c>
      <c r="I215" s="56">
        <v>1</v>
      </c>
    </row>
    <row r="216" spans="1:9" x14ac:dyDescent="0.2">
      <c r="A216" s="47" t="s">
        <v>113</v>
      </c>
      <c r="B216" s="47" t="s">
        <v>5</v>
      </c>
      <c r="C216" s="47" t="s">
        <v>164</v>
      </c>
      <c r="D216" s="47" t="s">
        <v>83</v>
      </c>
      <c r="E216" s="47" t="s">
        <v>92</v>
      </c>
      <c r="F216" s="47" t="s">
        <v>158</v>
      </c>
      <c r="G216" s="47" t="s">
        <v>160</v>
      </c>
      <c r="H216" s="47" t="s">
        <v>85</v>
      </c>
      <c r="I216" s="56">
        <v>1</v>
      </c>
    </row>
    <row r="217" spans="1:9" x14ac:dyDescent="0.2">
      <c r="A217" s="47" t="s">
        <v>113</v>
      </c>
      <c r="B217" s="47" t="s">
        <v>5</v>
      </c>
      <c r="C217" s="47" t="s">
        <v>164</v>
      </c>
      <c r="D217" s="47" t="s">
        <v>83</v>
      </c>
      <c r="E217" s="47" t="s">
        <v>92</v>
      </c>
      <c r="F217" s="47" t="s">
        <v>158</v>
      </c>
      <c r="G217" s="47" t="s">
        <v>90</v>
      </c>
      <c r="H217" s="47" t="s">
        <v>85</v>
      </c>
      <c r="I217" s="56">
        <v>3</v>
      </c>
    </row>
    <row r="218" spans="1:9" x14ac:dyDescent="0.2">
      <c r="A218" s="47" t="s">
        <v>113</v>
      </c>
      <c r="B218" s="47" t="s">
        <v>5</v>
      </c>
      <c r="C218" s="47" t="s">
        <v>164</v>
      </c>
      <c r="D218" s="47" t="s">
        <v>83</v>
      </c>
      <c r="E218" s="47" t="s">
        <v>92</v>
      </c>
      <c r="F218" s="47" t="s">
        <v>158</v>
      </c>
      <c r="G218" s="47" t="s">
        <v>90</v>
      </c>
      <c r="H218" s="47" t="s">
        <v>86</v>
      </c>
      <c r="I218" s="56">
        <v>26</v>
      </c>
    </row>
    <row r="219" spans="1:9" x14ac:dyDescent="0.2">
      <c r="A219" s="47" t="s">
        <v>113</v>
      </c>
      <c r="B219" s="47" t="s">
        <v>5</v>
      </c>
      <c r="C219" s="47" t="s">
        <v>164</v>
      </c>
      <c r="D219" s="47" t="s">
        <v>83</v>
      </c>
      <c r="E219" s="47" t="s">
        <v>92</v>
      </c>
      <c r="F219" s="47" t="s">
        <v>158</v>
      </c>
      <c r="G219" s="47" t="s">
        <v>90</v>
      </c>
      <c r="H219" s="47" t="s">
        <v>87</v>
      </c>
      <c r="I219" s="56">
        <v>1</v>
      </c>
    </row>
    <row r="220" spans="1:9" x14ac:dyDescent="0.2">
      <c r="A220" s="47" t="s">
        <v>113</v>
      </c>
      <c r="B220" s="47" t="s">
        <v>8</v>
      </c>
      <c r="C220" s="47" t="s">
        <v>166</v>
      </c>
      <c r="D220" s="47" t="s">
        <v>83</v>
      </c>
      <c r="E220" s="47" t="s">
        <v>92</v>
      </c>
      <c r="F220" s="47" t="s">
        <v>158</v>
      </c>
      <c r="G220" s="47" t="s">
        <v>160</v>
      </c>
      <c r="H220" s="47" t="s">
        <v>85</v>
      </c>
      <c r="I220" s="56">
        <v>1</v>
      </c>
    </row>
    <row r="221" spans="1:9" x14ac:dyDescent="0.2">
      <c r="A221" s="47" t="s">
        <v>113</v>
      </c>
      <c r="B221" s="47" t="s">
        <v>9</v>
      </c>
      <c r="C221" s="47" t="s">
        <v>167</v>
      </c>
      <c r="D221" s="47" t="s">
        <v>83</v>
      </c>
      <c r="E221" s="47" t="s">
        <v>92</v>
      </c>
      <c r="F221" s="47" t="s">
        <v>158</v>
      </c>
      <c r="G221" s="47" t="s">
        <v>90</v>
      </c>
      <c r="H221" s="47" t="s">
        <v>85</v>
      </c>
      <c r="I221" s="56">
        <v>3</v>
      </c>
    </row>
    <row r="222" spans="1:9" x14ac:dyDescent="0.2">
      <c r="A222" s="47" t="s">
        <v>113</v>
      </c>
      <c r="B222" s="47" t="s">
        <v>9</v>
      </c>
      <c r="C222" s="47" t="s">
        <v>167</v>
      </c>
      <c r="D222" s="47" t="s">
        <v>83</v>
      </c>
      <c r="E222" s="47" t="s">
        <v>92</v>
      </c>
      <c r="F222" s="47" t="s">
        <v>158</v>
      </c>
      <c r="G222" s="47" t="s">
        <v>90</v>
      </c>
      <c r="H222" s="47" t="s">
        <v>86</v>
      </c>
      <c r="I222" s="56">
        <v>1</v>
      </c>
    </row>
    <row r="223" spans="1:9" x14ac:dyDescent="0.2">
      <c r="A223" s="47" t="s">
        <v>113</v>
      </c>
      <c r="B223" s="47" t="s">
        <v>93</v>
      </c>
      <c r="C223" s="47" t="s">
        <v>168</v>
      </c>
      <c r="D223" s="47" t="s">
        <v>83</v>
      </c>
      <c r="E223" s="47" t="s">
        <v>92</v>
      </c>
      <c r="F223" s="47" t="s">
        <v>158</v>
      </c>
      <c r="G223" s="47" t="s">
        <v>160</v>
      </c>
      <c r="H223" s="47" t="s">
        <v>85</v>
      </c>
      <c r="I223" s="56">
        <v>4</v>
      </c>
    </row>
    <row r="224" spans="1:9" x14ac:dyDescent="0.2">
      <c r="A224" s="47" t="s">
        <v>113</v>
      </c>
      <c r="B224" s="47" t="s">
        <v>94</v>
      </c>
      <c r="C224" s="47" t="s">
        <v>169</v>
      </c>
      <c r="D224" s="47" t="s">
        <v>83</v>
      </c>
      <c r="E224" s="47" t="s">
        <v>91</v>
      </c>
      <c r="F224" s="47" t="s">
        <v>158</v>
      </c>
      <c r="G224" s="47" t="s">
        <v>160</v>
      </c>
      <c r="H224" s="47" t="s">
        <v>85</v>
      </c>
      <c r="I224" s="56">
        <v>1</v>
      </c>
    </row>
    <row r="225" spans="1:9" x14ac:dyDescent="0.2">
      <c r="A225" s="47" t="s">
        <v>113</v>
      </c>
      <c r="B225" s="47" t="s">
        <v>94</v>
      </c>
      <c r="C225" s="47" t="s">
        <v>169</v>
      </c>
      <c r="D225" s="47" t="s">
        <v>83</v>
      </c>
      <c r="E225" s="47" t="s">
        <v>91</v>
      </c>
      <c r="F225" s="47" t="s">
        <v>158</v>
      </c>
      <c r="G225" s="47" t="s">
        <v>160</v>
      </c>
      <c r="H225" s="47" t="s">
        <v>86</v>
      </c>
      <c r="I225" s="56">
        <v>1</v>
      </c>
    </row>
    <row r="226" spans="1:9" x14ac:dyDescent="0.2">
      <c r="A226" s="47" t="s">
        <v>113</v>
      </c>
      <c r="B226" s="47" t="s">
        <v>94</v>
      </c>
      <c r="C226" s="47" t="s">
        <v>169</v>
      </c>
      <c r="D226" s="47" t="s">
        <v>83</v>
      </c>
      <c r="E226" s="47" t="s">
        <v>91</v>
      </c>
      <c r="F226" s="47" t="s">
        <v>158</v>
      </c>
      <c r="G226" s="47" t="s">
        <v>160</v>
      </c>
      <c r="H226" s="47" t="s">
        <v>87</v>
      </c>
      <c r="I226" s="56">
        <v>1</v>
      </c>
    </row>
    <row r="227" spans="1:9" x14ac:dyDescent="0.2">
      <c r="A227" s="47" t="s">
        <v>113</v>
      </c>
      <c r="B227" s="47" t="s">
        <v>94</v>
      </c>
      <c r="C227" s="47" t="s">
        <v>169</v>
      </c>
      <c r="D227" s="47" t="s">
        <v>83</v>
      </c>
      <c r="E227" s="47" t="s">
        <v>91</v>
      </c>
      <c r="F227" s="47" t="s">
        <v>158</v>
      </c>
      <c r="G227" s="47" t="s">
        <v>160</v>
      </c>
      <c r="H227" s="47" t="s">
        <v>88</v>
      </c>
      <c r="I227" s="56">
        <v>1</v>
      </c>
    </row>
    <row r="228" spans="1:9" x14ac:dyDescent="0.2">
      <c r="A228" s="47" t="s">
        <v>113</v>
      </c>
      <c r="B228" s="47" t="s">
        <v>11</v>
      </c>
      <c r="C228" s="47" t="s">
        <v>170</v>
      </c>
      <c r="D228" s="47" t="s">
        <v>83</v>
      </c>
      <c r="E228" s="47" t="s">
        <v>92</v>
      </c>
      <c r="F228" s="47" t="s">
        <v>158</v>
      </c>
      <c r="G228" s="47" t="s">
        <v>160</v>
      </c>
      <c r="H228" s="47" t="s">
        <v>85</v>
      </c>
      <c r="I228" s="56">
        <v>1</v>
      </c>
    </row>
    <row r="229" spans="1:9" x14ac:dyDescent="0.2">
      <c r="A229" s="47" t="s">
        <v>113</v>
      </c>
      <c r="B229" s="47" t="s">
        <v>11</v>
      </c>
      <c r="C229" s="47" t="s">
        <v>170</v>
      </c>
      <c r="D229" s="47" t="s">
        <v>83</v>
      </c>
      <c r="E229" s="47" t="s">
        <v>92</v>
      </c>
      <c r="F229" s="47" t="s">
        <v>158</v>
      </c>
      <c r="G229" s="47" t="s">
        <v>90</v>
      </c>
      <c r="H229" s="47" t="s">
        <v>85</v>
      </c>
      <c r="I229" s="56">
        <v>8</v>
      </c>
    </row>
    <row r="230" spans="1:9" x14ac:dyDescent="0.2">
      <c r="A230" s="47" t="s">
        <v>113</v>
      </c>
      <c r="B230" s="47" t="s">
        <v>11</v>
      </c>
      <c r="C230" s="47" t="s">
        <v>170</v>
      </c>
      <c r="D230" s="47" t="s">
        <v>83</v>
      </c>
      <c r="E230" s="47" t="s">
        <v>92</v>
      </c>
      <c r="F230" s="47" t="s">
        <v>158</v>
      </c>
      <c r="G230" s="47" t="s">
        <v>90</v>
      </c>
      <c r="H230" s="47" t="s">
        <v>86</v>
      </c>
      <c r="I230" s="56">
        <v>10</v>
      </c>
    </row>
    <row r="231" spans="1:9" x14ac:dyDescent="0.2">
      <c r="A231" s="47" t="s">
        <v>113</v>
      </c>
      <c r="B231" s="47" t="s">
        <v>11</v>
      </c>
      <c r="C231" s="47" t="s">
        <v>170</v>
      </c>
      <c r="D231" s="47" t="s">
        <v>83</v>
      </c>
      <c r="E231" s="47" t="s">
        <v>92</v>
      </c>
      <c r="F231" s="47" t="s">
        <v>158</v>
      </c>
      <c r="G231" s="47" t="s">
        <v>90</v>
      </c>
      <c r="H231" s="47" t="s">
        <v>87</v>
      </c>
      <c r="I231" s="56">
        <v>1</v>
      </c>
    </row>
    <row r="232" spans="1:9" x14ac:dyDescent="0.2">
      <c r="A232" s="47" t="s">
        <v>113</v>
      </c>
      <c r="B232" s="47" t="s">
        <v>12</v>
      </c>
      <c r="C232" s="47" t="s">
        <v>171</v>
      </c>
      <c r="D232" s="47" t="s">
        <v>83</v>
      </c>
      <c r="E232" s="47" t="s">
        <v>91</v>
      </c>
      <c r="F232" s="47" t="s">
        <v>158</v>
      </c>
      <c r="G232" s="47" t="s">
        <v>160</v>
      </c>
      <c r="H232" s="47" t="s">
        <v>86</v>
      </c>
      <c r="I232" s="56">
        <v>1</v>
      </c>
    </row>
    <row r="233" spans="1:9" x14ac:dyDescent="0.2">
      <c r="A233" s="47" t="s">
        <v>113</v>
      </c>
      <c r="B233" s="47" t="s">
        <v>12</v>
      </c>
      <c r="C233" s="47" t="s">
        <v>171</v>
      </c>
      <c r="D233" s="47" t="s">
        <v>83</v>
      </c>
      <c r="E233" s="47" t="s">
        <v>91</v>
      </c>
      <c r="F233" s="47" t="s">
        <v>158</v>
      </c>
      <c r="G233" s="47" t="s">
        <v>160</v>
      </c>
      <c r="H233" s="47" t="s">
        <v>88</v>
      </c>
      <c r="I233" s="56">
        <v>2</v>
      </c>
    </row>
    <row r="234" spans="1:9" x14ac:dyDescent="0.2">
      <c r="A234" s="47" t="s">
        <v>113</v>
      </c>
      <c r="B234" s="47" t="s">
        <v>12</v>
      </c>
      <c r="C234" s="47" t="s">
        <v>171</v>
      </c>
      <c r="D234" s="47" t="s">
        <v>83</v>
      </c>
      <c r="E234" s="47" t="s">
        <v>91</v>
      </c>
      <c r="F234" s="47" t="s">
        <v>158</v>
      </c>
      <c r="G234" s="47" t="s">
        <v>90</v>
      </c>
      <c r="H234" s="47" t="s">
        <v>88</v>
      </c>
      <c r="I234" s="56">
        <v>2</v>
      </c>
    </row>
    <row r="235" spans="1:9" x14ac:dyDescent="0.2">
      <c r="A235" s="47" t="s">
        <v>113</v>
      </c>
      <c r="B235" s="47" t="s">
        <v>13</v>
      </c>
      <c r="C235" s="47" t="s">
        <v>172</v>
      </c>
      <c r="D235" s="47" t="s">
        <v>83</v>
      </c>
      <c r="E235" s="47" t="s">
        <v>91</v>
      </c>
      <c r="F235" s="47" t="s">
        <v>158</v>
      </c>
      <c r="G235" s="47" t="s">
        <v>160</v>
      </c>
      <c r="H235" s="47" t="s">
        <v>85</v>
      </c>
      <c r="I235" s="56">
        <v>1</v>
      </c>
    </row>
    <row r="236" spans="1:9" x14ac:dyDescent="0.2">
      <c r="A236" s="47" t="s">
        <v>113</v>
      </c>
      <c r="B236" s="47" t="s">
        <v>13</v>
      </c>
      <c r="C236" s="47" t="s">
        <v>172</v>
      </c>
      <c r="D236" s="47" t="s">
        <v>83</v>
      </c>
      <c r="E236" s="47" t="s">
        <v>91</v>
      </c>
      <c r="F236" s="47" t="s">
        <v>158</v>
      </c>
      <c r="G236" s="47" t="s">
        <v>90</v>
      </c>
      <c r="H236" s="47" t="s">
        <v>85</v>
      </c>
      <c r="I236" s="56">
        <v>4</v>
      </c>
    </row>
    <row r="237" spans="1:9" x14ac:dyDescent="0.2">
      <c r="A237" s="47" t="s">
        <v>113</v>
      </c>
      <c r="B237" s="47" t="s">
        <v>13</v>
      </c>
      <c r="C237" s="47" t="s">
        <v>172</v>
      </c>
      <c r="D237" s="47" t="s">
        <v>83</v>
      </c>
      <c r="E237" s="47" t="s">
        <v>91</v>
      </c>
      <c r="F237" s="47" t="s">
        <v>158</v>
      </c>
      <c r="G237" s="47" t="s">
        <v>90</v>
      </c>
      <c r="H237" s="47" t="s">
        <v>86</v>
      </c>
      <c r="I237" s="56">
        <v>11</v>
      </c>
    </row>
    <row r="238" spans="1:9" x14ac:dyDescent="0.2">
      <c r="A238" s="47" t="s">
        <v>113</v>
      </c>
      <c r="B238" s="47" t="s">
        <v>13</v>
      </c>
      <c r="C238" s="47" t="s">
        <v>172</v>
      </c>
      <c r="D238" s="47" t="s">
        <v>83</v>
      </c>
      <c r="E238" s="47" t="s">
        <v>91</v>
      </c>
      <c r="F238" s="47" t="s">
        <v>158</v>
      </c>
      <c r="G238" s="47" t="s">
        <v>90</v>
      </c>
      <c r="H238" s="47" t="s">
        <v>87</v>
      </c>
      <c r="I238" s="56">
        <v>6</v>
      </c>
    </row>
    <row r="239" spans="1:9" x14ac:dyDescent="0.2">
      <c r="A239" s="47" t="s">
        <v>113</v>
      </c>
      <c r="B239" s="47" t="s">
        <v>13</v>
      </c>
      <c r="C239" s="47" t="s">
        <v>172</v>
      </c>
      <c r="D239" s="47" t="s">
        <v>83</v>
      </c>
      <c r="E239" s="47" t="s">
        <v>91</v>
      </c>
      <c r="F239" s="47" t="s">
        <v>158</v>
      </c>
      <c r="G239" s="47" t="s">
        <v>90</v>
      </c>
      <c r="H239" s="47" t="s">
        <v>88</v>
      </c>
      <c r="I239" s="56">
        <v>2</v>
      </c>
    </row>
    <row r="240" spans="1:9" x14ac:dyDescent="0.2">
      <c r="A240" s="47" t="s">
        <v>113</v>
      </c>
      <c r="B240" s="47" t="s">
        <v>15</v>
      </c>
      <c r="C240" s="47" t="s">
        <v>174</v>
      </c>
      <c r="D240" s="47" t="s">
        <v>40</v>
      </c>
      <c r="E240" s="47" t="s">
        <v>84</v>
      </c>
      <c r="F240" s="47" t="s">
        <v>158</v>
      </c>
      <c r="G240" s="47" t="s">
        <v>90</v>
      </c>
      <c r="H240" s="47" t="s">
        <v>85</v>
      </c>
      <c r="I240" s="56">
        <v>42</v>
      </c>
    </row>
    <row r="241" spans="1:9" x14ac:dyDescent="0.2">
      <c r="A241" s="47" t="s">
        <v>113</v>
      </c>
      <c r="B241" s="47" t="s">
        <v>15</v>
      </c>
      <c r="C241" s="47" t="s">
        <v>174</v>
      </c>
      <c r="D241" s="47" t="s">
        <v>40</v>
      </c>
      <c r="E241" s="47" t="s">
        <v>84</v>
      </c>
      <c r="F241" s="47" t="s">
        <v>158</v>
      </c>
      <c r="G241" s="47" t="s">
        <v>90</v>
      </c>
      <c r="H241" s="47" t="s">
        <v>86</v>
      </c>
      <c r="I241" s="56">
        <v>134</v>
      </c>
    </row>
    <row r="242" spans="1:9" x14ac:dyDescent="0.2">
      <c r="A242" s="47" t="s">
        <v>113</v>
      </c>
      <c r="B242" s="47" t="s">
        <v>15</v>
      </c>
      <c r="C242" s="47" t="s">
        <v>174</v>
      </c>
      <c r="D242" s="47" t="s">
        <v>40</v>
      </c>
      <c r="E242" s="47" t="s">
        <v>84</v>
      </c>
      <c r="F242" s="47" t="s">
        <v>158</v>
      </c>
      <c r="G242" s="47" t="s">
        <v>90</v>
      </c>
      <c r="H242" s="47" t="s">
        <v>87</v>
      </c>
      <c r="I242" s="56">
        <v>43</v>
      </c>
    </row>
    <row r="243" spans="1:9" x14ac:dyDescent="0.2">
      <c r="A243" s="47" t="s">
        <v>113</v>
      </c>
      <c r="B243" s="47" t="s">
        <v>15</v>
      </c>
      <c r="C243" s="47" t="s">
        <v>174</v>
      </c>
      <c r="D243" s="47" t="s">
        <v>40</v>
      </c>
      <c r="E243" s="47" t="s">
        <v>84</v>
      </c>
      <c r="F243" s="47" t="s">
        <v>158</v>
      </c>
      <c r="G243" s="47" t="s">
        <v>90</v>
      </c>
      <c r="H243" s="47" t="s">
        <v>88</v>
      </c>
      <c r="I243" s="56">
        <v>10</v>
      </c>
    </row>
    <row r="244" spans="1:9" x14ac:dyDescent="0.2">
      <c r="A244" s="47" t="s">
        <v>113</v>
      </c>
      <c r="B244" s="47" t="s">
        <v>15</v>
      </c>
      <c r="C244" s="47" t="s">
        <v>174</v>
      </c>
      <c r="D244" s="47" t="s">
        <v>40</v>
      </c>
      <c r="E244" s="47" t="s">
        <v>84</v>
      </c>
      <c r="F244" s="47" t="s">
        <v>158</v>
      </c>
      <c r="G244" s="47" t="s">
        <v>90</v>
      </c>
      <c r="H244" s="47" t="s">
        <v>89</v>
      </c>
      <c r="I244" s="56">
        <v>1</v>
      </c>
    </row>
    <row r="245" spans="1:9" x14ac:dyDescent="0.2">
      <c r="A245" s="47" t="s">
        <v>113</v>
      </c>
      <c r="B245" s="47" t="s">
        <v>16</v>
      </c>
      <c r="C245" s="47" t="s">
        <v>175</v>
      </c>
      <c r="D245" s="47" t="s">
        <v>40</v>
      </c>
      <c r="E245" s="47" t="s">
        <v>84</v>
      </c>
      <c r="F245" s="47" t="s">
        <v>158</v>
      </c>
      <c r="G245" s="47" t="s">
        <v>90</v>
      </c>
      <c r="H245" s="47" t="s">
        <v>85</v>
      </c>
      <c r="I245" s="56">
        <v>8</v>
      </c>
    </row>
    <row r="246" spans="1:9" x14ac:dyDescent="0.2">
      <c r="A246" s="47" t="s">
        <v>113</v>
      </c>
      <c r="B246" s="47" t="s">
        <v>16</v>
      </c>
      <c r="C246" s="47" t="s">
        <v>175</v>
      </c>
      <c r="D246" s="47" t="s">
        <v>40</v>
      </c>
      <c r="E246" s="47" t="s">
        <v>84</v>
      </c>
      <c r="F246" s="47" t="s">
        <v>158</v>
      </c>
      <c r="G246" s="47" t="s">
        <v>90</v>
      </c>
      <c r="H246" s="47" t="s">
        <v>86</v>
      </c>
      <c r="I246" s="56">
        <v>50</v>
      </c>
    </row>
    <row r="247" spans="1:9" x14ac:dyDescent="0.2">
      <c r="A247" s="47" t="s">
        <v>113</v>
      </c>
      <c r="B247" s="47" t="s">
        <v>16</v>
      </c>
      <c r="C247" s="47" t="s">
        <v>175</v>
      </c>
      <c r="D247" s="47" t="s">
        <v>40</v>
      </c>
      <c r="E247" s="47" t="s">
        <v>84</v>
      </c>
      <c r="F247" s="47" t="s">
        <v>158</v>
      </c>
      <c r="G247" s="47" t="s">
        <v>90</v>
      </c>
      <c r="H247" s="47" t="s">
        <v>87</v>
      </c>
      <c r="I247" s="56">
        <v>6</v>
      </c>
    </row>
    <row r="248" spans="1:9" x14ac:dyDescent="0.2">
      <c r="A248" s="47" t="s">
        <v>113</v>
      </c>
      <c r="B248" s="47" t="s">
        <v>67</v>
      </c>
      <c r="C248" s="47" t="s">
        <v>176</v>
      </c>
      <c r="D248" s="47" t="s">
        <v>83</v>
      </c>
      <c r="E248" s="47" t="s">
        <v>91</v>
      </c>
      <c r="F248" s="47" t="s">
        <v>158</v>
      </c>
      <c r="G248" s="47" t="s">
        <v>160</v>
      </c>
      <c r="H248" s="47" t="s">
        <v>86</v>
      </c>
      <c r="I248" s="56">
        <v>3</v>
      </c>
    </row>
    <row r="249" spans="1:9" x14ac:dyDescent="0.2">
      <c r="A249" s="47" t="s">
        <v>113</v>
      </c>
      <c r="B249" s="47" t="s">
        <v>67</v>
      </c>
      <c r="C249" s="47" t="s">
        <v>176</v>
      </c>
      <c r="D249" s="47" t="s">
        <v>83</v>
      </c>
      <c r="E249" s="47" t="s">
        <v>91</v>
      </c>
      <c r="F249" s="47" t="s">
        <v>158</v>
      </c>
      <c r="G249" s="47" t="s">
        <v>160</v>
      </c>
      <c r="H249" s="47" t="s">
        <v>87</v>
      </c>
      <c r="I249" s="56">
        <v>1</v>
      </c>
    </row>
    <row r="250" spans="1:9" x14ac:dyDescent="0.2">
      <c r="A250" s="47" t="s">
        <v>113</v>
      </c>
      <c r="B250" s="47" t="s">
        <v>67</v>
      </c>
      <c r="C250" s="47" t="s">
        <v>176</v>
      </c>
      <c r="D250" s="47" t="s">
        <v>83</v>
      </c>
      <c r="E250" s="47" t="s">
        <v>91</v>
      </c>
      <c r="F250" s="47" t="s">
        <v>158</v>
      </c>
      <c r="G250" s="47" t="s">
        <v>160</v>
      </c>
      <c r="H250" s="47" t="s">
        <v>88</v>
      </c>
      <c r="I250" s="56">
        <v>1</v>
      </c>
    </row>
    <row r="251" spans="1:9" x14ac:dyDescent="0.2">
      <c r="A251" s="47" t="s">
        <v>113</v>
      </c>
      <c r="B251" s="47" t="s">
        <v>67</v>
      </c>
      <c r="C251" s="47" t="s">
        <v>176</v>
      </c>
      <c r="D251" s="47" t="s">
        <v>83</v>
      </c>
      <c r="E251" s="47" t="s">
        <v>91</v>
      </c>
      <c r="F251" s="47" t="s">
        <v>158</v>
      </c>
      <c r="G251" s="47" t="s">
        <v>90</v>
      </c>
      <c r="H251" s="47" t="s">
        <v>87</v>
      </c>
      <c r="I251" s="56">
        <v>2</v>
      </c>
    </row>
    <row r="252" spans="1:9" x14ac:dyDescent="0.2">
      <c r="A252" s="47" t="s">
        <v>113</v>
      </c>
      <c r="B252" s="47" t="s">
        <v>67</v>
      </c>
      <c r="C252" s="47" t="s">
        <v>176</v>
      </c>
      <c r="D252" s="47" t="s">
        <v>83</v>
      </c>
      <c r="E252" s="47" t="s">
        <v>91</v>
      </c>
      <c r="F252" s="47" t="s">
        <v>158</v>
      </c>
      <c r="G252" s="47" t="s">
        <v>90</v>
      </c>
      <c r="H252" s="47" t="s">
        <v>88</v>
      </c>
      <c r="I252" s="56">
        <v>1</v>
      </c>
    </row>
    <row r="253" spans="1:9" x14ac:dyDescent="0.2">
      <c r="A253" s="47" t="s">
        <v>113</v>
      </c>
      <c r="B253" s="47" t="s">
        <v>17</v>
      </c>
      <c r="C253" s="47" t="s">
        <v>177</v>
      </c>
      <c r="D253" s="47" t="s">
        <v>83</v>
      </c>
      <c r="E253" s="47" t="s">
        <v>84</v>
      </c>
      <c r="F253" s="47" t="s">
        <v>158</v>
      </c>
      <c r="G253" s="47" t="s">
        <v>90</v>
      </c>
      <c r="H253" s="47" t="s">
        <v>85</v>
      </c>
      <c r="I253" s="56">
        <v>3</v>
      </c>
    </row>
    <row r="254" spans="1:9" x14ac:dyDescent="0.2">
      <c r="A254" s="47" t="s">
        <v>113</v>
      </c>
      <c r="B254" s="47" t="s">
        <v>17</v>
      </c>
      <c r="C254" s="47" t="s">
        <v>177</v>
      </c>
      <c r="D254" s="47" t="s">
        <v>83</v>
      </c>
      <c r="E254" s="47" t="s">
        <v>84</v>
      </c>
      <c r="F254" s="47" t="s">
        <v>158</v>
      </c>
      <c r="G254" s="47" t="s">
        <v>90</v>
      </c>
      <c r="H254" s="47" t="s">
        <v>86</v>
      </c>
      <c r="I254" s="56">
        <v>8</v>
      </c>
    </row>
    <row r="255" spans="1:9" x14ac:dyDescent="0.2">
      <c r="A255" s="47" t="s">
        <v>113</v>
      </c>
      <c r="B255" s="47" t="s">
        <v>17</v>
      </c>
      <c r="C255" s="47" t="s">
        <v>177</v>
      </c>
      <c r="D255" s="47" t="s">
        <v>83</v>
      </c>
      <c r="E255" s="47" t="s">
        <v>84</v>
      </c>
      <c r="F255" s="47" t="s">
        <v>158</v>
      </c>
      <c r="G255" s="47" t="s">
        <v>90</v>
      </c>
      <c r="H255" s="47" t="s">
        <v>87</v>
      </c>
      <c r="I255" s="56">
        <v>1</v>
      </c>
    </row>
    <row r="256" spans="1:9" x14ac:dyDescent="0.2">
      <c r="A256" s="47" t="s">
        <v>113</v>
      </c>
      <c r="B256" s="47" t="s">
        <v>20</v>
      </c>
      <c r="C256" s="47" t="s">
        <v>179</v>
      </c>
      <c r="D256" s="47" t="s">
        <v>83</v>
      </c>
      <c r="E256" s="47" t="s">
        <v>91</v>
      </c>
      <c r="F256" s="47" t="s">
        <v>158</v>
      </c>
      <c r="G256" s="47" t="s">
        <v>160</v>
      </c>
      <c r="H256" s="47" t="s">
        <v>85</v>
      </c>
      <c r="I256" s="56">
        <v>3</v>
      </c>
    </row>
    <row r="257" spans="1:9" x14ac:dyDescent="0.2">
      <c r="A257" s="47" t="s">
        <v>113</v>
      </c>
      <c r="B257" s="47" t="s">
        <v>21</v>
      </c>
      <c r="C257" s="47" t="s">
        <v>180</v>
      </c>
      <c r="D257" s="47" t="s">
        <v>83</v>
      </c>
      <c r="E257" s="47" t="s">
        <v>84</v>
      </c>
      <c r="F257" s="47" t="s">
        <v>158</v>
      </c>
      <c r="G257" s="47" t="s">
        <v>160</v>
      </c>
      <c r="H257" s="47" t="s">
        <v>85</v>
      </c>
      <c r="I257" s="56">
        <v>2</v>
      </c>
    </row>
    <row r="258" spans="1:9" x14ac:dyDescent="0.2">
      <c r="A258" s="47" t="s">
        <v>113</v>
      </c>
      <c r="B258" s="47" t="s">
        <v>21</v>
      </c>
      <c r="C258" s="47" t="s">
        <v>180</v>
      </c>
      <c r="D258" s="47" t="s">
        <v>83</v>
      </c>
      <c r="E258" s="47" t="s">
        <v>84</v>
      </c>
      <c r="F258" s="47" t="s">
        <v>158</v>
      </c>
      <c r="G258" s="47" t="s">
        <v>90</v>
      </c>
      <c r="H258" s="47" t="s">
        <v>85</v>
      </c>
      <c r="I258" s="56">
        <v>7</v>
      </c>
    </row>
    <row r="259" spans="1:9" x14ac:dyDescent="0.2">
      <c r="A259" s="47" t="s">
        <v>113</v>
      </c>
      <c r="B259" s="47" t="s">
        <v>21</v>
      </c>
      <c r="C259" s="47" t="s">
        <v>180</v>
      </c>
      <c r="D259" s="47" t="s">
        <v>83</v>
      </c>
      <c r="E259" s="47" t="s">
        <v>84</v>
      </c>
      <c r="F259" s="47" t="s">
        <v>158</v>
      </c>
      <c r="G259" s="47" t="s">
        <v>90</v>
      </c>
      <c r="H259" s="47" t="s">
        <v>86</v>
      </c>
      <c r="I259" s="56">
        <v>27</v>
      </c>
    </row>
    <row r="260" spans="1:9" x14ac:dyDescent="0.2">
      <c r="A260" s="47" t="s">
        <v>113</v>
      </c>
      <c r="B260" s="47" t="s">
        <v>21</v>
      </c>
      <c r="C260" s="47" t="s">
        <v>180</v>
      </c>
      <c r="D260" s="47" t="s">
        <v>83</v>
      </c>
      <c r="E260" s="47" t="s">
        <v>84</v>
      </c>
      <c r="F260" s="47" t="s">
        <v>158</v>
      </c>
      <c r="G260" s="47" t="s">
        <v>90</v>
      </c>
      <c r="H260" s="47" t="s">
        <v>87</v>
      </c>
      <c r="I260" s="56">
        <v>7</v>
      </c>
    </row>
    <row r="261" spans="1:9" x14ac:dyDescent="0.2">
      <c r="A261" s="47" t="s">
        <v>113</v>
      </c>
      <c r="B261" s="47" t="s">
        <v>24</v>
      </c>
      <c r="C261" s="47" t="s">
        <v>182</v>
      </c>
      <c r="D261" s="47" t="s">
        <v>40</v>
      </c>
      <c r="E261" s="47" t="s">
        <v>84</v>
      </c>
      <c r="F261" s="47" t="s">
        <v>158</v>
      </c>
      <c r="G261" s="47" t="s">
        <v>159</v>
      </c>
      <c r="H261" s="47" t="s">
        <v>86</v>
      </c>
      <c r="I261" s="56">
        <v>1</v>
      </c>
    </row>
    <row r="262" spans="1:9" x14ac:dyDescent="0.2">
      <c r="A262" s="47" t="s">
        <v>113</v>
      </c>
      <c r="B262" s="47" t="s">
        <v>24</v>
      </c>
      <c r="C262" s="47" t="s">
        <v>182</v>
      </c>
      <c r="D262" s="47" t="s">
        <v>40</v>
      </c>
      <c r="E262" s="47" t="s">
        <v>84</v>
      </c>
      <c r="F262" s="47" t="s">
        <v>158</v>
      </c>
      <c r="G262" s="47" t="s">
        <v>159</v>
      </c>
      <c r="H262" s="47" t="s">
        <v>87</v>
      </c>
      <c r="I262" s="56">
        <v>2</v>
      </c>
    </row>
    <row r="263" spans="1:9" x14ac:dyDescent="0.2">
      <c r="A263" s="47" t="s">
        <v>113</v>
      </c>
      <c r="B263" s="47" t="s">
        <v>24</v>
      </c>
      <c r="C263" s="47" t="s">
        <v>182</v>
      </c>
      <c r="D263" s="47" t="s">
        <v>40</v>
      </c>
      <c r="E263" s="47" t="s">
        <v>84</v>
      </c>
      <c r="F263" s="47" t="s">
        <v>158</v>
      </c>
      <c r="G263" s="47" t="s">
        <v>159</v>
      </c>
      <c r="H263" s="47" t="s">
        <v>88</v>
      </c>
      <c r="I263" s="56">
        <v>1</v>
      </c>
    </row>
    <row r="264" spans="1:9" x14ac:dyDescent="0.2">
      <c r="A264" s="47" t="s">
        <v>113</v>
      </c>
      <c r="B264" s="47" t="s">
        <v>24</v>
      </c>
      <c r="C264" s="47" t="s">
        <v>182</v>
      </c>
      <c r="D264" s="47" t="s">
        <v>40</v>
      </c>
      <c r="E264" s="47" t="s">
        <v>84</v>
      </c>
      <c r="F264" s="47" t="s">
        <v>158</v>
      </c>
      <c r="G264" s="47" t="s">
        <v>160</v>
      </c>
      <c r="H264" s="47" t="s">
        <v>85</v>
      </c>
      <c r="I264" s="56">
        <v>1</v>
      </c>
    </row>
    <row r="265" spans="1:9" x14ac:dyDescent="0.2">
      <c r="A265" s="47" t="s">
        <v>113</v>
      </c>
      <c r="B265" s="47" t="s">
        <v>24</v>
      </c>
      <c r="C265" s="47" t="s">
        <v>182</v>
      </c>
      <c r="D265" s="47" t="s">
        <v>40</v>
      </c>
      <c r="E265" s="47" t="s">
        <v>84</v>
      </c>
      <c r="F265" s="47" t="s">
        <v>158</v>
      </c>
      <c r="G265" s="47" t="s">
        <v>90</v>
      </c>
      <c r="H265" s="47" t="s">
        <v>85</v>
      </c>
      <c r="I265" s="56">
        <v>6</v>
      </c>
    </row>
    <row r="266" spans="1:9" x14ac:dyDescent="0.2">
      <c r="A266" s="47" t="s">
        <v>113</v>
      </c>
      <c r="B266" s="47" t="s">
        <v>24</v>
      </c>
      <c r="C266" s="47" t="s">
        <v>182</v>
      </c>
      <c r="D266" s="47" t="s">
        <v>40</v>
      </c>
      <c r="E266" s="47" t="s">
        <v>84</v>
      </c>
      <c r="F266" s="47" t="s">
        <v>158</v>
      </c>
      <c r="G266" s="47" t="s">
        <v>90</v>
      </c>
      <c r="H266" s="47" t="s">
        <v>86</v>
      </c>
      <c r="I266" s="56">
        <v>41</v>
      </c>
    </row>
    <row r="267" spans="1:9" x14ac:dyDescent="0.2">
      <c r="A267" s="47" t="s">
        <v>113</v>
      </c>
      <c r="B267" s="47" t="s">
        <v>24</v>
      </c>
      <c r="C267" s="47" t="s">
        <v>182</v>
      </c>
      <c r="D267" s="47" t="s">
        <v>40</v>
      </c>
      <c r="E267" s="47" t="s">
        <v>84</v>
      </c>
      <c r="F267" s="47" t="s">
        <v>158</v>
      </c>
      <c r="G267" s="47" t="s">
        <v>90</v>
      </c>
      <c r="H267" s="47" t="s">
        <v>87</v>
      </c>
      <c r="I267" s="56">
        <v>7</v>
      </c>
    </row>
    <row r="268" spans="1:9" x14ac:dyDescent="0.2">
      <c r="A268" s="47" t="s">
        <v>113</v>
      </c>
      <c r="B268" s="47" t="s">
        <v>25</v>
      </c>
      <c r="C268" s="47" t="s">
        <v>183</v>
      </c>
      <c r="D268" s="47" t="s">
        <v>83</v>
      </c>
      <c r="E268" s="47" t="s">
        <v>92</v>
      </c>
      <c r="F268" s="47" t="s">
        <v>158</v>
      </c>
      <c r="G268" s="47" t="s">
        <v>90</v>
      </c>
      <c r="H268" s="47" t="s">
        <v>85</v>
      </c>
      <c r="I268" s="56">
        <v>1</v>
      </c>
    </row>
    <row r="269" spans="1:9" x14ac:dyDescent="0.2">
      <c r="A269" s="47" t="s">
        <v>113</v>
      </c>
      <c r="B269" s="47" t="s">
        <v>25</v>
      </c>
      <c r="C269" s="47" t="s">
        <v>183</v>
      </c>
      <c r="D269" s="47" t="s">
        <v>83</v>
      </c>
      <c r="E269" s="47" t="s">
        <v>92</v>
      </c>
      <c r="F269" s="47" t="s">
        <v>158</v>
      </c>
      <c r="G269" s="47" t="s">
        <v>90</v>
      </c>
      <c r="H269" s="47" t="s">
        <v>86</v>
      </c>
      <c r="I269" s="56">
        <v>11</v>
      </c>
    </row>
    <row r="270" spans="1:9" x14ac:dyDescent="0.2">
      <c r="A270" s="47" t="s">
        <v>113</v>
      </c>
      <c r="B270" s="47" t="s">
        <v>25</v>
      </c>
      <c r="C270" s="47" t="s">
        <v>183</v>
      </c>
      <c r="D270" s="47" t="s">
        <v>83</v>
      </c>
      <c r="E270" s="47" t="s">
        <v>92</v>
      </c>
      <c r="F270" s="47" t="s">
        <v>158</v>
      </c>
      <c r="G270" s="47" t="s">
        <v>90</v>
      </c>
      <c r="H270" s="47" t="s">
        <v>87</v>
      </c>
      <c r="I270" s="56">
        <v>3</v>
      </c>
    </row>
    <row r="271" spans="1:9" x14ac:dyDescent="0.2">
      <c r="A271" s="47" t="s">
        <v>113</v>
      </c>
      <c r="B271" s="47" t="s">
        <v>29</v>
      </c>
      <c r="C271" s="47" t="s">
        <v>185</v>
      </c>
      <c r="D271" s="47" t="s">
        <v>83</v>
      </c>
      <c r="E271" s="47" t="s">
        <v>84</v>
      </c>
      <c r="F271" s="47" t="s">
        <v>158</v>
      </c>
      <c r="G271" s="47" t="s">
        <v>160</v>
      </c>
      <c r="H271" s="47" t="s">
        <v>85</v>
      </c>
      <c r="I271" s="56">
        <v>3</v>
      </c>
    </row>
    <row r="272" spans="1:9" x14ac:dyDescent="0.2">
      <c r="A272" s="47" t="s">
        <v>113</v>
      </c>
      <c r="B272" s="47" t="s">
        <v>29</v>
      </c>
      <c r="C272" s="47" t="s">
        <v>185</v>
      </c>
      <c r="D272" s="47" t="s">
        <v>83</v>
      </c>
      <c r="E272" s="47" t="s">
        <v>84</v>
      </c>
      <c r="F272" s="47" t="s">
        <v>158</v>
      </c>
      <c r="G272" s="47" t="s">
        <v>160</v>
      </c>
      <c r="H272" s="47" t="s">
        <v>86</v>
      </c>
      <c r="I272" s="56">
        <v>1</v>
      </c>
    </row>
    <row r="273" spans="1:9" x14ac:dyDescent="0.2">
      <c r="A273" s="47" t="s">
        <v>113</v>
      </c>
      <c r="B273" s="47" t="s">
        <v>29</v>
      </c>
      <c r="C273" s="47" t="s">
        <v>185</v>
      </c>
      <c r="D273" s="47" t="s">
        <v>83</v>
      </c>
      <c r="E273" s="47" t="s">
        <v>84</v>
      </c>
      <c r="F273" s="47" t="s">
        <v>158</v>
      </c>
      <c r="G273" s="47" t="s">
        <v>160</v>
      </c>
      <c r="H273" s="47" t="s">
        <v>87</v>
      </c>
      <c r="I273" s="56">
        <v>1</v>
      </c>
    </row>
    <row r="274" spans="1:9" x14ac:dyDescent="0.2">
      <c r="A274" s="47" t="s">
        <v>113</v>
      </c>
      <c r="B274" s="47" t="s">
        <v>29</v>
      </c>
      <c r="C274" s="47" t="s">
        <v>185</v>
      </c>
      <c r="D274" s="47" t="s">
        <v>83</v>
      </c>
      <c r="E274" s="47" t="s">
        <v>84</v>
      </c>
      <c r="F274" s="47" t="s">
        <v>158</v>
      </c>
      <c r="G274" s="47" t="s">
        <v>90</v>
      </c>
      <c r="H274" s="47" t="s">
        <v>86</v>
      </c>
      <c r="I274" s="56">
        <v>1</v>
      </c>
    </row>
    <row r="275" spans="1:9" x14ac:dyDescent="0.2">
      <c r="A275" s="47" t="s">
        <v>113</v>
      </c>
      <c r="B275" s="47" t="s">
        <v>30</v>
      </c>
      <c r="C275" s="47" t="s">
        <v>186</v>
      </c>
      <c r="D275" s="47" t="s">
        <v>83</v>
      </c>
      <c r="E275" s="47" t="s">
        <v>92</v>
      </c>
      <c r="F275" s="47" t="s">
        <v>158</v>
      </c>
      <c r="G275" s="47" t="s">
        <v>90</v>
      </c>
      <c r="H275" s="47" t="s">
        <v>85</v>
      </c>
      <c r="I275" s="56">
        <v>1</v>
      </c>
    </row>
    <row r="276" spans="1:9" x14ac:dyDescent="0.2">
      <c r="A276" s="47" t="s">
        <v>113</v>
      </c>
      <c r="B276" s="47" t="s">
        <v>30</v>
      </c>
      <c r="C276" s="47" t="s">
        <v>186</v>
      </c>
      <c r="D276" s="47" t="s">
        <v>83</v>
      </c>
      <c r="E276" s="47" t="s">
        <v>92</v>
      </c>
      <c r="F276" s="47" t="s">
        <v>158</v>
      </c>
      <c r="G276" s="47" t="s">
        <v>90</v>
      </c>
      <c r="H276" s="47" t="s">
        <v>86</v>
      </c>
      <c r="I276" s="56">
        <v>9</v>
      </c>
    </row>
    <row r="277" spans="1:9" x14ac:dyDescent="0.2">
      <c r="A277" s="47" t="s">
        <v>113</v>
      </c>
      <c r="B277" s="47" t="s">
        <v>30</v>
      </c>
      <c r="C277" s="47" t="s">
        <v>186</v>
      </c>
      <c r="D277" s="47" t="s">
        <v>83</v>
      </c>
      <c r="E277" s="47" t="s">
        <v>92</v>
      </c>
      <c r="F277" s="47" t="s">
        <v>158</v>
      </c>
      <c r="G277" s="47" t="s">
        <v>90</v>
      </c>
      <c r="H277" s="47" t="s">
        <v>87</v>
      </c>
      <c r="I277" s="56">
        <v>2</v>
      </c>
    </row>
    <row r="278" spans="1:9" x14ac:dyDescent="0.2">
      <c r="A278" s="47" t="s">
        <v>113</v>
      </c>
      <c r="B278" s="47" t="s">
        <v>33</v>
      </c>
      <c r="C278" s="47" t="s">
        <v>188</v>
      </c>
      <c r="D278" s="47" t="s">
        <v>83</v>
      </c>
      <c r="E278" s="47" t="s">
        <v>91</v>
      </c>
      <c r="F278" s="47" t="s">
        <v>158</v>
      </c>
      <c r="G278" s="47" t="s">
        <v>90</v>
      </c>
      <c r="H278" s="47" t="s">
        <v>85</v>
      </c>
      <c r="I278" s="56">
        <v>3</v>
      </c>
    </row>
    <row r="279" spans="1:9" x14ac:dyDescent="0.2">
      <c r="A279" s="47" t="s">
        <v>113</v>
      </c>
      <c r="B279" s="47" t="s">
        <v>33</v>
      </c>
      <c r="C279" s="47" t="s">
        <v>188</v>
      </c>
      <c r="D279" s="47" t="s">
        <v>83</v>
      </c>
      <c r="E279" s="47" t="s">
        <v>91</v>
      </c>
      <c r="F279" s="47" t="s">
        <v>158</v>
      </c>
      <c r="G279" s="47" t="s">
        <v>90</v>
      </c>
      <c r="H279" s="47" t="s">
        <v>86</v>
      </c>
      <c r="I279" s="56">
        <v>15</v>
      </c>
    </row>
    <row r="280" spans="1:9" x14ac:dyDescent="0.2">
      <c r="A280" s="47" t="s">
        <v>113</v>
      </c>
      <c r="B280" s="47" t="s">
        <v>33</v>
      </c>
      <c r="C280" s="47" t="s">
        <v>188</v>
      </c>
      <c r="D280" s="47" t="s">
        <v>83</v>
      </c>
      <c r="E280" s="47" t="s">
        <v>91</v>
      </c>
      <c r="F280" s="47" t="s">
        <v>158</v>
      </c>
      <c r="G280" s="47" t="s">
        <v>90</v>
      </c>
      <c r="H280" s="47" t="s">
        <v>87</v>
      </c>
      <c r="I280" s="56">
        <v>2</v>
      </c>
    </row>
    <row r="281" spans="1:9" x14ac:dyDescent="0.2">
      <c r="A281" s="47" t="s">
        <v>113</v>
      </c>
      <c r="B281" s="47" t="s">
        <v>34</v>
      </c>
      <c r="C281" s="47" t="s">
        <v>189</v>
      </c>
      <c r="D281" s="47" t="s">
        <v>83</v>
      </c>
      <c r="E281" s="47" t="s">
        <v>92</v>
      </c>
      <c r="F281" s="47" t="s">
        <v>158</v>
      </c>
      <c r="G281" s="47" t="s">
        <v>160</v>
      </c>
      <c r="H281" s="47" t="s">
        <v>86</v>
      </c>
      <c r="I281" s="56">
        <v>1</v>
      </c>
    </row>
    <row r="282" spans="1:9" x14ac:dyDescent="0.2">
      <c r="A282" s="47" t="s">
        <v>113</v>
      </c>
      <c r="B282" s="47" t="s">
        <v>34</v>
      </c>
      <c r="C282" s="47" t="s">
        <v>189</v>
      </c>
      <c r="D282" s="47" t="s">
        <v>83</v>
      </c>
      <c r="E282" s="47" t="s">
        <v>92</v>
      </c>
      <c r="F282" s="47" t="s">
        <v>158</v>
      </c>
      <c r="G282" s="47" t="s">
        <v>160</v>
      </c>
      <c r="H282" s="47" t="s">
        <v>89</v>
      </c>
      <c r="I282" s="56">
        <v>1</v>
      </c>
    </row>
    <row r="283" spans="1:9" x14ac:dyDescent="0.2">
      <c r="A283" s="47" t="s">
        <v>113</v>
      </c>
      <c r="B283" s="47" t="s">
        <v>35</v>
      </c>
      <c r="C283" s="47" t="s">
        <v>190</v>
      </c>
      <c r="D283" s="47" t="s">
        <v>83</v>
      </c>
      <c r="E283" s="47" t="s">
        <v>84</v>
      </c>
      <c r="F283" s="47" t="s">
        <v>158</v>
      </c>
      <c r="G283" s="47" t="s">
        <v>160</v>
      </c>
      <c r="H283" s="47" t="s">
        <v>85</v>
      </c>
      <c r="I283" s="56">
        <v>1</v>
      </c>
    </row>
    <row r="284" spans="1:9" x14ac:dyDescent="0.2">
      <c r="A284" s="47" t="s">
        <v>113</v>
      </c>
      <c r="B284" s="47" t="s">
        <v>96</v>
      </c>
      <c r="C284" s="47" t="s">
        <v>191</v>
      </c>
      <c r="D284" s="47" t="s">
        <v>40</v>
      </c>
      <c r="E284" s="47" t="s">
        <v>84</v>
      </c>
      <c r="F284" s="47" t="s">
        <v>158</v>
      </c>
      <c r="G284" s="47" t="s">
        <v>90</v>
      </c>
      <c r="H284" s="47" t="s">
        <v>85</v>
      </c>
      <c r="I284" s="56">
        <v>1</v>
      </c>
    </row>
    <row r="285" spans="1:9" x14ac:dyDescent="0.2">
      <c r="A285" s="47" t="s">
        <v>113</v>
      </c>
      <c r="B285" s="47" t="s">
        <v>96</v>
      </c>
      <c r="C285" s="47" t="s">
        <v>191</v>
      </c>
      <c r="D285" s="47" t="s">
        <v>40</v>
      </c>
      <c r="E285" s="47" t="s">
        <v>84</v>
      </c>
      <c r="F285" s="47" t="s">
        <v>158</v>
      </c>
      <c r="G285" s="47" t="s">
        <v>90</v>
      </c>
      <c r="H285" s="47" t="s">
        <v>86</v>
      </c>
      <c r="I285" s="56">
        <v>11</v>
      </c>
    </row>
    <row r="286" spans="1:9" x14ac:dyDescent="0.2">
      <c r="A286" s="47" t="s">
        <v>113</v>
      </c>
      <c r="B286" s="47" t="s">
        <v>96</v>
      </c>
      <c r="C286" s="47" t="s">
        <v>191</v>
      </c>
      <c r="D286" s="47" t="s">
        <v>40</v>
      </c>
      <c r="E286" s="47" t="s">
        <v>84</v>
      </c>
      <c r="F286" s="47" t="s">
        <v>158</v>
      </c>
      <c r="G286" s="47" t="s">
        <v>90</v>
      </c>
      <c r="H286" s="47" t="s">
        <v>87</v>
      </c>
      <c r="I286" s="56">
        <v>2</v>
      </c>
    </row>
    <row r="287" spans="1:9" x14ac:dyDescent="0.2">
      <c r="A287" s="47" t="s">
        <v>113</v>
      </c>
      <c r="B287" s="47" t="s">
        <v>36</v>
      </c>
      <c r="C287" s="47" t="s">
        <v>199</v>
      </c>
      <c r="D287" s="47" t="s">
        <v>83</v>
      </c>
      <c r="E287" s="47" t="s">
        <v>91</v>
      </c>
      <c r="F287" s="47" t="s">
        <v>158</v>
      </c>
      <c r="G287" s="47" t="s">
        <v>160</v>
      </c>
      <c r="H287" s="47" t="s">
        <v>86</v>
      </c>
      <c r="I287" s="56">
        <v>1</v>
      </c>
    </row>
    <row r="288" spans="1:9" x14ac:dyDescent="0.2">
      <c r="A288" s="47" t="s">
        <v>113</v>
      </c>
      <c r="B288" s="47" t="s">
        <v>38</v>
      </c>
      <c r="C288" s="47" t="s">
        <v>193</v>
      </c>
      <c r="D288" s="47" t="s">
        <v>83</v>
      </c>
      <c r="E288" s="47" t="s">
        <v>91</v>
      </c>
      <c r="F288" s="47" t="s">
        <v>158</v>
      </c>
      <c r="G288" s="47" t="s">
        <v>160</v>
      </c>
      <c r="H288" s="47" t="s">
        <v>86</v>
      </c>
      <c r="I288" s="56">
        <v>2</v>
      </c>
    </row>
    <row r="289" spans="1:9" x14ac:dyDescent="0.2">
      <c r="A289" s="47" t="s">
        <v>113</v>
      </c>
      <c r="B289" s="47" t="s">
        <v>38</v>
      </c>
      <c r="C289" s="47" t="s">
        <v>193</v>
      </c>
      <c r="D289" s="47" t="s">
        <v>83</v>
      </c>
      <c r="E289" s="47" t="s">
        <v>91</v>
      </c>
      <c r="F289" s="47" t="s">
        <v>158</v>
      </c>
      <c r="G289" s="47" t="s">
        <v>160</v>
      </c>
      <c r="H289" s="47" t="s">
        <v>87</v>
      </c>
      <c r="I289" s="56">
        <v>1</v>
      </c>
    </row>
    <row r="290" spans="1:9" x14ac:dyDescent="0.2">
      <c r="A290" s="47" t="s">
        <v>113</v>
      </c>
      <c r="B290" s="47" t="s">
        <v>38</v>
      </c>
      <c r="C290" s="47" t="s">
        <v>193</v>
      </c>
      <c r="D290" s="47" t="s">
        <v>83</v>
      </c>
      <c r="E290" s="47" t="s">
        <v>91</v>
      </c>
      <c r="F290" s="47" t="s">
        <v>158</v>
      </c>
      <c r="G290" s="47" t="s">
        <v>160</v>
      </c>
      <c r="H290" s="47" t="s">
        <v>89</v>
      </c>
      <c r="I290" s="56">
        <v>1</v>
      </c>
    </row>
    <row r="291" spans="1:9" x14ac:dyDescent="0.2">
      <c r="A291" s="47" t="s">
        <v>113</v>
      </c>
      <c r="B291" s="47" t="s">
        <v>38</v>
      </c>
      <c r="C291" s="47" t="s">
        <v>193</v>
      </c>
      <c r="D291" s="47" t="s">
        <v>83</v>
      </c>
      <c r="E291" s="47" t="s">
        <v>91</v>
      </c>
      <c r="F291" s="47" t="s">
        <v>158</v>
      </c>
      <c r="G291" s="47" t="s">
        <v>90</v>
      </c>
      <c r="H291" s="47" t="s">
        <v>86</v>
      </c>
      <c r="I291" s="56">
        <v>2</v>
      </c>
    </row>
    <row r="292" spans="1:9" x14ac:dyDescent="0.2">
      <c r="A292" s="47" t="s">
        <v>113</v>
      </c>
      <c r="B292" s="47" t="s">
        <v>38</v>
      </c>
      <c r="C292" s="47" t="s">
        <v>193</v>
      </c>
      <c r="D292" s="47" t="s">
        <v>83</v>
      </c>
      <c r="E292" s="47" t="s">
        <v>91</v>
      </c>
      <c r="F292" s="47" t="s">
        <v>158</v>
      </c>
      <c r="G292" s="47" t="s">
        <v>90</v>
      </c>
      <c r="H292" s="47" t="s">
        <v>87</v>
      </c>
      <c r="I292" s="56">
        <v>9</v>
      </c>
    </row>
    <row r="293" spans="1:9" x14ac:dyDescent="0.2">
      <c r="A293" s="47" t="s">
        <v>113</v>
      </c>
      <c r="B293" s="47" t="s">
        <v>38</v>
      </c>
      <c r="C293" s="47" t="s">
        <v>193</v>
      </c>
      <c r="D293" s="47" t="s">
        <v>83</v>
      </c>
      <c r="E293" s="47" t="s">
        <v>91</v>
      </c>
      <c r="F293" s="47" t="s">
        <v>158</v>
      </c>
      <c r="G293" s="47" t="s">
        <v>90</v>
      </c>
      <c r="H293" s="47" t="s">
        <v>88</v>
      </c>
      <c r="I293" s="56">
        <v>5</v>
      </c>
    </row>
    <row r="294" spans="1:9" x14ac:dyDescent="0.2">
      <c r="A294" s="47" t="s">
        <v>113</v>
      </c>
      <c r="B294" s="47" t="s">
        <v>39</v>
      </c>
      <c r="C294" s="47" t="s">
        <v>194</v>
      </c>
      <c r="D294" s="47" t="s">
        <v>40</v>
      </c>
      <c r="E294" s="47" t="s">
        <v>84</v>
      </c>
      <c r="F294" s="47" t="s">
        <v>158</v>
      </c>
      <c r="G294" s="47" t="s">
        <v>159</v>
      </c>
      <c r="H294" s="47" t="s">
        <v>86</v>
      </c>
      <c r="I294" s="56">
        <v>1</v>
      </c>
    </row>
    <row r="295" spans="1:9" x14ac:dyDescent="0.2">
      <c r="A295" s="47" t="s">
        <v>113</v>
      </c>
      <c r="B295" s="47" t="s">
        <v>39</v>
      </c>
      <c r="C295" s="47" t="s">
        <v>194</v>
      </c>
      <c r="D295" s="47" t="s">
        <v>40</v>
      </c>
      <c r="E295" s="47" t="s">
        <v>84</v>
      </c>
      <c r="F295" s="47" t="s">
        <v>158</v>
      </c>
      <c r="G295" s="47" t="s">
        <v>160</v>
      </c>
      <c r="H295" s="47" t="s">
        <v>85</v>
      </c>
      <c r="I295" s="56">
        <v>1</v>
      </c>
    </row>
    <row r="296" spans="1:9" x14ac:dyDescent="0.2">
      <c r="A296" s="47" t="s">
        <v>113</v>
      </c>
      <c r="B296" s="47" t="s">
        <v>39</v>
      </c>
      <c r="C296" s="47" t="s">
        <v>194</v>
      </c>
      <c r="D296" s="47" t="s">
        <v>40</v>
      </c>
      <c r="E296" s="47" t="s">
        <v>84</v>
      </c>
      <c r="F296" s="47" t="s">
        <v>158</v>
      </c>
      <c r="G296" s="47" t="s">
        <v>160</v>
      </c>
      <c r="H296" s="47" t="s">
        <v>86</v>
      </c>
      <c r="I296" s="56">
        <v>1</v>
      </c>
    </row>
    <row r="297" spans="1:9" x14ac:dyDescent="0.2">
      <c r="A297" s="47" t="s">
        <v>113</v>
      </c>
      <c r="B297" s="47" t="s">
        <v>39</v>
      </c>
      <c r="C297" s="47" t="s">
        <v>194</v>
      </c>
      <c r="D297" s="47" t="s">
        <v>40</v>
      </c>
      <c r="E297" s="47" t="s">
        <v>84</v>
      </c>
      <c r="F297" s="47" t="s">
        <v>158</v>
      </c>
      <c r="G297" s="47" t="s">
        <v>160</v>
      </c>
      <c r="H297" s="47" t="s">
        <v>87</v>
      </c>
      <c r="I297" s="56">
        <v>3</v>
      </c>
    </row>
    <row r="298" spans="1:9" x14ac:dyDescent="0.2">
      <c r="A298" s="47" t="s">
        <v>113</v>
      </c>
      <c r="B298" s="47" t="s">
        <v>39</v>
      </c>
      <c r="C298" s="47" t="s">
        <v>194</v>
      </c>
      <c r="D298" s="47" t="s">
        <v>40</v>
      </c>
      <c r="E298" s="47" t="s">
        <v>84</v>
      </c>
      <c r="F298" s="47" t="s">
        <v>158</v>
      </c>
      <c r="G298" s="47" t="s">
        <v>160</v>
      </c>
      <c r="H298" s="47" t="s">
        <v>88</v>
      </c>
      <c r="I298" s="56">
        <v>2</v>
      </c>
    </row>
    <row r="299" spans="1:9" x14ac:dyDescent="0.2">
      <c r="A299" s="47" t="s">
        <v>113</v>
      </c>
      <c r="B299" s="47" t="s">
        <v>39</v>
      </c>
      <c r="C299" s="47" t="s">
        <v>194</v>
      </c>
      <c r="D299" s="47" t="s">
        <v>40</v>
      </c>
      <c r="E299" s="47" t="s">
        <v>84</v>
      </c>
      <c r="F299" s="47" t="s">
        <v>158</v>
      </c>
      <c r="G299" s="47" t="s">
        <v>160</v>
      </c>
      <c r="H299" s="47" t="s">
        <v>89</v>
      </c>
      <c r="I299" s="56">
        <v>1</v>
      </c>
    </row>
    <row r="300" spans="1:9" x14ac:dyDescent="0.2">
      <c r="A300" s="47" t="s">
        <v>113</v>
      </c>
      <c r="B300" s="47" t="s">
        <v>39</v>
      </c>
      <c r="C300" s="47" t="s">
        <v>194</v>
      </c>
      <c r="D300" s="47" t="s">
        <v>40</v>
      </c>
      <c r="E300" s="47" t="s">
        <v>84</v>
      </c>
      <c r="F300" s="47" t="s">
        <v>158</v>
      </c>
      <c r="G300" s="47" t="s">
        <v>90</v>
      </c>
      <c r="H300" s="47" t="s">
        <v>86</v>
      </c>
      <c r="I300" s="56">
        <v>2</v>
      </c>
    </row>
    <row r="301" spans="1:9" x14ac:dyDescent="0.2">
      <c r="A301" s="47" t="s">
        <v>113</v>
      </c>
      <c r="B301" s="47" t="s">
        <v>39</v>
      </c>
      <c r="C301" s="47" t="s">
        <v>194</v>
      </c>
      <c r="D301" s="47" t="s">
        <v>40</v>
      </c>
      <c r="E301" s="47" t="s">
        <v>84</v>
      </c>
      <c r="F301" s="47" t="s">
        <v>158</v>
      </c>
      <c r="G301" s="47" t="s">
        <v>90</v>
      </c>
      <c r="H301" s="47" t="s">
        <v>87</v>
      </c>
      <c r="I301" s="56">
        <v>9</v>
      </c>
    </row>
    <row r="302" spans="1:9" x14ac:dyDescent="0.2">
      <c r="A302" s="47" t="s">
        <v>113</v>
      </c>
      <c r="B302" s="47" t="s">
        <v>39</v>
      </c>
      <c r="C302" s="47" t="s">
        <v>194</v>
      </c>
      <c r="D302" s="47" t="s">
        <v>40</v>
      </c>
      <c r="E302" s="47" t="s">
        <v>84</v>
      </c>
      <c r="F302" s="47" t="s">
        <v>158</v>
      </c>
      <c r="G302" s="47" t="s">
        <v>90</v>
      </c>
      <c r="H302" s="47" t="s">
        <v>88</v>
      </c>
      <c r="I302" s="56">
        <v>2</v>
      </c>
    </row>
    <row r="303" spans="1:9" x14ac:dyDescent="0.2">
      <c r="A303" s="47" t="s">
        <v>112</v>
      </c>
      <c r="B303" s="47" t="s">
        <v>1</v>
      </c>
      <c r="C303" s="47" t="s">
        <v>157</v>
      </c>
      <c r="D303" s="47" t="s">
        <v>83</v>
      </c>
      <c r="E303" s="47" t="s">
        <v>84</v>
      </c>
      <c r="F303" s="47" t="s">
        <v>158</v>
      </c>
      <c r="G303" s="47" t="s">
        <v>160</v>
      </c>
      <c r="H303" s="47" t="s">
        <v>85</v>
      </c>
      <c r="I303" s="56">
        <v>1</v>
      </c>
    </row>
    <row r="304" spans="1:9" x14ac:dyDescent="0.2">
      <c r="A304" s="47" t="s">
        <v>112</v>
      </c>
      <c r="B304" s="47" t="s">
        <v>1</v>
      </c>
      <c r="C304" s="47" t="s">
        <v>157</v>
      </c>
      <c r="D304" s="47" t="s">
        <v>83</v>
      </c>
      <c r="E304" s="47" t="s">
        <v>84</v>
      </c>
      <c r="F304" s="47" t="s">
        <v>158</v>
      </c>
      <c r="G304" s="47" t="s">
        <v>90</v>
      </c>
      <c r="H304" s="47" t="s">
        <v>85</v>
      </c>
      <c r="I304" s="56">
        <v>3</v>
      </c>
    </row>
    <row r="305" spans="1:9" x14ac:dyDescent="0.2">
      <c r="A305" s="47" t="s">
        <v>112</v>
      </c>
      <c r="B305" s="47" t="s">
        <v>1</v>
      </c>
      <c r="C305" s="47" t="s">
        <v>157</v>
      </c>
      <c r="D305" s="47" t="s">
        <v>83</v>
      </c>
      <c r="E305" s="47" t="s">
        <v>84</v>
      </c>
      <c r="F305" s="47" t="s">
        <v>158</v>
      </c>
      <c r="G305" s="47" t="s">
        <v>90</v>
      </c>
      <c r="H305" s="47" t="s">
        <v>86</v>
      </c>
      <c r="I305" s="56">
        <v>12</v>
      </c>
    </row>
    <row r="306" spans="1:9" x14ac:dyDescent="0.2">
      <c r="A306" s="47" t="s">
        <v>112</v>
      </c>
      <c r="B306" s="47" t="s">
        <v>1</v>
      </c>
      <c r="C306" s="47" t="s">
        <v>157</v>
      </c>
      <c r="D306" s="47" t="s">
        <v>83</v>
      </c>
      <c r="E306" s="47" t="s">
        <v>84</v>
      </c>
      <c r="F306" s="47" t="s">
        <v>158</v>
      </c>
      <c r="G306" s="47" t="s">
        <v>90</v>
      </c>
      <c r="H306" s="47" t="s">
        <v>87</v>
      </c>
      <c r="I306" s="56">
        <v>9</v>
      </c>
    </row>
    <row r="307" spans="1:9" x14ac:dyDescent="0.2">
      <c r="A307" s="47" t="s">
        <v>112</v>
      </c>
      <c r="B307" s="47" t="s">
        <v>2</v>
      </c>
      <c r="C307" s="47" t="s">
        <v>161</v>
      </c>
      <c r="D307" s="47" t="s">
        <v>83</v>
      </c>
      <c r="E307" s="47" t="s">
        <v>91</v>
      </c>
      <c r="F307" s="47" t="s">
        <v>158</v>
      </c>
      <c r="G307" s="47" t="s">
        <v>160</v>
      </c>
      <c r="H307" s="47" t="s">
        <v>85</v>
      </c>
      <c r="I307" s="56">
        <v>2</v>
      </c>
    </row>
    <row r="308" spans="1:9" x14ac:dyDescent="0.2">
      <c r="A308" s="47" t="s">
        <v>112</v>
      </c>
      <c r="B308" s="47" t="s">
        <v>2</v>
      </c>
      <c r="C308" s="47" t="s">
        <v>161</v>
      </c>
      <c r="D308" s="47" t="s">
        <v>83</v>
      </c>
      <c r="E308" s="47" t="s">
        <v>91</v>
      </c>
      <c r="F308" s="47" t="s">
        <v>158</v>
      </c>
      <c r="G308" s="47" t="s">
        <v>90</v>
      </c>
      <c r="H308" s="47" t="s">
        <v>85</v>
      </c>
      <c r="I308" s="56">
        <v>2</v>
      </c>
    </row>
    <row r="309" spans="1:9" x14ac:dyDescent="0.2">
      <c r="A309" s="47" t="s">
        <v>112</v>
      </c>
      <c r="B309" s="47" t="s">
        <v>2</v>
      </c>
      <c r="C309" s="47" t="s">
        <v>161</v>
      </c>
      <c r="D309" s="47" t="s">
        <v>83</v>
      </c>
      <c r="E309" s="47" t="s">
        <v>91</v>
      </c>
      <c r="F309" s="47" t="s">
        <v>158</v>
      </c>
      <c r="G309" s="47" t="s">
        <v>90</v>
      </c>
      <c r="H309" s="47" t="s">
        <v>86</v>
      </c>
      <c r="I309" s="56">
        <v>8</v>
      </c>
    </row>
    <row r="310" spans="1:9" x14ac:dyDescent="0.2">
      <c r="A310" s="47" t="s">
        <v>112</v>
      </c>
      <c r="B310" s="47" t="s">
        <v>3</v>
      </c>
      <c r="C310" s="47" t="s">
        <v>162</v>
      </c>
      <c r="D310" s="47" t="s">
        <v>83</v>
      </c>
      <c r="E310" s="47" t="s">
        <v>84</v>
      </c>
      <c r="F310" s="47" t="s">
        <v>158</v>
      </c>
      <c r="G310" s="47" t="s">
        <v>160</v>
      </c>
      <c r="H310" s="47" t="s">
        <v>85</v>
      </c>
      <c r="I310" s="56">
        <v>2</v>
      </c>
    </row>
    <row r="311" spans="1:9" x14ac:dyDescent="0.2">
      <c r="A311" s="47" t="s">
        <v>112</v>
      </c>
      <c r="B311" s="47" t="s">
        <v>3</v>
      </c>
      <c r="C311" s="47" t="s">
        <v>162</v>
      </c>
      <c r="D311" s="47" t="s">
        <v>83</v>
      </c>
      <c r="E311" s="47" t="s">
        <v>84</v>
      </c>
      <c r="F311" s="47" t="s">
        <v>158</v>
      </c>
      <c r="G311" s="47" t="s">
        <v>90</v>
      </c>
      <c r="H311" s="47" t="s">
        <v>85</v>
      </c>
      <c r="I311" s="56">
        <v>7</v>
      </c>
    </row>
    <row r="312" spans="1:9" x14ac:dyDescent="0.2">
      <c r="A312" s="47" t="s">
        <v>112</v>
      </c>
      <c r="B312" s="47" t="s">
        <v>3</v>
      </c>
      <c r="C312" s="47" t="s">
        <v>162</v>
      </c>
      <c r="D312" s="47" t="s">
        <v>83</v>
      </c>
      <c r="E312" s="47" t="s">
        <v>84</v>
      </c>
      <c r="F312" s="47" t="s">
        <v>158</v>
      </c>
      <c r="G312" s="47" t="s">
        <v>90</v>
      </c>
      <c r="H312" s="47" t="s">
        <v>86</v>
      </c>
      <c r="I312" s="56">
        <v>11</v>
      </c>
    </row>
    <row r="313" spans="1:9" x14ac:dyDescent="0.2">
      <c r="A313" s="47" t="s">
        <v>112</v>
      </c>
      <c r="B313" s="47" t="s">
        <v>4</v>
      </c>
      <c r="C313" s="47" t="s">
        <v>163</v>
      </c>
      <c r="D313" s="47" t="s">
        <v>83</v>
      </c>
      <c r="E313" s="47" t="s">
        <v>91</v>
      </c>
      <c r="F313" s="47" t="s">
        <v>158</v>
      </c>
      <c r="G313" s="47" t="s">
        <v>160</v>
      </c>
      <c r="H313" s="47" t="s">
        <v>87</v>
      </c>
      <c r="I313" s="56">
        <v>2</v>
      </c>
    </row>
    <row r="314" spans="1:9" x14ac:dyDescent="0.2">
      <c r="A314" s="47" t="s">
        <v>112</v>
      </c>
      <c r="B314" s="47" t="s">
        <v>4</v>
      </c>
      <c r="C314" s="47" t="s">
        <v>163</v>
      </c>
      <c r="D314" s="47" t="s">
        <v>83</v>
      </c>
      <c r="E314" s="47" t="s">
        <v>91</v>
      </c>
      <c r="F314" s="47" t="s">
        <v>158</v>
      </c>
      <c r="G314" s="47" t="s">
        <v>90</v>
      </c>
      <c r="H314" s="47" t="s">
        <v>85</v>
      </c>
      <c r="I314" s="56">
        <v>10</v>
      </c>
    </row>
    <row r="315" spans="1:9" x14ac:dyDescent="0.2">
      <c r="A315" s="47" t="s">
        <v>112</v>
      </c>
      <c r="B315" s="47" t="s">
        <v>4</v>
      </c>
      <c r="C315" s="47" t="s">
        <v>163</v>
      </c>
      <c r="D315" s="47" t="s">
        <v>83</v>
      </c>
      <c r="E315" s="47" t="s">
        <v>91</v>
      </c>
      <c r="F315" s="47" t="s">
        <v>158</v>
      </c>
      <c r="G315" s="47" t="s">
        <v>90</v>
      </c>
      <c r="H315" s="47" t="s">
        <v>86</v>
      </c>
      <c r="I315" s="56">
        <v>7</v>
      </c>
    </row>
    <row r="316" spans="1:9" x14ac:dyDescent="0.2">
      <c r="A316" s="47" t="s">
        <v>112</v>
      </c>
      <c r="B316" s="47" t="s">
        <v>4</v>
      </c>
      <c r="C316" s="47" t="s">
        <v>163</v>
      </c>
      <c r="D316" s="47" t="s">
        <v>83</v>
      </c>
      <c r="E316" s="47" t="s">
        <v>91</v>
      </c>
      <c r="F316" s="47" t="s">
        <v>158</v>
      </c>
      <c r="G316" s="47" t="s">
        <v>90</v>
      </c>
      <c r="H316" s="47" t="s">
        <v>88</v>
      </c>
      <c r="I316" s="56">
        <v>1</v>
      </c>
    </row>
    <row r="317" spans="1:9" x14ac:dyDescent="0.2">
      <c r="A317" s="47" t="s">
        <v>112</v>
      </c>
      <c r="B317" s="47" t="s">
        <v>6</v>
      </c>
      <c r="C317" s="47" t="s">
        <v>165</v>
      </c>
      <c r="D317" s="47" t="s">
        <v>83</v>
      </c>
      <c r="E317" s="47" t="s">
        <v>91</v>
      </c>
      <c r="F317" s="47" t="s">
        <v>158</v>
      </c>
      <c r="G317" s="47" t="s">
        <v>160</v>
      </c>
      <c r="H317" s="47" t="s">
        <v>85</v>
      </c>
      <c r="I317" s="56">
        <v>5</v>
      </c>
    </row>
    <row r="318" spans="1:9" x14ac:dyDescent="0.2">
      <c r="A318" s="47" t="s">
        <v>112</v>
      </c>
      <c r="B318" s="47" t="s">
        <v>6</v>
      </c>
      <c r="C318" s="47" t="s">
        <v>165</v>
      </c>
      <c r="D318" s="47" t="s">
        <v>83</v>
      </c>
      <c r="E318" s="47" t="s">
        <v>91</v>
      </c>
      <c r="F318" s="47" t="s">
        <v>158</v>
      </c>
      <c r="G318" s="47" t="s">
        <v>160</v>
      </c>
      <c r="H318" s="47" t="s">
        <v>86</v>
      </c>
      <c r="I318" s="56">
        <v>4</v>
      </c>
    </row>
    <row r="319" spans="1:9" x14ac:dyDescent="0.2">
      <c r="A319" s="47" t="s">
        <v>112</v>
      </c>
      <c r="B319" s="47" t="s">
        <v>6</v>
      </c>
      <c r="C319" s="47" t="s">
        <v>165</v>
      </c>
      <c r="D319" s="47" t="s">
        <v>83</v>
      </c>
      <c r="E319" s="47" t="s">
        <v>91</v>
      </c>
      <c r="F319" s="47" t="s">
        <v>158</v>
      </c>
      <c r="G319" s="47" t="s">
        <v>160</v>
      </c>
      <c r="H319" s="47" t="s">
        <v>87</v>
      </c>
      <c r="I319" s="56">
        <v>5</v>
      </c>
    </row>
    <row r="320" spans="1:9" x14ac:dyDescent="0.2">
      <c r="A320" s="47" t="s">
        <v>112</v>
      </c>
      <c r="B320" s="47" t="s">
        <v>6</v>
      </c>
      <c r="C320" s="47" t="s">
        <v>165</v>
      </c>
      <c r="D320" s="47" t="s">
        <v>83</v>
      </c>
      <c r="E320" s="47" t="s">
        <v>91</v>
      </c>
      <c r="F320" s="47" t="s">
        <v>158</v>
      </c>
      <c r="G320" s="47" t="s">
        <v>90</v>
      </c>
      <c r="H320" s="47" t="s">
        <v>85</v>
      </c>
      <c r="I320" s="56">
        <v>2</v>
      </c>
    </row>
    <row r="321" spans="1:9" x14ac:dyDescent="0.2">
      <c r="A321" s="47" t="s">
        <v>112</v>
      </c>
      <c r="B321" s="47" t="s">
        <v>6</v>
      </c>
      <c r="C321" s="47" t="s">
        <v>165</v>
      </c>
      <c r="D321" s="47" t="s">
        <v>83</v>
      </c>
      <c r="E321" s="47" t="s">
        <v>91</v>
      </c>
      <c r="F321" s="47" t="s">
        <v>158</v>
      </c>
      <c r="G321" s="47" t="s">
        <v>90</v>
      </c>
      <c r="H321" s="47" t="s">
        <v>86</v>
      </c>
      <c r="I321" s="56">
        <v>1</v>
      </c>
    </row>
    <row r="322" spans="1:9" x14ac:dyDescent="0.2">
      <c r="A322" s="47" t="s">
        <v>112</v>
      </c>
      <c r="B322" s="47" t="s">
        <v>6</v>
      </c>
      <c r="C322" s="47" t="s">
        <v>165</v>
      </c>
      <c r="D322" s="47" t="s">
        <v>83</v>
      </c>
      <c r="E322" s="47" t="s">
        <v>91</v>
      </c>
      <c r="F322" s="47" t="s">
        <v>158</v>
      </c>
      <c r="G322" s="47" t="s">
        <v>90</v>
      </c>
      <c r="H322" s="47" t="s">
        <v>87</v>
      </c>
      <c r="I322" s="56">
        <v>3</v>
      </c>
    </row>
    <row r="323" spans="1:9" x14ac:dyDescent="0.2">
      <c r="A323" s="47" t="s">
        <v>112</v>
      </c>
      <c r="B323" s="47" t="s">
        <v>8</v>
      </c>
      <c r="C323" s="47" t="s">
        <v>166</v>
      </c>
      <c r="D323" s="47" t="s">
        <v>83</v>
      </c>
      <c r="E323" s="47" t="s">
        <v>92</v>
      </c>
      <c r="F323" s="47" t="s">
        <v>158</v>
      </c>
      <c r="G323" s="47" t="s">
        <v>160</v>
      </c>
      <c r="H323" s="47" t="s">
        <v>85</v>
      </c>
      <c r="I323" s="56">
        <v>2</v>
      </c>
    </row>
    <row r="324" spans="1:9" x14ac:dyDescent="0.2">
      <c r="A324" s="47" t="s">
        <v>112</v>
      </c>
      <c r="B324" s="47" t="s">
        <v>8</v>
      </c>
      <c r="C324" s="47" t="s">
        <v>166</v>
      </c>
      <c r="D324" s="47" t="s">
        <v>83</v>
      </c>
      <c r="E324" s="47" t="s">
        <v>92</v>
      </c>
      <c r="F324" s="47" t="s">
        <v>158</v>
      </c>
      <c r="G324" s="47" t="s">
        <v>160</v>
      </c>
      <c r="H324" s="47" t="s">
        <v>87</v>
      </c>
      <c r="I324" s="56">
        <v>1</v>
      </c>
    </row>
    <row r="325" spans="1:9" x14ac:dyDescent="0.2">
      <c r="A325" s="47" t="s">
        <v>112</v>
      </c>
      <c r="B325" s="47" t="s">
        <v>9</v>
      </c>
      <c r="C325" s="47" t="s">
        <v>167</v>
      </c>
      <c r="D325" s="47" t="s">
        <v>83</v>
      </c>
      <c r="E325" s="47" t="s">
        <v>92</v>
      </c>
      <c r="F325" s="47" t="s">
        <v>158</v>
      </c>
      <c r="G325" s="47" t="s">
        <v>160</v>
      </c>
      <c r="H325" s="47" t="s">
        <v>85</v>
      </c>
      <c r="I325" s="56">
        <v>2</v>
      </c>
    </row>
    <row r="326" spans="1:9" x14ac:dyDescent="0.2">
      <c r="A326" s="47" t="s">
        <v>112</v>
      </c>
      <c r="B326" s="47" t="s">
        <v>9</v>
      </c>
      <c r="C326" s="47" t="s">
        <v>167</v>
      </c>
      <c r="D326" s="47" t="s">
        <v>83</v>
      </c>
      <c r="E326" s="47" t="s">
        <v>92</v>
      </c>
      <c r="F326" s="47" t="s">
        <v>158</v>
      </c>
      <c r="G326" s="47" t="s">
        <v>160</v>
      </c>
      <c r="H326" s="47" t="s">
        <v>86</v>
      </c>
      <c r="I326" s="56">
        <v>1</v>
      </c>
    </row>
    <row r="327" spans="1:9" x14ac:dyDescent="0.2">
      <c r="A327" s="47" t="s">
        <v>112</v>
      </c>
      <c r="B327" s="47" t="s">
        <v>10</v>
      </c>
      <c r="C327" s="47" t="s">
        <v>195</v>
      </c>
      <c r="D327" s="47" t="s">
        <v>83</v>
      </c>
      <c r="E327" s="47" t="s">
        <v>91</v>
      </c>
      <c r="F327" s="47" t="s">
        <v>158</v>
      </c>
      <c r="G327" s="47" t="s">
        <v>160</v>
      </c>
      <c r="H327" s="47" t="s">
        <v>85</v>
      </c>
      <c r="I327" s="56">
        <v>1</v>
      </c>
    </row>
    <row r="328" spans="1:9" x14ac:dyDescent="0.2">
      <c r="A328" s="47" t="s">
        <v>112</v>
      </c>
      <c r="B328" s="47" t="s">
        <v>93</v>
      </c>
      <c r="C328" s="47" t="s">
        <v>168</v>
      </c>
      <c r="D328" s="47" t="s">
        <v>83</v>
      </c>
      <c r="E328" s="47" t="s">
        <v>92</v>
      </c>
      <c r="F328" s="47" t="s">
        <v>158</v>
      </c>
      <c r="G328" s="47" t="s">
        <v>160</v>
      </c>
      <c r="H328" s="47" t="s">
        <v>85</v>
      </c>
      <c r="I328" s="56">
        <v>1</v>
      </c>
    </row>
    <row r="329" spans="1:9" x14ac:dyDescent="0.2">
      <c r="A329" s="47" t="s">
        <v>112</v>
      </c>
      <c r="B329" s="47" t="s">
        <v>93</v>
      </c>
      <c r="C329" s="47" t="s">
        <v>168</v>
      </c>
      <c r="D329" s="47" t="s">
        <v>83</v>
      </c>
      <c r="E329" s="47" t="s">
        <v>92</v>
      </c>
      <c r="F329" s="47" t="s">
        <v>158</v>
      </c>
      <c r="G329" s="47" t="s">
        <v>160</v>
      </c>
      <c r="H329" s="47" t="s">
        <v>86</v>
      </c>
      <c r="I329" s="56">
        <v>1</v>
      </c>
    </row>
    <row r="330" spans="1:9" x14ac:dyDescent="0.2">
      <c r="A330" s="47" t="s">
        <v>112</v>
      </c>
      <c r="B330" s="47" t="s">
        <v>93</v>
      </c>
      <c r="C330" s="47" t="s">
        <v>168</v>
      </c>
      <c r="D330" s="47" t="s">
        <v>83</v>
      </c>
      <c r="E330" s="47" t="s">
        <v>92</v>
      </c>
      <c r="F330" s="47" t="s">
        <v>158</v>
      </c>
      <c r="G330" s="47" t="s">
        <v>160</v>
      </c>
      <c r="H330" s="47" t="s">
        <v>87</v>
      </c>
      <c r="I330" s="56">
        <v>1</v>
      </c>
    </row>
    <row r="331" spans="1:9" x14ac:dyDescent="0.2">
      <c r="A331" s="47" t="s">
        <v>112</v>
      </c>
      <c r="B331" s="47" t="s">
        <v>93</v>
      </c>
      <c r="C331" s="47" t="s">
        <v>168</v>
      </c>
      <c r="D331" s="47" t="s">
        <v>83</v>
      </c>
      <c r="E331" s="47" t="s">
        <v>92</v>
      </c>
      <c r="F331" s="47" t="s">
        <v>158</v>
      </c>
      <c r="G331" s="47" t="s">
        <v>90</v>
      </c>
      <c r="H331" s="47" t="s">
        <v>85</v>
      </c>
      <c r="I331" s="56">
        <v>6</v>
      </c>
    </row>
    <row r="332" spans="1:9" x14ac:dyDescent="0.2">
      <c r="A332" s="47" t="s">
        <v>112</v>
      </c>
      <c r="B332" s="47" t="s">
        <v>93</v>
      </c>
      <c r="C332" s="47" t="s">
        <v>168</v>
      </c>
      <c r="D332" s="47" t="s">
        <v>83</v>
      </c>
      <c r="E332" s="47" t="s">
        <v>92</v>
      </c>
      <c r="F332" s="47" t="s">
        <v>158</v>
      </c>
      <c r="G332" s="47" t="s">
        <v>90</v>
      </c>
      <c r="H332" s="47" t="s">
        <v>86</v>
      </c>
      <c r="I332" s="56">
        <v>30</v>
      </c>
    </row>
    <row r="333" spans="1:9" x14ac:dyDescent="0.2">
      <c r="A333" s="47" t="s">
        <v>112</v>
      </c>
      <c r="B333" s="47" t="s">
        <v>93</v>
      </c>
      <c r="C333" s="47" t="s">
        <v>168</v>
      </c>
      <c r="D333" s="47" t="s">
        <v>83</v>
      </c>
      <c r="E333" s="47" t="s">
        <v>92</v>
      </c>
      <c r="F333" s="47" t="s">
        <v>158</v>
      </c>
      <c r="G333" s="47" t="s">
        <v>90</v>
      </c>
      <c r="H333" s="47" t="s">
        <v>87</v>
      </c>
      <c r="I333" s="56">
        <v>10</v>
      </c>
    </row>
    <row r="334" spans="1:9" x14ac:dyDescent="0.2">
      <c r="A334" s="47" t="s">
        <v>112</v>
      </c>
      <c r="B334" s="47" t="s">
        <v>93</v>
      </c>
      <c r="C334" s="47" t="s">
        <v>168</v>
      </c>
      <c r="D334" s="47" t="s">
        <v>83</v>
      </c>
      <c r="E334" s="47" t="s">
        <v>92</v>
      </c>
      <c r="F334" s="47" t="s">
        <v>158</v>
      </c>
      <c r="G334" s="47" t="s">
        <v>90</v>
      </c>
      <c r="H334" s="47" t="s">
        <v>88</v>
      </c>
      <c r="I334" s="56">
        <v>2</v>
      </c>
    </row>
    <row r="335" spans="1:9" x14ac:dyDescent="0.2">
      <c r="A335" s="47" t="s">
        <v>112</v>
      </c>
      <c r="B335" s="47" t="s">
        <v>94</v>
      </c>
      <c r="C335" s="47" t="s">
        <v>169</v>
      </c>
      <c r="D335" s="47" t="s">
        <v>83</v>
      </c>
      <c r="E335" s="47" t="s">
        <v>91</v>
      </c>
      <c r="F335" s="47" t="s">
        <v>158</v>
      </c>
      <c r="G335" s="47" t="s">
        <v>159</v>
      </c>
      <c r="H335" s="47" t="s">
        <v>86</v>
      </c>
      <c r="I335" s="56">
        <v>2</v>
      </c>
    </row>
    <row r="336" spans="1:9" x14ac:dyDescent="0.2">
      <c r="A336" s="47" t="s">
        <v>112</v>
      </c>
      <c r="B336" s="47" t="s">
        <v>94</v>
      </c>
      <c r="C336" s="47" t="s">
        <v>169</v>
      </c>
      <c r="D336" s="47" t="s">
        <v>83</v>
      </c>
      <c r="E336" s="47" t="s">
        <v>91</v>
      </c>
      <c r="F336" s="47" t="s">
        <v>158</v>
      </c>
      <c r="G336" s="47" t="s">
        <v>159</v>
      </c>
      <c r="H336" s="47" t="s">
        <v>88</v>
      </c>
      <c r="I336" s="56">
        <v>1</v>
      </c>
    </row>
    <row r="337" spans="1:9" x14ac:dyDescent="0.2">
      <c r="A337" s="47" t="s">
        <v>112</v>
      </c>
      <c r="B337" s="47" t="s">
        <v>94</v>
      </c>
      <c r="C337" s="47" t="s">
        <v>169</v>
      </c>
      <c r="D337" s="47" t="s">
        <v>83</v>
      </c>
      <c r="E337" s="47" t="s">
        <v>91</v>
      </c>
      <c r="F337" s="47" t="s">
        <v>158</v>
      </c>
      <c r="G337" s="47" t="s">
        <v>160</v>
      </c>
      <c r="H337" s="47" t="s">
        <v>85</v>
      </c>
      <c r="I337" s="56">
        <v>1</v>
      </c>
    </row>
    <row r="338" spans="1:9" x14ac:dyDescent="0.2">
      <c r="A338" s="47" t="s">
        <v>112</v>
      </c>
      <c r="B338" s="47" t="s">
        <v>94</v>
      </c>
      <c r="C338" s="47" t="s">
        <v>169</v>
      </c>
      <c r="D338" s="47" t="s">
        <v>83</v>
      </c>
      <c r="E338" s="47" t="s">
        <v>91</v>
      </c>
      <c r="F338" s="47" t="s">
        <v>158</v>
      </c>
      <c r="G338" s="47" t="s">
        <v>160</v>
      </c>
      <c r="H338" s="47" t="s">
        <v>87</v>
      </c>
      <c r="I338" s="56">
        <v>2</v>
      </c>
    </row>
    <row r="339" spans="1:9" x14ac:dyDescent="0.2">
      <c r="A339" s="47" t="s">
        <v>112</v>
      </c>
      <c r="B339" s="47" t="s">
        <v>94</v>
      </c>
      <c r="C339" s="47" t="s">
        <v>169</v>
      </c>
      <c r="D339" s="47" t="s">
        <v>83</v>
      </c>
      <c r="E339" s="47" t="s">
        <v>91</v>
      </c>
      <c r="F339" s="47" t="s">
        <v>158</v>
      </c>
      <c r="G339" s="47" t="s">
        <v>160</v>
      </c>
      <c r="H339" s="47" t="s">
        <v>89</v>
      </c>
      <c r="I339" s="56">
        <v>1</v>
      </c>
    </row>
    <row r="340" spans="1:9" x14ac:dyDescent="0.2">
      <c r="A340" s="47" t="s">
        <v>112</v>
      </c>
      <c r="B340" s="47" t="s">
        <v>94</v>
      </c>
      <c r="C340" s="47" t="s">
        <v>169</v>
      </c>
      <c r="D340" s="47" t="s">
        <v>83</v>
      </c>
      <c r="E340" s="47" t="s">
        <v>91</v>
      </c>
      <c r="F340" s="47" t="s">
        <v>158</v>
      </c>
      <c r="G340" s="47" t="s">
        <v>90</v>
      </c>
      <c r="H340" s="47" t="s">
        <v>85</v>
      </c>
      <c r="I340" s="56">
        <v>5</v>
      </c>
    </row>
    <row r="341" spans="1:9" x14ac:dyDescent="0.2">
      <c r="A341" s="47" t="s">
        <v>112</v>
      </c>
      <c r="B341" s="47" t="s">
        <v>94</v>
      </c>
      <c r="C341" s="47" t="s">
        <v>169</v>
      </c>
      <c r="D341" s="47" t="s">
        <v>83</v>
      </c>
      <c r="E341" s="47" t="s">
        <v>91</v>
      </c>
      <c r="F341" s="47" t="s">
        <v>158</v>
      </c>
      <c r="G341" s="47" t="s">
        <v>90</v>
      </c>
      <c r="H341" s="47" t="s">
        <v>86</v>
      </c>
      <c r="I341" s="56">
        <v>6</v>
      </c>
    </row>
    <row r="342" spans="1:9" x14ac:dyDescent="0.2">
      <c r="A342" s="47" t="s">
        <v>112</v>
      </c>
      <c r="B342" s="47" t="s">
        <v>94</v>
      </c>
      <c r="C342" s="47" t="s">
        <v>169</v>
      </c>
      <c r="D342" s="47" t="s">
        <v>83</v>
      </c>
      <c r="E342" s="47" t="s">
        <v>91</v>
      </c>
      <c r="F342" s="47" t="s">
        <v>158</v>
      </c>
      <c r="G342" s="47" t="s">
        <v>90</v>
      </c>
      <c r="H342" s="47" t="s">
        <v>87</v>
      </c>
      <c r="I342" s="56">
        <v>4</v>
      </c>
    </row>
    <row r="343" spans="1:9" x14ac:dyDescent="0.2">
      <c r="A343" s="47" t="s">
        <v>112</v>
      </c>
      <c r="B343" s="47" t="s">
        <v>94</v>
      </c>
      <c r="C343" s="47" t="s">
        <v>169</v>
      </c>
      <c r="D343" s="47" t="s">
        <v>83</v>
      </c>
      <c r="E343" s="47" t="s">
        <v>91</v>
      </c>
      <c r="F343" s="47" t="s">
        <v>158</v>
      </c>
      <c r="G343" s="47" t="s">
        <v>90</v>
      </c>
      <c r="H343" s="47" t="s">
        <v>88</v>
      </c>
      <c r="I343" s="56">
        <v>1</v>
      </c>
    </row>
    <row r="344" spans="1:9" x14ac:dyDescent="0.2">
      <c r="A344" s="47" t="s">
        <v>112</v>
      </c>
      <c r="B344" s="47" t="s">
        <v>11</v>
      </c>
      <c r="C344" s="47" t="s">
        <v>170</v>
      </c>
      <c r="D344" s="47" t="s">
        <v>83</v>
      </c>
      <c r="E344" s="47" t="s">
        <v>92</v>
      </c>
      <c r="F344" s="47" t="s">
        <v>158</v>
      </c>
      <c r="G344" s="47" t="s">
        <v>159</v>
      </c>
      <c r="H344" s="47" t="s">
        <v>85</v>
      </c>
      <c r="I344" s="56">
        <v>1</v>
      </c>
    </row>
    <row r="345" spans="1:9" x14ac:dyDescent="0.2">
      <c r="A345" s="47" t="s">
        <v>112</v>
      </c>
      <c r="B345" s="47" t="s">
        <v>11</v>
      </c>
      <c r="C345" s="47" t="s">
        <v>170</v>
      </c>
      <c r="D345" s="47" t="s">
        <v>83</v>
      </c>
      <c r="E345" s="47" t="s">
        <v>92</v>
      </c>
      <c r="F345" s="47" t="s">
        <v>158</v>
      </c>
      <c r="G345" s="47" t="s">
        <v>160</v>
      </c>
      <c r="H345" s="47" t="s">
        <v>85</v>
      </c>
      <c r="I345" s="56">
        <v>9</v>
      </c>
    </row>
    <row r="346" spans="1:9" x14ac:dyDescent="0.2">
      <c r="A346" s="47" t="s">
        <v>112</v>
      </c>
      <c r="B346" s="47" t="s">
        <v>11</v>
      </c>
      <c r="C346" s="47" t="s">
        <v>170</v>
      </c>
      <c r="D346" s="47" t="s">
        <v>83</v>
      </c>
      <c r="E346" s="47" t="s">
        <v>92</v>
      </c>
      <c r="F346" s="47" t="s">
        <v>158</v>
      </c>
      <c r="G346" s="47" t="s">
        <v>160</v>
      </c>
      <c r="H346" s="47" t="s">
        <v>86</v>
      </c>
      <c r="I346" s="56">
        <v>2</v>
      </c>
    </row>
    <row r="347" spans="1:9" x14ac:dyDescent="0.2">
      <c r="A347" s="47" t="s">
        <v>112</v>
      </c>
      <c r="B347" s="47" t="s">
        <v>12</v>
      </c>
      <c r="C347" s="47" t="s">
        <v>171</v>
      </c>
      <c r="D347" s="47" t="s">
        <v>83</v>
      </c>
      <c r="E347" s="47" t="s">
        <v>91</v>
      </c>
      <c r="F347" s="47" t="s">
        <v>158</v>
      </c>
      <c r="G347" s="47" t="s">
        <v>160</v>
      </c>
      <c r="H347" s="47" t="s">
        <v>85</v>
      </c>
      <c r="I347" s="56">
        <v>4</v>
      </c>
    </row>
    <row r="348" spans="1:9" x14ac:dyDescent="0.2">
      <c r="A348" s="47" t="s">
        <v>112</v>
      </c>
      <c r="B348" s="47" t="s">
        <v>12</v>
      </c>
      <c r="C348" s="47" t="s">
        <v>171</v>
      </c>
      <c r="D348" s="47" t="s">
        <v>83</v>
      </c>
      <c r="E348" s="47" t="s">
        <v>91</v>
      </c>
      <c r="F348" s="47" t="s">
        <v>158</v>
      </c>
      <c r="G348" s="47" t="s">
        <v>160</v>
      </c>
      <c r="H348" s="47" t="s">
        <v>86</v>
      </c>
      <c r="I348" s="56">
        <v>3</v>
      </c>
    </row>
    <row r="349" spans="1:9" x14ac:dyDescent="0.2">
      <c r="A349" s="47" t="s">
        <v>112</v>
      </c>
      <c r="B349" s="47" t="s">
        <v>12</v>
      </c>
      <c r="C349" s="47" t="s">
        <v>171</v>
      </c>
      <c r="D349" s="47" t="s">
        <v>83</v>
      </c>
      <c r="E349" s="47" t="s">
        <v>91</v>
      </c>
      <c r="F349" s="47" t="s">
        <v>158</v>
      </c>
      <c r="G349" s="47" t="s">
        <v>90</v>
      </c>
      <c r="H349" s="47" t="s">
        <v>85</v>
      </c>
      <c r="I349" s="56">
        <v>3</v>
      </c>
    </row>
    <row r="350" spans="1:9" x14ac:dyDescent="0.2">
      <c r="A350" s="47" t="s">
        <v>112</v>
      </c>
      <c r="B350" s="47" t="s">
        <v>12</v>
      </c>
      <c r="C350" s="47" t="s">
        <v>171</v>
      </c>
      <c r="D350" s="47" t="s">
        <v>83</v>
      </c>
      <c r="E350" s="47" t="s">
        <v>91</v>
      </c>
      <c r="F350" s="47" t="s">
        <v>158</v>
      </c>
      <c r="G350" s="47" t="s">
        <v>90</v>
      </c>
      <c r="H350" s="47" t="s">
        <v>86</v>
      </c>
      <c r="I350" s="56">
        <v>9</v>
      </c>
    </row>
    <row r="351" spans="1:9" x14ac:dyDescent="0.2">
      <c r="A351" s="47" t="s">
        <v>112</v>
      </c>
      <c r="B351" s="47" t="s">
        <v>12</v>
      </c>
      <c r="C351" s="47" t="s">
        <v>171</v>
      </c>
      <c r="D351" s="47" t="s">
        <v>83</v>
      </c>
      <c r="E351" s="47" t="s">
        <v>91</v>
      </c>
      <c r="F351" s="47" t="s">
        <v>158</v>
      </c>
      <c r="G351" s="47" t="s">
        <v>90</v>
      </c>
      <c r="H351" s="47" t="s">
        <v>87</v>
      </c>
      <c r="I351" s="56">
        <v>1</v>
      </c>
    </row>
    <row r="352" spans="1:9" x14ac:dyDescent="0.2">
      <c r="A352" s="47" t="s">
        <v>112</v>
      </c>
      <c r="B352" s="47" t="s">
        <v>13</v>
      </c>
      <c r="C352" s="47" t="s">
        <v>172</v>
      </c>
      <c r="D352" s="47" t="s">
        <v>83</v>
      </c>
      <c r="E352" s="47" t="s">
        <v>91</v>
      </c>
      <c r="F352" s="47" t="s">
        <v>158</v>
      </c>
      <c r="G352" s="47" t="s">
        <v>159</v>
      </c>
      <c r="H352" s="47" t="s">
        <v>87</v>
      </c>
      <c r="I352" s="56">
        <v>1</v>
      </c>
    </row>
    <row r="353" spans="1:9" x14ac:dyDescent="0.2">
      <c r="A353" s="47" t="s">
        <v>112</v>
      </c>
      <c r="B353" s="47" t="s">
        <v>13</v>
      </c>
      <c r="C353" s="47" t="s">
        <v>172</v>
      </c>
      <c r="D353" s="47" t="s">
        <v>83</v>
      </c>
      <c r="E353" s="47" t="s">
        <v>91</v>
      </c>
      <c r="F353" s="47" t="s">
        <v>158</v>
      </c>
      <c r="G353" s="47" t="s">
        <v>160</v>
      </c>
      <c r="H353" s="47" t="s">
        <v>87</v>
      </c>
      <c r="I353" s="56">
        <v>1</v>
      </c>
    </row>
    <row r="354" spans="1:9" x14ac:dyDescent="0.2">
      <c r="A354" s="47" t="s">
        <v>112</v>
      </c>
      <c r="B354" s="47" t="s">
        <v>13</v>
      </c>
      <c r="C354" s="47" t="s">
        <v>172</v>
      </c>
      <c r="D354" s="47" t="s">
        <v>83</v>
      </c>
      <c r="E354" s="47" t="s">
        <v>91</v>
      </c>
      <c r="F354" s="47" t="s">
        <v>158</v>
      </c>
      <c r="G354" s="47" t="s">
        <v>90</v>
      </c>
      <c r="H354" s="47" t="s">
        <v>85</v>
      </c>
      <c r="I354" s="56">
        <v>5</v>
      </c>
    </row>
    <row r="355" spans="1:9" x14ac:dyDescent="0.2">
      <c r="A355" s="47" t="s">
        <v>112</v>
      </c>
      <c r="B355" s="47" t="s">
        <v>13</v>
      </c>
      <c r="C355" s="47" t="s">
        <v>172</v>
      </c>
      <c r="D355" s="47" t="s">
        <v>83</v>
      </c>
      <c r="E355" s="47" t="s">
        <v>91</v>
      </c>
      <c r="F355" s="47" t="s">
        <v>158</v>
      </c>
      <c r="G355" s="47" t="s">
        <v>90</v>
      </c>
      <c r="H355" s="47" t="s">
        <v>86</v>
      </c>
      <c r="I355" s="56">
        <v>21</v>
      </c>
    </row>
    <row r="356" spans="1:9" x14ac:dyDescent="0.2">
      <c r="A356" s="47" t="s">
        <v>112</v>
      </c>
      <c r="B356" s="47" t="s">
        <v>13</v>
      </c>
      <c r="C356" s="47" t="s">
        <v>172</v>
      </c>
      <c r="D356" s="47" t="s">
        <v>83</v>
      </c>
      <c r="E356" s="47" t="s">
        <v>91</v>
      </c>
      <c r="F356" s="47" t="s">
        <v>158</v>
      </c>
      <c r="G356" s="47" t="s">
        <v>90</v>
      </c>
      <c r="H356" s="47" t="s">
        <v>87</v>
      </c>
      <c r="I356" s="56">
        <v>2</v>
      </c>
    </row>
    <row r="357" spans="1:9" x14ac:dyDescent="0.2">
      <c r="A357" s="47" t="s">
        <v>112</v>
      </c>
      <c r="B357" s="47" t="s">
        <v>13</v>
      </c>
      <c r="C357" s="47" t="s">
        <v>172</v>
      </c>
      <c r="D357" s="47" t="s">
        <v>83</v>
      </c>
      <c r="E357" s="47" t="s">
        <v>91</v>
      </c>
      <c r="F357" s="47" t="s">
        <v>158</v>
      </c>
      <c r="G357" s="47" t="s">
        <v>90</v>
      </c>
      <c r="H357" s="47" t="s">
        <v>88</v>
      </c>
      <c r="I357" s="56">
        <v>1</v>
      </c>
    </row>
    <row r="358" spans="1:9" x14ac:dyDescent="0.2">
      <c r="A358" s="47" t="s">
        <v>112</v>
      </c>
      <c r="B358" s="47" t="s">
        <v>14</v>
      </c>
      <c r="C358" s="47" t="s">
        <v>173</v>
      </c>
      <c r="D358" s="47" t="s">
        <v>83</v>
      </c>
      <c r="E358" s="47" t="s">
        <v>91</v>
      </c>
      <c r="F358" s="47" t="s">
        <v>158</v>
      </c>
      <c r="G358" s="47" t="s">
        <v>160</v>
      </c>
      <c r="H358" s="47" t="s">
        <v>86</v>
      </c>
      <c r="I358" s="56">
        <v>1</v>
      </c>
    </row>
    <row r="359" spans="1:9" x14ac:dyDescent="0.2">
      <c r="A359" s="47" t="s">
        <v>112</v>
      </c>
      <c r="B359" s="47" t="s">
        <v>15</v>
      </c>
      <c r="C359" s="47" t="s">
        <v>174</v>
      </c>
      <c r="D359" s="47" t="s">
        <v>40</v>
      </c>
      <c r="E359" s="47" t="s">
        <v>84</v>
      </c>
      <c r="F359" s="47" t="s">
        <v>158</v>
      </c>
      <c r="G359" s="47" t="s">
        <v>90</v>
      </c>
      <c r="H359" s="47" t="s">
        <v>85</v>
      </c>
      <c r="I359" s="56">
        <v>5</v>
      </c>
    </row>
    <row r="360" spans="1:9" x14ac:dyDescent="0.2">
      <c r="A360" s="47" t="s">
        <v>112</v>
      </c>
      <c r="B360" s="47" t="s">
        <v>15</v>
      </c>
      <c r="C360" s="47" t="s">
        <v>174</v>
      </c>
      <c r="D360" s="47" t="s">
        <v>40</v>
      </c>
      <c r="E360" s="47" t="s">
        <v>84</v>
      </c>
      <c r="F360" s="47" t="s">
        <v>158</v>
      </c>
      <c r="G360" s="47" t="s">
        <v>90</v>
      </c>
      <c r="H360" s="47" t="s">
        <v>86</v>
      </c>
      <c r="I360" s="56">
        <v>17</v>
      </c>
    </row>
    <row r="361" spans="1:9" x14ac:dyDescent="0.2">
      <c r="A361" s="47" t="s">
        <v>112</v>
      </c>
      <c r="B361" s="47" t="s">
        <v>15</v>
      </c>
      <c r="C361" s="47" t="s">
        <v>174</v>
      </c>
      <c r="D361" s="47" t="s">
        <v>40</v>
      </c>
      <c r="E361" s="47" t="s">
        <v>84</v>
      </c>
      <c r="F361" s="47" t="s">
        <v>158</v>
      </c>
      <c r="G361" s="47" t="s">
        <v>90</v>
      </c>
      <c r="H361" s="47" t="s">
        <v>87</v>
      </c>
      <c r="I361" s="56">
        <v>7</v>
      </c>
    </row>
    <row r="362" spans="1:9" x14ac:dyDescent="0.2">
      <c r="A362" s="47" t="s">
        <v>112</v>
      </c>
      <c r="B362" s="47" t="s">
        <v>16</v>
      </c>
      <c r="C362" s="47" t="s">
        <v>175</v>
      </c>
      <c r="D362" s="47" t="s">
        <v>40</v>
      </c>
      <c r="E362" s="47" t="s">
        <v>84</v>
      </c>
      <c r="F362" s="47" t="s">
        <v>158</v>
      </c>
      <c r="G362" s="47" t="s">
        <v>90</v>
      </c>
      <c r="H362" s="47" t="s">
        <v>85</v>
      </c>
      <c r="I362" s="56">
        <v>18</v>
      </c>
    </row>
    <row r="363" spans="1:9" x14ac:dyDescent="0.2">
      <c r="A363" s="47" t="s">
        <v>112</v>
      </c>
      <c r="B363" s="47" t="s">
        <v>16</v>
      </c>
      <c r="C363" s="47" t="s">
        <v>175</v>
      </c>
      <c r="D363" s="47" t="s">
        <v>40</v>
      </c>
      <c r="E363" s="47" t="s">
        <v>84</v>
      </c>
      <c r="F363" s="47" t="s">
        <v>158</v>
      </c>
      <c r="G363" s="47" t="s">
        <v>90</v>
      </c>
      <c r="H363" s="47" t="s">
        <v>86</v>
      </c>
      <c r="I363" s="56">
        <v>64</v>
      </c>
    </row>
    <row r="364" spans="1:9" x14ac:dyDescent="0.2">
      <c r="A364" s="47" t="s">
        <v>112</v>
      </c>
      <c r="B364" s="47" t="s">
        <v>16</v>
      </c>
      <c r="C364" s="47" t="s">
        <v>175</v>
      </c>
      <c r="D364" s="47" t="s">
        <v>40</v>
      </c>
      <c r="E364" s="47" t="s">
        <v>84</v>
      </c>
      <c r="F364" s="47" t="s">
        <v>158</v>
      </c>
      <c r="G364" s="47" t="s">
        <v>90</v>
      </c>
      <c r="H364" s="47" t="s">
        <v>87</v>
      </c>
      <c r="I364" s="56">
        <v>13</v>
      </c>
    </row>
    <row r="365" spans="1:9" x14ac:dyDescent="0.2">
      <c r="A365" s="47" t="s">
        <v>112</v>
      </c>
      <c r="B365" s="47" t="s">
        <v>67</v>
      </c>
      <c r="C365" s="47" t="s">
        <v>176</v>
      </c>
      <c r="D365" s="47" t="s">
        <v>83</v>
      </c>
      <c r="E365" s="47" t="s">
        <v>91</v>
      </c>
      <c r="F365" s="47" t="s">
        <v>158</v>
      </c>
      <c r="G365" s="47" t="s">
        <v>160</v>
      </c>
      <c r="H365" s="47" t="s">
        <v>85</v>
      </c>
      <c r="I365" s="56">
        <v>1</v>
      </c>
    </row>
    <row r="366" spans="1:9" x14ac:dyDescent="0.2">
      <c r="A366" s="47" t="s">
        <v>112</v>
      </c>
      <c r="B366" s="47" t="s">
        <v>67</v>
      </c>
      <c r="C366" s="47" t="s">
        <v>176</v>
      </c>
      <c r="D366" s="47" t="s">
        <v>83</v>
      </c>
      <c r="E366" s="47" t="s">
        <v>91</v>
      </c>
      <c r="F366" s="47" t="s">
        <v>158</v>
      </c>
      <c r="G366" s="47" t="s">
        <v>160</v>
      </c>
      <c r="H366" s="47" t="s">
        <v>86</v>
      </c>
      <c r="I366" s="56">
        <v>2</v>
      </c>
    </row>
    <row r="367" spans="1:9" x14ac:dyDescent="0.2">
      <c r="A367" s="47" t="s">
        <v>112</v>
      </c>
      <c r="B367" s="47" t="s">
        <v>67</v>
      </c>
      <c r="C367" s="47" t="s">
        <v>176</v>
      </c>
      <c r="D367" s="47" t="s">
        <v>83</v>
      </c>
      <c r="E367" s="47" t="s">
        <v>91</v>
      </c>
      <c r="F367" s="47" t="s">
        <v>158</v>
      </c>
      <c r="G367" s="47" t="s">
        <v>160</v>
      </c>
      <c r="H367" s="47" t="s">
        <v>87</v>
      </c>
      <c r="I367" s="56">
        <v>3</v>
      </c>
    </row>
    <row r="368" spans="1:9" x14ac:dyDescent="0.2">
      <c r="A368" s="47" t="s">
        <v>112</v>
      </c>
      <c r="B368" s="47" t="s">
        <v>67</v>
      </c>
      <c r="C368" s="47" t="s">
        <v>176</v>
      </c>
      <c r="D368" s="47" t="s">
        <v>83</v>
      </c>
      <c r="E368" s="47" t="s">
        <v>91</v>
      </c>
      <c r="F368" s="47" t="s">
        <v>158</v>
      </c>
      <c r="G368" s="47" t="s">
        <v>160</v>
      </c>
      <c r="H368" s="47" t="s">
        <v>88</v>
      </c>
      <c r="I368" s="56">
        <v>1</v>
      </c>
    </row>
    <row r="369" spans="1:9" x14ac:dyDescent="0.2">
      <c r="A369" s="47" t="s">
        <v>112</v>
      </c>
      <c r="B369" s="47" t="s">
        <v>95</v>
      </c>
      <c r="C369" s="47" t="s">
        <v>196</v>
      </c>
      <c r="D369" s="47" t="s">
        <v>83</v>
      </c>
      <c r="E369" s="47" t="s">
        <v>91</v>
      </c>
      <c r="F369" s="47" t="s">
        <v>158</v>
      </c>
      <c r="G369" s="47" t="s">
        <v>90</v>
      </c>
      <c r="H369" s="47" t="s">
        <v>86</v>
      </c>
      <c r="I369" s="56">
        <v>7</v>
      </c>
    </row>
    <row r="370" spans="1:9" x14ac:dyDescent="0.2">
      <c r="A370" s="47" t="s">
        <v>112</v>
      </c>
      <c r="B370" s="47" t="s">
        <v>95</v>
      </c>
      <c r="C370" s="47" t="s">
        <v>196</v>
      </c>
      <c r="D370" s="47" t="s">
        <v>83</v>
      </c>
      <c r="E370" s="47" t="s">
        <v>91</v>
      </c>
      <c r="F370" s="47" t="s">
        <v>158</v>
      </c>
      <c r="G370" s="47" t="s">
        <v>90</v>
      </c>
      <c r="H370" s="47" t="s">
        <v>87</v>
      </c>
      <c r="I370" s="56">
        <v>6</v>
      </c>
    </row>
    <row r="371" spans="1:9" x14ac:dyDescent="0.2">
      <c r="A371" s="47" t="s">
        <v>112</v>
      </c>
      <c r="B371" s="47" t="s">
        <v>95</v>
      </c>
      <c r="C371" s="47" t="s">
        <v>196</v>
      </c>
      <c r="D371" s="47" t="s">
        <v>83</v>
      </c>
      <c r="E371" s="47" t="s">
        <v>91</v>
      </c>
      <c r="F371" s="47" t="s">
        <v>158</v>
      </c>
      <c r="G371" s="47" t="s">
        <v>90</v>
      </c>
      <c r="H371" s="47" t="s">
        <v>88</v>
      </c>
      <c r="I371" s="56">
        <v>1</v>
      </c>
    </row>
    <row r="372" spans="1:9" x14ac:dyDescent="0.2">
      <c r="A372" s="47" t="s">
        <v>112</v>
      </c>
      <c r="B372" s="47" t="s">
        <v>17</v>
      </c>
      <c r="C372" s="47" t="s">
        <v>177</v>
      </c>
      <c r="D372" s="47" t="s">
        <v>83</v>
      </c>
      <c r="E372" s="47" t="s">
        <v>84</v>
      </c>
      <c r="F372" s="47" t="s">
        <v>158</v>
      </c>
      <c r="G372" s="47" t="s">
        <v>90</v>
      </c>
      <c r="H372" s="47" t="s">
        <v>85</v>
      </c>
      <c r="I372" s="56">
        <v>9</v>
      </c>
    </row>
    <row r="373" spans="1:9" x14ac:dyDescent="0.2">
      <c r="A373" s="47" t="s">
        <v>112</v>
      </c>
      <c r="B373" s="47" t="s">
        <v>17</v>
      </c>
      <c r="C373" s="47" t="s">
        <v>177</v>
      </c>
      <c r="D373" s="47" t="s">
        <v>83</v>
      </c>
      <c r="E373" s="47" t="s">
        <v>84</v>
      </c>
      <c r="F373" s="47" t="s">
        <v>158</v>
      </c>
      <c r="G373" s="47" t="s">
        <v>90</v>
      </c>
      <c r="H373" s="47" t="s">
        <v>86</v>
      </c>
      <c r="I373" s="56">
        <v>13</v>
      </c>
    </row>
    <row r="374" spans="1:9" x14ac:dyDescent="0.2">
      <c r="A374" s="47" t="s">
        <v>112</v>
      </c>
      <c r="B374" s="47" t="s">
        <v>17</v>
      </c>
      <c r="C374" s="47" t="s">
        <v>177</v>
      </c>
      <c r="D374" s="47" t="s">
        <v>83</v>
      </c>
      <c r="E374" s="47" t="s">
        <v>84</v>
      </c>
      <c r="F374" s="47" t="s">
        <v>158</v>
      </c>
      <c r="G374" s="47" t="s">
        <v>90</v>
      </c>
      <c r="H374" s="47" t="s">
        <v>87</v>
      </c>
      <c r="I374" s="56">
        <v>2</v>
      </c>
    </row>
    <row r="375" spans="1:9" x14ac:dyDescent="0.2">
      <c r="A375" s="47" t="s">
        <v>112</v>
      </c>
      <c r="B375" s="47" t="s">
        <v>18</v>
      </c>
      <c r="C375" s="47" t="s">
        <v>178</v>
      </c>
      <c r="D375" s="47" t="s">
        <v>83</v>
      </c>
      <c r="E375" s="47" t="s">
        <v>91</v>
      </c>
      <c r="F375" s="47" t="s">
        <v>158</v>
      </c>
      <c r="G375" s="47" t="s">
        <v>160</v>
      </c>
      <c r="H375" s="47" t="s">
        <v>85</v>
      </c>
      <c r="I375" s="56">
        <v>2</v>
      </c>
    </row>
    <row r="376" spans="1:9" x14ac:dyDescent="0.2">
      <c r="A376" s="47" t="s">
        <v>112</v>
      </c>
      <c r="B376" s="47" t="s">
        <v>20</v>
      </c>
      <c r="C376" s="47" t="s">
        <v>179</v>
      </c>
      <c r="D376" s="47" t="s">
        <v>83</v>
      </c>
      <c r="E376" s="47" t="s">
        <v>91</v>
      </c>
      <c r="F376" s="47" t="s">
        <v>158</v>
      </c>
      <c r="G376" s="47" t="s">
        <v>160</v>
      </c>
      <c r="H376" s="47" t="s">
        <v>85</v>
      </c>
      <c r="I376" s="56">
        <v>1</v>
      </c>
    </row>
    <row r="377" spans="1:9" x14ac:dyDescent="0.2">
      <c r="A377" s="47" t="s">
        <v>112</v>
      </c>
      <c r="B377" s="47" t="s">
        <v>21</v>
      </c>
      <c r="C377" s="47" t="s">
        <v>180</v>
      </c>
      <c r="D377" s="47" t="s">
        <v>83</v>
      </c>
      <c r="E377" s="47" t="s">
        <v>84</v>
      </c>
      <c r="F377" s="47" t="s">
        <v>158</v>
      </c>
      <c r="G377" s="47" t="s">
        <v>160</v>
      </c>
      <c r="H377" s="47" t="s">
        <v>85</v>
      </c>
      <c r="I377" s="56">
        <v>5</v>
      </c>
    </row>
    <row r="378" spans="1:9" x14ac:dyDescent="0.2">
      <c r="A378" s="47" t="s">
        <v>112</v>
      </c>
      <c r="B378" s="47" t="s">
        <v>21</v>
      </c>
      <c r="C378" s="47" t="s">
        <v>180</v>
      </c>
      <c r="D378" s="47" t="s">
        <v>83</v>
      </c>
      <c r="E378" s="47" t="s">
        <v>84</v>
      </c>
      <c r="F378" s="47" t="s">
        <v>158</v>
      </c>
      <c r="G378" s="47" t="s">
        <v>160</v>
      </c>
      <c r="H378" s="47" t="s">
        <v>86</v>
      </c>
      <c r="I378" s="56">
        <v>3</v>
      </c>
    </row>
    <row r="379" spans="1:9" x14ac:dyDescent="0.2">
      <c r="A379" s="47" t="s">
        <v>112</v>
      </c>
      <c r="B379" s="47" t="s">
        <v>21</v>
      </c>
      <c r="C379" s="47" t="s">
        <v>180</v>
      </c>
      <c r="D379" s="47" t="s">
        <v>83</v>
      </c>
      <c r="E379" s="47" t="s">
        <v>84</v>
      </c>
      <c r="F379" s="47" t="s">
        <v>158</v>
      </c>
      <c r="G379" s="47" t="s">
        <v>90</v>
      </c>
      <c r="H379" s="47" t="s">
        <v>85</v>
      </c>
      <c r="I379" s="56">
        <v>5</v>
      </c>
    </row>
    <row r="380" spans="1:9" x14ac:dyDescent="0.2">
      <c r="A380" s="47" t="s">
        <v>112</v>
      </c>
      <c r="B380" s="47" t="s">
        <v>21</v>
      </c>
      <c r="C380" s="47" t="s">
        <v>180</v>
      </c>
      <c r="D380" s="47" t="s">
        <v>83</v>
      </c>
      <c r="E380" s="47" t="s">
        <v>84</v>
      </c>
      <c r="F380" s="47" t="s">
        <v>158</v>
      </c>
      <c r="G380" s="47" t="s">
        <v>90</v>
      </c>
      <c r="H380" s="47" t="s">
        <v>86</v>
      </c>
      <c r="I380" s="56">
        <v>28</v>
      </c>
    </row>
    <row r="381" spans="1:9" x14ac:dyDescent="0.2">
      <c r="A381" s="47" t="s">
        <v>112</v>
      </c>
      <c r="B381" s="47" t="s">
        <v>21</v>
      </c>
      <c r="C381" s="47" t="s">
        <v>180</v>
      </c>
      <c r="D381" s="47" t="s">
        <v>83</v>
      </c>
      <c r="E381" s="47" t="s">
        <v>84</v>
      </c>
      <c r="F381" s="47" t="s">
        <v>158</v>
      </c>
      <c r="G381" s="47" t="s">
        <v>90</v>
      </c>
      <c r="H381" s="47" t="s">
        <v>87</v>
      </c>
      <c r="I381" s="56">
        <v>10</v>
      </c>
    </row>
    <row r="382" spans="1:9" x14ac:dyDescent="0.2">
      <c r="A382" s="47" t="s">
        <v>112</v>
      </c>
      <c r="B382" s="47" t="s">
        <v>22</v>
      </c>
      <c r="C382" s="47" t="s">
        <v>181</v>
      </c>
      <c r="D382" s="47" t="s">
        <v>83</v>
      </c>
      <c r="E382" s="47" t="s">
        <v>91</v>
      </c>
      <c r="F382" s="47" t="s">
        <v>158</v>
      </c>
      <c r="G382" s="47" t="s">
        <v>90</v>
      </c>
      <c r="H382" s="47" t="s">
        <v>85</v>
      </c>
      <c r="I382" s="56">
        <v>7</v>
      </c>
    </row>
    <row r="383" spans="1:9" x14ac:dyDescent="0.2">
      <c r="A383" s="47" t="s">
        <v>112</v>
      </c>
      <c r="B383" s="47" t="s">
        <v>22</v>
      </c>
      <c r="C383" s="47" t="s">
        <v>181</v>
      </c>
      <c r="D383" s="47" t="s">
        <v>83</v>
      </c>
      <c r="E383" s="47" t="s">
        <v>91</v>
      </c>
      <c r="F383" s="47" t="s">
        <v>158</v>
      </c>
      <c r="G383" s="47" t="s">
        <v>90</v>
      </c>
      <c r="H383" s="47" t="s">
        <v>86</v>
      </c>
      <c r="I383" s="56">
        <v>22</v>
      </c>
    </row>
    <row r="384" spans="1:9" x14ac:dyDescent="0.2">
      <c r="A384" s="47" t="s">
        <v>112</v>
      </c>
      <c r="B384" s="47" t="s">
        <v>22</v>
      </c>
      <c r="C384" s="47" t="s">
        <v>181</v>
      </c>
      <c r="D384" s="47" t="s">
        <v>83</v>
      </c>
      <c r="E384" s="47" t="s">
        <v>91</v>
      </c>
      <c r="F384" s="47" t="s">
        <v>158</v>
      </c>
      <c r="G384" s="47" t="s">
        <v>90</v>
      </c>
      <c r="H384" s="47" t="s">
        <v>87</v>
      </c>
      <c r="I384" s="56">
        <v>10</v>
      </c>
    </row>
    <row r="385" spans="1:9" x14ac:dyDescent="0.2">
      <c r="A385" s="47" t="s">
        <v>112</v>
      </c>
      <c r="B385" s="47" t="s">
        <v>22</v>
      </c>
      <c r="C385" s="47" t="s">
        <v>181</v>
      </c>
      <c r="D385" s="47" t="s">
        <v>83</v>
      </c>
      <c r="E385" s="47" t="s">
        <v>91</v>
      </c>
      <c r="F385" s="47" t="s">
        <v>158</v>
      </c>
      <c r="G385" s="47" t="s">
        <v>90</v>
      </c>
      <c r="H385" s="47" t="s">
        <v>88</v>
      </c>
      <c r="I385" s="56">
        <v>1</v>
      </c>
    </row>
    <row r="386" spans="1:9" x14ac:dyDescent="0.2">
      <c r="A386" s="47" t="s">
        <v>112</v>
      </c>
      <c r="B386" s="47" t="s">
        <v>24</v>
      </c>
      <c r="C386" s="47" t="s">
        <v>182</v>
      </c>
      <c r="D386" s="47" t="s">
        <v>40</v>
      </c>
      <c r="E386" s="47" t="s">
        <v>84</v>
      </c>
      <c r="F386" s="47" t="s">
        <v>158</v>
      </c>
      <c r="G386" s="47" t="s">
        <v>159</v>
      </c>
      <c r="H386" s="47" t="s">
        <v>85</v>
      </c>
      <c r="I386" s="56">
        <v>1</v>
      </c>
    </row>
    <row r="387" spans="1:9" x14ac:dyDescent="0.2">
      <c r="A387" s="47" t="s">
        <v>112</v>
      </c>
      <c r="B387" s="47" t="s">
        <v>24</v>
      </c>
      <c r="C387" s="47" t="s">
        <v>182</v>
      </c>
      <c r="D387" s="47" t="s">
        <v>40</v>
      </c>
      <c r="E387" s="47" t="s">
        <v>84</v>
      </c>
      <c r="F387" s="47" t="s">
        <v>158</v>
      </c>
      <c r="G387" s="47" t="s">
        <v>159</v>
      </c>
      <c r="H387" s="47" t="s">
        <v>86</v>
      </c>
      <c r="I387" s="56">
        <v>2</v>
      </c>
    </row>
    <row r="388" spans="1:9" x14ac:dyDescent="0.2">
      <c r="A388" s="47" t="s">
        <v>112</v>
      </c>
      <c r="B388" s="47" t="s">
        <v>24</v>
      </c>
      <c r="C388" s="47" t="s">
        <v>182</v>
      </c>
      <c r="D388" s="47" t="s">
        <v>40</v>
      </c>
      <c r="E388" s="47" t="s">
        <v>84</v>
      </c>
      <c r="F388" s="47" t="s">
        <v>158</v>
      </c>
      <c r="G388" s="47" t="s">
        <v>160</v>
      </c>
      <c r="H388" s="47" t="s">
        <v>85</v>
      </c>
      <c r="I388" s="56">
        <v>2</v>
      </c>
    </row>
    <row r="389" spans="1:9" x14ac:dyDescent="0.2">
      <c r="A389" s="47" t="s">
        <v>112</v>
      </c>
      <c r="B389" s="47" t="s">
        <v>24</v>
      </c>
      <c r="C389" s="47" t="s">
        <v>182</v>
      </c>
      <c r="D389" s="47" t="s">
        <v>40</v>
      </c>
      <c r="E389" s="47" t="s">
        <v>84</v>
      </c>
      <c r="F389" s="47" t="s">
        <v>158</v>
      </c>
      <c r="G389" s="47" t="s">
        <v>90</v>
      </c>
      <c r="H389" s="47" t="s">
        <v>85</v>
      </c>
      <c r="I389" s="56">
        <v>6</v>
      </c>
    </row>
    <row r="390" spans="1:9" x14ac:dyDescent="0.2">
      <c r="A390" s="47" t="s">
        <v>112</v>
      </c>
      <c r="B390" s="47" t="s">
        <v>24</v>
      </c>
      <c r="C390" s="47" t="s">
        <v>182</v>
      </c>
      <c r="D390" s="47" t="s">
        <v>40</v>
      </c>
      <c r="E390" s="47" t="s">
        <v>84</v>
      </c>
      <c r="F390" s="47" t="s">
        <v>158</v>
      </c>
      <c r="G390" s="47" t="s">
        <v>90</v>
      </c>
      <c r="H390" s="47" t="s">
        <v>86</v>
      </c>
      <c r="I390" s="56">
        <v>37</v>
      </c>
    </row>
    <row r="391" spans="1:9" x14ac:dyDescent="0.2">
      <c r="A391" s="47" t="s">
        <v>112</v>
      </c>
      <c r="B391" s="47" t="s">
        <v>24</v>
      </c>
      <c r="C391" s="47" t="s">
        <v>182</v>
      </c>
      <c r="D391" s="47" t="s">
        <v>40</v>
      </c>
      <c r="E391" s="47" t="s">
        <v>84</v>
      </c>
      <c r="F391" s="47" t="s">
        <v>158</v>
      </c>
      <c r="G391" s="47" t="s">
        <v>90</v>
      </c>
      <c r="H391" s="47" t="s">
        <v>87</v>
      </c>
      <c r="I391" s="56">
        <v>9</v>
      </c>
    </row>
    <row r="392" spans="1:9" x14ac:dyDescent="0.2">
      <c r="A392" s="47" t="s">
        <v>112</v>
      </c>
      <c r="B392" s="47" t="s">
        <v>24</v>
      </c>
      <c r="C392" s="47" t="s">
        <v>182</v>
      </c>
      <c r="D392" s="47" t="s">
        <v>40</v>
      </c>
      <c r="E392" s="47" t="s">
        <v>84</v>
      </c>
      <c r="F392" s="47" t="s">
        <v>158</v>
      </c>
      <c r="G392" s="47" t="s">
        <v>90</v>
      </c>
      <c r="H392" s="47" t="s">
        <v>88</v>
      </c>
      <c r="I392" s="56">
        <v>3</v>
      </c>
    </row>
    <row r="393" spans="1:9" x14ac:dyDescent="0.2">
      <c r="A393" s="47" t="s">
        <v>112</v>
      </c>
      <c r="B393" s="47" t="s">
        <v>25</v>
      </c>
      <c r="C393" s="47" t="s">
        <v>183</v>
      </c>
      <c r="D393" s="47" t="s">
        <v>83</v>
      </c>
      <c r="E393" s="47" t="s">
        <v>92</v>
      </c>
      <c r="F393" s="47" t="s">
        <v>158</v>
      </c>
      <c r="G393" s="47" t="s">
        <v>159</v>
      </c>
      <c r="H393" s="47" t="s">
        <v>86</v>
      </c>
      <c r="I393" s="56">
        <v>1</v>
      </c>
    </row>
    <row r="394" spans="1:9" x14ac:dyDescent="0.2">
      <c r="A394" s="47" t="s">
        <v>112</v>
      </c>
      <c r="B394" s="47" t="s">
        <v>25</v>
      </c>
      <c r="C394" s="47" t="s">
        <v>183</v>
      </c>
      <c r="D394" s="47" t="s">
        <v>83</v>
      </c>
      <c r="E394" s="47" t="s">
        <v>92</v>
      </c>
      <c r="F394" s="47" t="s">
        <v>158</v>
      </c>
      <c r="G394" s="47" t="s">
        <v>160</v>
      </c>
      <c r="H394" s="47" t="s">
        <v>87</v>
      </c>
      <c r="I394" s="56">
        <v>1</v>
      </c>
    </row>
    <row r="395" spans="1:9" x14ac:dyDescent="0.2">
      <c r="A395" s="47" t="s">
        <v>112</v>
      </c>
      <c r="B395" s="47" t="s">
        <v>25</v>
      </c>
      <c r="C395" s="47" t="s">
        <v>183</v>
      </c>
      <c r="D395" s="47" t="s">
        <v>83</v>
      </c>
      <c r="E395" s="47" t="s">
        <v>92</v>
      </c>
      <c r="F395" s="47" t="s">
        <v>158</v>
      </c>
      <c r="G395" s="47" t="s">
        <v>160</v>
      </c>
      <c r="H395" s="47" t="s">
        <v>88</v>
      </c>
      <c r="I395" s="56">
        <v>1</v>
      </c>
    </row>
    <row r="396" spans="1:9" x14ac:dyDescent="0.2">
      <c r="A396" s="47" t="s">
        <v>112</v>
      </c>
      <c r="B396" s="47" t="s">
        <v>25</v>
      </c>
      <c r="C396" s="47" t="s">
        <v>183</v>
      </c>
      <c r="D396" s="47" t="s">
        <v>83</v>
      </c>
      <c r="E396" s="47" t="s">
        <v>92</v>
      </c>
      <c r="F396" s="47" t="s">
        <v>158</v>
      </c>
      <c r="G396" s="47" t="s">
        <v>90</v>
      </c>
      <c r="H396" s="47" t="s">
        <v>85</v>
      </c>
      <c r="I396" s="56">
        <v>2</v>
      </c>
    </row>
    <row r="397" spans="1:9" x14ac:dyDescent="0.2">
      <c r="A397" s="47" t="s">
        <v>112</v>
      </c>
      <c r="B397" s="47" t="s">
        <v>25</v>
      </c>
      <c r="C397" s="47" t="s">
        <v>183</v>
      </c>
      <c r="D397" s="47" t="s">
        <v>83</v>
      </c>
      <c r="E397" s="47" t="s">
        <v>92</v>
      </c>
      <c r="F397" s="47" t="s">
        <v>158</v>
      </c>
      <c r="G397" s="47" t="s">
        <v>90</v>
      </c>
      <c r="H397" s="47" t="s">
        <v>86</v>
      </c>
      <c r="I397" s="56">
        <v>3</v>
      </c>
    </row>
    <row r="398" spans="1:9" x14ac:dyDescent="0.2">
      <c r="A398" s="47" t="s">
        <v>112</v>
      </c>
      <c r="B398" s="47" t="s">
        <v>25</v>
      </c>
      <c r="C398" s="47" t="s">
        <v>183</v>
      </c>
      <c r="D398" s="47" t="s">
        <v>83</v>
      </c>
      <c r="E398" s="47" t="s">
        <v>92</v>
      </c>
      <c r="F398" s="47" t="s">
        <v>158</v>
      </c>
      <c r="G398" s="47" t="s">
        <v>90</v>
      </c>
      <c r="H398" s="47" t="s">
        <v>87</v>
      </c>
      <c r="I398" s="56">
        <v>2</v>
      </c>
    </row>
    <row r="399" spans="1:9" x14ac:dyDescent="0.2">
      <c r="A399" s="47" t="s">
        <v>112</v>
      </c>
      <c r="B399" s="47" t="s">
        <v>29</v>
      </c>
      <c r="C399" s="47" t="s">
        <v>185</v>
      </c>
      <c r="D399" s="47" t="s">
        <v>83</v>
      </c>
      <c r="E399" s="47" t="s">
        <v>84</v>
      </c>
      <c r="F399" s="47" t="s">
        <v>158</v>
      </c>
      <c r="G399" s="47" t="s">
        <v>160</v>
      </c>
      <c r="H399" s="47" t="s">
        <v>85</v>
      </c>
      <c r="I399" s="56">
        <v>1</v>
      </c>
    </row>
    <row r="400" spans="1:9" x14ac:dyDescent="0.2">
      <c r="A400" s="47" t="s">
        <v>112</v>
      </c>
      <c r="B400" s="47" t="s">
        <v>29</v>
      </c>
      <c r="C400" s="47" t="s">
        <v>185</v>
      </c>
      <c r="D400" s="47" t="s">
        <v>83</v>
      </c>
      <c r="E400" s="47" t="s">
        <v>84</v>
      </c>
      <c r="F400" s="47" t="s">
        <v>158</v>
      </c>
      <c r="G400" s="47" t="s">
        <v>90</v>
      </c>
      <c r="H400" s="47" t="s">
        <v>85</v>
      </c>
      <c r="I400" s="56">
        <v>5</v>
      </c>
    </row>
    <row r="401" spans="1:9" x14ac:dyDescent="0.2">
      <c r="A401" s="47" t="s">
        <v>112</v>
      </c>
      <c r="B401" s="47" t="s">
        <v>29</v>
      </c>
      <c r="C401" s="47" t="s">
        <v>185</v>
      </c>
      <c r="D401" s="47" t="s">
        <v>83</v>
      </c>
      <c r="E401" s="47" t="s">
        <v>84</v>
      </c>
      <c r="F401" s="47" t="s">
        <v>158</v>
      </c>
      <c r="G401" s="47" t="s">
        <v>90</v>
      </c>
      <c r="H401" s="47" t="s">
        <v>86</v>
      </c>
      <c r="I401" s="56">
        <v>16</v>
      </c>
    </row>
    <row r="402" spans="1:9" x14ac:dyDescent="0.2">
      <c r="A402" s="47" t="s">
        <v>112</v>
      </c>
      <c r="B402" s="47" t="s">
        <v>29</v>
      </c>
      <c r="C402" s="47" t="s">
        <v>185</v>
      </c>
      <c r="D402" s="47" t="s">
        <v>83</v>
      </c>
      <c r="E402" s="47" t="s">
        <v>84</v>
      </c>
      <c r="F402" s="47" t="s">
        <v>158</v>
      </c>
      <c r="G402" s="47" t="s">
        <v>90</v>
      </c>
      <c r="H402" s="47" t="s">
        <v>87</v>
      </c>
      <c r="I402" s="56">
        <v>4</v>
      </c>
    </row>
    <row r="403" spans="1:9" x14ac:dyDescent="0.2">
      <c r="A403" s="47" t="s">
        <v>112</v>
      </c>
      <c r="B403" s="47" t="s">
        <v>31</v>
      </c>
      <c r="C403" s="47" t="s">
        <v>198</v>
      </c>
      <c r="D403" s="47" t="s">
        <v>83</v>
      </c>
      <c r="E403" s="47" t="s">
        <v>92</v>
      </c>
      <c r="F403" s="47" t="s">
        <v>158</v>
      </c>
      <c r="G403" s="47" t="s">
        <v>160</v>
      </c>
      <c r="H403" s="47" t="s">
        <v>88</v>
      </c>
      <c r="I403" s="56">
        <v>1</v>
      </c>
    </row>
    <row r="404" spans="1:9" x14ac:dyDescent="0.2">
      <c r="A404" s="47" t="s">
        <v>112</v>
      </c>
      <c r="B404" s="47" t="s">
        <v>31</v>
      </c>
      <c r="C404" s="47" t="s">
        <v>198</v>
      </c>
      <c r="D404" s="47" t="s">
        <v>83</v>
      </c>
      <c r="E404" s="47" t="s">
        <v>92</v>
      </c>
      <c r="F404" s="47" t="s">
        <v>158</v>
      </c>
      <c r="G404" s="47" t="s">
        <v>90</v>
      </c>
      <c r="H404" s="47" t="s">
        <v>85</v>
      </c>
      <c r="I404" s="56">
        <v>1</v>
      </c>
    </row>
    <row r="405" spans="1:9" x14ac:dyDescent="0.2">
      <c r="A405" s="47" t="s">
        <v>112</v>
      </c>
      <c r="B405" s="47" t="s">
        <v>31</v>
      </c>
      <c r="C405" s="47" t="s">
        <v>198</v>
      </c>
      <c r="D405" s="47" t="s">
        <v>83</v>
      </c>
      <c r="E405" s="47" t="s">
        <v>92</v>
      </c>
      <c r="F405" s="47" t="s">
        <v>158</v>
      </c>
      <c r="G405" s="47" t="s">
        <v>90</v>
      </c>
      <c r="H405" s="47" t="s">
        <v>86</v>
      </c>
      <c r="I405" s="56">
        <v>7</v>
      </c>
    </row>
    <row r="406" spans="1:9" x14ac:dyDescent="0.2">
      <c r="A406" s="47" t="s">
        <v>112</v>
      </c>
      <c r="B406" s="47" t="s">
        <v>32</v>
      </c>
      <c r="C406" s="47" t="s">
        <v>187</v>
      </c>
      <c r="D406" s="47" t="s">
        <v>40</v>
      </c>
      <c r="E406" s="47" t="s">
        <v>84</v>
      </c>
      <c r="F406" s="47" t="s">
        <v>158</v>
      </c>
      <c r="G406" s="47" t="s">
        <v>160</v>
      </c>
      <c r="H406" s="47" t="s">
        <v>85</v>
      </c>
      <c r="I406" s="56">
        <v>3</v>
      </c>
    </row>
    <row r="407" spans="1:9" x14ac:dyDescent="0.2">
      <c r="A407" s="47" t="s">
        <v>112</v>
      </c>
      <c r="B407" s="47" t="s">
        <v>33</v>
      </c>
      <c r="C407" s="47" t="s">
        <v>188</v>
      </c>
      <c r="D407" s="47" t="s">
        <v>83</v>
      </c>
      <c r="E407" s="47" t="s">
        <v>91</v>
      </c>
      <c r="F407" s="47" t="s">
        <v>158</v>
      </c>
      <c r="G407" s="47" t="s">
        <v>160</v>
      </c>
      <c r="H407" s="47" t="s">
        <v>85</v>
      </c>
      <c r="I407" s="56">
        <v>3</v>
      </c>
    </row>
    <row r="408" spans="1:9" x14ac:dyDescent="0.2">
      <c r="A408" s="47" t="s">
        <v>112</v>
      </c>
      <c r="B408" s="47" t="s">
        <v>33</v>
      </c>
      <c r="C408" s="47" t="s">
        <v>188</v>
      </c>
      <c r="D408" s="47" t="s">
        <v>83</v>
      </c>
      <c r="E408" s="47" t="s">
        <v>91</v>
      </c>
      <c r="F408" s="47" t="s">
        <v>158</v>
      </c>
      <c r="G408" s="47" t="s">
        <v>160</v>
      </c>
      <c r="H408" s="47" t="s">
        <v>86</v>
      </c>
      <c r="I408" s="56">
        <v>2</v>
      </c>
    </row>
    <row r="409" spans="1:9" x14ac:dyDescent="0.2">
      <c r="A409" s="47" t="s">
        <v>112</v>
      </c>
      <c r="B409" s="47" t="s">
        <v>33</v>
      </c>
      <c r="C409" s="47" t="s">
        <v>188</v>
      </c>
      <c r="D409" s="47" t="s">
        <v>83</v>
      </c>
      <c r="E409" s="47" t="s">
        <v>91</v>
      </c>
      <c r="F409" s="47" t="s">
        <v>158</v>
      </c>
      <c r="G409" s="47" t="s">
        <v>160</v>
      </c>
      <c r="H409" s="47" t="s">
        <v>87</v>
      </c>
      <c r="I409" s="56">
        <v>2</v>
      </c>
    </row>
    <row r="410" spans="1:9" x14ac:dyDescent="0.2">
      <c r="A410" s="47" t="s">
        <v>112</v>
      </c>
      <c r="B410" s="47" t="s">
        <v>33</v>
      </c>
      <c r="C410" s="47" t="s">
        <v>188</v>
      </c>
      <c r="D410" s="47" t="s">
        <v>83</v>
      </c>
      <c r="E410" s="47" t="s">
        <v>91</v>
      </c>
      <c r="F410" s="47" t="s">
        <v>158</v>
      </c>
      <c r="G410" s="47" t="s">
        <v>160</v>
      </c>
      <c r="H410" s="47" t="s">
        <v>88</v>
      </c>
      <c r="I410" s="56">
        <v>1</v>
      </c>
    </row>
    <row r="411" spans="1:9" x14ac:dyDescent="0.2">
      <c r="A411" s="47" t="s">
        <v>112</v>
      </c>
      <c r="B411" s="47" t="s">
        <v>33</v>
      </c>
      <c r="C411" s="47" t="s">
        <v>188</v>
      </c>
      <c r="D411" s="47" t="s">
        <v>83</v>
      </c>
      <c r="E411" s="47" t="s">
        <v>91</v>
      </c>
      <c r="F411" s="47" t="s">
        <v>158</v>
      </c>
      <c r="G411" s="47" t="s">
        <v>90</v>
      </c>
      <c r="H411" s="47" t="s">
        <v>85</v>
      </c>
      <c r="I411" s="56">
        <v>6</v>
      </c>
    </row>
    <row r="412" spans="1:9" x14ac:dyDescent="0.2">
      <c r="A412" s="47" t="s">
        <v>112</v>
      </c>
      <c r="B412" s="47" t="s">
        <v>33</v>
      </c>
      <c r="C412" s="47" t="s">
        <v>188</v>
      </c>
      <c r="D412" s="47" t="s">
        <v>83</v>
      </c>
      <c r="E412" s="47" t="s">
        <v>91</v>
      </c>
      <c r="F412" s="47" t="s">
        <v>158</v>
      </c>
      <c r="G412" s="47" t="s">
        <v>90</v>
      </c>
      <c r="H412" s="47" t="s">
        <v>86</v>
      </c>
      <c r="I412" s="56">
        <v>23</v>
      </c>
    </row>
    <row r="413" spans="1:9" x14ac:dyDescent="0.2">
      <c r="A413" s="47" t="s">
        <v>112</v>
      </c>
      <c r="B413" s="47" t="s">
        <v>33</v>
      </c>
      <c r="C413" s="47" t="s">
        <v>188</v>
      </c>
      <c r="D413" s="47" t="s">
        <v>83</v>
      </c>
      <c r="E413" s="47" t="s">
        <v>91</v>
      </c>
      <c r="F413" s="47" t="s">
        <v>158</v>
      </c>
      <c r="G413" s="47" t="s">
        <v>90</v>
      </c>
      <c r="H413" s="47" t="s">
        <v>87</v>
      </c>
      <c r="I413" s="56">
        <v>5</v>
      </c>
    </row>
    <row r="414" spans="1:9" x14ac:dyDescent="0.2">
      <c r="A414" s="47" t="s">
        <v>112</v>
      </c>
      <c r="B414" s="47" t="s">
        <v>33</v>
      </c>
      <c r="C414" s="47" t="s">
        <v>188</v>
      </c>
      <c r="D414" s="47" t="s">
        <v>83</v>
      </c>
      <c r="E414" s="47" t="s">
        <v>91</v>
      </c>
      <c r="F414" s="47" t="s">
        <v>158</v>
      </c>
      <c r="G414" s="47" t="s">
        <v>90</v>
      </c>
      <c r="H414" s="47" t="s">
        <v>88</v>
      </c>
      <c r="I414" s="56">
        <v>1</v>
      </c>
    </row>
    <row r="415" spans="1:9" x14ac:dyDescent="0.2">
      <c r="A415" s="47" t="s">
        <v>112</v>
      </c>
      <c r="B415" s="47" t="s">
        <v>35</v>
      </c>
      <c r="C415" s="47" t="s">
        <v>190</v>
      </c>
      <c r="D415" s="47" t="s">
        <v>83</v>
      </c>
      <c r="E415" s="47" t="s">
        <v>84</v>
      </c>
      <c r="F415" s="47" t="s">
        <v>158</v>
      </c>
      <c r="G415" s="47" t="s">
        <v>160</v>
      </c>
      <c r="H415" s="47" t="s">
        <v>85</v>
      </c>
      <c r="I415" s="56">
        <v>1</v>
      </c>
    </row>
    <row r="416" spans="1:9" x14ac:dyDescent="0.2">
      <c r="A416" s="47" t="s">
        <v>112</v>
      </c>
      <c r="B416" s="47" t="s">
        <v>35</v>
      </c>
      <c r="C416" s="47" t="s">
        <v>190</v>
      </c>
      <c r="D416" s="47" t="s">
        <v>83</v>
      </c>
      <c r="E416" s="47" t="s">
        <v>84</v>
      </c>
      <c r="F416" s="47" t="s">
        <v>158</v>
      </c>
      <c r="G416" s="47" t="s">
        <v>90</v>
      </c>
      <c r="H416" s="47" t="s">
        <v>85</v>
      </c>
      <c r="I416" s="56">
        <v>7</v>
      </c>
    </row>
    <row r="417" spans="1:9" x14ac:dyDescent="0.2">
      <c r="A417" s="47" t="s">
        <v>112</v>
      </c>
      <c r="B417" s="47" t="s">
        <v>35</v>
      </c>
      <c r="C417" s="47" t="s">
        <v>190</v>
      </c>
      <c r="D417" s="47" t="s">
        <v>83</v>
      </c>
      <c r="E417" s="47" t="s">
        <v>84</v>
      </c>
      <c r="F417" s="47" t="s">
        <v>158</v>
      </c>
      <c r="G417" s="47" t="s">
        <v>90</v>
      </c>
      <c r="H417" s="47" t="s">
        <v>86</v>
      </c>
      <c r="I417" s="56">
        <v>13</v>
      </c>
    </row>
    <row r="418" spans="1:9" x14ac:dyDescent="0.2">
      <c r="A418" s="47" t="s">
        <v>112</v>
      </c>
      <c r="B418" s="47" t="s">
        <v>35</v>
      </c>
      <c r="C418" s="47" t="s">
        <v>190</v>
      </c>
      <c r="D418" s="47" t="s">
        <v>83</v>
      </c>
      <c r="E418" s="47" t="s">
        <v>84</v>
      </c>
      <c r="F418" s="47" t="s">
        <v>158</v>
      </c>
      <c r="G418" s="47" t="s">
        <v>90</v>
      </c>
      <c r="H418" s="47" t="s">
        <v>87</v>
      </c>
      <c r="I418" s="56">
        <v>4</v>
      </c>
    </row>
    <row r="419" spans="1:9" x14ac:dyDescent="0.2">
      <c r="A419" s="47" t="s">
        <v>112</v>
      </c>
      <c r="B419" s="47" t="s">
        <v>35</v>
      </c>
      <c r="C419" s="47" t="s">
        <v>190</v>
      </c>
      <c r="D419" s="47" t="s">
        <v>83</v>
      </c>
      <c r="E419" s="47" t="s">
        <v>84</v>
      </c>
      <c r="F419" s="47" t="s">
        <v>158</v>
      </c>
      <c r="G419" s="47" t="s">
        <v>90</v>
      </c>
      <c r="H419" s="47" t="s">
        <v>88</v>
      </c>
      <c r="I419" s="56">
        <v>3</v>
      </c>
    </row>
    <row r="420" spans="1:9" x14ac:dyDescent="0.2">
      <c r="A420" s="47" t="s">
        <v>112</v>
      </c>
      <c r="B420" s="47" t="s">
        <v>96</v>
      </c>
      <c r="C420" s="47" t="s">
        <v>191</v>
      </c>
      <c r="D420" s="47" t="s">
        <v>40</v>
      </c>
      <c r="E420" s="47" t="s">
        <v>84</v>
      </c>
      <c r="F420" s="47" t="s">
        <v>158</v>
      </c>
      <c r="G420" s="47" t="s">
        <v>159</v>
      </c>
      <c r="H420" s="47" t="s">
        <v>86</v>
      </c>
      <c r="I420" s="56">
        <v>3</v>
      </c>
    </row>
    <row r="421" spans="1:9" x14ac:dyDescent="0.2">
      <c r="A421" s="47" t="s">
        <v>112</v>
      </c>
      <c r="B421" s="47" t="s">
        <v>96</v>
      </c>
      <c r="C421" s="47" t="s">
        <v>191</v>
      </c>
      <c r="D421" s="47" t="s">
        <v>40</v>
      </c>
      <c r="E421" s="47" t="s">
        <v>84</v>
      </c>
      <c r="F421" s="47" t="s">
        <v>158</v>
      </c>
      <c r="G421" s="47" t="s">
        <v>159</v>
      </c>
      <c r="H421" s="47" t="s">
        <v>87</v>
      </c>
      <c r="I421" s="56">
        <v>2</v>
      </c>
    </row>
    <row r="422" spans="1:9" x14ac:dyDescent="0.2">
      <c r="A422" s="47" t="s">
        <v>112</v>
      </c>
      <c r="B422" s="47" t="s">
        <v>96</v>
      </c>
      <c r="C422" s="47" t="s">
        <v>191</v>
      </c>
      <c r="D422" s="47" t="s">
        <v>40</v>
      </c>
      <c r="E422" s="47" t="s">
        <v>84</v>
      </c>
      <c r="F422" s="47" t="s">
        <v>158</v>
      </c>
      <c r="G422" s="47" t="s">
        <v>159</v>
      </c>
      <c r="H422" s="47" t="s">
        <v>88</v>
      </c>
      <c r="I422" s="56">
        <v>1</v>
      </c>
    </row>
    <row r="423" spans="1:9" x14ac:dyDescent="0.2">
      <c r="A423" s="47" t="s">
        <v>112</v>
      </c>
      <c r="B423" s="47" t="s">
        <v>96</v>
      </c>
      <c r="C423" s="47" t="s">
        <v>191</v>
      </c>
      <c r="D423" s="47" t="s">
        <v>40</v>
      </c>
      <c r="E423" s="47" t="s">
        <v>84</v>
      </c>
      <c r="F423" s="47" t="s">
        <v>158</v>
      </c>
      <c r="G423" s="47" t="s">
        <v>160</v>
      </c>
      <c r="H423" s="47" t="s">
        <v>85</v>
      </c>
      <c r="I423" s="56">
        <v>2</v>
      </c>
    </row>
    <row r="424" spans="1:9" x14ac:dyDescent="0.2">
      <c r="A424" s="47" t="s">
        <v>112</v>
      </c>
      <c r="B424" s="47" t="s">
        <v>96</v>
      </c>
      <c r="C424" s="47" t="s">
        <v>191</v>
      </c>
      <c r="D424" s="47" t="s">
        <v>40</v>
      </c>
      <c r="E424" s="47" t="s">
        <v>84</v>
      </c>
      <c r="F424" s="47" t="s">
        <v>158</v>
      </c>
      <c r="G424" s="47" t="s">
        <v>160</v>
      </c>
      <c r="H424" s="47" t="s">
        <v>87</v>
      </c>
      <c r="I424" s="56">
        <v>2</v>
      </c>
    </row>
    <row r="425" spans="1:9" x14ac:dyDescent="0.2">
      <c r="A425" s="47" t="s">
        <v>112</v>
      </c>
      <c r="B425" s="47" t="s">
        <v>96</v>
      </c>
      <c r="C425" s="47" t="s">
        <v>191</v>
      </c>
      <c r="D425" s="47" t="s">
        <v>40</v>
      </c>
      <c r="E425" s="47" t="s">
        <v>84</v>
      </c>
      <c r="F425" s="47" t="s">
        <v>158</v>
      </c>
      <c r="G425" s="47" t="s">
        <v>90</v>
      </c>
      <c r="H425" s="47" t="s">
        <v>85</v>
      </c>
      <c r="I425" s="56">
        <v>11</v>
      </c>
    </row>
    <row r="426" spans="1:9" x14ac:dyDescent="0.2">
      <c r="A426" s="47" t="s">
        <v>112</v>
      </c>
      <c r="B426" s="47" t="s">
        <v>96</v>
      </c>
      <c r="C426" s="47" t="s">
        <v>191</v>
      </c>
      <c r="D426" s="47" t="s">
        <v>40</v>
      </c>
      <c r="E426" s="47" t="s">
        <v>84</v>
      </c>
      <c r="F426" s="47" t="s">
        <v>158</v>
      </c>
      <c r="G426" s="47" t="s">
        <v>90</v>
      </c>
      <c r="H426" s="47" t="s">
        <v>86</v>
      </c>
      <c r="I426" s="56">
        <v>48</v>
      </c>
    </row>
    <row r="427" spans="1:9" x14ac:dyDescent="0.2">
      <c r="A427" s="47" t="s">
        <v>112</v>
      </c>
      <c r="B427" s="47" t="s">
        <v>96</v>
      </c>
      <c r="C427" s="47" t="s">
        <v>191</v>
      </c>
      <c r="D427" s="47" t="s">
        <v>40</v>
      </c>
      <c r="E427" s="47" t="s">
        <v>84</v>
      </c>
      <c r="F427" s="47" t="s">
        <v>158</v>
      </c>
      <c r="G427" s="47" t="s">
        <v>90</v>
      </c>
      <c r="H427" s="47" t="s">
        <v>87</v>
      </c>
      <c r="I427" s="56">
        <v>14</v>
      </c>
    </row>
    <row r="428" spans="1:9" x14ac:dyDescent="0.2">
      <c r="A428" s="47" t="s">
        <v>112</v>
      </c>
      <c r="B428" s="47" t="s">
        <v>37</v>
      </c>
      <c r="C428" s="47" t="s">
        <v>192</v>
      </c>
      <c r="D428" s="47" t="s">
        <v>40</v>
      </c>
      <c r="E428" s="47" t="s">
        <v>84</v>
      </c>
      <c r="F428" s="47" t="s">
        <v>158</v>
      </c>
      <c r="G428" s="47" t="s">
        <v>160</v>
      </c>
      <c r="H428" s="47" t="s">
        <v>85</v>
      </c>
      <c r="I428" s="56">
        <v>2</v>
      </c>
    </row>
    <row r="429" spans="1:9" x14ac:dyDescent="0.2">
      <c r="A429" s="47" t="s">
        <v>112</v>
      </c>
      <c r="B429" s="47" t="s">
        <v>38</v>
      </c>
      <c r="C429" s="47" t="s">
        <v>193</v>
      </c>
      <c r="D429" s="47" t="s">
        <v>83</v>
      </c>
      <c r="E429" s="47" t="s">
        <v>91</v>
      </c>
      <c r="F429" s="47" t="s">
        <v>158</v>
      </c>
      <c r="G429" s="47" t="s">
        <v>160</v>
      </c>
      <c r="H429" s="47" t="s">
        <v>87</v>
      </c>
      <c r="I429" s="56">
        <v>1</v>
      </c>
    </row>
    <row r="430" spans="1:9" x14ac:dyDescent="0.2">
      <c r="A430" s="47" t="s">
        <v>112</v>
      </c>
      <c r="B430" s="47" t="s">
        <v>38</v>
      </c>
      <c r="C430" s="47" t="s">
        <v>193</v>
      </c>
      <c r="D430" s="47" t="s">
        <v>83</v>
      </c>
      <c r="E430" s="47" t="s">
        <v>91</v>
      </c>
      <c r="F430" s="47" t="s">
        <v>158</v>
      </c>
      <c r="G430" s="47" t="s">
        <v>160</v>
      </c>
      <c r="H430" s="47" t="s">
        <v>71</v>
      </c>
      <c r="I430" s="56">
        <v>1</v>
      </c>
    </row>
    <row r="431" spans="1:9" x14ac:dyDescent="0.2">
      <c r="A431" s="47" t="s">
        <v>112</v>
      </c>
      <c r="B431" s="47" t="s">
        <v>39</v>
      </c>
      <c r="C431" s="47" t="s">
        <v>194</v>
      </c>
      <c r="D431" s="47" t="s">
        <v>40</v>
      </c>
      <c r="E431" s="47" t="s">
        <v>84</v>
      </c>
      <c r="F431" s="47" t="s">
        <v>158</v>
      </c>
      <c r="G431" s="47" t="s">
        <v>159</v>
      </c>
      <c r="H431" s="47" t="s">
        <v>86</v>
      </c>
      <c r="I431" s="56">
        <v>2</v>
      </c>
    </row>
    <row r="432" spans="1:9" x14ac:dyDescent="0.2">
      <c r="A432" s="47" t="s">
        <v>112</v>
      </c>
      <c r="B432" s="47" t="s">
        <v>39</v>
      </c>
      <c r="C432" s="47" t="s">
        <v>194</v>
      </c>
      <c r="D432" s="47" t="s">
        <v>40</v>
      </c>
      <c r="E432" s="47" t="s">
        <v>84</v>
      </c>
      <c r="F432" s="47" t="s">
        <v>158</v>
      </c>
      <c r="G432" s="47" t="s">
        <v>160</v>
      </c>
      <c r="H432" s="47" t="s">
        <v>85</v>
      </c>
      <c r="I432" s="56">
        <v>2</v>
      </c>
    </row>
    <row r="433" spans="1:9" x14ac:dyDescent="0.2">
      <c r="A433" s="47" t="s">
        <v>112</v>
      </c>
      <c r="B433" s="47" t="s">
        <v>39</v>
      </c>
      <c r="C433" s="47" t="s">
        <v>194</v>
      </c>
      <c r="D433" s="47" t="s">
        <v>40</v>
      </c>
      <c r="E433" s="47" t="s">
        <v>84</v>
      </c>
      <c r="F433" s="47" t="s">
        <v>158</v>
      </c>
      <c r="G433" s="47" t="s">
        <v>160</v>
      </c>
      <c r="H433" s="47" t="s">
        <v>86</v>
      </c>
      <c r="I433" s="56">
        <v>4</v>
      </c>
    </row>
    <row r="434" spans="1:9" x14ac:dyDescent="0.2">
      <c r="A434" s="47" t="s">
        <v>112</v>
      </c>
      <c r="B434" s="47" t="s">
        <v>39</v>
      </c>
      <c r="C434" s="47" t="s">
        <v>194</v>
      </c>
      <c r="D434" s="47" t="s">
        <v>40</v>
      </c>
      <c r="E434" s="47" t="s">
        <v>84</v>
      </c>
      <c r="F434" s="47" t="s">
        <v>158</v>
      </c>
      <c r="G434" s="47" t="s">
        <v>160</v>
      </c>
      <c r="H434" s="47" t="s">
        <v>87</v>
      </c>
      <c r="I434" s="56">
        <v>1</v>
      </c>
    </row>
    <row r="435" spans="1:9" x14ac:dyDescent="0.2">
      <c r="A435" s="47" t="s">
        <v>112</v>
      </c>
      <c r="B435" s="47" t="s">
        <v>39</v>
      </c>
      <c r="C435" s="47" t="s">
        <v>194</v>
      </c>
      <c r="D435" s="47" t="s">
        <v>40</v>
      </c>
      <c r="E435" s="47" t="s">
        <v>84</v>
      </c>
      <c r="F435" s="47" t="s">
        <v>158</v>
      </c>
      <c r="G435" s="47" t="s">
        <v>160</v>
      </c>
      <c r="H435" s="47" t="s">
        <v>88</v>
      </c>
      <c r="I435" s="56">
        <v>4</v>
      </c>
    </row>
    <row r="436" spans="1:9" x14ac:dyDescent="0.2">
      <c r="A436" s="47" t="s">
        <v>112</v>
      </c>
      <c r="B436" s="47" t="s">
        <v>39</v>
      </c>
      <c r="C436" s="47" t="s">
        <v>194</v>
      </c>
      <c r="D436" s="47" t="s">
        <v>40</v>
      </c>
      <c r="E436" s="47" t="s">
        <v>84</v>
      </c>
      <c r="F436" s="47" t="s">
        <v>158</v>
      </c>
      <c r="G436" s="47" t="s">
        <v>90</v>
      </c>
      <c r="H436" s="47" t="s">
        <v>86</v>
      </c>
      <c r="I436" s="56">
        <v>3</v>
      </c>
    </row>
    <row r="437" spans="1:9" x14ac:dyDescent="0.2">
      <c r="A437" s="47" t="s">
        <v>112</v>
      </c>
      <c r="B437" s="47" t="s">
        <v>39</v>
      </c>
      <c r="C437" s="47" t="s">
        <v>194</v>
      </c>
      <c r="D437" s="47" t="s">
        <v>40</v>
      </c>
      <c r="E437" s="47" t="s">
        <v>84</v>
      </c>
      <c r="F437" s="47" t="s">
        <v>158</v>
      </c>
      <c r="G437" s="47" t="s">
        <v>90</v>
      </c>
      <c r="H437" s="47" t="s">
        <v>87</v>
      </c>
      <c r="I437" s="56">
        <v>15</v>
      </c>
    </row>
    <row r="438" spans="1:9" x14ac:dyDescent="0.2">
      <c r="A438" s="47" t="s">
        <v>112</v>
      </c>
      <c r="B438" s="47" t="s">
        <v>39</v>
      </c>
      <c r="C438" s="47" t="s">
        <v>194</v>
      </c>
      <c r="D438" s="47" t="s">
        <v>40</v>
      </c>
      <c r="E438" s="47" t="s">
        <v>84</v>
      </c>
      <c r="F438" s="47" t="s">
        <v>158</v>
      </c>
      <c r="G438" s="47" t="s">
        <v>90</v>
      </c>
      <c r="H438" s="47" t="s">
        <v>88</v>
      </c>
      <c r="I438" s="56">
        <v>2</v>
      </c>
    </row>
    <row r="439" spans="1:9" x14ac:dyDescent="0.2">
      <c r="A439" s="47" t="s">
        <v>103</v>
      </c>
      <c r="B439" s="47" t="s">
        <v>1</v>
      </c>
      <c r="C439" s="47" t="s">
        <v>157</v>
      </c>
      <c r="D439" s="47" t="s">
        <v>83</v>
      </c>
      <c r="E439" s="47" t="s">
        <v>84</v>
      </c>
      <c r="F439" s="47" t="s">
        <v>158</v>
      </c>
      <c r="G439" s="47" t="s">
        <v>160</v>
      </c>
      <c r="H439" s="47" t="s">
        <v>85</v>
      </c>
      <c r="I439" s="56">
        <v>3</v>
      </c>
    </row>
    <row r="440" spans="1:9" x14ac:dyDescent="0.2">
      <c r="A440" s="47" t="s">
        <v>103</v>
      </c>
      <c r="B440" s="47" t="s">
        <v>1</v>
      </c>
      <c r="C440" s="47" t="s">
        <v>157</v>
      </c>
      <c r="D440" s="47" t="s">
        <v>83</v>
      </c>
      <c r="E440" s="47" t="s">
        <v>84</v>
      </c>
      <c r="F440" s="47" t="s">
        <v>158</v>
      </c>
      <c r="G440" s="47" t="s">
        <v>160</v>
      </c>
      <c r="H440" s="47" t="s">
        <v>87</v>
      </c>
      <c r="I440" s="56">
        <v>1</v>
      </c>
    </row>
    <row r="441" spans="1:9" x14ac:dyDescent="0.2">
      <c r="A441" s="47" t="s">
        <v>103</v>
      </c>
      <c r="B441" s="47" t="s">
        <v>1</v>
      </c>
      <c r="C441" s="47" t="s">
        <v>157</v>
      </c>
      <c r="D441" s="47" t="s">
        <v>83</v>
      </c>
      <c r="E441" s="47" t="s">
        <v>84</v>
      </c>
      <c r="F441" s="47" t="s">
        <v>158</v>
      </c>
      <c r="G441" s="47" t="s">
        <v>90</v>
      </c>
      <c r="H441" s="47" t="s">
        <v>85</v>
      </c>
      <c r="I441" s="56">
        <v>12</v>
      </c>
    </row>
    <row r="442" spans="1:9" x14ac:dyDescent="0.2">
      <c r="A442" s="47" t="s">
        <v>103</v>
      </c>
      <c r="B442" s="47" t="s">
        <v>1</v>
      </c>
      <c r="C442" s="47" t="s">
        <v>157</v>
      </c>
      <c r="D442" s="47" t="s">
        <v>83</v>
      </c>
      <c r="E442" s="47" t="s">
        <v>84</v>
      </c>
      <c r="F442" s="47" t="s">
        <v>158</v>
      </c>
      <c r="G442" s="47" t="s">
        <v>90</v>
      </c>
      <c r="H442" s="47" t="s">
        <v>86</v>
      </c>
      <c r="I442" s="56">
        <v>27</v>
      </c>
    </row>
    <row r="443" spans="1:9" x14ac:dyDescent="0.2">
      <c r="A443" s="47" t="s">
        <v>103</v>
      </c>
      <c r="B443" s="47" t="s">
        <v>1</v>
      </c>
      <c r="C443" s="47" t="s">
        <v>157</v>
      </c>
      <c r="D443" s="47" t="s">
        <v>83</v>
      </c>
      <c r="E443" s="47" t="s">
        <v>84</v>
      </c>
      <c r="F443" s="47" t="s">
        <v>158</v>
      </c>
      <c r="G443" s="47" t="s">
        <v>90</v>
      </c>
      <c r="H443" s="47" t="s">
        <v>87</v>
      </c>
      <c r="I443" s="56">
        <v>7</v>
      </c>
    </row>
    <row r="444" spans="1:9" x14ac:dyDescent="0.2">
      <c r="A444" s="47" t="s">
        <v>103</v>
      </c>
      <c r="B444" s="47" t="s">
        <v>2</v>
      </c>
      <c r="C444" s="47" t="s">
        <v>161</v>
      </c>
      <c r="D444" s="47" t="s">
        <v>83</v>
      </c>
      <c r="E444" s="47" t="s">
        <v>91</v>
      </c>
      <c r="F444" s="47" t="s">
        <v>158</v>
      </c>
      <c r="G444" s="47" t="s">
        <v>160</v>
      </c>
      <c r="H444" s="47" t="s">
        <v>85</v>
      </c>
      <c r="I444" s="56">
        <v>1</v>
      </c>
    </row>
    <row r="445" spans="1:9" x14ac:dyDescent="0.2">
      <c r="A445" s="47" t="s">
        <v>103</v>
      </c>
      <c r="B445" s="47" t="s">
        <v>2</v>
      </c>
      <c r="C445" s="47" t="s">
        <v>161</v>
      </c>
      <c r="D445" s="47" t="s">
        <v>83</v>
      </c>
      <c r="E445" s="47" t="s">
        <v>91</v>
      </c>
      <c r="F445" s="47" t="s">
        <v>158</v>
      </c>
      <c r="G445" s="47" t="s">
        <v>90</v>
      </c>
      <c r="H445" s="47" t="s">
        <v>85</v>
      </c>
      <c r="I445" s="56">
        <v>2</v>
      </c>
    </row>
    <row r="446" spans="1:9" x14ac:dyDescent="0.2">
      <c r="A446" s="47" t="s">
        <v>103</v>
      </c>
      <c r="B446" s="47" t="s">
        <v>2</v>
      </c>
      <c r="C446" s="47" t="s">
        <v>161</v>
      </c>
      <c r="D446" s="47" t="s">
        <v>83</v>
      </c>
      <c r="E446" s="47" t="s">
        <v>91</v>
      </c>
      <c r="F446" s="47" t="s">
        <v>158</v>
      </c>
      <c r="G446" s="47" t="s">
        <v>90</v>
      </c>
      <c r="H446" s="47" t="s">
        <v>86</v>
      </c>
      <c r="I446" s="56">
        <v>9</v>
      </c>
    </row>
    <row r="447" spans="1:9" x14ac:dyDescent="0.2">
      <c r="A447" s="47" t="s">
        <v>103</v>
      </c>
      <c r="B447" s="47" t="s">
        <v>2</v>
      </c>
      <c r="C447" s="47" t="s">
        <v>161</v>
      </c>
      <c r="D447" s="47" t="s">
        <v>83</v>
      </c>
      <c r="E447" s="47" t="s">
        <v>91</v>
      </c>
      <c r="F447" s="47" t="s">
        <v>158</v>
      </c>
      <c r="G447" s="47" t="s">
        <v>90</v>
      </c>
      <c r="H447" s="47" t="s">
        <v>87</v>
      </c>
      <c r="I447" s="56">
        <v>1</v>
      </c>
    </row>
    <row r="448" spans="1:9" x14ac:dyDescent="0.2">
      <c r="A448" s="47" t="s">
        <v>103</v>
      </c>
      <c r="B448" s="47" t="s">
        <v>3</v>
      </c>
      <c r="C448" s="47" t="s">
        <v>162</v>
      </c>
      <c r="D448" s="47" t="s">
        <v>83</v>
      </c>
      <c r="E448" s="47" t="s">
        <v>84</v>
      </c>
      <c r="F448" s="47" t="s">
        <v>158</v>
      </c>
      <c r="G448" s="47" t="s">
        <v>160</v>
      </c>
      <c r="H448" s="47" t="s">
        <v>85</v>
      </c>
      <c r="I448" s="56">
        <v>1</v>
      </c>
    </row>
    <row r="449" spans="1:9" x14ac:dyDescent="0.2">
      <c r="A449" s="47" t="s">
        <v>103</v>
      </c>
      <c r="B449" s="47" t="s">
        <v>3</v>
      </c>
      <c r="C449" s="47" t="s">
        <v>162</v>
      </c>
      <c r="D449" s="47" t="s">
        <v>83</v>
      </c>
      <c r="E449" s="47" t="s">
        <v>84</v>
      </c>
      <c r="F449" s="47" t="s">
        <v>158</v>
      </c>
      <c r="G449" s="47" t="s">
        <v>90</v>
      </c>
      <c r="H449" s="47" t="s">
        <v>85</v>
      </c>
      <c r="I449" s="56">
        <v>6</v>
      </c>
    </row>
    <row r="450" spans="1:9" x14ac:dyDescent="0.2">
      <c r="A450" s="47" t="s">
        <v>103</v>
      </c>
      <c r="B450" s="47" t="s">
        <v>3</v>
      </c>
      <c r="C450" s="47" t="s">
        <v>162</v>
      </c>
      <c r="D450" s="47" t="s">
        <v>83</v>
      </c>
      <c r="E450" s="47" t="s">
        <v>84</v>
      </c>
      <c r="F450" s="47" t="s">
        <v>158</v>
      </c>
      <c r="G450" s="47" t="s">
        <v>90</v>
      </c>
      <c r="H450" s="47" t="s">
        <v>86</v>
      </c>
      <c r="I450" s="56">
        <v>14</v>
      </c>
    </row>
    <row r="451" spans="1:9" x14ac:dyDescent="0.2">
      <c r="A451" s="47" t="s">
        <v>103</v>
      </c>
      <c r="B451" s="47" t="s">
        <v>3</v>
      </c>
      <c r="C451" s="47" t="s">
        <v>162</v>
      </c>
      <c r="D451" s="47" t="s">
        <v>83</v>
      </c>
      <c r="E451" s="47" t="s">
        <v>84</v>
      </c>
      <c r="F451" s="47" t="s">
        <v>158</v>
      </c>
      <c r="G451" s="47" t="s">
        <v>90</v>
      </c>
      <c r="H451" s="47" t="s">
        <v>87</v>
      </c>
      <c r="I451" s="56">
        <v>2</v>
      </c>
    </row>
    <row r="452" spans="1:9" x14ac:dyDescent="0.2">
      <c r="A452" s="47" t="s">
        <v>103</v>
      </c>
      <c r="B452" s="47" t="s">
        <v>3</v>
      </c>
      <c r="C452" s="47" t="s">
        <v>162</v>
      </c>
      <c r="D452" s="47" t="s">
        <v>83</v>
      </c>
      <c r="E452" s="47" t="s">
        <v>84</v>
      </c>
      <c r="F452" s="47" t="s">
        <v>158</v>
      </c>
      <c r="G452" s="47" t="s">
        <v>90</v>
      </c>
      <c r="H452" s="47" t="s">
        <v>88</v>
      </c>
      <c r="I452" s="56">
        <v>1</v>
      </c>
    </row>
    <row r="453" spans="1:9" x14ac:dyDescent="0.2">
      <c r="A453" s="47" t="s">
        <v>103</v>
      </c>
      <c r="B453" s="47" t="s">
        <v>4</v>
      </c>
      <c r="C453" s="47" t="s">
        <v>163</v>
      </c>
      <c r="D453" s="47" t="s">
        <v>83</v>
      </c>
      <c r="E453" s="47" t="s">
        <v>91</v>
      </c>
      <c r="F453" s="47" t="s">
        <v>158</v>
      </c>
      <c r="G453" s="47" t="s">
        <v>160</v>
      </c>
      <c r="H453" s="47" t="s">
        <v>85</v>
      </c>
      <c r="I453" s="56">
        <v>3</v>
      </c>
    </row>
    <row r="454" spans="1:9" x14ac:dyDescent="0.2">
      <c r="A454" s="47" t="s">
        <v>103</v>
      </c>
      <c r="B454" s="47" t="s">
        <v>4</v>
      </c>
      <c r="C454" s="47" t="s">
        <v>163</v>
      </c>
      <c r="D454" s="47" t="s">
        <v>83</v>
      </c>
      <c r="E454" s="47" t="s">
        <v>91</v>
      </c>
      <c r="F454" s="47" t="s">
        <v>158</v>
      </c>
      <c r="G454" s="47" t="s">
        <v>90</v>
      </c>
      <c r="H454" s="47" t="s">
        <v>85</v>
      </c>
      <c r="I454" s="56">
        <v>16</v>
      </c>
    </row>
    <row r="455" spans="1:9" x14ac:dyDescent="0.2">
      <c r="A455" s="47" t="s">
        <v>103</v>
      </c>
      <c r="B455" s="47" t="s">
        <v>4</v>
      </c>
      <c r="C455" s="47" t="s">
        <v>163</v>
      </c>
      <c r="D455" s="47" t="s">
        <v>83</v>
      </c>
      <c r="E455" s="47" t="s">
        <v>91</v>
      </c>
      <c r="F455" s="47" t="s">
        <v>158</v>
      </c>
      <c r="G455" s="47" t="s">
        <v>90</v>
      </c>
      <c r="H455" s="47" t="s">
        <v>86</v>
      </c>
      <c r="I455" s="56">
        <v>10</v>
      </c>
    </row>
    <row r="456" spans="1:9" x14ac:dyDescent="0.2">
      <c r="A456" s="47" t="s">
        <v>103</v>
      </c>
      <c r="B456" s="47" t="s">
        <v>4</v>
      </c>
      <c r="C456" s="47" t="s">
        <v>163</v>
      </c>
      <c r="D456" s="47" t="s">
        <v>83</v>
      </c>
      <c r="E456" s="47" t="s">
        <v>91</v>
      </c>
      <c r="F456" s="47" t="s">
        <v>158</v>
      </c>
      <c r="G456" s="47" t="s">
        <v>90</v>
      </c>
      <c r="H456" s="47" t="s">
        <v>87</v>
      </c>
      <c r="I456" s="56">
        <v>10</v>
      </c>
    </row>
    <row r="457" spans="1:9" x14ac:dyDescent="0.2">
      <c r="A457" s="47" t="s">
        <v>103</v>
      </c>
      <c r="B457" s="47" t="s">
        <v>5</v>
      </c>
      <c r="C457" s="47" t="s">
        <v>164</v>
      </c>
      <c r="D457" s="47" t="s">
        <v>83</v>
      </c>
      <c r="E457" s="47" t="s">
        <v>92</v>
      </c>
      <c r="F457" s="47" t="s">
        <v>158</v>
      </c>
      <c r="G457" s="47" t="s">
        <v>90</v>
      </c>
      <c r="H457" s="47" t="s">
        <v>85</v>
      </c>
      <c r="I457" s="56">
        <v>1</v>
      </c>
    </row>
    <row r="458" spans="1:9" x14ac:dyDescent="0.2">
      <c r="A458" s="47" t="s">
        <v>103</v>
      </c>
      <c r="B458" s="47" t="s">
        <v>5</v>
      </c>
      <c r="C458" s="47" t="s">
        <v>164</v>
      </c>
      <c r="D458" s="47" t="s">
        <v>83</v>
      </c>
      <c r="E458" s="47" t="s">
        <v>92</v>
      </c>
      <c r="F458" s="47" t="s">
        <v>158</v>
      </c>
      <c r="G458" s="47" t="s">
        <v>90</v>
      </c>
      <c r="H458" s="47" t="s">
        <v>86</v>
      </c>
      <c r="I458" s="56">
        <v>8</v>
      </c>
    </row>
    <row r="459" spans="1:9" x14ac:dyDescent="0.2">
      <c r="A459" s="47" t="s">
        <v>103</v>
      </c>
      <c r="B459" s="47" t="s">
        <v>5</v>
      </c>
      <c r="C459" s="47" t="s">
        <v>164</v>
      </c>
      <c r="D459" s="47" t="s">
        <v>83</v>
      </c>
      <c r="E459" s="47" t="s">
        <v>92</v>
      </c>
      <c r="F459" s="47" t="s">
        <v>158</v>
      </c>
      <c r="G459" s="47" t="s">
        <v>90</v>
      </c>
      <c r="H459" s="47" t="s">
        <v>87</v>
      </c>
      <c r="I459" s="56">
        <v>3</v>
      </c>
    </row>
    <row r="460" spans="1:9" x14ac:dyDescent="0.2">
      <c r="A460" s="47" t="s">
        <v>103</v>
      </c>
      <c r="B460" s="47" t="s">
        <v>6</v>
      </c>
      <c r="C460" s="47" t="s">
        <v>165</v>
      </c>
      <c r="D460" s="47" t="s">
        <v>83</v>
      </c>
      <c r="E460" s="47" t="s">
        <v>91</v>
      </c>
      <c r="F460" s="47" t="s">
        <v>158</v>
      </c>
      <c r="G460" s="47" t="s">
        <v>160</v>
      </c>
      <c r="H460" s="47" t="s">
        <v>86</v>
      </c>
      <c r="I460" s="56">
        <v>1</v>
      </c>
    </row>
    <row r="461" spans="1:9" x14ac:dyDescent="0.2">
      <c r="A461" s="47" t="s">
        <v>103</v>
      </c>
      <c r="B461" s="47" t="s">
        <v>6</v>
      </c>
      <c r="C461" s="47" t="s">
        <v>165</v>
      </c>
      <c r="D461" s="47" t="s">
        <v>83</v>
      </c>
      <c r="E461" s="47" t="s">
        <v>91</v>
      </c>
      <c r="F461" s="47" t="s">
        <v>158</v>
      </c>
      <c r="G461" s="47" t="s">
        <v>90</v>
      </c>
      <c r="H461" s="47" t="s">
        <v>85</v>
      </c>
      <c r="I461" s="56">
        <v>1</v>
      </c>
    </row>
    <row r="462" spans="1:9" x14ac:dyDescent="0.2">
      <c r="A462" s="47" t="s">
        <v>103</v>
      </c>
      <c r="B462" s="47" t="s">
        <v>6</v>
      </c>
      <c r="C462" s="47" t="s">
        <v>165</v>
      </c>
      <c r="D462" s="47" t="s">
        <v>83</v>
      </c>
      <c r="E462" s="47" t="s">
        <v>91</v>
      </c>
      <c r="F462" s="47" t="s">
        <v>158</v>
      </c>
      <c r="G462" s="47" t="s">
        <v>90</v>
      </c>
      <c r="H462" s="47" t="s">
        <v>86</v>
      </c>
      <c r="I462" s="56">
        <v>22</v>
      </c>
    </row>
    <row r="463" spans="1:9" x14ac:dyDescent="0.2">
      <c r="A463" s="47" t="s">
        <v>103</v>
      </c>
      <c r="B463" s="47" t="s">
        <v>6</v>
      </c>
      <c r="C463" s="47" t="s">
        <v>165</v>
      </c>
      <c r="D463" s="47" t="s">
        <v>83</v>
      </c>
      <c r="E463" s="47" t="s">
        <v>91</v>
      </c>
      <c r="F463" s="47" t="s">
        <v>158</v>
      </c>
      <c r="G463" s="47" t="s">
        <v>90</v>
      </c>
      <c r="H463" s="47" t="s">
        <v>87</v>
      </c>
      <c r="I463" s="56">
        <v>4</v>
      </c>
    </row>
    <row r="464" spans="1:9" x14ac:dyDescent="0.2">
      <c r="A464" s="47" t="s">
        <v>103</v>
      </c>
      <c r="B464" s="47" t="s">
        <v>6</v>
      </c>
      <c r="C464" s="47" t="s">
        <v>165</v>
      </c>
      <c r="D464" s="47" t="s">
        <v>83</v>
      </c>
      <c r="E464" s="47" t="s">
        <v>91</v>
      </c>
      <c r="F464" s="47" t="s">
        <v>158</v>
      </c>
      <c r="G464" s="47" t="s">
        <v>90</v>
      </c>
      <c r="H464" s="47" t="s">
        <v>88</v>
      </c>
      <c r="I464" s="56">
        <v>1</v>
      </c>
    </row>
    <row r="465" spans="1:9" x14ac:dyDescent="0.2">
      <c r="A465" s="47" t="s">
        <v>103</v>
      </c>
      <c r="B465" s="47" t="s">
        <v>8</v>
      </c>
      <c r="C465" s="47" t="s">
        <v>166</v>
      </c>
      <c r="D465" s="47" t="s">
        <v>83</v>
      </c>
      <c r="E465" s="47" t="s">
        <v>92</v>
      </c>
      <c r="F465" s="47" t="s">
        <v>158</v>
      </c>
      <c r="G465" s="47" t="s">
        <v>160</v>
      </c>
      <c r="H465" s="47" t="s">
        <v>86</v>
      </c>
      <c r="I465" s="56">
        <v>1</v>
      </c>
    </row>
    <row r="466" spans="1:9" x14ac:dyDescent="0.2">
      <c r="A466" s="47" t="s">
        <v>103</v>
      </c>
      <c r="B466" s="47" t="s">
        <v>93</v>
      </c>
      <c r="C466" s="47" t="s">
        <v>168</v>
      </c>
      <c r="D466" s="47" t="s">
        <v>83</v>
      </c>
      <c r="E466" s="47" t="s">
        <v>92</v>
      </c>
      <c r="F466" s="47" t="s">
        <v>158</v>
      </c>
      <c r="G466" s="47" t="s">
        <v>159</v>
      </c>
      <c r="H466" s="47" t="s">
        <v>88</v>
      </c>
      <c r="I466" s="56">
        <v>1</v>
      </c>
    </row>
    <row r="467" spans="1:9" x14ac:dyDescent="0.2">
      <c r="A467" s="47" t="s">
        <v>103</v>
      </c>
      <c r="B467" s="47" t="s">
        <v>93</v>
      </c>
      <c r="C467" s="47" t="s">
        <v>168</v>
      </c>
      <c r="D467" s="47" t="s">
        <v>83</v>
      </c>
      <c r="E467" s="47" t="s">
        <v>92</v>
      </c>
      <c r="F467" s="47" t="s">
        <v>158</v>
      </c>
      <c r="G467" s="47" t="s">
        <v>160</v>
      </c>
      <c r="H467" s="47" t="s">
        <v>85</v>
      </c>
      <c r="I467" s="56">
        <v>1</v>
      </c>
    </row>
    <row r="468" spans="1:9" x14ac:dyDescent="0.2">
      <c r="A468" s="47" t="s">
        <v>103</v>
      </c>
      <c r="B468" s="47" t="s">
        <v>93</v>
      </c>
      <c r="C468" s="47" t="s">
        <v>168</v>
      </c>
      <c r="D468" s="47" t="s">
        <v>83</v>
      </c>
      <c r="E468" s="47" t="s">
        <v>92</v>
      </c>
      <c r="F468" s="47" t="s">
        <v>158</v>
      </c>
      <c r="G468" s="47" t="s">
        <v>160</v>
      </c>
      <c r="H468" s="47" t="s">
        <v>86</v>
      </c>
      <c r="I468" s="56">
        <v>6</v>
      </c>
    </row>
    <row r="469" spans="1:9" x14ac:dyDescent="0.2">
      <c r="A469" s="47" t="s">
        <v>103</v>
      </c>
      <c r="B469" s="47" t="s">
        <v>93</v>
      </c>
      <c r="C469" s="47" t="s">
        <v>168</v>
      </c>
      <c r="D469" s="47" t="s">
        <v>83</v>
      </c>
      <c r="E469" s="47" t="s">
        <v>92</v>
      </c>
      <c r="F469" s="47" t="s">
        <v>158</v>
      </c>
      <c r="G469" s="47" t="s">
        <v>160</v>
      </c>
      <c r="H469" s="47" t="s">
        <v>87</v>
      </c>
      <c r="I469" s="56">
        <v>1</v>
      </c>
    </row>
    <row r="470" spans="1:9" x14ac:dyDescent="0.2">
      <c r="A470" s="47" t="s">
        <v>103</v>
      </c>
      <c r="B470" s="47" t="s">
        <v>93</v>
      </c>
      <c r="C470" s="47" t="s">
        <v>168</v>
      </c>
      <c r="D470" s="47" t="s">
        <v>83</v>
      </c>
      <c r="E470" s="47" t="s">
        <v>92</v>
      </c>
      <c r="F470" s="47" t="s">
        <v>158</v>
      </c>
      <c r="G470" s="47" t="s">
        <v>90</v>
      </c>
      <c r="H470" s="47" t="s">
        <v>85</v>
      </c>
      <c r="I470" s="56">
        <v>1</v>
      </c>
    </row>
    <row r="471" spans="1:9" x14ac:dyDescent="0.2">
      <c r="A471" s="47" t="s">
        <v>103</v>
      </c>
      <c r="B471" s="47" t="s">
        <v>93</v>
      </c>
      <c r="C471" s="47" t="s">
        <v>168</v>
      </c>
      <c r="D471" s="47" t="s">
        <v>83</v>
      </c>
      <c r="E471" s="47" t="s">
        <v>92</v>
      </c>
      <c r="F471" s="47" t="s">
        <v>158</v>
      </c>
      <c r="G471" s="47" t="s">
        <v>90</v>
      </c>
      <c r="H471" s="47" t="s">
        <v>86</v>
      </c>
      <c r="I471" s="56">
        <v>5</v>
      </c>
    </row>
    <row r="472" spans="1:9" x14ac:dyDescent="0.2">
      <c r="A472" s="47" t="s">
        <v>103</v>
      </c>
      <c r="B472" s="47" t="s">
        <v>93</v>
      </c>
      <c r="C472" s="47" t="s">
        <v>168</v>
      </c>
      <c r="D472" s="47" t="s">
        <v>83</v>
      </c>
      <c r="E472" s="47" t="s">
        <v>92</v>
      </c>
      <c r="F472" s="47" t="s">
        <v>158</v>
      </c>
      <c r="G472" s="47" t="s">
        <v>90</v>
      </c>
      <c r="H472" s="47" t="s">
        <v>87</v>
      </c>
      <c r="I472" s="56">
        <v>5</v>
      </c>
    </row>
    <row r="473" spans="1:9" x14ac:dyDescent="0.2">
      <c r="A473" s="47" t="s">
        <v>103</v>
      </c>
      <c r="B473" s="47" t="s">
        <v>93</v>
      </c>
      <c r="C473" s="47" t="s">
        <v>168</v>
      </c>
      <c r="D473" s="47" t="s">
        <v>83</v>
      </c>
      <c r="E473" s="47" t="s">
        <v>92</v>
      </c>
      <c r="F473" s="47" t="s">
        <v>158</v>
      </c>
      <c r="G473" s="47" t="s">
        <v>90</v>
      </c>
      <c r="H473" s="47" t="s">
        <v>89</v>
      </c>
      <c r="I473" s="56">
        <v>1</v>
      </c>
    </row>
    <row r="474" spans="1:9" x14ac:dyDescent="0.2">
      <c r="A474" s="47" t="s">
        <v>103</v>
      </c>
      <c r="B474" s="47" t="s">
        <v>94</v>
      </c>
      <c r="C474" s="47" t="s">
        <v>169</v>
      </c>
      <c r="D474" s="47" t="s">
        <v>83</v>
      </c>
      <c r="E474" s="47" t="s">
        <v>91</v>
      </c>
      <c r="F474" s="47" t="s">
        <v>158</v>
      </c>
      <c r="G474" s="47" t="s">
        <v>159</v>
      </c>
      <c r="H474" s="47" t="s">
        <v>85</v>
      </c>
      <c r="I474" s="56">
        <v>4</v>
      </c>
    </row>
    <row r="475" spans="1:9" x14ac:dyDescent="0.2">
      <c r="A475" s="47" t="s">
        <v>103</v>
      </c>
      <c r="B475" s="47" t="s">
        <v>94</v>
      </c>
      <c r="C475" s="47" t="s">
        <v>169</v>
      </c>
      <c r="D475" s="47" t="s">
        <v>83</v>
      </c>
      <c r="E475" s="47" t="s">
        <v>91</v>
      </c>
      <c r="F475" s="47" t="s">
        <v>158</v>
      </c>
      <c r="G475" s="47" t="s">
        <v>159</v>
      </c>
      <c r="H475" s="47" t="s">
        <v>86</v>
      </c>
      <c r="I475" s="56">
        <v>1</v>
      </c>
    </row>
    <row r="476" spans="1:9" x14ac:dyDescent="0.2">
      <c r="A476" s="47" t="s">
        <v>103</v>
      </c>
      <c r="B476" s="47" t="s">
        <v>94</v>
      </c>
      <c r="C476" s="47" t="s">
        <v>169</v>
      </c>
      <c r="D476" s="47" t="s">
        <v>83</v>
      </c>
      <c r="E476" s="47" t="s">
        <v>91</v>
      </c>
      <c r="F476" s="47" t="s">
        <v>158</v>
      </c>
      <c r="G476" s="47" t="s">
        <v>159</v>
      </c>
      <c r="H476" s="47" t="s">
        <v>87</v>
      </c>
      <c r="I476" s="56">
        <v>2</v>
      </c>
    </row>
    <row r="477" spans="1:9" x14ac:dyDescent="0.2">
      <c r="A477" s="47" t="s">
        <v>103</v>
      </c>
      <c r="B477" s="47" t="s">
        <v>94</v>
      </c>
      <c r="C477" s="47" t="s">
        <v>169</v>
      </c>
      <c r="D477" s="47" t="s">
        <v>83</v>
      </c>
      <c r="E477" s="47" t="s">
        <v>91</v>
      </c>
      <c r="F477" s="47" t="s">
        <v>158</v>
      </c>
      <c r="G477" s="47" t="s">
        <v>160</v>
      </c>
      <c r="H477" s="47" t="s">
        <v>87</v>
      </c>
      <c r="I477" s="56">
        <v>1</v>
      </c>
    </row>
    <row r="478" spans="1:9" x14ac:dyDescent="0.2">
      <c r="A478" s="47" t="s">
        <v>103</v>
      </c>
      <c r="B478" s="47" t="s">
        <v>94</v>
      </c>
      <c r="C478" s="47" t="s">
        <v>169</v>
      </c>
      <c r="D478" s="47" t="s">
        <v>83</v>
      </c>
      <c r="E478" s="47" t="s">
        <v>91</v>
      </c>
      <c r="F478" s="47" t="s">
        <v>158</v>
      </c>
      <c r="G478" s="47" t="s">
        <v>160</v>
      </c>
      <c r="H478" s="47" t="s">
        <v>88</v>
      </c>
      <c r="I478" s="56">
        <v>1</v>
      </c>
    </row>
    <row r="479" spans="1:9" x14ac:dyDescent="0.2">
      <c r="A479" s="47" t="s">
        <v>103</v>
      </c>
      <c r="B479" s="47" t="s">
        <v>94</v>
      </c>
      <c r="C479" s="47" t="s">
        <v>169</v>
      </c>
      <c r="D479" s="47" t="s">
        <v>83</v>
      </c>
      <c r="E479" s="47" t="s">
        <v>91</v>
      </c>
      <c r="F479" s="47" t="s">
        <v>158</v>
      </c>
      <c r="G479" s="47" t="s">
        <v>90</v>
      </c>
      <c r="H479" s="47" t="s">
        <v>86</v>
      </c>
      <c r="I479" s="56">
        <v>2</v>
      </c>
    </row>
    <row r="480" spans="1:9" x14ac:dyDescent="0.2">
      <c r="A480" s="47" t="s">
        <v>103</v>
      </c>
      <c r="B480" s="47" t="s">
        <v>94</v>
      </c>
      <c r="C480" s="47" t="s">
        <v>169</v>
      </c>
      <c r="D480" s="47" t="s">
        <v>83</v>
      </c>
      <c r="E480" s="47" t="s">
        <v>91</v>
      </c>
      <c r="F480" s="47" t="s">
        <v>158</v>
      </c>
      <c r="G480" s="47" t="s">
        <v>90</v>
      </c>
      <c r="H480" s="47" t="s">
        <v>87</v>
      </c>
      <c r="I480" s="56">
        <v>1</v>
      </c>
    </row>
    <row r="481" spans="1:9" x14ac:dyDescent="0.2">
      <c r="A481" s="47" t="s">
        <v>103</v>
      </c>
      <c r="B481" s="47" t="s">
        <v>11</v>
      </c>
      <c r="C481" s="47" t="s">
        <v>170</v>
      </c>
      <c r="D481" s="47" t="s">
        <v>83</v>
      </c>
      <c r="E481" s="47" t="s">
        <v>92</v>
      </c>
      <c r="F481" s="47" t="s">
        <v>158</v>
      </c>
      <c r="G481" s="47" t="s">
        <v>159</v>
      </c>
      <c r="H481" s="47" t="s">
        <v>87</v>
      </c>
      <c r="I481" s="56">
        <v>1</v>
      </c>
    </row>
    <row r="482" spans="1:9" x14ac:dyDescent="0.2">
      <c r="A482" s="47" t="s">
        <v>103</v>
      </c>
      <c r="B482" s="47" t="s">
        <v>11</v>
      </c>
      <c r="C482" s="47" t="s">
        <v>170</v>
      </c>
      <c r="D482" s="47" t="s">
        <v>83</v>
      </c>
      <c r="E482" s="47" t="s">
        <v>92</v>
      </c>
      <c r="F482" s="47" t="s">
        <v>158</v>
      </c>
      <c r="G482" s="47" t="s">
        <v>159</v>
      </c>
      <c r="H482" s="47" t="s">
        <v>88</v>
      </c>
      <c r="I482" s="56">
        <v>1</v>
      </c>
    </row>
    <row r="483" spans="1:9" x14ac:dyDescent="0.2">
      <c r="A483" s="47" t="s">
        <v>103</v>
      </c>
      <c r="B483" s="47" t="s">
        <v>11</v>
      </c>
      <c r="C483" s="47" t="s">
        <v>170</v>
      </c>
      <c r="D483" s="47" t="s">
        <v>83</v>
      </c>
      <c r="E483" s="47" t="s">
        <v>92</v>
      </c>
      <c r="F483" s="47" t="s">
        <v>158</v>
      </c>
      <c r="G483" s="47" t="s">
        <v>160</v>
      </c>
      <c r="H483" s="47" t="s">
        <v>85</v>
      </c>
      <c r="I483" s="56">
        <v>1</v>
      </c>
    </row>
    <row r="484" spans="1:9" x14ac:dyDescent="0.2">
      <c r="A484" s="47" t="s">
        <v>103</v>
      </c>
      <c r="B484" s="47" t="s">
        <v>11</v>
      </c>
      <c r="C484" s="47" t="s">
        <v>170</v>
      </c>
      <c r="D484" s="47" t="s">
        <v>83</v>
      </c>
      <c r="E484" s="47" t="s">
        <v>92</v>
      </c>
      <c r="F484" s="47" t="s">
        <v>158</v>
      </c>
      <c r="G484" s="47" t="s">
        <v>160</v>
      </c>
      <c r="H484" s="47" t="s">
        <v>86</v>
      </c>
      <c r="I484" s="56">
        <v>1</v>
      </c>
    </row>
    <row r="485" spans="1:9" x14ac:dyDescent="0.2">
      <c r="A485" s="47" t="s">
        <v>103</v>
      </c>
      <c r="B485" s="47" t="s">
        <v>11</v>
      </c>
      <c r="C485" s="47" t="s">
        <v>170</v>
      </c>
      <c r="D485" s="47" t="s">
        <v>83</v>
      </c>
      <c r="E485" s="47" t="s">
        <v>92</v>
      </c>
      <c r="F485" s="47" t="s">
        <v>158</v>
      </c>
      <c r="G485" s="47" t="s">
        <v>160</v>
      </c>
      <c r="H485" s="47" t="s">
        <v>87</v>
      </c>
      <c r="I485" s="56">
        <v>6</v>
      </c>
    </row>
    <row r="486" spans="1:9" x14ac:dyDescent="0.2">
      <c r="A486" s="47" t="s">
        <v>103</v>
      </c>
      <c r="B486" s="47" t="s">
        <v>11</v>
      </c>
      <c r="C486" s="47" t="s">
        <v>170</v>
      </c>
      <c r="D486" s="47" t="s">
        <v>83</v>
      </c>
      <c r="E486" s="47" t="s">
        <v>92</v>
      </c>
      <c r="F486" s="47" t="s">
        <v>158</v>
      </c>
      <c r="G486" s="47" t="s">
        <v>160</v>
      </c>
      <c r="H486" s="47" t="s">
        <v>88</v>
      </c>
      <c r="I486" s="56">
        <v>1</v>
      </c>
    </row>
    <row r="487" spans="1:9" x14ac:dyDescent="0.2">
      <c r="A487" s="47" t="s">
        <v>103</v>
      </c>
      <c r="B487" s="47" t="s">
        <v>11</v>
      </c>
      <c r="C487" s="47" t="s">
        <v>170</v>
      </c>
      <c r="D487" s="47" t="s">
        <v>83</v>
      </c>
      <c r="E487" s="47" t="s">
        <v>92</v>
      </c>
      <c r="F487" s="47" t="s">
        <v>158</v>
      </c>
      <c r="G487" s="47" t="s">
        <v>90</v>
      </c>
      <c r="H487" s="47" t="s">
        <v>85</v>
      </c>
      <c r="I487" s="56">
        <v>18</v>
      </c>
    </row>
    <row r="488" spans="1:9" x14ac:dyDescent="0.2">
      <c r="A488" s="47" t="s">
        <v>103</v>
      </c>
      <c r="B488" s="47" t="s">
        <v>11</v>
      </c>
      <c r="C488" s="47" t="s">
        <v>170</v>
      </c>
      <c r="D488" s="47" t="s">
        <v>83</v>
      </c>
      <c r="E488" s="47" t="s">
        <v>92</v>
      </c>
      <c r="F488" s="47" t="s">
        <v>158</v>
      </c>
      <c r="G488" s="47" t="s">
        <v>90</v>
      </c>
      <c r="H488" s="47" t="s">
        <v>86</v>
      </c>
      <c r="I488" s="56">
        <v>9</v>
      </c>
    </row>
    <row r="489" spans="1:9" x14ac:dyDescent="0.2">
      <c r="A489" s="47" t="s">
        <v>103</v>
      </c>
      <c r="B489" s="47" t="s">
        <v>11</v>
      </c>
      <c r="C489" s="47" t="s">
        <v>170</v>
      </c>
      <c r="D489" s="47" t="s">
        <v>83</v>
      </c>
      <c r="E489" s="47" t="s">
        <v>92</v>
      </c>
      <c r="F489" s="47" t="s">
        <v>158</v>
      </c>
      <c r="G489" s="47" t="s">
        <v>90</v>
      </c>
      <c r="H489" s="47" t="s">
        <v>87</v>
      </c>
      <c r="I489" s="56">
        <v>3</v>
      </c>
    </row>
    <row r="490" spans="1:9" x14ac:dyDescent="0.2">
      <c r="A490" s="47" t="s">
        <v>103</v>
      </c>
      <c r="B490" s="47" t="s">
        <v>11</v>
      </c>
      <c r="C490" s="47" t="s">
        <v>170</v>
      </c>
      <c r="D490" s="47" t="s">
        <v>83</v>
      </c>
      <c r="E490" s="47" t="s">
        <v>92</v>
      </c>
      <c r="F490" s="47" t="s">
        <v>158</v>
      </c>
      <c r="G490" s="47" t="s">
        <v>90</v>
      </c>
      <c r="H490" s="47" t="s">
        <v>88</v>
      </c>
      <c r="I490" s="56">
        <v>4</v>
      </c>
    </row>
    <row r="491" spans="1:9" x14ac:dyDescent="0.2">
      <c r="A491" s="47" t="s">
        <v>103</v>
      </c>
      <c r="B491" s="47" t="s">
        <v>12</v>
      </c>
      <c r="C491" s="47" t="s">
        <v>171</v>
      </c>
      <c r="D491" s="47" t="s">
        <v>83</v>
      </c>
      <c r="E491" s="47" t="s">
        <v>91</v>
      </c>
      <c r="F491" s="47" t="s">
        <v>158</v>
      </c>
      <c r="G491" s="47" t="s">
        <v>160</v>
      </c>
      <c r="H491" s="47" t="s">
        <v>86</v>
      </c>
      <c r="I491" s="56">
        <v>1</v>
      </c>
    </row>
    <row r="492" spans="1:9" x14ac:dyDescent="0.2">
      <c r="A492" s="47" t="s">
        <v>103</v>
      </c>
      <c r="B492" s="47" t="s">
        <v>13</v>
      </c>
      <c r="C492" s="47" t="s">
        <v>172</v>
      </c>
      <c r="D492" s="47" t="s">
        <v>83</v>
      </c>
      <c r="E492" s="47" t="s">
        <v>91</v>
      </c>
      <c r="F492" s="47" t="s">
        <v>158</v>
      </c>
      <c r="G492" s="47" t="s">
        <v>160</v>
      </c>
      <c r="H492" s="47" t="s">
        <v>86</v>
      </c>
      <c r="I492" s="56">
        <v>1</v>
      </c>
    </row>
    <row r="493" spans="1:9" x14ac:dyDescent="0.2">
      <c r="A493" s="47" t="s">
        <v>103</v>
      </c>
      <c r="B493" s="47" t="s">
        <v>13</v>
      </c>
      <c r="C493" s="47" t="s">
        <v>172</v>
      </c>
      <c r="D493" s="47" t="s">
        <v>83</v>
      </c>
      <c r="E493" s="47" t="s">
        <v>91</v>
      </c>
      <c r="F493" s="47" t="s">
        <v>158</v>
      </c>
      <c r="G493" s="47" t="s">
        <v>90</v>
      </c>
      <c r="H493" s="47" t="s">
        <v>85</v>
      </c>
      <c r="I493" s="56">
        <v>8</v>
      </c>
    </row>
    <row r="494" spans="1:9" x14ac:dyDescent="0.2">
      <c r="A494" s="47" t="s">
        <v>103</v>
      </c>
      <c r="B494" s="47" t="s">
        <v>13</v>
      </c>
      <c r="C494" s="47" t="s">
        <v>172</v>
      </c>
      <c r="D494" s="47" t="s">
        <v>83</v>
      </c>
      <c r="E494" s="47" t="s">
        <v>91</v>
      </c>
      <c r="F494" s="47" t="s">
        <v>158</v>
      </c>
      <c r="G494" s="47" t="s">
        <v>90</v>
      </c>
      <c r="H494" s="47" t="s">
        <v>86</v>
      </c>
      <c r="I494" s="56">
        <v>22</v>
      </c>
    </row>
    <row r="495" spans="1:9" x14ac:dyDescent="0.2">
      <c r="A495" s="47" t="s">
        <v>103</v>
      </c>
      <c r="B495" s="47" t="s">
        <v>13</v>
      </c>
      <c r="C495" s="47" t="s">
        <v>172</v>
      </c>
      <c r="D495" s="47" t="s">
        <v>83</v>
      </c>
      <c r="E495" s="47" t="s">
        <v>91</v>
      </c>
      <c r="F495" s="47" t="s">
        <v>158</v>
      </c>
      <c r="G495" s="47" t="s">
        <v>90</v>
      </c>
      <c r="H495" s="47" t="s">
        <v>87</v>
      </c>
      <c r="I495" s="56">
        <v>3</v>
      </c>
    </row>
    <row r="496" spans="1:9" x14ac:dyDescent="0.2">
      <c r="A496" s="47" t="s">
        <v>103</v>
      </c>
      <c r="B496" s="47" t="s">
        <v>15</v>
      </c>
      <c r="C496" s="47" t="s">
        <v>174</v>
      </c>
      <c r="D496" s="47" t="s">
        <v>40</v>
      </c>
      <c r="E496" s="47" t="s">
        <v>84</v>
      </c>
      <c r="F496" s="47" t="s">
        <v>158</v>
      </c>
      <c r="G496" s="47" t="s">
        <v>90</v>
      </c>
      <c r="H496" s="47" t="s">
        <v>85</v>
      </c>
      <c r="I496" s="56">
        <v>50</v>
      </c>
    </row>
    <row r="497" spans="1:9" x14ac:dyDescent="0.2">
      <c r="A497" s="47" t="s">
        <v>103</v>
      </c>
      <c r="B497" s="47" t="s">
        <v>15</v>
      </c>
      <c r="C497" s="47" t="s">
        <v>174</v>
      </c>
      <c r="D497" s="47" t="s">
        <v>40</v>
      </c>
      <c r="E497" s="47" t="s">
        <v>84</v>
      </c>
      <c r="F497" s="47" t="s">
        <v>158</v>
      </c>
      <c r="G497" s="47" t="s">
        <v>90</v>
      </c>
      <c r="H497" s="47" t="s">
        <v>86</v>
      </c>
      <c r="I497" s="56">
        <v>132</v>
      </c>
    </row>
    <row r="498" spans="1:9" x14ac:dyDescent="0.2">
      <c r="A498" s="47" t="s">
        <v>103</v>
      </c>
      <c r="B498" s="47" t="s">
        <v>15</v>
      </c>
      <c r="C498" s="47" t="s">
        <v>174</v>
      </c>
      <c r="D498" s="47" t="s">
        <v>40</v>
      </c>
      <c r="E498" s="47" t="s">
        <v>84</v>
      </c>
      <c r="F498" s="47" t="s">
        <v>158</v>
      </c>
      <c r="G498" s="47" t="s">
        <v>90</v>
      </c>
      <c r="H498" s="47" t="s">
        <v>87</v>
      </c>
      <c r="I498" s="56">
        <v>31</v>
      </c>
    </row>
    <row r="499" spans="1:9" x14ac:dyDescent="0.2">
      <c r="A499" s="47" t="s">
        <v>103</v>
      </c>
      <c r="B499" s="47" t="s">
        <v>15</v>
      </c>
      <c r="C499" s="47" t="s">
        <v>174</v>
      </c>
      <c r="D499" s="47" t="s">
        <v>40</v>
      </c>
      <c r="E499" s="47" t="s">
        <v>84</v>
      </c>
      <c r="F499" s="47" t="s">
        <v>158</v>
      </c>
      <c r="G499" s="47" t="s">
        <v>90</v>
      </c>
      <c r="H499" s="47" t="s">
        <v>88</v>
      </c>
      <c r="I499" s="56">
        <v>4</v>
      </c>
    </row>
    <row r="500" spans="1:9" x14ac:dyDescent="0.2">
      <c r="A500" s="47" t="s">
        <v>103</v>
      </c>
      <c r="B500" s="47" t="s">
        <v>16</v>
      </c>
      <c r="C500" s="47" t="s">
        <v>175</v>
      </c>
      <c r="D500" s="47" t="s">
        <v>40</v>
      </c>
      <c r="E500" s="47" t="s">
        <v>84</v>
      </c>
      <c r="F500" s="47" t="s">
        <v>158</v>
      </c>
      <c r="G500" s="47" t="s">
        <v>160</v>
      </c>
      <c r="H500" s="47" t="s">
        <v>86</v>
      </c>
      <c r="I500" s="56">
        <v>1</v>
      </c>
    </row>
    <row r="501" spans="1:9" x14ac:dyDescent="0.2">
      <c r="A501" s="47" t="s">
        <v>103</v>
      </c>
      <c r="B501" s="47" t="s">
        <v>16</v>
      </c>
      <c r="C501" s="47" t="s">
        <v>175</v>
      </c>
      <c r="D501" s="47" t="s">
        <v>40</v>
      </c>
      <c r="E501" s="47" t="s">
        <v>84</v>
      </c>
      <c r="F501" s="47" t="s">
        <v>158</v>
      </c>
      <c r="G501" s="47" t="s">
        <v>90</v>
      </c>
      <c r="H501" s="47" t="s">
        <v>85</v>
      </c>
      <c r="I501" s="56">
        <v>7</v>
      </c>
    </row>
    <row r="502" spans="1:9" x14ac:dyDescent="0.2">
      <c r="A502" s="47" t="s">
        <v>103</v>
      </c>
      <c r="B502" s="47" t="s">
        <v>16</v>
      </c>
      <c r="C502" s="47" t="s">
        <v>175</v>
      </c>
      <c r="D502" s="47" t="s">
        <v>40</v>
      </c>
      <c r="E502" s="47" t="s">
        <v>84</v>
      </c>
      <c r="F502" s="47" t="s">
        <v>158</v>
      </c>
      <c r="G502" s="47" t="s">
        <v>90</v>
      </c>
      <c r="H502" s="47" t="s">
        <v>86</v>
      </c>
      <c r="I502" s="56">
        <v>43</v>
      </c>
    </row>
    <row r="503" spans="1:9" x14ac:dyDescent="0.2">
      <c r="A503" s="47" t="s">
        <v>103</v>
      </c>
      <c r="B503" s="47" t="s">
        <v>16</v>
      </c>
      <c r="C503" s="47" t="s">
        <v>175</v>
      </c>
      <c r="D503" s="47" t="s">
        <v>40</v>
      </c>
      <c r="E503" s="47" t="s">
        <v>84</v>
      </c>
      <c r="F503" s="47" t="s">
        <v>158</v>
      </c>
      <c r="G503" s="47" t="s">
        <v>90</v>
      </c>
      <c r="H503" s="47" t="s">
        <v>87</v>
      </c>
      <c r="I503" s="56">
        <v>12</v>
      </c>
    </row>
    <row r="504" spans="1:9" x14ac:dyDescent="0.2">
      <c r="A504" s="47" t="s">
        <v>103</v>
      </c>
      <c r="B504" s="47" t="s">
        <v>67</v>
      </c>
      <c r="C504" s="47" t="s">
        <v>176</v>
      </c>
      <c r="D504" s="47" t="s">
        <v>83</v>
      </c>
      <c r="E504" s="47" t="s">
        <v>91</v>
      </c>
      <c r="F504" s="47" t="s">
        <v>158</v>
      </c>
      <c r="G504" s="47" t="s">
        <v>160</v>
      </c>
      <c r="H504" s="47" t="s">
        <v>86</v>
      </c>
      <c r="I504" s="56">
        <v>4</v>
      </c>
    </row>
    <row r="505" spans="1:9" x14ac:dyDescent="0.2">
      <c r="A505" s="47" t="s">
        <v>103</v>
      </c>
      <c r="B505" s="47" t="s">
        <v>67</v>
      </c>
      <c r="C505" s="47" t="s">
        <v>176</v>
      </c>
      <c r="D505" s="47" t="s">
        <v>83</v>
      </c>
      <c r="E505" s="47" t="s">
        <v>91</v>
      </c>
      <c r="F505" s="47" t="s">
        <v>158</v>
      </c>
      <c r="G505" s="47" t="s">
        <v>160</v>
      </c>
      <c r="H505" s="47" t="s">
        <v>87</v>
      </c>
      <c r="I505" s="56">
        <v>1</v>
      </c>
    </row>
    <row r="506" spans="1:9" x14ac:dyDescent="0.2">
      <c r="A506" s="47" t="s">
        <v>103</v>
      </c>
      <c r="B506" s="47" t="s">
        <v>67</v>
      </c>
      <c r="C506" s="47" t="s">
        <v>176</v>
      </c>
      <c r="D506" s="47" t="s">
        <v>83</v>
      </c>
      <c r="E506" s="47" t="s">
        <v>91</v>
      </c>
      <c r="F506" s="47" t="s">
        <v>158</v>
      </c>
      <c r="G506" s="47" t="s">
        <v>90</v>
      </c>
      <c r="H506" s="47" t="s">
        <v>86</v>
      </c>
      <c r="I506" s="56">
        <v>2</v>
      </c>
    </row>
    <row r="507" spans="1:9" x14ac:dyDescent="0.2">
      <c r="A507" s="47" t="s">
        <v>103</v>
      </c>
      <c r="B507" s="47" t="s">
        <v>67</v>
      </c>
      <c r="C507" s="47" t="s">
        <v>176</v>
      </c>
      <c r="D507" s="47" t="s">
        <v>83</v>
      </c>
      <c r="E507" s="47" t="s">
        <v>91</v>
      </c>
      <c r="F507" s="47" t="s">
        <v>158</v>
      </c>
      <c r="G507" s="47" t="s">
        <v>90</v>
      </c>
      <c r="H507" s="47" t="s">
        <v>87</v>
      </c>
      <c r="I507" s="56">
        <v>4</v>
      </c>
    </row>
    <row r="508" spans="1:9" x14ac:dyDescent="0.2">
      <c r="A508" s="47" t="s">
        <v>103</v>
      </c>
      <c r="B508" s="47" t="s">
        <v>67</v>
      </c>
      <c r="C508" s="47" t="s">
        <v>176</v>
      </c>
      <c r="D508" s="47" t="s">
        <v>83</v>
      </c>
      <c r="E508" s="47" t="s">
        <v>91</v>
      </c>
      <c r="F508" s="47" t="s">
        <v>158</v>
      </c>
      <c r="G508" s="47" t="s">
        <v>90</v>
      </c>
      <c r="H508" s="47" t="s">
        <v>89</v>
      </c>
      <c r="I508" s="56">
        <v>1</v>
      </c>
    </row>
    <row r="509" spans="1:9" x14ac:dyDescent="0.2">
      <c r="A509" s="47" t="s">
        <v>103</v>
      </c>
      <c r="B509" s="47" t="s">
        <v>95</v>
      </c>
      <c r="C509" s="47" t="s">
        <v>196</v>
      </c>
      <c r="D509" s="47" t="s">
        <v>83</v>
      </c>
      <c r="E509" s="47" t="s">
        <v>91</v>
      </c>
      <c r="F509" s="47" t="s">
        <v>158</v>
      </c>
      <c r="G509" s="47" t="s">
        <v>90</v>
      </c>
      <c r="H509" s="47" t="s">
        <v>86</v>
      </c>
      <c r="I509" s="56">
        <v>2</v>
      </c>
    </row>
    <row r="510" spans="1:9" x14ac:dyDescent="0.2">
      <c r="A510" s="47" t="s">
        <v>103</v>
      </c>
      <c r="B510" s="47" t="s">
        <v>17</v>
      </c>
      <c r="C510" s="47" t="s">
        <v>177</v>
      </c>
      <c r="D510" s="47" t="s">
        <v>83</v>
      </c>
      <c r="E510" s="47" t="s">
        <v>84</v>
      </c>
      <c r="F510" s="47" t="s">
        <v>158</v>
      </c>
      <c r="G510" s="47" t="s">
        <v>90</v>
      </c>
      <c r="H510" s="47" t="s">
        <v>85</v>
      </c>
      <c r="I510" s="56">
        <v>10</v>
      </c>
    </row>
    <row r="511" spans="1:9" x14ac:dyDescent="0.2">
      <c r="A511" s="47" t="s">
        <v>103</v>
      </c>
      <c r="B511" s="47" t="s">
        <v>17</v>
      </c>
      <c r="C511" s="47" t="s">
        <v>177</v>
      </c>
      <c r="D511" s="47" t="s">
        <v>83</v>
      </c>
      <c r="E511" s="47" t="s">
        <v>84</v>
      </c>
      <c r="F511" s="47" t="s">
        <v>158</v>
      </c>
      <c r="G511" s="47" t="s">
        <v>90</v>
      </c>
      <c r="H511" s="47" t="s">
        <v>86</v>
      </c>
      <c r="I511" s="56">
        <v>11</v>
      </c>
    </row>
    <row r="512" spans="1:9" x14ac:dyDescent="0.2">
      <c r="A512" s="47" t="s">
        <v>103</v>
      </c>
      <c r="B512" s="47" t="s">
        <v>17</v>
      </c>
      <c r="C512" s="47" t="s">
        <v>177</v>
      </c>
      <c r="D512" s="47" t="s">
        <v>83</v>
      </c>
      <c r="E512" s="47" t="s">
        <v>84</v>
      </c>
      <c r="F512" s="47" t="s">
        <v>158</v>
      </c>
      <c r="G512" s="47" t="s">
        <v>90</v>
      </c>
      <c r="H512" s="47" t="s">
        <v>87</v>
      </c>
      <c r="I512" s="56">
        <v>2</v>
      </c>
    </row>
    <row r="513" spans="1:9" x14ac:dyDescent="0.2">
      <c r="A513" s="47" t="s">
        <v>103</v>
      </c>
      <c r="B513" s="47" t="s">
        <v>18</v>
      </c>
      <c r="C513" s="47" t="s">
        <v>178</v>
      </c>
      <c r="D513" s="47" t="s">
        <v>83</v>
      </c>
      <c r="E513" s="47" t="s">
        <v>91</v>
      </c>
      <c r="F513" s="47" t="s">
        <v>158</v>
      </c>
      <c r="G513" s="47" t="s">
        <v>160</v>
      </c>
      <c r="H513" s="47" t="s">
        <v>86</v>
      </c>
      <c r="I513" s="56">
        <v>1</v>
      </c>
    </row>
    <row r="514" spans="1:9" x14ac:dyDescent="0.2">
      <c r="A514" s="47" t="s">
        <v>103</v>
      </c>
      <c r="B514" s="47" t="s">
        <v>21</v>
      </c>
      <c r="C514" s="47" t="s">
        <v>180</v>
      </c>
      <c r="D514" s="47" t="s">
        <v>83</v>
      </c>
      <c r="E514" s="47" t="s">
        <v>84</v>
      </c>
      <c r="F514" s="47" t="s">
        <v>158</v>
      </c>
      <c r="G514" s="47" t="s">
        <v>160</v>
      </c>
      <c r="H514" s="47" t="s">
        <v>86</v>
      </c>
      <c r="I514" s="56">
        <v>1</v>
      </c>
    </row>
    <row r="515" spans="1:9" x14ac:dyDescent="0.2">
      <c r="A515" s="47" t="s">
        <v>103</v>
      </c>
      <c r="B515" s="47" t="s">
        <v>21</v>
      </c>
      <c r="C515" s="47" t="s">
        <v>180</v>
      </c>
      <c r="D515" s="47" t="s">
        <v>83</v>
      </c>
      <c r="E515" s="47" t="s">
        <v>84</v>
      </c>
      <c r="F515" s="47" t="s">
        <v>158</v>
      </c>
      <c r="G515" s="47" t="s">
        <v>160</v>
      </c>
      <c r="H515" s="47" t="s">
        <v>87</v>
      </c>
      <c r="I515" s="56">
        <v>1</v>
      </c>
    </row>
    <row r="516" spans="1:9" x14ac:dyDescent="0.2">
      <c r="A516" s="47" t="s">
        <v>103</v>
      </c>
      <c r="B516" s="47" t="s">
        <v>21</v>
      </c>
      <c r="C516" s="47" t="s">
        <v>180</v>
      </c>
      <c r="D516" s="47" t="s">
        <v>83</v>
      </c>
      <c r="E516" s="47" t="s">
        <v>84</v>
      </c>
      <c r="F516" s="47" t="s">
        <v>158</v>
      </c>
      <c r="G516" s="47" t="s">
        <v>160</v>
      </c>
      <c r="H516" s="47" t="s">
        <v>88</v>
      </c>
      <c r="I516" s="56">
        <v>1</v>
      </c>
    </row>
    <row r="517" spans="1:9" x14ac:dyDescent="0.2">
      <c r="A517" s="47" t="s">
        <v>103</v>
      </c>
      <c r="B517" s="47" t="s">
        <v>21</v>
      </c>
      <c r="C517" s="47" t="s">
        <v>180</v>
      </c>
      <c r="D517" s="47" t="s">
        <v>83</v>
      </c>
      <c r="E517" s="47" t="s">
        <v>84</v>
      </c>
      <c r="F517" s="47" t="s">
        <v>158</v>
      </c>
      <c r="G517" s="47" t="s">
        <v>90</v>
      </c>
      <c r="H517" s="47" t="s">
        <v>85</v>
      </c>
      <c r="I517" s="56">
        <v>13</v>
      </c>
    </row>
    <row r="518" spans="1:9" x14ac:dyDescent="0.2">
      <c r="A518" s="47" t="s">
        <v>103</v>
      </c>
      <c r="B518" s="47" t="s">
        <v>21</v>
      </c>
      <c r="C518" s="47" t="s">
        <v>180</v>
      </c>
      <c r="D518" s="47" t="s">
        <v>83</v>
      </c>
      <c r="E518" s="47" t="s">
        <v>84</v>
      </c>
      <c r="F518" s="47" t="s">
        <v>158</v>
      </c>
      <c r="G518" s="47" t="s">
        <v>90</v>
      </c>
      <c r="H518" s="47" t="s">
        <v>86</v>
      </c>
      <c r="I518" s="56">
        <v>35</v>
      </c>
    </row>
    <row r="519" spans="1:9" x14ac:dyDescent="0.2">
      <c r="A519" s="47" t="s">
        <v>103</v>
      </c>
      <c r="B519" s="47" t="s">
        <v>21</v>
      </c>
      <c r="C519" s="47" t="s">
        <v>180</v>
      </c>
      <c r="D519" s="47" t="s">
        <v>83</v>
      </c>
      <c r="E519" s="47" t="s">
        <v>84</v>
      </c>
      <c r="F519" s="47" t="s">
        <v>158</v>
      </c>
      <c r="G519" s="47" t="s">
        <v>90</v>
      </c>
      <c r="H519" s="47" t="s">
        <v>87</v>
      </c>
      <c r="I519" s="56">
        <v>13</v>
      </c>
    </row>
    <row r="520" spans="1:9" x14ac:dyDescent="0.2">
      <c r="A520" s="47" t="s">
        <v>103</v>
      </c>
      <c r="B520" s="47" t="s">
        <v>22</v>
      </c>
      <c r="C520" s="47" t="s">
        <v>181</v>
      </c>
      <c r="D520" s="47" t="s">
        <v>83</v>
      </c>
      <c r="E520" s="47" t="s">
        <v>91</v>
      </c>
      <c r="F520" s="47" t="s">
        <v>158</v>
      </c>
      <c r="G520" s="47" t="s">
        <v>90</v>
      </c>
      <c r="H520" s="47" t="s">
        <v>85</v>
      </c>
      <c r="I520" s="56">
        <v>1</v>
      </c>
    </row>
    <row r="521" spans="1:9" x14ac:dyDescent="0.2">
      <c r="A521" s="47" t="s">
        <v>103</v>
      </c>
      <c r="B521" s="47" t="s">
        <v>22</v>
      </c>
      <c r="C521" s="47" t="s">
        <v>181</v>
      </c>
      <c r="D521" s="47" t="s">
        <v>83</v>
      </c>
      <c r="E521" s="47" t="s">
        <v>91</v>
      </c>
      <c r="F521" s="47" t="s">
        <v>158</v>
      </c>
      <c r="G521" s="47" t="s">
        <v>90</v>
      </c>
      <c r="H521" s="47" t="s">
        <v>86</v>
      </c>
      <c r="I521" s="56">
        <v>6</v>
      </c>
    </row>
    <row r="522" spans="1:9" x14ac:dyDescent="0.2">
      <c r="A522" s="47" t="s">
        <v>103</v>
      </c>
      <c r="B522" s="47" t="s">
        <v>22</v>
      </c>
      <c r="C522" s="47" t="s">
        <v>181</v>
      </c>
      <c r="D522" s="47" t="s">
        <v>83</v>
      </c>
      <c r="E522" s="47" t="s">
        <v>91</v>
      </c>
      <c r="F522" s="47" t="s">
        <v>158</v>
      </c>
      <c r="G522" s="47" t="s">
        <v>90</v>
      </c>
      <c r="H522" s="47" t="s">
        <v>88</v>
      </c>
      <c r="I522" s="56">
        <v>2</v>
      </c>
    </row>
    <row r="523" spans="1:9" x14ac:dyDescent="0.2">
      <c r="A523" s="47" t="s">
        <v>103</v>
      </c>
      <c r="B523" s="47" t="s">
        <v>24</v>
      </c>
      <c r="C523" s="47" t="s">
        <v>182</v>
      </c>
      <c r="D523" s="47" t="s">
        <v>40</v>
      </c>
      <c r="E523" s="47" t="s">
        <v>84</v>
      </c>
      <c r="F523" s="47" t="s">
        <v>158</v>
      </c>
      <c r="G523" s="47" t="s">
        <v>159</v>
      </c>
      <c r="H523" s="47" t="s">
        <v>85</v>
      </c>
      <c r="I523" s="56">
        <v>4</v>
      </c>
    </row>
    <row r="524" spans="1:9" x14ac:dyDescent="0.2">
      <c r="A524" s="47" t="s">
        <v>103</v>
      </c>
      <c r="B524" s="47" t="s">
        <v>24</v>
      </c>
      <c r="C524" s="47" t="s">
        <v>182</v>
      </c>
      <c r="D524" s="47" t="s">
        <v>40</v>
      </c>
      <c r="E524" s="47" t="s">
        <v>84</v>
      </c>
      <c r="F524" s="47" t="s">
        <v>158</v>
      </c>
      <c r="G524" s="47" t="s">
        <v>159</v>
      </c>
      <c r="H524" s="47" t="s">
        <v>87</v>
      </c>
      <c r="I524" s="56">
        <v>2</v>
      </c>
    </row>
    <row r="525" spans="1:9" x14ac:dyDescent="0.2">
      <c r="A525" s="47" t="s">
        <v>103</v>
      </c>
      <c r="B525" s="47" t="s">
        <v>24</v>
      </c>
      <c r="C525" s="47" t="s">
        <v>182</v>
      </c>
      <c r="D525" s="47" t="s">
        <v>40</v>
      </c>
      <c r="E525" s="47" t="s">
        <v>84</v>
      </c>
      <c r="F525" s="47" t="s">
        <v>158</v>
      </c>
      <c r="G525" s="47" t="s">
        <v>159</v>
      </c>
      <c r="H525" s="47" t="s">
        <v>88</v>
      </c>
      <c r="I525" s="56">
        <v>1</v>
      </c>
    </row>
    <row r="526" spans="1:9" x14ac:dyDescent="0.2">
      <c r="A526" s="47" t="s">
        <v>103</v>
      </c>
      <c r="B526" s="47" t="s">
        <v>24</v>
      </c>
      <c r="C526" s="47" t="s">
        <v>182</v>
      </c>
      <c r="D526" s="47" t="s">
        <v>40</v>
      </c>
      <c r="E526" s="47" t="s">
        <v>84</v>
      </c>
      <c r="F526" s="47" t="s">
        <v>158</v>
      </c>
      <c r="G526" s="47" t="s">
        <v>160</v>
      </c>
      <c r="H526" s="47" t="s">
        <v>85</v>
      </c>
      <c r="I526" s="56">
        <v>4</v>
      </c>
    </row>
    <row r="527" spans="1:9" x14ac:dyDescent="0.2">
      <c r="A527" s="47" t="s">
        <v>103</v>
      </c>
      <c r="B527" s="47" t="s">
        <v>24</v>
      </c>
      <c r="C527" s="47" t="s">
        <v>182</v>
      </c>
      <c r="D527" s="47" t="s">
        <v>40</v>
      </c>
      <c r="E527" s="47" t="s">
        <v>84</v>
      </c>
      <c r="F527" s="47" t="s">
        <v>158</v>
      </c>
      <c r="G527" s="47" t="s">
        <v>90</v>
      </c>
      <c r="H527" s="47" t="s">
        <v>85</v>
      </c>
      <c r="I527" s="56">
        <v>6</v>
      </c>
    </row>
    <row r="528" spans="1:9" x14ac:dyDescent="0.2">
      <c r="A528" s="47" t="s">
        <v>103</v>
      </c>
      <c r="B528" s="47" t="s">
        <v>24</v>
      </c>
      <c r="C528" s="47" t="s">
        <v>182</v>
      </c>
      <c r="D528" s="47" t="s">
        <v>40</v>
      </c>
      <c r="E528" s="47" t="s">
        <v>84</v>
      </c>
      <c r="F528" s="47" t="s">
        <v>158</v>
      </c>
      <c r="G528" s="47" t="s">
        <v>90</v>
      </c>
      <c r="H528" s="47" t="s">
        <v>86</v>
      </c>
      <c r="I528" s="56">
        <v>28</v>
      </c>
    </row>
    <row r="529" spans="1:9" x14ac:dyDescent="0.2">
      <c r="A529" s="47" t="s">
        <v>103</v>
      </c>
      <c r="B529" s="47" t="s">
        <v>24</v>
      </c>
      <c r="C529" s="47" t="s">
        <v>182</v>
      </c>
      <c r="D529" s="47" t="s">
        <v>40</v>
      </c>
      <c r="E529" s="47" t="s">
        <v>84</v>
      </c>
      <c r="F529" s="47" t="s">
        <v>158</v>
      </c>
      <c r="G529" s="47" t="s">
        <v>90</v>
      </c>
      <c r="H529" s="47" t="s">
        <v>87</v>
      </c>
      <c r="I529" s="56">
        <v>2</v>
      </c>
    </row>
    <row r="530" spans="1:9" x14ac:dyDescent="0.2">
      <c r="A530" s="47" t="s">
        <v>103</v>
      </c>
      <c r="B530" s="47" t="s">
        <v>25</v>
      </c>
      <c r="C530" s="47" t="s">
        <v>183</v>
      </c>
      <c r="D530" s="47" t="s">
        <v>83</v>
      </c>
      <c r="E530" s="47" t="s">
        <v>92</v>
      </c>
      <c r="F530" s="47" t="s">
        <v>158</v>
      </c>
      <c r="G530" s="47" t="s">
        <v>159</v>
      </c>
      <c r="H530" s="47" t="s">
        <v>86</v>
      </c>
      <c r="I530" s="56">
        <v>2</v>
      </c>
    </row>
    <row r="531" spans="1:9" x14ac:dyDescent="0.2">
      <c r="A531" s="47" t="s">
        <v>103</v>
      </c>
      <c r="B531" s="47" t="s">
        <v>25</v>
      </c>
      <c r="C531" s="47" t="s">
        <v>183</v>
      </c>
      <c r="D531" s="47" t="s">
        <v>83</v>
      </c>
      <c r="E531" s="47" t="s">
        <v>92</v>
      </c>
      <c r="F531" s="47" t="s">
        <v>158</v>
      </c>
      <c r="G531" s="47" t="s">
        <v>160</v>
      </c>
      <c r="H531" s="47" t="s">
        <v>86</v>
      </c>
      <c r="I531" s="56">
        <v>4</v>
      </c>
    </row>
    <row r="532" spans="1:9" x14ac:dyDescent="0.2">
      <c r="A532" s="47" t="s">
        <v>103</v>
      </c>
      <c r="B532" s="47" t="s">
        <v>25</v>
      </c>
      <c r="C532" s="47" t="s">
        <v>183</v>
      </c>
      <c r="D532" s="47" t="s">
        <v>83</v>
      </c>
      <c r="E532" s="47" t="s">
        <v>92</v>
      </c>
      <c r="F532" s="47" t="s">
        <v>158</v>
      </c>
      <c r="G532" s="47" t="s">
        <v>160</v>
      </c>
      <c r="H532" s="47" t="s">
        <v>87</v>
      </c>
      <c r="I532" s="56">
        <v>10</v>
      </c>
    </row>
    <row r="533" spans="1:9" x14ac:dyDescent="0.2">
      <c r="A533" s="47" t="s">
        <v>103</v>
      </c>
      <c r="B533" s="47" t="s">
        <v>25</v>
      </c>
      <c r="C533" s="47" t="s">
        <v>183</v>
      </c>
      <c r="D533" s="47" t="s">
        <v>83</v>
      </c>
      <c r="E533" s="47" t="s">
        <v>92</v>
      </c>
      <c r="F533" s="47" t="s">
        <v>158</v>
      </c>
      <c r="G533" s="47" t="s">
        <v>160</v>
      </c>
      <c r="H533" s="47" t="s">
        <v>88</v>
      </c>
      <c r="I533" s="56">
        <v>5</v>
      </c>
    </row>
    <row r="534" spans="1:9" x14ac:dyDescent="0.2">
      <c r="A534" s="47" t="s">
        <v>103</v>
      </c>
      <c r="B534" s="47" t="s">
        <v>25</v>
      </c>
      <c r="C534" s="47" t="s">
        <v>183</v>
      </c>
      <c r="D534" s="47" t="s">
        <v>83</v>
      </c>
      <c r="E534" s="47" t="s">
        <v>92</v>
      </c>
      <c r="F534" s="47" t="s">
        <v>158</v>
      </c>
      <c r="G534" s="47" t="s">
        <v>90</v>
      </c>
      <c r="H534" s="47" t="s">
        <v>85</v>
      </c>
      <c r="I534" s="56">
        <v>3</v>
      </c>
    </row>
    <row r="535" spans="1:9" x14ac:dyDescent="0.2">
      <c r="A535" s="47" t="s">
        <v>103</v>
      </c>
      <c r="B535" s="47" t="s">
        <v>25</v>
      </c>
      <c r="C535" s="47" t="s">
        <v>183</v>
      </c>
      <c r="D535" s="47" t="s">
        <v>83</v>
      </c>
      <c r="E535" s="47" t="s">
        <v>92</v>
      </c>
      <c r="F535" s="47" t="s">
        <v>158</v>
      </c>
      <c r="G535" s="47" t="s">
        <v>90</v>
      </c>
      <c r="H535" s="47" t="s">
        <v>86</v>
      </c>
      <c r="I535" s="56">
        <v>11</v>
      </c>
    </row>
    <row r="536" spans="1:9" x14ac:dyDescent="0.2">
      <c r="A536" s="47" t="s">
        <v>103</v>
      </c>
      <c r="B536" s="47" t="s">
        <v>25</v>
      </c>
      <c r="C536" s="47" t="s">
        <v>183</v>
      </c>
      <c r="D536" s="47" t="s">
        <v>83</v>
      </c>
      <c r="E536" s="47" t="s">
        <v>92</v>
      </c>
      <c r="F536" s="47" t="s">
        <v>158</v>
      </c>
      <c r="G536" s="47" t="s">
        <v>90</v>
      </c>
      <c r="H536" s="47" t="s">
        <v>87</v>
      </c>
      <c r="I536" s="56">
        <v>2</v>
      </c>
    </row>
    <row r="537" spans="1:9" x14ac:dyDescent="0.2">
      <c r="A537" s="47" t="s">
        <v>103</v>
      </c>
      <c r="B537" s="47" t="s">
        <v>29</v>
      </c>
      <c r="C537" s="47" t="s">
        <v>185</v>
      </c>
      <c r="D537" s="47" t="s">
        <v>83</v>
      </c>
      <c r="E537" s="47" t="s">
        <v>84</v>
      </c>
      <c r="F537" s="47" t="s">
        <v>158</v>
      </c>
      <c r="G537" s="47" t="s">
        <v>160</v>
      </c>
      <c r="H537" s="47" t="s">
        <v>85</v>
      </c>
      <c r="I537" s="56">
        <v>1</v>
      </c>
    </row>
    <row r="538" spans="1:9" x14ac:dyDescent="0.2">
      <c r="A538" s="47" t="s">
        <v>103</v>
      </c>
      <c r="B538" s="47" t="s">
        <v>29</v>
      </c>
      <c r="C538" s="47" t="s">
        <v>185</v>
      </c>
      <c r="D538" s="47" t="s">
        <v>83</v>
      </c>
      <c r="E538" s="47" t="s">
        <v>84</v>
      </c>
      <c r="F538" s="47" t="s">
        <v>158</v>
      </c>
      <c r="G538" s="47" t="s">
        <v>160</v>
      </c>
      <c r="H538" s="47" t="s">
        <v>86</v>
      </c>
      <c r="I538" s="56">
        <v>1</v>
      </c>
    </row>
    <row r="539" spans="1:9" x14ac:dyDescent="0.2">
      <c r="A539" s="47" t="s">
        <v>103</v>
      </c>
      <c r="B539" s="47" t="s">
        <v>31</v>
      </c>
      <c r="C539" s="47" t="s">
        <v>198</v>
      </c>
      <c r="D539" s="47" t="s">
        <v>83</v>
      </c>
      <c r="E539" s="47" t="s">
        <v>92</v>
      </c>
      <c r="F539" s="47" t="s">
        <v>158</v>
      </c>
      <c r="G539" s="47" t="s">
        <v>160</v>
      </c>
      <c r="H539" s="47" t="s">
        <v>85</v>
      </c>
      <c r="I539" s="56">
        <v>1</v>
      </c>
    </row>
    <row r="540" spans="1:9" x14ac:dyDescent="0.2">
      <c r="A540" s="47" t="s">
        <v>103</v>
      </c>
      <c r="B540" s="47" t="s">
        <v>31</v>
      </c>
      <c r="C540" s="47" t="s">
        <v>198</v>
      </c>
      <c r="D540" s="47" t="s">
        <v>83</v>
      </c>
      <c r="E540" s="47" t="s">
        <v>92</v>
      </c>
      <c r="F540" s="47" t="s">
        <v>158</v>
      </c>
      <c r="G540" s="47" t="s">
        <v>160</v>
      </c>
      <c r="H540" s="47" t="s">
        <v>86</v>
      </c>
      <c r="I540" s="56">
        <v>1</v>
      </c>
    </row>
    <row r="541" spans="1:9" x14ac:dyDescent="0.2">
      <c r="A541" s="47" t="s">
        <v>103</v>
      </c>
      <c r="B541" s="47" t="s">
        <v>31</v>
      </c>
      <c r="C541" s="47" t="s">
        <v>198</v>
      </c>
      <c r="D541" s="47" t="s">
        <v>83</v>
      </c>
      <c r="E541" s="47" t="s">
        <v>92</v>
      </c>
      <c r="F541" s="47" t="s">
        <v>158</v>
      </c>
      <c r="G541" s="47" t="s">
        <v>160</v>
      </c>
      <c r="H541" s="47" t="s">
        <v>88</v>
      </c>
      <c r="I541" s="56">
        <v>1</v>
      </c>
    </row>
    <row r="542" spans="1:9" x14ac:dyDescent="0.2">
      <c r="A542" s="47" t="s">
        <v>103</v>
      </c>
      <c r="B542" s="47" t="s">
        <v>31</v>
      </c>
      <c r="C542" s="47" t="s">
        <v>198</v>
      </c>
      <c r="D542" s="47" t="s">
        <v>83</v>
      </c>
      <c r="E542" s="47" t="s">
        <v>92</v>
      </c>
      <c r="F542" s="47" t="s">
        <v>158</v>
      </c>
      <c r="G542" s="47" t="s">
        <v>90</v>
      </c>
      <c r="H542" s="47" t="s">
        <v>85</v>
      </c>
      <c r="I542" s="56">
        <v>2</v>
      </c>
    </row>
    <row r="543" spans="1:9" x14ac:dyDescent="0.2">
      <c r="A543" s="47" t="s">
        <v>103</v>
      </c>
      <c r="B543" s="47" t="s">
        <v>31</v>
      </c>
      <c r="C543" s="47" t="s">
        <v>198</v>
      </c>
      <c r="D543" s="47" t="s">
        <v>83</v>
      </c>
      <c r="E543" s="47" t="s">
        <v>92</v>
      </c>
      <c r="F543" s="47" t="s">
        <v>158</v>
      </c>
      <c r="G543" s="47" t="s">
        <v>90</v>
      </c>
      <c r="H543" s="47" t="s">
        <v>86</v>
      </c>
      <c r="I543" s="56">
        <v>1</v>
      </c>
    </row>
    <row r="544" spans="1:9" x14ac:dyDescent="0.2">
      <c r="A544" s="47" t="s">
        <v>103</v>
      </c>
      <c r="B544" s="47" t="s">
        <v>31</v>
      </c>
      <c r="C544" s="47" t="s">
        <v>198</v>
      </c>
      <c r="D544" s="47" t="s">
        <v>83</v>
      </c>
      <c r="E544" s="47" t="s">
        <v>92</v>
      </c>
      <c r="F544" s="47" t="s">
        <v>158</v>
      </c>
      <c r="G544" s="47" t="s">
        <v>90</v>
      </c>
      <c r="H544" s="47" t="s">
        <v>87</v>
      </c>
      <c r="I544" s="56">
        <v>1</v>
      </c>
    </row>
    <row r="545" spans="1:9" x14ac:dyDescent="0.2">
      <c r="A545" s="47" t="s">
        <v>103</v>
      </c>
      <c r="B545" s="47" t="s">
        <v>32</v>
      </c>
      <c r="C545" s="47" t="s">
        <v>187</v>
      </c>
      <c r="D545" s="47" t="s">
        <v>40</v>
      </c>
      <c r="E545" s="47" t="s">
        <v>84</v>
      </c>
      <c r="F545" s="47" t="s">
        <v>158</v>
      </c>
      <c r="G545" s="47" t="s">
        <v>159</v>
      </c>
      <c r="H545" s="47" t="s">
        <v>87</v>
      </c>
      <c r="I545" s="56">
        <v>1</v>
      </c>
    </row>
    <row r="546" spans="1:9" x14ac:dyDescent="0.2">
      <c r="A546" s="47" t="s">
        <v>103</v>
      </c>
      <c r="B546" s="47" t="s">
        <v>32</v>
      </c>
      <c r="C546" s="47" t="s">
        <v>187</v>
      </c>
      <c r="D546" s="47" t="s">
        <v>40</v>
      </c>
      <c r="E546" s="47" t="s">
        <v>84</v>
      </c>
      <c r="F546" s="47" t="s">
        <v>158</v>
      </c>
      <c r="G546" s="47" t="s">
        <v>159</v>
      </c>
      <c r="H546" s="47" t="s">
        <v>88</v>
      </c>
      <c r="I546" s="56">
        <v>1</v>
      </c>
    </row>
    <row r="547" spans="1:9" x14ac:dyDescent="0.2">
      <c r="A547" s="47" t="s">
        <v>103</v>
      </c>
      <c r="B547" s="47" t="s">
        <v>32</v>
      </c>
      <c r="C547" s="47" t="s">
        <v>187</v>
      </c>
      <c r="D547" s="47" t="s">
        <v>40</v>
      </c>
      <c r="E547" s="47" t="s">
        <v>84</v>
      </c>
      <c r="F547" s="47" t="s">
        <v>158</v>
      </c>
      <c r="G547" s="47" t="s">
        <v>160</v>
      </c>
      <c r="H547" s="47" t="s">
        <v>85</v>
      </c>
      <c r="I547" s="56">
        <v>1</v>
      </c>
    </row>
    <row r="548" spans="1:9" x14ac:dyDescent="0.2">
      <c r="A548" s="47" t="s">
        <v>103</v>
      </c>
      <c r="B548" s="47" t="s">
        <v>32</v>
      </c>
      <c r="C548" s="47" t="s">
        <v>187</v>
      </c>
      <c r="D548" s="47" t="s">
        <v>40</v>
      </c>
      <c r="E548" s="47" t="s">
        <v>84</v>
      </c>
      <c r="F548" s="47" t="s">
        <v>158</v>
      </c>
      <c r="G548" s="47" t="s">
        <v>160</v>
      </c>
      <c r="H548" s="47" t="s">
        <v>86</v>
      </c>
      <c r="I548" s="56">
        <v>3</v>
      </c>
    </row>
    <row r="549" spans="1:9" x14ac:dyDescent="0.2">
      <c r="A549" s="47" t="s">
        <v>103</v>
      </c>
      <c r="B549" s="47" t="s">
        <v>32</v>
      </c>
      <c r="C549" s="47" t="s">
        <v>187</v>
      </c>
      <c r="D549" s="47" t="s">
        <v>40</v>
      </c>
      <c r="E549" s="47" t="s">
        <v>84</v>
      </c>
      <c r="F549" s="47" t="s">
        <v>158</v>
      </c>
      <c r="G549" s="47" t="s">
        <v>160</v>
      </c>
      <c r="H549" s="47" t="s">
        <v>87</v>
      </c>
      <c r="I549" s="56">
        <v>3</v>
      </c>
    </row>
    <row r="550" spans="1:9" x14ac:dyDescent="0.2">
      <c r="A550" s="47" t="s">
        <v>103</v>
      </c>
      <c r="B550" s="47" t="s">
        <v>32</v>
      </c>
      <c r="C550" s="47" t="s">
        <v>187</v>
      </c>
      <c r="D550" s="47" t="s">
        <v>40</v>
      </c>
      <c r="E550" s="47" t="s">
        <v>84</v>
      </c>
      <c r="F550" s="47" t="s">
        <v>158</v>
      </c>
      <c r="G550" s="47" t="s">
        <v>160</v>
      </c>
      <c r="H550" s="47" t="s">
        <v>88</v>
      </c>
      <c r="I550" s="56">
        <v>2</v>
      </c>
    </row>
    <row r="551" spans="1:9" x14ac:dyDescent="0.2">
      <c r="A551" s="47" t="s">
        <v>103</v>
      </c>
      <c r="B551" s="47" t="s">
        <v>32</v>
      </c>
      <c r="C551" s="47" t="s">
        <v>187</v>
      </c>
      <c r="D551" s="47" t="s">
        <v>40</v>
      </c>
      <c r="E551" s="47" t="s">
        <v>84</v>
      </c>
      <c r="F551" s="47" t="s">
        <v>158</v>
      </c>
      <c r="G551" s="47" t="s">
        <v>160</v>
      </c>
      <c r="H551" s="47" t="s">
        <v>89</v>
      </c>
      <c r="I551" s="56">
        <v>1</v>
      </c>
    </row>
    <row r="552" spans="1:9" x14ac:dyDescent="0.2">
      <c r="A552" s="47" t="s">
        <v>103</v>
      </c>
      <c r="B552" s="47" t="s">
        <v>32</v>
      </c>
      <c r="C552" s="47" t="s">
        <v>187</v>
      </c>
      <c r="D552" s="47" t="s">
        <v>40</v>
      </c>
      <c r="E552" s="47" t="s">
        <v>84</v>
      </c>
      <c r="F552" s="47" t="s">
        <v>158</v>
      </c>
      <c r="G552" s="47" t="s">
        <v>90</v>
      </c>
      <c r="H552" s="47" t="s">
        <v>86</v>
      </c>
      <c r="I552" s="56">
        <v>6</v>
      </c>
    </row>
    <row r="553" spans="1:9" x14ac:dyDescent="0.2">
      <c r="A553" s="47" t="s">
        <v>103</v>
      </c>
      <c r="B553" s="47" t="s">
        <v>32</v>
      </c>
      <c r="C553" s="47" t="s">
        <v>187</v>
      </c>
      <c r="D553" s="47" t="s">
        <v>40</v>
      </c>
      <c r="E553" s="47" t="s">
        <v>84</v>
      </c>
      <c r="F553" s="47" t="s">
        <v>158</v>
      </c>
      <c r="G553" s="47" t="s">
        <v>90</v>
      </c>
      <c r="H553" s="47" t="s">
        <v>87</v>
      </c>
      <c r="I553" s="56">
        <v>16</v>
      </c>
    </row>
    <row r="554" spans="1:9" x14ac:dyDescent="0.2">
      <c r="A554" s="47" t="s">
        <v>103</v>
      </c>
      <c r="B554" s="47" t="s">
        <v>32</v>
      </c>
      <c r="C554" s="47" t="s">
        <v>187</v>
      </c>
      <c r="D554" s="47" t="s">
        <v>40</v>
      </c>
      <c r="E554" s="47" t="s">
        <v>84</v>
      </c>
      <c r="F554" s="47" t="s">
        <v>158</v>
      </c>
      <c r="G554" s="47" t="s">
        <v>90</v>
      </c>
      <c r="H554" s="47" t="s">
        <v>88</v>
      </c>
      <c r="I554" s="56">
        <v>4</v>
      </c>
    </row>
    <row r="555" spans="1:9" x14ac:dyDescent="0.2">
      <c r="A555" s="47" t="s">
        <v>103</v>
      </c>
      <c r="B555" s="47" t="s">
        <v>33</v>
      </c>
      <c r="C555" s="47" t="s">
        <v>188</v>
      </c>
      <c r="D555" s="47" t="s">
        <v>83</v>
      </c>
      <c r="E555" s="47" t="s">
        <v>91</v>
      </c>
      <c r="F555" s="47" t="s">
        <v>158</v>
      </c>
      <c r="G555" s="47" t="s">
        <v>90</v>
      </c>
      <c r="H555" s="47" t="s">
        <v>85</v>
      </c>
      <c r="I555" s="56">
        <v>1</v>
      </c>
    </row>
    <row r="556" spans="1:9" x14ac:dyDescent="0.2">
      <c r="A556" s="47" t="s">
        <v>103</v>
      </c>
      <c r="B556" s="47" t="s">
        <v>33</v>
      </c>
      <c r="C556" s="47" t="s">
        <v>188</v>
      </c>
      <c r="D556" s="47" t="s">
        <v>83</v>
      </c>
      <c r="E556" s="47" t="s">
        <v>91</v>
      </c>
      <c r="F556" s="47" t="s">
        <v>158</v>
      </c>
      <c r="G556" s="47" t="s">
        <v>90</v>
      </c>
      <c r="H556" s="47" t="s">
        <v>86</v>
      </c>
      <c r="I556" s="56">
        <v>5</v>
      </c>
    </row>
    <row r="557" spans="1:9" x14ac:dyDescent="0.2">
      <c r="A557" s="47" t="s">
        <v>103</v>
      </c>
      <c r="B557" s="47" t="s">
        <v>33</v>
      </c>
      <c r="C557" s="47" t="s">
        <v>188</v>
      </c>
      <c r="D557" s="47" t="s">
        <v>83</v>
      </c>
      <c r="E557" s="47" t="s">
        <v>91</v>
      </c>
      <c r="F557" s="47" t="s">
        <v>158</v>
      </c>
      <c r="G557" s="47" t="s">
        <v>90</v>
      </c>
      <c r="H557" s="47" t="s">
        <v>87</v>
      </c>
      <c r="I557" s="56">
        <v>1</v>
      </c>
    </row>
    <row r="558" spans="1:9" x14ac:dyDescent="0.2">
      <c r="A558" s="47" t="s">
        <v>103</v>
      </c>
      <c r="B558" s="47" t="s">
        <v>34</v>
      </c>
      <c r="C558" s="47" t="s">
        <v>189</v>
      </c>
      <c r="D558" s="47" t="s">
        <v>83</v>
      </c>
      <c r="E558" s="47" t="s">
        <v>92</v>
      </c>
      <c r="F558" s="47" t="s">
        <v>158</v>
      </c>
      <c r="G558" s="47" t="s">
        <v>160</v>
      </c>
      <c r="H558" s="47" t="s">
        <v>85</v>
      </c>
      <c r="I558" s="56">
        <v>1</v>
      </c>
    </row>
    <row r="559" spans="1:9" x14ac:dyDescent="0.2">
      <c r="A559" s="47" t="s">
        <v>103</v>
      </c>
      <c r="B559" s="47" t="s">
        <v>34</v>
      </c>
      <c r="C559" s="47" t="s">
        <v>189</v>
      </c>
      <c r="D559" s="47" t="s">
        <v>83</v>
      </c>
      <c r="E559" s="47" t="s">
        <v>92</v>
      </c>
      <c r="F559" s="47" t="s">
        <v>158</v>
      </c>
      <c r="G559" s="47" t="s">
        <v>160</v>
      </c>
      <c r="H559" s="47" t="s">
        <v>86</v>
      </c>
      <c r="I559" s="56">
        <v>1</v>
      </c>
    </row>
    <row r="560" spans="1:9" x14ac:dyDescent="0.2">
      <c r="A560" s="47" t="s">
        <v>103</v>
      </c>
      <c r="B560" s="47" t="s">
        <v>35</v>
      </c>
      <c r="C560" s="47" t="s">
        <v>190</v>
      </c>
      <c r="D560" s="47" t="s">
        <v>83</v>
      </c>
      <c r="E560" s="47" t="s">
        <v>84</v>
      </c>
      <c r="F560" s="47" t="s">
        <v>158</v>
      </c>
      <c r="G560" s="47" t="s">
        <v>90</v>
      </c>
      <c r="H560" s="47" t="s">
        <v>85</v>
      </c>
      <c r="I560" s="56">
        <v>12</v>
      </c>
    </row>
    <row r="561" spans="1:9" x14ac:dyDescent="0.2">
      <c r="A561" s="47" t="s">
        <v>103</v>
      </c>
      <c r="B561" s="47" t="s">
        <v>35</v>
      </c>
      <c r="C561" s="47" t="s">
        <v>190</v>
      </c>
      <c r="D561" s="47" t="s">
        <v>83</v>
      </c>
      <c r="E561" s="47" t="s">
        <v>84</v>
      </c>
      <c r="F561" s="47" t="s">
        <v>158</v>
      </c>
      <c r="G561" s="47" t="s">
        <v>90</v>
      </c>
      <c r="H561" s="47" t="s">
        <v>86</v>
      </c>
      <c r="I561" s="56">
        <v>43</v>
      </c>
    </row>
    <row r="562" spans="1:9" x14ac:dyDescent="0.2">
      <c r="A562" s="47" t="s">
        <v>103</v>
      </c>
      <c r="B562" s="47" t="s">
        <v>35</v>
      </c>
      <c r="C562" s="47" t="s">
        <v>190</v>
      </c>
      <c r="D562" s="47" t="s">
        <v>83</v>
      </c>
      <c r="E562" s="47" t="s">
        <v>84</v>
      </c>
      <c r="F562" s="47" t="s">
        <v>158</v>
      </c>
      <c r="G562" s="47" t="s">
        <v>90</v>
      </c>
      <c r="H562" s="47" t="s">
        <v>87</v>
      </c>
      <c r="I562" s="56">
        <v>5</v>
      </c>
    </row>
    <row r="563" spans="1:9" x14ac:dyDescent="0.2">
      <c r="A563" s="47" t="s">
        <v>103</v>
      </c>
      <c r="B563" s="47" t="s">
        <v>96</v>
      </c>
      <c r="C563" s="47" t="s">
        <v>191</v>
      </c>
      <c r="D563" s="47" t="s">
        <v>40</v>
      </c>
      <c r="E563" s="47" t="s">
        <v>84</v>
      </c>
      <c r="F563" s="47" t="s">
        <v>158</v>
      </c>
      <c r="G563" s="47" t="s">
        <v>159</v>
      </c>
      <c r="H563" s="47" t="s">
        <v>86</v>
      </c>
      <c r="I563" s="56">
        <v>1</v>
      </c>
    </row>
    <row r="564" spans="1:9" x14ac:dyDescent="0.2">
      <c r="A564" s="47" t="s">
        <v>103</v>
      </c>
      <c r="B564" s="47" t="s">
        <v>96</v>
      </c>
      <c r="C564" s="47" t="s">
        <v>191</v>
      </c>
      <c r="D564" s="47" t="s">
        <v>40</v>
      </c>
      <c r="E564" s="47" t="s">
        <v>84</v>
      </c>
      <c r="F564" s="47" t="s">
        <v>158</v>
      </c>
      <c r="G564" s="47" t="s">
        <v>159</v>
      </c>
      <c r="H564" s="47" t="s">
        <v>87</v>
      </c>
      <c r="I564" s="56">
        <v>1</v>
      </c>
    </row>
    <row r="565" spans="1:9" x14ac:dyDescent="0.2">
      <c r="A565" s="47" t="s">
        <v>103</v>
      </c>
      <c r="B565" s="47" t="s">
        <v>96</v>
      </c>
      <c r="C565" s="47" t="s">
        <v>191</v>
      </c>
      <c r="D565" s="47" t="s">
        <v>40</v>
      </c>
      <c r="E565" s="47" t="s">
        <v>84</v>
      </c>
      <c r="F565" s="47" t="s">
        <v>158</v>
      </c>
      <c r="G565" s="47" t="s">
        <v>160</v>
      </c>
      <c r="H565" s="47" t="s">
        <v>86</v>
      </c>
      <c r="I565" s="56">
        <v>1</v>
      </c>
    </row>
    <row r="566" spans="1:9" x14ac:dyDescent="0.2">
      <c r="A566" s="47" t="s">
        <v>103</v>
      </c>
      <c r="B566" s="47" t="s">
        <v>96</v>
      </c>
      <c r="C566" s="47" t="s">
        <v>191</v>
      </c>
      <c r="D566" s="47" t="s">
        <v>40</v>
      </c>
      <c r="E566" s="47" t="s">
        <v>84</v>
      </c>
      <c r="F566" s="47" t="s">
        <v>158</v>
      </c>
      <c r="G566" s="47" t="s">
        <v>90</v>
      </c>
      <c r="H566" s="47" t="s">
        <v>85</v>
      </c>
      <c r="I566" s="56">
        <v>9</v>
      </c>
    </row>
    <row r="567" spans="1:9" x14ac:dyDescent="0.2">
      <c r="A567" s="47" t="s">
        <v>103</v>
      </c>
      <c r="B567" s="47" t="s">
        <v>96</v>
      </c>
      <c r="C567" s="47" t="s">
        <v>191</v>
      </c>
      <c r="D567" s="47" t="s">
        <v>40</v>
      </c>
      <c r="E567" s="47" t="s">
        <v>84</v>
      </c>
      <c r="F567" s="47" t="s">
        <v>158</v>
      </c>
      <c r="G567" s="47" t="s">
        <v>90</v>
      </c>
      <c r="H567" s="47" t="s">
        <v>86</v>
      </c>
      <c r="I567" s="56">
        <v>29</v>
      </c>
    </row>
    <row r="568" spans="1:9" x14ac:dyDescent="0.2">
      <c r="A568" s="47" t="s">
        <v>103</v>
      </c>
      <c r="B568" s="47" t="s">
        <v>96</v>
      </c>
      <c r="C568" s="47" t="s">
        <v>191</v>
      </c>
      <c r="D568" s="47" t="s">
        <v>40</v>
      </c>
      <c r="E568" s="47" t="s">
        <v>84</v>
      </c>
      <c r="F568" s="47" t="s">
        <v>158</v>
      </c>
      <c r="G568" s="47" t="s">
        <v>90</v>
      </c>
      <c r="H568" s="47" t="s">
        <v>87</v>
      </c>
      <c r="I568" s="56">
        <v>6</v>
      </c>
    </row>
    <row r="569" spans="1:9" x14ac:dyDescent="0.2">
      <c r="A569" s="47" t="s">
        <v>103</v>
      </c>
      <c r="B569" s="47" t="s">
        <v>38</v>
      </c>
      <c r="C569" s="47" t="s">
        <v>193</v>
      </c>
      <c r="D569" s="47" t="s">
        <v>83</v>
      </c>
      <c r="E569" s="47" t="s">
        <v>91</v>
      </c>
      <c r="F569" s="47" t="s">
        <v>158</v>
      </c>
      <c r="G569" s="47" t="s">
        <v>160</v>
      </c>
      <c r="H569" s="47" t="s">
        <v>87</v>
      </c>
      <c r="I569" s="56">
        <v>1</v>
      </c>
    </row>
    <row r="570" spans="1:9" x14ac:dyDescent="0.2">
      <c r="A570" s="47" t="s">
        <v>103</v>
      </c>
      <c r="B570" s="47" t="s">
        <v>39</v>
      </c>
      <c r="C570" s="47" t="s">
        <v>194</v>
      </c>
      <c r="D570" s="47" t="s">
        <v>40</v>
      </c>
      <c r="E570" s="47" t="s">
        <v>84</v>
      </c>
      <c r="F570" s="47" t="s">
        <v>158</v>
      </c>
      <c r="G570" s="47" t="s">
        <v>159</v>
      </c>
      <c r="H570" s="47" t="s">
        <v>88</v>
      </c>
      <c r="I570" s="56">
        <v>1</v>
      </c>
    </row>
    <row r="571" spans="1:9" x14ac:dyDescent="0.2">
      <c r="A571" s="47" t="s">
        <v>103</v>
      </c>
      <c r="B571" s="47" t="s">
        <v>39</v>
      </c>
      <c r="C571" s="47" t="s">
        <v>194</v>
      </c>
      <c r="D571" s="47" t="s">
        <v>40</v>
      </c>
      <c r="E571" s="47" t="s">
        <v>84</v>
      </c>
      <c r="F571" s="47" t="s">
        <v>158</v>
      </c>
      <c r="G571" s="47" t="s">
        <v>160</v>
      </c>
      <c r="H571" s="47" t="s">
        <v>85</v>
      </c>
      <c r="I571" s="56">
        <v>5</v>
      </c>
    </row>
    <row r="572" spans="1:9" x14ac:dyDescent="0.2">
      <c r="A572" s="47" t="s">
        <v>103</v>
      </c>
      <c r="B572" s="47" t="s">
        <v>39</v>
      </c>
      <c r="C572" s="47" t="s">
        <v>194</v>
      </c>
      <c r="D572" s="47" t="s">
        <v>40</v>
      </c>
      <c r="E572" s="47" t="s">
        <v>84</v>
      </c>
      <c r="F572" s="47" t="s">
        <v>158</v>
      </c>
      <c r="G572" s="47" t="s">
        <v>160</v>
      </c>
      <c r="H572" s="47" t="s">
        <v>86</v>
      </c>
      <c r="I572" s="56">
        <v>3</v>
      </c>
    </row>
    <row r="573" spans="1:9" x14ac:dyDescent="0.2">
      <c r="A573" s="47" t="s">
        <v>103</v>
      </c>
      <c r="B573" s="47" t="s">
        <v>39</v>
      </c>
      <c r="C573" s="47" t="s">
        <v>194</v>
      </c>
      <c r="D573" s="47" t="s">
        <v>40</v>
      </c>
      <c r="E573" s="47" t="s">
        <v>84</v>
      </c>
      <c r="F573" s="47" t="s">
        <v>158</v>
      </c>
      <c r="G573" s="47" t="s">
        <v>160</v>
      </c>
      <c r="H573" s="47" t="s">
        <v>87</v>
      </c>
      <c r="I573" s="56">
        <v>3</v>
      </c>
    </row>
    <row r="574" spans="1:9" x14ac:dyDescent="0.2">
      <c r="A574" s="47" t="s">
        <v>103</v>
      </c>
      <c r="B574" s="47" t="s">
        <v>39</v>
      </c>
      <c r="C574" s="47" t="s">
        <v>194</v>
      </c>
      <c r="D574" s="47" t="s">
        <v>40</v>
      </c>
      <c r="E574" s="47" t="s">
        <v>84</v>
      </c>
      <c r="F574" s="47" t="s">
        <v>158</v>
      </c>
      <c r="G574" s="47" t="s">
        <v>160</v>
      </c>
      <c r="H574" s="47" t="s">
        <v>89</v>
      </c>
      <c r="I574" s="56">
        <v>1</v>
      </c>
    </row>
    <row r="575" spans="1:9" x14ac:dyDescent="0.2">
      <c r="A575" s="47" t="s">
        <v>103</v>
      </c>
      <c r="B575" s="47" t="s">
        <v>39</v>
      </c>
      <c r="C575" s="47" t="s">
        <v>194</v>
      </c>
      <c r="D575" s="47" t="s">
        <v>40</v>
      </c>
      <c r="E575" s="47" t="s">
        <v>84</v>
      </c>
      <c r="F575" s="47" t="s">
        <v>158</v>
      </c>
      <c r="G575" s="47" t="s">
        <v>90</v>
      </c>
      <c r="H575" s="47" t="s">
        <v>86</v>
      </c>
      <c r="I575" s="56">
        <v>3</v>
      </c>
    </row>
    <row r="576" spans="1:9" x14ac:dyDescent="0.2">
      <c r="A576" s="47" t="s">
        <v>103</v>
      </c>
      <c r="B576" s="47" t="s">
        <v>39</v>
      </c>
      <c r="C576" s="47" t="s">
        <v>194</v>
      </c>
      <c r="D576" s="47" t="s">
        <v>40</v>
      </c>
      <c r="E576" s="47" t="s">
        <v>84</v>
      </c>
      <c r="F576" s="47" t="s">
        <v>158</v>
      </c>
      <c r="G576" s="47" t="s">
        <v>90</v>
      </c>
      <c r="H576" s="47" t="s">
        <v>87</v>
      </c>
      <c r="I576" s="56">
        <v>12</v>
      </c>
    </row>
    <row r="577" spans="1:9" x14ac:dyDescent="0.2">
      <c r="A577" s="47" t="s">
        <v>103</v>
      </c>
      <c r="B577" s="47" t="s">
        <v>39</v>
      </c>
      <c r="C577" s="47" t="s">
        <v>194</v>
      </c>
      <c r="D577" s="47" t="s">
        <v>40</v>
      </c>
      <c r="E577" s="47" t="s">
        <v>84</v>
      </c>
      <c r="F577" s="47" t="s">
        <v>158</v>
      </c>
      <c r="G577" s="47" t="s">
        <v>90</v>
      </c>
      <c r="H577" s="47" t="s">
        <v>88</v>
      </c>
      <c r="I577" s="56">
        <v>2</v>
      </c>
    </row>
    <row r="578" spans="1:9" x14ac:dyDescent="0.2">
      <c r="A578" s="47" t="s">
        <v>155</v>
      </c>
      <c r="B578" s="47" t="s">
        <v>1</v>
      </c>
      <c r="C578" s="47" t="s">
        <v>157</v>
      </c>
      <c r="D578" s="47" t="s">
        <v>83</v>
      </c>
      <c r="E578" s="47" t="s">
        <v>84</v>
      </c>
      <c r="F578" s="47" t="s">
        <v>158</v>
      </c>
      <c r="G578" s="47" t="s">
        <v>90</v>
      </c>
      <c r="H578" s="47" t="s">
        <v>85</v>
      </c>
      <c r="I578" s="56">
        <v>7</v>
      </c>
    </row>
    <row r="579" spans="1:9" x14ac:dyDescent="0.2">
      <c r="A579" s="47" t="s">
        <v>155</v>
      </c>
      <c r="B579" s="47" t="s">
        <v>1</v>
      </c>
      <c r="C579" s="47" t="s">
        <v>157</v>
      </c>
      <c r="D579" s="47" t="s">
        <v>83</v>
      </c>
      <c r="E579" s="47" t="s">
        <v>84</v>
      </c>
      <c r="F579" s="47" t="s">
        <v>158</v>
      </c>
      <c r="G579" s="47" t="s">
        <v>90</v>
      </c>
      <c r="H579" s="47" t="s">
        <v>86</v>
      </c>
      <c r="I579" s="56">
        <v>18</v>
      </c>
    </row>
    <row r="580" spans="1:9" x14ac:dyDescent="0.2">
      <c r="A580" s="47" t="s">
        <v>155</v>
      </c>
      <c r="B580" s="47" t="s">
        <v>1</v>
      </c>
      <c r="C580" s="47" t="s">
        <v>157</v>
      </c>
      <c r="D580" s="47" t="s">
        <v>83</v>
      </c>
      <c r="E580" s="47" t="s">
        <v>84</v>
      </c>
      <c r="F580" s="47" t="s">
        <v>158</v>
      </c>
      <c r="G580" s="47" t="s">
        <v>90</v>
      </c>
      <c r="H580" s="47" t="s">
        <v>87</v>
      </c>
      <c r="I580" s="56">
        <v>6</v>
      </c>
    </row>
    <row r="581" spans="1:9" x14ac:dyDescent="0.2">
      <c r="A581" s="47" t="s">
        <v>155</v>
      </c>
      <c r="B581" s="47" t="s">
        <v>2</v>
      </c>
      <c r="C581" s="47" t="s">
        <v>161</v>
      </c>
      <c r="D581" s="47" t="s">
        <v>83</v>
      </c>
      <c r="E581" s="47" t="s">
        <v>91</v>
      </c>
      <c r="F581" s="47" t="s">
        <v>158</v>
      </c>
      <c r="G581" s="47" t="s">
        <v>160</v>
      </c>
      <c r="H581" s="47" t="s">
        <v>86</v>
      </c>
      <c r="I581" s="56">
        <v>1</v>
      </c>
    </row>
    <row r="582" spans="1:9" x14ac:dyDescent="0.2">
      <c r="A582" s="47" t="s">
        <v>155</v>
      </c>
      <c r="B582" s="47" t="s">
        <v>3</v>
      </c>
      <c r="C582" s="47" t="s">
        <v>162</v>
      </c>
      <c r="D582" s="47" t="s">
        <v>83</v>
      </c>
      <c r="E582" s="47" t="s">
        <v>84</v>
      </c>
      <c r="F582" s="47" t="s">
        <v>158</v>
      </c>
      <c r="G582" s="47" t="s">
        <v>160</v>
      </c>
      <c r="H582" s="47" t="s">
        <v>85</v>
      </c>
      <c r="I582" s="56">
        <v>1</v>
      </c>
    </row>
    <row r="583" spans="1:9" x14ac:dyDescent="0.2">
      <c r="A583" s="47" t="s">
        <v>155</v>
      </c>
      <c r="B583" s="47" t="s">
        <v>3</v>
      </c>
      <c r="C583" s="47" t="s">
        <v>162</v>
      </c>
      <c r="D583" s="47" t="s">
        <v>83</v>
      </c>
      <c r="E583" s="47" t="s">
        <v>84</v>
      </c>
      <c r="F583" s="47" t="s">
        <v>158</v>
      </c>
      <c r="G583" s="47" t="s">
        <v>160</v>
      </c>
      <c r="H583" s="47" t="s">
        <v>86</v>
      </c>
      <c r="I583" s="56">
        <v>2</v>
      </c>
    </row>
    <row r="584" spans="1:9" x14ac:dyDescent="0.2">
      <c r="A584" s="47" t="s">
        <v>155</v>
      </c>
      <c r="B584" s="47" t="s">
        <v>3</v>
      </c>
      <c r="C584" s="47" t="s">
        <v>162</v>
      </c>
      <c r="D584" s="47" t="s">
        <v>83</v>
      </c>
      <c r="E584" s="47" t="s">
        <v>84</v>
      </c>
      <c r="F584" s="47" t="s">
        <v>158</v>
      </c>
      <c r="G584" s="47" t="s">
        <v>90</v>
      </c>
      <c r="H584" s="47" t="s">
        <v>85</v>
      </c>
      <c r="I584" s="56">
        <v>10</v>
      </c>
    </row>
    <row r="585" spans="1:9" x14ac:dyDescent="0.2">
      <c r="A585" s="47" t="s">
        <v>155</v>
      </c>
      <c r="B585" s="47" t="s">
        <v>3</v>
      </c>
      <c r="C585" s="47" t="s">
        <v>162</v>
      </c>
      <c r="D585" s="47" t="s">
        <v>83</v>
      </c>
      <c r="E585" s="47" t="s">
        <v>84</v>
      </c>
      <c r="F585" s="47" t="s">
        <v>158</v>
      </c>
      <c r="G585" s="47" t="s">
        <v>90</v>
      </c>
      <c r="H585" s="47" t="s">
        <v>86</v>
      </c>
      <c r="I585" s="56">
        <v>9</v>
      </c>
    </row>
    <row r="586" spans="1:9" x14ac:dyDescent="0.2">
      <c r="A586" s="47" t="s">
        <v>155</v>
      </c>
      <c r="B586" s="47" t="s">
        <v>3</v>
      </c>
      <c r="C586" s="47" t="s">
        <v>162</v>
      </c>
      <c r="D586" s="47" t="s">
        <v>83</v>
      </c>
      <c r="E586" s="47" t="s">
        <v>84</v>
      </c>
      <c r="F586" s="47" t="s">
        <v>158</v>
      </c>
      <c r="G586" s="47" t="s">
        <v>90</v>
      </c>
      <c r="H586" s="47" t="s">
        <v>87</v>
      </c>
      <c r="I586" s="56">
        <v>1</v>
      </c>
    </row>
    <row r="587" spans="1:9" x14ac:dyDescent="0.2">
      <c r="A587" s="47" t="s">
        <v>155</v>
      </c>
      <c r="B587" s="47" t="s">
        <v>4</v>
      </c>
      <c r="C587" s="47" t="s">
        <v>163</v>
      </c>
      <c r="D587" s="47" t="s">
        <v>83</v>
      </c>
      <c r="E587" s="47" t="s">
        <v>91</v>
      </c>
      <c r="F587" s="47" t="s">
        <v>158</v>
      </c>
      <c r="G587" s="47" t="s">
        <v>160</v>
      </c>
      <c r="H587" s="47" t="s">
        <v>85</v>
      </c>
      <c r="I587" s="56">
        <v>1</v>
      </c>
    </row>
    <row r="588" spans="1:9" x14ac:dyDescent="0.2">
      <c r="A588" s="47" t="s">
        <v>155</v>
      </c>
      <c r="B588" s="47" t="s">
        <v>4</v>
      </c>
      <c r="C588" s="47" t="s">
        <v>163</v>
      </c>
      <c r="D588" s="47" t="s">
        <v>83</v>
      </c>
      <c r="E588" s="47" t="s">
        <v>91</v>
      </c>
      <c r="F588" s="47" t="s">
        <v>158</v>
      </c>
      <c r="G588" s="47" t="s">
        <v>90</v>
      </c>
      <c r="H588" s="47" t="s">
        <v>85</v>
      </c>
      <c r="I588" s="56">
        <v>15</v>
      </c>
    </row>
    <row r="589" spans="1:9" x14ac:dyDescent="0.2">
      <c r="A589" s="47" t="s">
        <v>155</v>
      </c>
      <c r="B589" s="47" t="s">
        <v>4</v>
      </c>
      <c r="C589" s="47" t="s">
        <v>163</v>
      </c>
      <c r="D589" s="47" t="s">
        <v>83</v>
      </c>
      <c r="E589" s="47" t="s">
        <v>91</v>
      </c>
      <c r="F589" s="47" t="s">
        <v>158</v>
      </c>
      <c r="G589" s="47" t="s">
        <v>90</v>
      </c>
      <c r="H589" s="47" t="s">
        <v>86</v>
      </c>
      <c r="I589" s="56">
        <v>21</v>
      </c>
    </row>
    <row r="590" spans="1:9" x14ac:dyDescent="0.2">
      <c r="A590" s="47" t="s">
        <v>155</v>
      </c>
      <c r="B590" s="47" t="s">
        <v>4</v>
      </c>
      <c r="C590" s="47" t="s">
        <v>163</v>
      </c>
      <c r="D590" s="47" t="s">
        <v>83</v>
      </c>
      <c r="E590" s="47" t="s">
        <v>91</v>
      </c>
      <c r="F590" s="47" t="s">
        <v>158</v>
      </c>
      <c r="G590" s="47" t="s">
        <v>90</v>
      </c>
      <c r="H590" s="47" t="s">
        <v>87</v>
      </c>
      <c r="I590" s="56">
        <v>7</v>
      </c>
    </row>
    <row r="591" spans="1:9" x14ac:dyDescent="0.2">
      <c r="A591" s="47" t="s">
        <v>155</v>
      </c>
      <c r="B591" s="47" t="s">
        <v>4</v>
      </c>
      <c r="C591" s="47" t="s">
        <v>163</v>
      </c>
      <c r="D591" s="47" t="s">
        <v>83</v>
      </c>
      <c r="E591" s="47" t="s">
        <v>91</v>
      </c>
      <c r="F591" s="47" t="s">
        <v>158</v>
      </c>
      <c r="G591" s="47" t="s">
        <v>90</v>
      </c>
      <c r="H591" s="47" t="s">
        <v>88</v>
      </c>
      <c r="I591" s="56">
        <v>1</v>
      </c>
    </row>
    <row r="592" spans="1:9" x14ac:dyDescent="0.2">
      <c r="A592" s="47" t="s">
        <v>155</v>
      </c>
      <c r="B592" s="47" t="s">
        <v>5</v>
      </c>
      <c r="C592" s="47" t="s">
        <v>164</v>
      </c>
      <c r="D592" s="47" t="s">
        <v>83</v>
      </c>
      <c r="E592" s="47" t="s">
        <v>92</v>
      </c>
      <c r="F592" s="47" t="s">
        <v>158</v>
      </c>
      <c r="G592" s="47" t="s">
        <v>160</v>
      </c>
      <c r="H592" s="47" t="s">
        <v>85</v>
      </c>
      <c r="I592" s="56">
        <v>3</v>
      </c>
    </row>
    <row r="593" spans="1:9" x14ac:dyDescent="0.2">
      <c r="A593" s="47" t="s">
        <v>155</v>
      </c>
      <c r="B593" s="47" t="s">
        <v>6</v>
      </c>
      <c r="C593" s="47" t="s">
        <v>165</v>
      </c>
      <c r="D593" s="47" t="s">
        <v>83</v>
      </c>
      <c r="E593" s="47" t="s">
        <v>91</v>
      </c>
      <c r="F593" s="47" t="s">
        <v>158</v>
      </c>
      <c r="G593" s="47" t="s">
        <v>160</v>
      </c>
      <c r="H593" s="47" t="s">
        <v>85</v>
      </c>
      <c r="I593" s="56">
        <v>1</v>
      </c>
    </row>
    <row r="594" spans="1:9" x14ac:dyDescent="0.2">
      <c r="A594" s="47" t="s">
        <v>155</v>
      </c>
      <c r="B594" s="47" t="s">
        <v>6</v>
      </c>
      <c r="C594" s="47" t="s">
        <v>165</v>
      </c>
      <c r="D594" s="47" t="s">
        <v>83</v>
      </c>
      <c r="E594" s="47" t="s">
        <v>91</v>
      </c>
      <c r="F594" s="47" t="s">
        <v>158</v>
      </c>
      <c r="G594" s="47" t="s">
        <v>160</v>
      </c>
      <c r="H594" s="47" t="s">
        <v>86</v>
      </c>
      <c r="I594" s="56">
        <v>1</v>
      </c>
    </row>
    <row r="595" spans="1:9" x14ac:dyDescent="0.2">
      <c r="A595" s="47" t="s">
        <v>155</v>
      </c>
      <c r="B595" s="47" t="s">
        <v>6</v>
      </c>
      <c r="C595" s="47" t="s">
        <v>165</v>
      </c>
      <c r="D595" s="47" t="s">
        <v>83</v>
      </c>
      <c r="E595" s="47" t="s">
        <v>91</v>
      </c>
      <c r="F595" s="47" t="s">
        <v>158</v>
      </c>
      <c r="G595" s="47" t="s">
        <v>90</v>
      </c>
      <c r="H595" s="47" t="s">
        <v>85</v>
      </c>
      <c r="I595" s="56">
        <v>5</v>
      </c>
    </row>
    <row r="596" spans="1:9" x14ac:dyDescent="0.2">
      <c r="A596" s="47" t="s">
        <v>155</v>
      </c>
      <c r="B596" s="47" t="s">
        <v>6</v>
      </c>
      <c r="C596" s="47" t="s">
        <v>165</v>
      </c>
      <c r="D596" s="47" t="s">
        <v>83</v>
      </c>
      <c r="E596" s="47" t="s">
        <v>91</v>
      </c>
      <c r="F596" s="47" t="s">
        <v>158</v>
      </c>
      <c r="G596" s="47" t="s">
        <v>90</v>
      </c>
      <c r="H596" s="47" t="s">
        <v>86</v>
      </c>
      <c r="I596" s="56">
        <v>12</v>
      </c>
    </row>
    <row r="597" spans="1:9" x14ac:dyDescent="0.2">
      <c r="A597" s="47" t="s">
        <v>155</v>
      </c>
      <c r="B597" s="47" t="s">
        <v>6</v>
      </c>
      <c r="C597" s="47" t="s">
        <v>165</v>
      </c>
      <c r="D597" s="47" t="s">
        <v>83</v>
      </c>
      <c r="E597" s="47" t="s">
        <v>91</v>
      </c>
      <c r="F597" s="47" t="s">
        <v>158</v>
      </c>
      <c r="G597" s="47" t="s">
        <v>90</v>
      </c>
      <c r="H597" s="47" t="s">
        <v>87</v>
      </c>
      <c r="I597" s="56">
        <v>7</v>
      </c>
    </row>
    <row r="598" spans="1:9" x14ac:dyDescent="0.2">
      <c r="A598" s="47" t="s">
        <v>155</v>
      </c>
      <c r="B598" s="47" t="s">
        <v>6</v>
      </c>
      <c r="C598" s="47" t="s">
        <v>165</v>
      </c>
      <c r="D598" s="47" t="s">
        <v>83</v>
      </c>
      <c r="E598" s="47" t="s">
        <v>91</v>
      </c>
      <c r="F598" s="47" t="s">
        <v>158</v>
      </c>
      <c r="G598" s="47" t="s">
        <v>90</v>
      </c>
      <c r="H598" s="47" t="s">
        <v>88</v>
      </c>
      <c r="I598" s="56">
        <v>1</v>
      </c>
    </row>
    <row r="599" spans="1:9" x14ac:dyDescent="0.2">
      <c r="A599" s="47" t="s">
        <v>155</v>
      </c>
      <c r="B599" s="47" t="s">
        <v>7</v>
      </c>
      <c r="C599" s="47" t="s">
        <v>201</v>
      </c>
      <c r="D599" s="47" t="s">
        <v>83</v>
      </c>
      <c r="E599" s="47" t="s">
        <v>84</v>
      </c>
      <c r="F599" s="47" t="s">
        <v>158</v>
      </c>
      <c r="G599" s="47" t="s">
        <v>160</v>
      </c>
      <c r="H599" s="47" t="s">
        <v>86</v>
      </c>
      <c r="I599" s="56">
        <v>1</v>
      </c>
    </row>
    <row r="600" spans="1:9" x14ac:dyDescent="0.2">
      <c r="A600" s="47" t="s">
        <v>155</v>
      </c>
      <c r="B600" s="47" t="s">
        <v>7</v>
      </c>
      <c r="C600" s="47" t="s">
        <v>201</v>
      </c>
      <c r="D600" s="47" t="s">
        <v>83</v>
      </c>
      <c r="E600" s="47" t="s">
        <v>84</v>
      </c>
      <c r="F600" s="47" t="s">
        <v>158</v>
      </c>
      <c r="G600" s="47" t="s">
        <v>160</v>
      </c>
      <c r="H600" s="47" t="s">
        <v>87</v>
      </c>
      <c r="I600" s="56">
        <v>1</v>
      </c>
    </row>
    <row r="601" spans="1:9" x14ac:dyDescent="0.2">
      <c r="A601" s="47" t="s">
        <v>155</v>
      </c>
      <c r="B601" s="47" t="s">
        <v>8</v>
      </c>
      <c r="C601" s="47" t="s">
        <v>166</v>
      </c>
      <c r="D601" s="47" t="s">
        <v>83</v>
      </c>
      <c r="E601" s="47" t="s">
        <v>92</v>
      </c>
      <c r="F601" s="47" t="s">
        <v>158</v>
      </c>
      <c r="G601" s="47" t="s">
        <v>160</v>
      </c>
      <c r="H601" s="47" t="s">
        <v>85</v>
      </c>
      <c r="I601" s="56">
        <v>1</v>
      </c>
    </row>
    <row r="602" spans="1:9" x14ac:dyDescent="0.2">
      <c r="A602" s="47" t="s">
        <v>155</v>
      </c>
      <c r="B602" s="47" t="s">
        <v>10</v>
      </c>
      <c r="C602" s="47" t="s">
        <v>195</v>
      </c>
      <c r="D602" s="47" t="s">
        <v>83</v>
      </c>
      <c r="E602" s="47" t="s">
        <v>91</v>
      </c>
      <c r="F602" s="47" t="s">
        <v>158</v>
      </c>
      <c r="G602" s="47" t="s">
        <v>160</v>
      </c>
      <c r="H602" s="47" t="s">
        <v>85</v>
      </c>
      <c r="I602" s="56">
        <v>1</v>
      </c>
    </row>
    <row r="603" spans="1:9" x14ac:dyDescent="0.2">
      <c r="A603" s="47" t="s">
        <v>155</v>
      </c>
      <c r="B603" s="47" t="s">
        <v>93</v>
      </c>
      <c r="C603" s="47" t="s">
        <v>168</v>
      </c>
      <c r="D603" s="47" t="s">
        <v>83</v>
      </c>
      <c r="E603" s="47" t="s">
        <v>92</v>
      </c>
      <c r="F603" s="47" t="s">
        <v>158</v>
      </c>
      <c r="G603" s="47" t="s">
        <v>159</v>
      </c>
      <c r="H603" s="47" t="s">
        <v>87</v>
      </c>
      <c r="I603" s="56">
        <v>1</v>
      </c>
    </row>
    <row r="604" spans="1:9" x14ac:dyDescent="0.2">
      <c r="A604" s="47" t="s">
        <v>155</v>
      </c>
      <c r="B604" s="47" t="s">
        <v>93</v>
      </c>
      <c r="C604" s="47" t="s">
        <v>168</v>
      </c>
      <c r="D604" s="47" t="s">
        <v>83</v>
      </c>
      <c r="E604" s="47" t="s">
        <v>92</v>
      </c>
      <c r="F604" s="47" t="s">
        <v>158</v>
      </c>
      <c r="G604" s="47" t="s">
        <v>160</v>
      </c>
      <c r="H604" s="47" t="s">
        <v>85</v>
      </c>
      <c r="I604" s="56">
        <v>2</v>
      </c>
    </row>
    <row r="605" spans="1:9" x14ac:dyDescent="0.2">
      <c r="A605" s="47" t="s">
        <v>155</v>
      </c>
      <c r="B605" s="47" t="s">
        <v>93</v>
      </c>
      <c r="C605" s="47" t="s">
        <v>168</v>
      </c>
      <c r="D605" s="47" t="s">
        <v>83</v>
      </c>
      <c r="E605" s="47" t="s">
        <v>92</v>
      </c>
      <c r="F605" s="47" t="s">
        <v>158</v>
      </c>
      <c r="G605" s="47" t="s">
        <v>160</v>
      </c>
      <c r="H605" s="47" t="s">
        <v>86</v>
      </c>
      <c r="I605" s="56">
        <v>4</v>
      </c>
    </row>
    <row r="606" spans="1:9" x14ac:dyDescent="0.2">
      <c r="A606" s="47" t="s">
        <v>155</v>
      </c>
      <c r="B606" s="47" t="s">
        <v>93</v>
      </c>
      <c r="C606" s="47" t="s">
        <v>168</v>
      </c>
      <c r="D606" s="47" t="s">
        <v>83</v>
      </c>
      <c r="E606" s="47" t="s">
        <v>92</v>
      </c>
      <c r="F606" s="47" t="s">
        <v>158</v>
      </c>
      <c r="G606" s="47" t="s">
        <v>160</v>
      </c>
      <c r="H606" s="47" t="s">
        <v>87</v>
      </c>
      <c r="I606" s="56">
        <v>3</v>
      </c>
    </row>
    <row r="607" spans="1:9" x14ac:dyDescent="0.2">
      <c r="A607" s="47" t="s">
        <v>155</v>
      </c>
      <c r="B607" s="47" t="s">
        <v>93</v>
      </c>
      <c r="C607" s="47" t="s">
        <v>168</v>
      </c>
      <c r="D607" s="47" t="s">
        <v>83</v>
      </c>
      <c r="E607" s="47" t="s">
        <v>92</v>
      </c>
      <c r="F607" s="47" t="s">
        <v>158</v>
      </c>
      <c r="G607" s="47" t="s">
        <v>90</v>
      </c>
      <c r="H607" s="47" t="s">
        <v>85</v>
      </c>
      <c r="I607" s="56">
        <v>2</v>
      </c>
    </row>
    <row r="608" spans="1:9" x14ac:dyDescent="0.2">
      <c r="A608" s="47" t="s">
        <v>155</v>
      </c>
      <c r="B608" s="47" t="s">
        <v>93</v>
      </c>
      <c r="C608" s="47" t="s">
        <v>168</v>
      </c>
      <c r="D608" s="47" t="s">
        <v>83</v>
      </c>
      <c r="E608" s="47" t="s">
        <v>92</v>
      </c>
      <c r="F608" s="47" t="s">
        <v>158</v>
      </c>
      <c r="G608" s="47" t="s">
        <v>90</v>
      </c>
      <c r="H608" s="47" t="s">
        <v>86</v>
      </c>
      <c r="I608" s="56">
        <v>8</v>
      </c>
    </row>
    <row r="609" spans="1:9" x14ac:dyDescent="0.2">
      <c r="A609" s="47" t="s">
        <v>155</v>
      </c>
      <c r="B609" s="47" t="s">
        <v>93</v>
      </c>
      <c r="C609" s="47" t="s">
        <v>168</v>
      </c>
      <c r="D609" s="47" t="s">
        <v>83</v>
      </c>
      <c r="E609" s="47" t="s">
        <v>92</v>
      </c>
      <c r="F609" s="47" t="s">
        <v>158</v>
      </c>
      <c r="G609" s="47" t="s">
        <v>90</v>
      </c>
      <c r="H609" s="47" t="s">
        <v>87</v>
      </c>
      <c r="I609" s="56">
        <v>4</v>
      </c>
    </row>
    <row r="610" spans="1:9" x14ac:dyDescent="0.2">
      <c r="A610" s="47" t="s">
        <v>155</v>
      </c>
      <c r="B610" s="47" t="s">
        <v>93</v>
      </c>
      <c r="C610" s="47" t="s">
        <v>168</v>
      </c>
      <c r="D610" s="47" t="s">
        <v>83</v>
      </c>
      <c r="E610" s="47" t="s">
        <v>92</v>
      </c>
      <c r="F610" s="47" t="s">
        <v>158</v>
      </c>
      <c r="G610" s="47" t="s">
        <v>90</v>
      </c>
      <c r="H610" s="47" t="s">
        <v>88</v>
      </c>
      <c r="I610" s="56">
        <v>4</v>
      </c>
    </row>
    <row r="611" spans="1:9" x14ac:dyDescent="0.2">
      <c r="A611" s="47" t="s">
        <v>155</v>
      </c>
      <c r="B611" s="47" t="s">
        <v>94</v>
      </c>
      <c r="C611" s="47" t="s">
        <v>169</v>
      </c>
      <c r="D611" s="47" t="s">
        <v>83</v>
      </c>
      <c r="E611" s="47" t="s">
        <v>91</v>
      </c>
      <c r="F611" s="47" t="s">
        <v>158</v>
      </c>
      <c r="G611" s="47" t="s">
        <v>160</v>
      </c>
      <c r="H611" s="47" t="s">
        <v>85</v>
      </c>
      <c r="I611" s="56">
        <v>1</v>
      </c>
    </row>
    <row r="612" spans="1:9" x14ac:dyDescent="0.2">
      <c r="A612" s="47" t="s">
        <v>155</v>
      </c>
      <c r="B612" s="47" t="s">
        <v>94</v>
      </c>
      <c r="C612" s="47" t="s">
        <v>169</v>
      </c>
      <c r="D612" s="47" t="s">
        <v>83</v>
      </c>
      <c r="E612" s="47" t="s">
        <v>91</v>
      </c>
      <c r="F612" s="47" t="s">
        <v>158</v>
      </c>
      <c r="G612" s="47" t="s">
        <v>160</v>
      </c>
      <c r="H612" s="47" t="s">
        <v>86</v>
      </c>
      <c r="I612" s="56">
        <v>2</v>
      </c>
    </row>
    <row r="613" spans="1:9" x14ac:dyDescent="0.2">
      <c r="A613" s="47" t="s">
        <v>155</v>
      </c>
      <c r="B613" s="47" t="s">
        <v>94</v>
      </c>
      <c r="C613" s="47" t="s">
        <v>169</v>
      </c>
      <c r="D613" s="47" t="s">
        <v>83</v>
      </c>
      <c r="E613" s="47" t="s">
        <v>91</v>
      </c>
      <c r="F613" s="47" t="s">
        <v>158</v>
      </c>
      <c r="G613" s="47" t="s">
        <v>160</v>
      </c>
      <c r="H613" s="47" t="s">
        <v>88</v>
      </c>
      <c r="I613" s="56">
        <v>2</v>
      </c>
    </row>
    <row r="614" spans="1:9" x14ac:dyDescent="0.2">
      <c r="A614" s="47" t="s">
        <v>155</v>
      </c>
      <c r="B614" s="47" t="s">
        <v>94</v>
      </c>
      <c r="C614" s="47" t="s">
        <v>169</v>
      </c>
      <c r="D614" s="47" t="s">
        <v>83</v>
      </c>
      <c r="E614" s="47" t="s">
        <v>91</v>
      </c>
      <c r="F614" s="47" t="s">
        <v>158</v>
      </c>
      <c r="G614" s="47" t="s">
        <v>90</v>
      </c>
      <c r="H614" s="47" t="s">
        <v>87</v>
      </c>
      <c r="I614" s="56">
        <v>3</v>
      </c>
    </row>
    <row r="615" spans="1:9" x14ac:dyDescent="0.2">
      <c r="A615" s="47" t="s">
        <v>155</v>
      </c>
      <c r="B615" s="47" t="s">
        <v>94</v>
      </c>
      <c r="C615" s="47" t="s">
        <v>169</v>
      </c>
      <c r="D615" s="47" t="s">
        <v>83</v>
      </c>
      <c r="E615" s="47" t="s">
        <v>91</v>
      </c>
      <c r="F615" s="47" t="s">
        <v>158</v>
      </c>
      <c r="G615" s="47" t="s">
        <v>90</v>
      </c>
      <c r="H615" s="47" t="s">
        <v>88</v>
      </c>
      <c r="I615" s="56">
        <v>2</v>
      </c>
    </row>
    <row r="616" spans="1:9" x14ac:dyDescent="0.2">
      <c r="A616" s="47" t="s">
        <v>155</v>
      </c>
      <c r="B616" s="47" t="s">
        <v>11</v>
      </c>
      <c r="C616" s="47" t="s">
        <v>170</v>
      </c>
      <c r="D616" s="47" t="s">
        <v>83</v>
      </c>
      <c r="E616" s="47" t="s">
        <v>92</v>
      </c>
      <c r="F616" s="47" t="s">
        <v>158</v>
      </c>
      <c r="G616" s="47" t="s">
        <v>160</v>
      </c>
      <c r="H616" s="47" t="s">
        <v>85</v>
      </c>
      <c r="I616" s="56">
        <v>2</v>
      </c>
    </row>
    <row r="617" spans="1:9" x14ac:dyDescent="0.2">
      <c r="A617" s="47" t="s">
        <v>155</v>
      </c>
      <c r="B617" s="47" t="s">
        <v>11</v>
      </c>
      <c r="C617" s="47" t="s">
        <v>170</v>
      </c>
      <c r="D617" s="47" t="s">
        <v>83</v>
      </c>
      <c r="E617" s="47" t="s">
        <v>92</v>
      </c>
      <c r="F617" s="47" t="s">
        <v>158</v>
      </c>
      <c r="G617" s="47" t="s">
        <v>160</v>
      </c>
      <c r="H617" s="47" t="s">
        <v>86</v>
      </c>
      <c r="I617" s="56">
        <v>2</v>
      </c>
    </row>
    <row r="618" spans="1:9" x14ac:dyDescent="0.2">
      <c r="A618" s="47" t="s">
        <v>155</v>
      </c>
      <c r="B618" s="47" t="s">
        <v>11</v>
      </c>
      <c r="C618" s="47" t="s">
        <v>170</v>
      </c>
      <c r="D618" s="47" t="s">
        <v>83</v>
      </c>
      <c r="E618" s="47" t="s">
        <v>92</v>
      </c>
      <c r="F618" s="47" t="s">
        <v>158</v>
      </c>
      <c r="G618" s="47" t="s">
        <v>160</v>
      </c>
      <c r="H618" s="47" t="s">
        <v>88</v>
      </c>
      <c r="I618" s="56">
        <v>2</v>
      </c>
    </row>
    <row r="619" spans="1:9" x14ac:dyDescent="0.2">
      <c r="A619" s="47" t="s">
        <v>155</v>
      </c>
      <c r="B619" s="47" t="s">
        <v>11</v>
      </c>
      <c r="C619" s="47" t="s">
        <v>170</v>
      </c>
      <c r="D619" s="47" t="s">
        <v>83</v>
      </c>
      <c r="E619" s="47" t="s">
        <v>92</v>
      </c>
      <c r="F619" s="47" t="s">
        <v>158</v>
      </c>
      <c r="G619" s="47" t="s">
        <v>90</v>
      </c>
      <c r="H619" s="47" t="s">
        <v>85</v>
      </c>
      <c r="I619" s="56">
        <v>9</v>
      </c>
    </row>
    <row r="620" spans="1:9" x14ac:dyDescent="0.2">
      <c r="A620" s="47" t="s">
        <v>155</v>
      </c>
      <c r="B620" s="47" t="s">
        <v>11</v>
      </c>
      <c r="C620" s="47" t="s">
        <v>170</v>
      </c>
      <c r="D620" s="47" t="s">
        <v>83</v>
      </c>
      <c r="E620" s="47" t="s">
        <v>92</v>
      </c>
      <c r="F620" s="47" t="s">
        <v>158</v>
      </c>
      <c r="G620" s="47" t="s">
        <v>90</v>
      </c>
      <c r="H620" s="47" t="s">
        <v>86</v>
      </c>
      <c r="I620" s="56">
        <v>12</v>
      </c>
    </row>
    <row r="621" spans="1:9" x14ac:dyDescent="0.2">
      <c r="A621" s="47" t="s">
        <v>155</v>
      </c>
      <c r="B621" s="47" t="s">
        <v>11</v>
      </c>
      <c r="C621" s="47" t="s">
        <v>170</v>
      </c>
      <c r="D621" s="47" t="s">
        <v>83</v>
      </c>
      <c r="E621" s="47" t="s">
        <v>92</v>
      </c>
      <c r="F621" s="47" t="s">
        <v>158</v>
      </c>
      <c r="G621" s="47" t="s">
        <v>90</v>
      </c>
      <c r="H621" s="47" t="s">
        <v>87</v>
      </c>
      <c r="I621" s="56">
        <v>10</v>
      </c>
    </row>
    <row r="622" spans="1:9" x14ac:dyDescent="0.2">
      <c r="A622" s="47" t="s">
        <v>155</v>
      </c>
      <c r="B622" s="47" t="s">
        <v>11</v>
      </c>
      <c r="C622" s="47" t="s">
        <v>170</v>
      </c>
      <c r="D622" s="47" t="s">
        <v>83</v>
      </c>
      <c r="E622" s="47" t="s">
        <v>92</v>
      </c>
      <c r="F622" s="47" t="s">
        <v>158</v>
      </c>
      <c r="G622" s="47" t="s">
        <v>90</v>
      </c>
      <c r="H622" s="47" t="s">
        <v>88</v>
      </c>
      <c r="I622" s="56">
        <v>3</v>
      </c>
    </row>
    <row r="623" spans="1:9" x14ac:dyDescent="0.2">
      <c r="A623" s="47" t="s">
        <v>155</v>
      </c>
      <c r="B623" s="47" t="s">
        <v>13</v>
      </c>
      <c r="C623" s="47" t="s">
        <v>172</v>
      </c>
      <c r="D623" s="47" t="s">
        <v>83</v>
      </c>
      <c r="E623" s="47" t="s">
        <v>91</v>
      </c>
      <c r="F623" s="47" t="s">
        <v>158</v>
      </c>
      <c r="G623" s="47" t="s">
        <v>90</v>
      </c>
      <c r="H623" s="47" t="s">
        <v>85</v>
      </c>
      <c r="I623" s="56">
        <v>8</v>
      </c>
    </row>
    <row r="624" spans="1:9" x14ac:dyDescent="0.2">
      <c r="A624" s="47" t="s">
        <v>155</v>
      </c>
      <c r="B624" s="47" t="s">
        <v>13</v>
      </c>
      <c r="C624" s="47" t="s">
        <v>172</v>
      </c>
      <c r="D624" s="47" t="s">
        <v>83</v>
      </c>
      <c r="E624" s="47" t="s">
        <v>91</v>
      </c>
      <c r="F624" s="47" t="s">
        <v>158</v>
      </c>
      <c r="G624" s="47" t="s">
        <v>90</v>
      </c>
      <c r="H624" s="47" t="s">
        <v>86</v>
      </c>
      <c r="I624" s="56">
        <v>17</v>
      </c>
    </row>
    <row r="625" spans="1:9" x14ac:dyDescent="0.2">
      <c r="A625" s="47" t="s">
        <v>155</v>
      </c>
      <c r="B625" s="47" t="s">
        <v>13</v>
      </c>
      <c r="C625" s="47" t="s">
        <v>172</v>
      </c>
      <c r="D625" s="47" t="s">
        <v>83</v>
      </c>
      <c r="E625" s="47" t="s">
        <v>91</v>
      </c>
      <c r="F625" s="47" t="s">
        <v>158</v>
      </c>
      <c r="G625" s="47" t="s">
        <v>90</v>
      </c>
      <c r="H625" s="47" t="s">
        <v>87</v>
      </c>
      <c r="I625" s="56">
        <v>4</v>
      </c>
    </row>
    <row r="626" spans="1:9" x14ac:dyDescent="0.2">
      <c r="A626" s="47" t="s">
        <v>155</v>
      </c>
      <c r="B626" s="47" t="s">
        <v>15</v>
      </c>
      <c r="C626" s="47" t="s">
        <v>174</v>
      </c>
      <c r="D626" s="47" t="s">
        <v>40</v>
      </c>
      <c r="E626" s="47" t="s">
        <v>84</v>
      </c>
      <c r="F626" s="47" t="s">
        <v>158</v>
      </c>
      <c r="G626" s="47" t="s">
        <v>90</v>
      </c>
      <c r="H626" s="47" t="s">
        <v>85</v>
      </c>
      <c r="I626" s="56">
        <v>68</v>
      </c>
    </row>
    <row r="627" spans="1:9" x14ac:dyDescent="0.2">
      <c r="A627" s="47" t="s">
        <v>155</v>
      </c>
      <c r="B627" s="47" t="s">
        <v>15</v>
      </c>
      <c r="C627" s="47" t="s">
        <v>174</v>
      </c>
      <c r="D627" s="47" t="s">
        <v>40</v>
      </c>
      <c r="E627" s="47" t="s">
        <v>84</v>
      </c>
      <c r="F627" s="47" t="s">
        <v>158</v>
      </c>
      <c r="G627" s="47" t="s">
        <v>90</v>
      </c>
      <c r="H627" s="47" t="s">
        <v>86</v>
      </c>
      <c r="I627" s="56">
        <v>135</v>
      </c>
    </row>
    <row r="628" spans="1:9" x14ac:dyDescent="0.2">
      <c r="A628" s="47" t="s">
        <v>155</v>
      </c>
      <c r="B628" s="47" t="s">
        <v>15</v>
      </c>
      <c r="C628" s="47" t="s">
        <v>174</v>
      </c>
      <c r="D628" s="47" t="s">
        <v>40</v>
      </c>
      <c r="E628" s="47" t="s">
        <v>84</v>
      </c>
      <c r="F628" s="47" t="s">
        <v>158</v>
      </c>
      <c r="G628" s="47" t="s">
        <v>90</v>
      </c>
      <c r="H628" s="47" t="s">
        <v>87</v>
      </c>
      <c r="I628" s="56">
        <v>26</v>
      </c>
    </row>
    <row r="629" spans="1:9" x14ac:dyDescent="0.2">
      <c r="A629" s="47" t="s">
        <v>155</v>
      </c>
      <c r="B629" s="47" t="s">
        <v>15</v>
      </c>
      <c r="C629" s="47" t="s">
        <v>174</v>
      </c>
      <c r="D629" s="47" t="s">
        <v>40</v>
      </c>
      <c r="E629" s="47" t="s">
        <v>84</v>
      </c>
      <c r="F629" s="47" t="s">
        <v>158</v>
      </c>
      <c r="G629" s="47" t="s">
        <v>90</v>
      </c>
      <c r="H629" s="47" t="s">
        <v>88</v>
      </c>
      <c r="I629" s="56">
        <v>4</v>
      </c>
    </row>
    <row r="630" spans="1:9" x14ac:dyDescent="0.2">
      <c r="A630" s="47" t="s">
        <v>155</v>
      </c>
      <c r="B630" s="47" t="s">
        <v>16</v>
      </c>
      <c r="C630" s="47" t="s">
        <v>175</v>
      </c>
      <c r="D630" s="47" t="s">
        <v>40</v>
      </c>
      <c r="E630" s="47" t="s">
        <v>84</v>
      </c>
      <c r="F630" s="47" t="s">
        <v>158</v>
      </c>
      <c r="G630" s="47" t="s">
        <v>90</v>
      </c>
      <c r="H630" s="47" t="s">
        <v>85</v>
      </c>
      <c r="I630" s="56">
        <v>17</v>
      </c>
    </row>
    <row r="631" spans="1:9" x14ac:dyDescent="0.2">
      <c r="A631" s="47" t="s">
        <v>155</v>
      </c>
      <c r="B631" s="47" t="s">
        <v>16</v>
      </c>
      <c r="C631" s="47" t="s">
        <v>175</v>
      </c>
      <c r="D631" s="47" t="s">
        <v>40</v>
      </c>
      <c r="E631" s="47" t="s">
        <v>84</v>
      </c>
      <c r="F631" s="47" t="s">
        <v>158</v>
      </c>
      <c r="G631" s="47" t="s">
        <v>90</v>
      </c>
      <c r="H631" s="47" t="s">
        <v>86</v>
      </c>
      <c r="I631" s="56">
        <v>63</v>
      </c>
    </row>
    <row r="632" spans="1:9" x14ac:dyDescent="0.2">
      <c r="A632" s="47" t="s">
        <v>155</v>
      </c>
      <c r="B632" s="47" t="s">
        <v>16</v>
      </c>
      <c r="C632" s="47" t="s">
        <v>175</v>
      </c>
      <c r="D632" s="47" t="s">
        <v>40</v>
      </c>
      <c r="E632" s="47" t="s">
        <v>84</v>
      </c>
      <c r="F632" s="47" t="s">
        <v>158</v>
      </c>
      <c r="G632" s="47" t="s">
        <v>90</v>
      </c>
      <c r="H632" s="47" t="s">
        <v>87</v>
      </c>
      <c r="I632" s="56">
        <v>11</v>
      </c>
    </row>
    <row r="633" spans="1:9" x14ac:dyDescent="0.2">
      <c r="A633" s="47" t="s">
        <v>155</v>
      </c>
      <c r="B633" s="47" t="s">
        <v>67</v>
      </c>
      <c r="C633" s="47" t="s">
        <v>176</v>
      </c>
      <c r="D633" s="47" t="s">
        <v>83</v>
      </c>
      <c r="E633" s="47" t="s">
        <v>91</v>
      </c>
      <c r="F633" s="47" t="s">
        <v>158</v>
      </c>
      <c r="G633" s="47" t="s">
        <v>160</v>
      </c>
      <c r="H633" s="47" t="s">
        <v>85</v>
      </c>
      <c r="I633" s="56">
        <v>1</v>
      </c>
    </row>
    <row r="634" spans="1:9" x14ac:dyDescent="0.2">
      <c r="A634" s="47" t="s">
        <v>155</v>
      </c>
      <c r="B634" s="47" t="s">
        <v>67</v>
      </c>
      <c r="C634" s="47" t="s">
        <v>176</v>
      </c>
      <c r="D634" s="47" t="s">
        <v>83</v>
      </c>
      <c r="E634" s="47" t="s">
        <v>91</v>
      </c>
      <c r="F634" s="47" t="s">
        <v>158</v>
      </c>
      <c r="G634" s="47" t="s">
        <v>160</v>
      </c>
      <c r="H634" s="47" t="s">
        <v>86</v>
      </c>
      <c r="I634" s="56">
        <v>3</v>
      </c>
    </row>
    <row r="635" spans="1:9" x14ac:dyDescent="0.2">
      <c r="A635" s="47" t="s">
        <v>155</v>
      </c>
      <c r="B635" s="47" t="s">
        <v>67</v>
      </c>
      <c r="C635" s="47" t="s">
        <v>176</v>
      </c>
      <c r="D635" s="47" t="s">
        <v>83</v>
      </c>
      <c r="E635" s="47" t="s">
        <v>91</v>
      </c>
      <c r="F635" s="47" t="s">
        <v>158</v>
      </c>
      <c r="G635" s="47" t="s">
        <v>160</v>
      </c>
      <c r="H635" s="47" t="s">
        <v>87</v>
      </c>
      <c r="I635" s="56">
        <v>1</v>
      </c>
    </row>
    <row r="636" spans="1:9" x14ac:dyDescent="0.2">
      <c r="A636" s="47" t="s">
        <v>155</v>
      </c>
      <c r="B636" s="47" t="s">
        <v>67</v>
      </c>
      <c r="C636" s="47" t="s">
        <v>176</v>
      </c>
      <c r="D636" s="47" t="s">
        <v>83</v>
      </c>
      <c r="E636" s="47" t="s">
        <v>91</v>
      </c>
      <c r="F636" s="47" t="s">
        <v>158</v>
      </c>
      <c r="G636" s="47" t="s">
        <v>160</v>
      </c>
      <c r="H636" s="47" t="s">
        <v>88</v>
      </c>
      <c r="I636" s="56">
        <v>1</v>
      </c>
    </row>
    <row r="637" spans="1:9" x14ac:dyDescent="0.2">
      <c r="A637" s="47" t="s">
        <v>155</v>
      </c>
      <c r="B637" s="47" t="s">
        <v>67</v>
      </c>
      <c r="C637" s="47" t="s">
        <v>176</v>
      </c>
      <c r="D637" s="47" t="s">
        <v>83</v>
      </c>
      <c r="E637" s="47" t="s">
        <v>91</v>
      </c>
      <c r="F637" s="47" t="s">
        <v>158</v>
      </c>
      <c r="G637" s="47" t="s">
        <v>90</v>
      </c>
      <c r="H637" s="47" t="s">
        <v>87</v>
      </c>
      <c r="I637" s="56">
        <v>3</v>
      </c>
    </row>
    <row r="638" spans="1:9" x14ac:dyDescent="0.2">
      <c r="A638" s="47" t="s">
        <v>155</v>
      </c>
      <c r="B638" s="47" t="s">
        <v>95</v>
      </c>
      <c r="C638" s="47" t="s">
        <v>196</v>
      </c>
      <c r="D638" s="47" t="s">
        <v>83</v>
      </c>
      <c r="E638" s="47" t="s">
        <v>91</v>
      </c>
      <c r="F638" s="47" t="s">
        <v>158</v>
      </c>
      <c r="G638" s="47" t="s">
        <v>90</v>
      </c>
      <c r="H638" s="47" t="s">
        <v>85</v>
      </c>
      <c r="I638" s="56">
        <v>1</v>
      </c>
    </row>
    <row r="639" spans="1:9" x14ac:dyDescent="0.2">
      <c r="A639" s="47" t="s">
        <v>155</v>
      </c>
      <c r="B639" s="47" t="s">
        <v>95</v>
      </c>
      <c r="C639" s="47" t="s">
        <v>196</v>
      </c>
      <c r="D639" s="47" t="s">
        <v>83</v>
      </c>
      <c r="E639" s="47" t="s">
        <v>91</v>
      </c>
      <c r="F639" s="47" t="s">
        <v>158</v>
      </c>
      <c r="G639" s="47" t="s">
        <v>90</v>
      </c>
      <c r="H639" s="47" t="s">
        <v>86</v>
      </c>
      <c r="I639" s="56">
        <v>3</v>
      </c>
    </row>
    <row r="640" spans="1:9" x14ac:dyDescent="0.2">
      <c r="A640" s="47" t="s">
        <v>155</v>
      </c>
      <c r="B640" s="47" t="s">
        <v>95</v>
      </c>
      <c r="C640" s="47" t="s">
        <v>196</v>
      </c>
      <c r="D640" s="47" t="s">
        <v>83</v>
      </c>
      <c r="E640" s="47" t="s">
        <v>91</v>
      </c>
      <c r="F640" s="47" t="s">
        <v>158</v>
      </c>
      <c r="G640" s="47" t="s">
        <v>90</v>
      </c>
      <c r="H640" s="47" t="s">
        <v>87</v>
      </c>
      <c r="I640" s="56">
        <v>2</v>
      </c>
    </row>
    <row r="641" spans="1:9" x14ac:dyDescent="0.2">
      <c r="A641" s="47" t="s">
        <v>155</v>
      </c>
      <c r="B641" s="47" t="s">
        <v>17</v>
      </c>
      <c r="C641" s="47" t="s">
        <v>177</v>
      </c>
      <c r="D641" s="47" t="s">
        <v>83</v>
      </c>
      <c r="E641" s="47" t="s">
        <v>84</v>
      </c>
      <c r="F641" s="47" t="s">
        <v>158</v>
      </c>
      <c r="G641" s="47" t="s">
        <v>160</v>
      </c>
      <c r="H641" s="47" t="s">
        <v>86</v>
      </c>
      <c r="I641" s="56">
        <v>3</v>
      </c>
    </row>
    <row r="642" spans="1:9" x14ac:dyDescent="0.2">
      <c r="A642" s="47" t="s">
        <v>155</v>
      </c>
      <c r="B642" s="47" t="s">
        <v>17</v>
      </c>
      <c r="C642" s="47" t="s">
        <v>177</v>
      </c>
      <c r="D642" s="47" t="s">
        <v>83</v>
      </c>
      <c r="E642" s="47" t="s">
        <v>84</v>
      </c>
      <c r="F642" s="47" t="s">
        <v>158</v>
      </c>
      <c r="G642" s="47" t="s">
        <v>160</v>
      </c>
      <c r="H642" s="47" t="s">
        <v>88</v>
      </c>
      <c r="I642" s="56">
        <v>1</v>
      </c>
    </row>
    <row r="643" spans="1:9" x14ac:dyDescent="0.2">
      <c r="A643" s="47" t="s">
        <v>155</v>
      </c>
      <c r="B643" s="47" t="s">
        <v>17</v>
      </c>
      <c r="C643" s="47" t="s">
        <v>177</v>
      </c>
      <c r="D643" s="47" t="s">
        <v>83</v>
      </c>
      <c r="E643" s="47" t="s">
        <v>84</v>
      </c>
      <c r="F643" s="47" t="s">
        <v>158</v>
      </c>
      <c r="G643" s="47" t="s">
        <v>160</v>
      </c>
      <c r="H643" s="47" t="s">
        <v>89</v>
      </c>
      <c r="I643" s="56">
        <v>1</v>
      </c>
    </row>
    <row r="644" spans="1:9" x14ac:dyDescent="0.2">
      <c r="A644" s="47" t="s">
        <v>155</v>
      </c>
      <c r="B644" s="47" t="s">
        <v>17</v>
      </c>
      <c r="C644" s="47" t="s">
        <v>177</v>
      </c>
      <c r="D644" s="47" t="s">
        <v>83</v>
      </c>
      <c r="E644" s="47" t="s">
        <v>84</v>
      </c>
      <c r="F644" s="47" t="s">
        <v>158</v>
      </c>
      <c r="G644" s="47" t="s">
        <v>90</v>
      </c>
      <c r="H644" s="47" t="s">
        <v>85</v>
      </c>
      <c r="I644" s="56">
        <v>14</v>
      </c>
    </row>
    <row r="645" spans="1:9" x14ac:dyDescent="0.2">
      <c r="A645" s="47" t="s">
        <v>155</v>
      </c>
      <c r="B645" s="47" t="s">
        <v>17</v>
      </c>
      <c r="C645" s="47" t="s">
        <v>177</v>
      </c>
      <c r="D645" s="47" t="s">
        <v>83</v>
      </c>
      <c r="E645" s="47" t="s">
        <v>84</v>
      </c>
      <c r="F645" s="47" t="s">
        <v>158</v>
      </c>
      <c r="G645" s="47" t="s">
        <v>90</v>
      </c>
      <c r="H645" s="47" t="s">
        <v>86</v>
      </c>
      <c r="I645" s="56">
        <v>20</v>
      </c>
    </row>
    <row r="646" spans="1:9" x14ac:dyDescent="0.2">
      <c r="A646" s="47" t="s">
        <v>155</v>
      </c>
      <c r="B646" s="47" t="s">
        <v>17</v>
      </c>
      <c r="C646" s="47" t="s">
        <v>177</v>
      </c>
      <c r="D646" s="47" t="s">
        <v>83</v>
      </c>
      <c r="E646" s="47" t="s">
        <v>84</v>
      </c>
      <c r="F646" s="47" t="s">
        <v>158</v>
      </c>
      <c r="G646" s="47" t="s">
        <v>90</v>
      </c>
      <c r="H646" s="47" t="s">
        <v>87</v>
      </c>
      <c r="I646" s="56">
        <v>6</v>
      </c>
    </row>
    <row r="647" spans="1:9" x14ac:dyDescent="0.2">
      <c r="A647" s="47" t="s">
        <v>155</v>
      </c>
      <c r="B647" s="47" t="s">
        <v>17</v>
      </c>
      <c r="C647" s="47" t="s">
        <v>177</v>
      </c>
      <c r="D647" s="47" t="s">
        <v>83</v>
      </c>
      <c r="E647" s="47" t="s">
        <v>84</v>
      </c>
      <c r="F647" s="47" t="s">
        <v>158</v>
      </c>
      <c r="G647" s="47" t="s">
        <v>90</v>
      </c>
      <c r="H647" s="47" t="s">
        <v>88</v>
      </c>
      <c r="I647" s="56">
        <v>3</v>
      </c>
    </row>
    <row r="648" spans="1:9" x14ac:dyDescent="0.2">
      <c r="A648" s="47" t="s">
        <v>155</v>
      </c>
      <c r="B648" s="47" t="s">
        <v>21</v>
      </c>
      <c r="C648" s="47" t="s">
        <v>180</v>
      </c>
      <c r="D648" s="47" t="s">
        <v>83</v>
      </c>
      <c r="E648" s="47" t="s">
        <v>84</v>
      </c>
      <c r="F648" s="47" t="s">
        <v>158</v>
      </c>
      <c r="G648" s="47" t="s">
        <v>90</v>
      </c>
      <c r="H648" s="47" t="s">
        <v>85</v>
      </c>
      <c r="I648" s="56">
        <v>5</v>
      </c>
    </row>
    <row r="649" spans="1:9" x14ac:dyDescent="0.2">
      <c r="A649" s="47" t="s">
        <v>155</v>
      </c>
      <c r="B649" s="47" t="s">
        <v>21</v>
      </c>
      <c r="C649" s="47" t="s">
        <v>180</v>
      </c>
      <c r="D649" s="47" t="s">
        <v>83</v>
      </c>
      <c r="E649" s="47" t="s">
        <v>84</v>
      </c>
      <c r="F649" s="47" t="s">
        <v>158</v>
      </c>
      <c r="G649" s="47" t="s">
        <v>90</v>
      </c>
      <c r="H649" s="47" t="s">
        <v>86</v>
      </c>
      <c r="I649" s="56">
        <v>20</v>
      </c>
    </row>
    <row r="650" spans="1:9" x14ac:dyDescent="0.2">
      <c r="A650" s="47" t="s">
        <v>155</v>
      </c>
      <c r="B650" s="47" t="s">
        <v>21</v>
      </c>
      <c r="C650" s="47" t="s">
        <v>180</v>
      </c>
      <c r="D650" s="47" t="s">
        <v>83</v>
      </c>
      <c r="E650" s="47" t="s">
        <v>84</v>
      </c>
      <c r="F650" s="47" t="s">
        <v>158</v>
      </c>
      <c r="G650" s="47" t="s">
        <v>90</v>
      </c>
      <c r="H650" s="47" t="s">
        <v>87</v>
      </c>
      <c r="I650" s="56">
        <v>3</v>
      </c>
    </row>
    <row r="651" spans="1:9" x14ac:dyDescent="0.2">
      <c r="A651" s="47" t="s">
        <v>155</v>
      </c>
      <c r="B651" s="47" t="s">
        <v>22</v>
      </c>
      <c r="C651" s="47" t="s">
        <v>181</v>
      </c>
      <c r="D651" s="47" t="s">
        <v>83</v>
      </c>
      <c r="E651" s="47" t="s">
        <v>91</v>
      </c>
      <c r="F651" s="47" t="s">
        <v>158</v>
      </c>
      <c r="G651" s="47" t="s">
        <v>160</v>
      </c>
      <c r="H651" s="47" t="s">
        <v>86</v>
      </c>
      <c r="I651" s="56">
        <v>1</v>
      </c>
    </row>
    <row r="652" spans="1:9" x14ac:dyDescent="0.2">
      <c r="A652" s="47" t="s">
        <v>155</v>
      </c>
      <c r="B652" s="47" t="s">
        <v>22</v>
      </c>
      <c r="C652" s="47" t="s">
        <v>181</v>
      </c>
      <c r="D652" s="47" t="s">
        <v>83</v>
      </c>
      <c r="E652" s="47" t="s">
        <v>91</v>
      </c>
      <c r="F652" s="47" t="s">
        <v>158</v>
      </c>
      <c r="G652" s="47" t="s">
        <v>90</v>
      </c>
      <c r="H652" s="47" t="s">
        <v>85</v>
      </c>
      <c r="I652" s="56">
        <v>9</v>
      </c>
    </row>
    <row r="653" spans="1:9" x14ac:dyDescent="0.2">
      <c r="A653" s="47" t="s">
        <v>155</v>
      </c>
      <c r="B653" s="47" t="s">
        <v>22</v>
      </c>
      <c r="C653" s="47" t="s">
        <v>181</v>
      </c>
      <c r="D653" s="47" t="s">
        <v>83</v>
      </c>
      <c r="E653" s="47" t="s">
        <v>91</v>
      </c>
      <c r="F653" s="47" t="s">
        <v>158</v>
      </c>
      <c r="G653" s="47" t="s">
        <v>90</v>
      </c>
      <c r="H653" s="47" t="s">
        <v>86</v>
      </c>
      <c r="I653" s="56">
        <v>19</v>
      </c>
    </row>
    <row r="654" spans="1:9" x14ac:dyDescent="0.2">
      <c r="A654" s="47" t="s">
        <v>155</v>
      </c>
      <c r="B654" s="47" t="s">
        <v>22</v>
      </c>
      <c r="C654" s="47" t="s">
        <v>181</v>
      </c>
      <c r="D654" s="47" t="s">
        <v>83</v>
      </c>
      <c r="E654" s="47" t="s">
        <v>91</v>
      </c>
      <c r="F654" s="47" t="s">
        <v>158</v>
      </c>
      <c r="G654" s="47" t="s">
        <v>90</v>
      </c>
      <c r="H654" s="47" t="s">
        <v>87</v>
      </c>
      <c r="I654" s="56">
        <v>6</v>
      </c>
    </row>
    <row r="655" spans="1:9" x14ac:dyDescent="0.2">
      <c r="A655" s="47" t="s">
        <v>155</v>
      </c>
      <c r="B655" s="47" t="s">
        <v>22</v>
      </c>
      <c r="C655" s="47" t="s">
        <v>181</v>
      </c>
      <c r="D655" s="47" t="s">
        <v>83</v>
      </c>
      <c r="E655" s="47" t="s">
        <v>91</v>
      </c>
      <c r="F655" s="47" t="s">
        <v>158</v>
      </c>
      <c r="G655" s="47" t="s">
        <v>90</v>
      </c>
      <c r="H655" s="47" t="s">
        <v>88</v>
      </c>
      <c r="I655" s="56">
        <v>1</v>
      </c>
    </row>
    <row r="656" spans="1:9" x14ac:dyDescent="0.2">
      <c r="A656" s="47" t="s">
        <v>155</v>
      </c>
      <c r="B656" s="47" t="s">
        <v>23</v>
      </c>
      <c r="C656" s="47" t="s">
        <v>197</v>
      </c>
      <c r="D656" s="47" t="s">
        <v>83</v>
      </c>
      <c r="E656" s="47" t="s">
        <v>92</v>
      </c>
      <c r="F656" s="47" t="s">
        <v>158</v>
      </c>
      <c r="G656" s="47" t="s">
        <v>159</v>
      </c>
      <c r="H656" s="47" t="s">
        <v>86</v>
      </c>
      <c r="I656" s="56">
        <v>1</v>
      </c>
    </row>
    <row r="657" spans="1:9" x14ac:dyDescent="0.2">
      <c r="A657" s="47" t="s">
        <v>155</v>
      </c>
      <c r="B657" s="47" t="s">
        <v>23</v>
      </c>
      <c r="C657" s="47" t="s">
        <v>197</v>
      </c>
      <c r="D657" s="47" t="s">
        <v>83</v>
      </c>
      <c r="E657" s="47" t="s">
        <v>92</v>
      </c>
      <c r="F657" s="47" t="s">
        <v>158</v>
      </c>
      <c r="G657" s="47" t="s">
        <v>90</v>
      </c>
      <c r="H657" s="47" t="s">
        <v>88</v>
      </c>
      <c r="I657" s="56">
        <v>1</v>
      </c>
    </row>
    <row r="658" spans="1:9" x14ac:dyDescent="0.2">
      <c r="A658" s="47" t="s">
        <v>155</v>
      </c>
      <c r="B658" s="47" t="s">
        <v>24</v>
      </c>
      <c r="C658" s="47" t="s">
        <v>182</v>
      </c>
      <c r="D658" s="47" t="s">
        <v>40</v>
      </c>
      <c r="E658" s="47" t="s">
        <v>84</v>
      </c>
      <c r="F658" s="47" t="s">
        <v>158</v>
      </c>
      <c r="G658" s="47" t="s">
        <v>159</v>
      </c>
      <c r="H658" s="47" t="s">
        <v>86</v>
      </c>
      <c r="I658" s="56">
        <v>2</v>
      </c>
    </row>
    <row r="659" spans="1:9" x14ac:dyDescent="0.2">
      <c r="A659" s="47" t="s">
        <v>155</v>
      </c>
      <c r="B659" s="47" t="s">
        <v>24</v>
      </c>
      <c r="C659" s="47" t="s">
        <v>182</v>
      </c>
      <c r="D659" s="47" t="s">
        <v>40</v>
      </c>
      <c r="E659" s="47" t="s">
        <v>84</v>
      </c>
      <c r="F659" s="47" t="s">
        <v>158</v>
      </c>
      <c r="G659" s="47" t="s">
        <v>159</v>
      </c>
      <c r="H659" s="47" t="s">
        <v>87</v>
      </c>
      <c r="I659" s="56">
        <v>2</v>
      </c>
    </row>
    <row r="660" spans="1:9" x14ac:dyDescent="0.2">
      <c r="A660" s="47" t="s">
        <v>155</v>
      </c>
      <c r="B660" s="47" t="s">
        <v>24</v>
      </c>
      <c r="C660" s="47" t="s">
        <v>182</v>
      </c>
      <c r="D660" s="47" t="s">
        <v>40</v>
      </c>
      <c r="E660" s="47" t="s">
        <v>84</v>
      </c>
      <c r="F660" s="47" t="s">
        <v>158</v>
      </c>
      <c r="G660" s="47" t="s">
        <v>160</v>
      </c>
      <c r="H660" s="47" t="s">
        <v>85</v>
      </c>
      <c r="I660" s="56">
        <v>2</v>
      </c>
    </row>
    <row r="661" spans="1:9" x14ac:dyDescent="0.2">
      <c r="A661" s="47" t="s">
        <v>155</v>
      </c>
      <c r="B661" s="47" t="s">
        <v>24</v>
      </c>
      <c r="C661" s="47" t="s">
        <v>182</v>
      </c>
      <c r="D661" s="47" t="s">
        <v>40</v>
      </c>
      <c r="E661" s="47" t="s">
        <v>84</v>
      </c>
      <c r="F661" s="47" t="s">
        <v>158</v>
      </c>
      <c r="G661" s="47" t="s">
        <v>90</v>
      </c>
      <c r="H661" s="47" t="s">
        <v>85</v>
      </c>
      <c r="I661" s="56">
        <v>4</v>
      </c>
    </row>
    <row r="662" spans="1:9" x14ac:dyDescent="0.2">
      <c r="A662" s="47" t="s">
        <v>155</v>
      </c>
      <c r="B662" s="47" t="s">
        <v>24</v>
      </c>
      <c r="C662" s="47" t="s">
        <v>182</v>
      </c>
      <c r="D662" s="47" t="s">
        <v>40</v>
      </c>
      <c r="E662" s="47" t="s">
        <v>84</v>
      </c>
      <c r="F662" s="47" t="s">
        <v>158</v>
      </c>
      <c r="G662" s="47" t="s">
        <v>90</v>
      </c>
      <c r="H662" s="47" t="s">
        <v>86</v>
      </c>
      <c r="I662" s="56">
        <v>23</v>
      </c>
    </row>
    <row r="663" spans="1:9" x14ac:dyDescent="0.2">
      <c r="A663" s="47" t="s">
        <v>155</v>
      </c>
      <c r="B663" s="47" t="s">
        <v>24</v>
      </c>
      <c r="C663" s="47" t="s">
        <v>182</v>
      </c>
      <c r="D663" s="47" t="s">
        <v>40</v>
      </c>
      <c r="E663" s="47" t="s">
        <v>84</v>
      </c>
      <c r="F663" s="47" t="s">
        <v>158</v>
      </c>
      <c r="G663" s="47" t="s">
        <v>90</v>
      </c>
      <c r="H663" s="47" t="s">
        <v>87</v>
      </c>
      <c r="I663" s="56">
        <v>3</v>
      </c>
    </row>
    <row r="664" spans="1:9" x14ac:dyDescent="0.2">
      <c r="A664" s="47" t="s">
        <v>155</v>
      </c>
      <c r="B664" s="47" t="s">
        <v>24</v>
      </c>
      <c r="C664" s="47" t="s">
        <v>182</v>
      </c>
      <c r="D664" s="47" t="s">
        <v>40</v>
      </c>
      <c r="E664" s="47" t="s">
        <v>84</v>
      </c>
      <c r="F664" s="47" t="s">
        <v>158</v>
      </c>
      <c r="G664" s="47" t="s">
        <v>90</v>
      </c>
      <c r="H664" s="47" t="s">
        <v>88</v>
      </c>
      <c r="I664" s="56">
        <v>1</v>
      </c>
    </row>
    <row r="665" spans="1:9" x14ac:dyDescent="0.2">
      <c r="A665" s="47" t="s">
        <v>155</v>
      </c>
      <c r="B665" s="47" t="s">
        <v>25</v>
      </c>
      <c r="C665" s="47" t="s">
        <v>183</v>
      </c>
      <c r="D665" s="47" t="s">
        <v>83</v>
      </c>
      <c r="E665" s="47" t="s">
        <v>92</v>
      </c>
      <c r="F665" s="47" t="s">
        <v>158</v>
      </c>
      <c r="G665" s="47" t="s">
        <v>159</v>
      </c>
      <c r="H665" s="47" t="s">
        <v>86</v>
      </c>
      <c r="I665" s="56">
        <v>4</v>
      </c>
    </row>
    <row r="666" spans="1:9" x14ac:dyDescent="0.2">
      <c r="A666" s="47" t="s">
        <v>155</v>
      </c>
      <c r="B666" s="47" t="s">
        <v>25</v>
      </c>
      <c r="C666" s="47" t="s">
        <v>183</v>
      </c>
      <c r="D666" s="47" t="s">
        <v>83</v>
      </c>
      <c r="E666" s="47" t="s">
        <v>92</v>
      </c>
      <c r="F666" s="47" t="s">
        <v>158</v>
      </c>
      <c r="G666" s="47" t="s">
        <v>159</v>
      </c>
      <c r="H666" s="47" t="s">
        <v>87</v>
      </c>
      <c r="I666" s="56">
        <v>2</v>
      </c>
    </row>
    <row r="667" spans="1:9" x14ac:dyDescent="0.2">
      <c r="A667" s="47" t="s">
        <v>155</v>
      </c>
      <c r="B667" s="47" t="s">
        <v>25</v>
      </c>
      <c r="C667" s="47" t="s">
        <v>183</v>
      </c>
      <c r="D667" s="47" t="s">
        <v>83</v>
      </c>
      <c r="E667" s="47" t="s">
        <v>92</v>
      </c>
      <c r="F667" s="47" t="s">
        <v>158</v>
      </c>
      <c r="G667" s="47" t="s">
        <v>160</v>
      </c>
      <c r="H667" s="47" t="s">
        <v>88</v>
      </c>
      <c r="I667" s="56">
        <v>3</v>
      </c>
    </row>
    <row r="668" spans="1:9" x14ac:dyDescent="0.2">
      <c r="A668" s="47" t="s">
        <v>155</v>
      </c>
      <c r="B668" s="47" t="s">
        <v>25</v>
      </c>
      <c r="C668" s="47" t="s">
        <v>183</v>
      </c>
      <c r="D668" s="47" t="s">
        <v>83</v>
      </c>
      <c r="E668" s="47" t="s">
        <v>92</v>
      </c>
      <c r="F668" s="47" t="s">
        <v>158</v>
      </c>
      <c r="G668" s="47" t="s">
        <v>90</v>
      </c>
      <c r="H668" s="47" t="s">
        <v>85</v>
      </c>
      <c r="I668" s="56">
        <v>1</v>
      </c>
    </row>
    <row r="669" spans="1:9" x14ac:dyDescent="0.2">
      <c r="A669" s="47" t="s">
        <v>155</v>
      </c>
      <c r="B669" s="47" t="s">
        <v>25</v>
      </c>
      <c r="C669" s="47" t="s">
        <v>183</v>
      </c>
      <c r="D669" s="47" t="s">
        <v>83</v>
      </c>
      <c r="E669" s="47" t="s">
        <v>92</v>
      </c>
      <c r="F669" s="47" t="s">
        <v>158</v>
      </c>
      <c r="G669" s="47" t="s">
        <v>90</v>
      </c>
      <c r="H669" s="47" t="s">
        <v>86</v>
      </c>
      <c r="I669" s="56">
        <v>10</v>
      </c>
    </row>
    <row r="670" spans="1:9" x14ac:dyDescent="0.2">
      <c r="A670" s="47" t="s">
        <v>155</v>
      </c>
      <c r="B670" s="47" t="s">
        <v>25</v>
      </c>
      <c r="C670" s="47" t="s">
        <v>183</v>
      </c>
      <c r="D670" s="47" t="s">
        <v>83</v>
      </c>
      <c r="E670" s="47" t="s">
        <v>92</v>
      </c>
      <c r="F670" s="47" t="s">
        <v>158</v>
      </c>
      <c r="G670" s="47" t="s">
        <v>90</v>
      </c>
      <c r="H670" s="47" t="s">
        <v>87</v>
      </c>
      <c r="I670" s="56">
        <v>4</v>
      </c>
    </row>
    <row r="671" spans="1:9" x14ac:dyDescent="0.2">
      <c r="A671" s="47" t="s">
        <v>155</v>
      </c>
      <c r="B671" s="47" t="s">
        <v>27</v>
      </c>
      <c r="C671" s="47" t="s">
        <v>202</v>
      </c>
      <c r="D671" s="47" t="s">
        <v>83</v>
      </c>
      <c r="E671" s="47" t="s">
        <v>91</v>
      </c>
      <c r="F671" s="47" t="s">
        <v>158</v>
      </c>
      <c r="G671" s="47" t="s">
        <v>90</v>
      </c>
      <c r="H671" s="47" t="s">
        <v>85</v>
      </c>
      <c r="I671" s="56">
        <v>7</v>
      </c>
    </row>
    <row r="672" spans="1:9" x14ac:dyDescent="0.2">
      <c r="A672" s="47" t="s">
        <v>155</v>
      </c>
      <c r="B672" s="47" t="s">
        <v>27</v>
      </c>
      <c r="C672" s="47" t="s">
        <v>202</v>
      </c>
      <c r="D672" s="47" t="s">
        <v>83</v>
      </c>
      <c r="E672" s="47" t="s">
        <v>91</v>
      </c>
      <c r="F672" s="47" t="s">
        <v>158</v>
      </c>
      <c r="G672" s="47" t="s">
        <v>90</v>
      </c>
      <c r="H672" s="47" t="s">
        <v>86</v>
      </c>
      <c r="I672" s="56">
        <v>16</v>
      </c>
    </row>
    <row r="673" spans="1:9" x14ac:dyDescent="0.2">
      <c r="A673" s="47" t="s">
        <v>155</v>
      </c>
      <c r="B673" s="47" t="s">
        <v>27</v>
      </c>
      <c r="C673" s="47" t="s">
        <v>202</v>
      </c>
      <c r="D673" s="47" t="s">
        <v>83</v>
      </c>
      <c r="E673" s="47" t="s">
        <v>91</v>
      </c>
      <c r="F673" s="47" t="s">
        <v>158</v>
      </c>
      <c r="G673" s="47" t="s">
        <v>90</v>
      </c>
      <c r="H673" s="47" t="s">
        <v>87</v>
      </c>
      <c r="I673" s="56">
        <v>4</v>
      </c>
    </row>
    <row r="674" spans="1:9" x14ac:dyDescent="0.2">
      <c r="A674" s="47" t="s">
        <v>155</v>
      </c>
      <c r="B674" s="47" t="s">
        <v>29</v>
      </c>
      <c r="C674" s="47" t="s">
        <v>185</v>
      </c>
      <c r="D674" s="47" t="s">
        <v>83</v>
      </c>
      <c r="E674" s="47" t="s">
        <v>84</v>
      </c>
      <c r="F674" s="47" t="s">
        <v>158</v>
      </c>
      <c r="G674" s="47" t="s">
        <v>160</v>
      </c>
      <c r="H674" s="47" t="s">
        <v>85</v>
      </c>
      <c r="I674" s="56">
        <v>1</v>
      </c>
    </row>
    <row r="675" spans="1:9" x14ac:dyDescent="0.2">
      <c r="A675" s="47" t="s">
        <v>155</v>
      </c>
      <c r="B675" s="47" t="s">
        <v>29</v>
      </c>
      <c r="C675" s="47" t="s">
        <v>185</v>
      </c>
      <c r="D675" s="47" t="s">
        <v>83</v>
      </c>
      <c r="E675" s="47" t="s">
        <v>84</v>
      </c>
      <c r="F675" s="47" t="s">
        <v>158</v>
      </c>
      <c r="G675" s="47" t="s">
        <v>160</v>
      </c>
      <c r="H675" s="47" t="s">
        <v>86</v>
      </c>
      <c r="I675" s="56">
        <v>1</v>
      </c>
    </row>
    <row r="676" spans="1:9" x14ac:dyDescent="0.2">
      <c r="A676" s="47" t="s">
        <v>155</v>
      </c>
      <c r="B676" s="47" t="s">
        <v>29</v>
      </c>
      <c r="C676" s="47" t="s">
        <v>185</v>
      </c>
      <c r="D676" s="47" t="s">
        <v>83</v>
      </c>
      <c r="E676" s="47" t="s">
        <v>84</v>
      </c>
      <c r="F676" s="47" t="s">
        <v>158</v>
      </c>
      <c r="G676" s="47" t="s">
        <v>90</v>
      </c>
      <c r="H676" s="47" t="s">
        <v>85</v>
      </c>
      <c r="I676" s="56">
        <v>3</v>
      </c>
    </row>
    <row r="677" spans="1:9" x14ac:dyDescent="0.2">
      <c r="A677" s="47" t="s">
        <v>155</v>
      </c>
      <c r="B677" s="47" t="s">
        <v>29</v>
      </c>
      <c r="C677" s="47" t="s">
        <v>185</v>
      </c>
      <c r="D677" s="47" t="s">
        <v>83</v>
      </c>
      <c r="E677" s="47" t="s">
        <v>84</v>
      </c>
      <c r="F677" s="47" t="s">
        <v>158</v>
      </c>
      <c r="G677" s="47" t="s">
        <v>90</v>
      </c>
      <c r="H677" s="47" t="s">
        <v>86</v>
      </c>
      <c r="I677" s="56">
        <v>14</v>
      </c>
    </row>
    <row r="678" spans="1:9" x14ac:dyDescent="0.2">
      <c r="A678" s="47" t="s">
        <v>155</v>
      </c>
      <c r="B678" s="47" t="s">
        <v>29</v>
      </c>
      <c r="C678" s="47" t="s">
        <v>185</v>
      </c>
      <c r="D678" s="47" t="s">
        <v>83</v>
      </c>
      <c r="E678" s="47" t="s">
        <v>84</v>
      </c>
      <c r="F678" s="47" t="s">
        <v>158</v>
      </c>
      <c r="G678" s="47" t="s">
        <v>90</v>
      </c>
      <c r="H678" s="47" t="s">
        <v>87</v>
      </c>
      <c r="I678" s="56">
        <v>6</v>
      </c>
    </row>
    <row r="679" spans="1:9" x14ac:dyDescent="0.2">
      <c r="A679" s="47" t="s">
        <v>155</v>
      </c>
      <c r="B679" s="47" t="s">
        <v>32</v>
      </c>
      <c r="C679" s="47" t="s">
        <v>187</v>
      </c>
      <c r="D679" s="47" t="s">
        <v>40</v>
      </c>
      <c r="E679" s="47" t="s">
        <v>84</v>
      </c>
      <c r="F679" s="47" t="s">
        <v>158</v>
      </c>
      <c r="G679" s="47" t="s">
        <v>159</v>
      </c>
      <c r="H679" s="47" t="s">
        <v>86</v>
      </c>
      <c r="I679" s="56">
        <v>3</v>
      </c>
    </row>
    <row r="680" spans="1:9" x14ac:dyDescent="0.2">
      <c r="A680" s="47" t="s">
        <v>155</v>
      </c>
      <c r="B680" s="47" t="s">
        <v>32</v>
      </c>
      <c r="C680" s="47" t="s">
        <v>187</v>
      </c>
      <c r="D680" s="47" t="s">
        <v>40</v>
      </c>
      <c r="E680" s="47" t="s">
        <v>84</v>
      </c>
      <c r="F680" s="47" t="s">
        <v>158</v>
      </c>
      <c r="G680" s="47" t="s">
        <v>159</v>
      </c>
      <c r="H680" s="47" t="s">
        <v>87</v>
      </c>
      <c r="I680" s="56">
        <v>1</v>
      </c>
    </row>
    <row r="681" spans="1:9" x14ac:dyDescent="0.2">
      <c r="A681" s="47" t="s">
        <v>155</v>
      </c>
      <c r="B681" s="47" t="s">
        <v>32</v>
      </c>
      <c r="C681" s="47" t="s">
        <v>187</v>
      </c>
      <c r="D681" s="47" t="s">
        <v>40</v>
      </c>
      <c r="E681" s="47" t="s">
        <v>84</v>
      </c>
      <c r="F681" s="47" t="s">
        <v>158</v>
      </c>
      <c r="G681" s="47" t="s">
        <v>160</v>
      </c>
      <c r="H681" s="47" t="s">
        <v>86</v>
      </c>
      <c r="I681" s="56">
        <v>1</v>
      </c>
    </row>
    <row r="682" spans="1:9" x14ac:dyDescent="0.2">
      <c r="A682" s="47" t="s">
        <v>155</v>
      </c>
      <c r="B682" s="47" t="s">
        <v>32</v>
      </c>
      <c r="C682" s="47" t="s">
        <v>187</v>
      </c>
      <c r="D682" s="47" t="s">
        <v>40</v>
      </c>
      <c r="E682" s="47" t="s">
        <v>84</v>
      </c>
      <c r="F682" s="47" t="s">
        <v>158</v>
      </c>
      <c r="G682" s="47" t="s">
        <v>160</v>
      </c>
      <c r="H682" s="47" t="s">
        <v>87</v>
      </c>
      <c r="I682" s="56">
        <v>1</v>
      </c>
    </row>
    <row r="683" spans="1:9" x14ac:dyDescent="0.2">
      <c r="A683" s="47" t="s">
        <v>155</v>
      </c>
      <c r="B683" s="47" t="s">
        <v>32</v>
      </c>
      <c r="C683" s="47" t="s">
        <v>187</v>
      </c>
      <c r="D683" s="47" t="s">
        <v>40</v>
      </c>
      <c r="E683" s="47" t="s">
        <v>84</v>
      </c>
      <c r="F683" s="47" t="s">
        <v>158</v>
      </c>
      <c r="G683" s="47" t="s">
        <v>90</v>
      </c>
      <c r="H683" s="47" t="s">
        <v>86</v>
      </c>
      <c r="I683" s="56">
        <v>4</v>
      </c>
    </row>
    <row r="684" spans="1:9" x14ac:dyDescent="0.2">
      <c r="A684" s="47" t="s">
        <v>155</v>
      </c>
      <c r="B684" s="47" t="s">
        <v>32</v>
      </c>
      <c r="C684" s="47" t="s">
        <v>187</v>
      </c>
      <c r="D684" s="47" t="s">
        <v>40</v>
      </c>
      <c r="E684" s="47" t="s">
        <v>84</v>
      </c>
      <c r="F684" s="47" t="s">
        <v>158</v>
      </c>
      <c r="G684" s="47" t="s">
        <v>90</v>
      </c>
      <c r="H684" s="47" t="s">
        <v>87</v>
      </c>
      <c r="I684" s="56">
        <v>10</v>
      </c>
    </row>
    <row r="685" spans="1:9" x14ac:dyDescent="0.2">
      <c r="A685" s="47" t="s">
        <v>155</v>
      </c>
      <c r="B685" s="47" t="s">
        <v>32</v>
      </c>
      <c r="C685" s="47" t="s">
        <v>187</v>
      </c>
      <c r="D685" s="47" t="s">
        <v>40</v>
      </c>
      <c r="E685" s="47" t="s">
        <v>84</v>
      </c>
      <c r="F685" s="47" t="s">
        <v>158</v>
      </c>
      <c r="G685" s="47" t="s">
        <v>90</v>
      </c>
      <c r="H685" s="47" t="s">
        <v>88</v>
      </c>
      <c r="I685" s="56">
        <v>9</v>
      </c>
    </row>
    <row r="686" spans="1:9" x14ac:dyDescent="0.2">
      <c r="A686" s="47" t="s">
        <v>155</v>
      </c>
      <c r="B686" s="47" t="s">
        <v>33</v>
      </c>
      <c r="C686" s="47" t="s">
        <v>188</v>
      </c>
      <c r="D686" s="47" t="s">
        <v>83</v>
      </c>
      <c r="E686" s="47" t="s">
        <v>91</v>
      </c>
      <c r="F686" s="47" t="s">
        <v>158</v>
      </c>
      <c r="G686" s="47" t="s">
        <v>90</v>
      </c>
      <c r="H686" s="47" t="s">
        <v>85</v>
      </c>
      <c r="I686" s="56">
        <v>7</v>
      </c>
    </row>
    <row r="687" spans="1:9" x14ac:dyDescent="0.2">
      <c r="A687" s="47" t="s">
        <v>155</v>
      </c>
      <c r="B687" s="47" t="s">
        <v>33</v>
      </c>
      <c r="C687" s="47" t="s">
        <v>188</v>
      </c>
      <c r="D687" s="47" t="s">
        <v>83</v>
      </c>
      <c r="E687" s="47" t="s">
        <v>91</v>
      </c>
      <c r="F687" s="47" t="s">
        <v>158</v>
      </c>
      <c r="G687" s="47" t="s">
        <v>90</v>
      </c>
      <c r="H687" s="47" t="s">
        <v>86</v>
      </c>
      <c r="I687" s="56">
        <v>10</v>
      </c>
    </row>
    <row r="688" spans="1:9" x14ac:dyDescent="0.2">
      <c r="A688" s="47" t="s">
        <v>155</v>
      </c>
      <c r="B688" s="47" t="s">
        <v>33</v>
      </c>
      <c r="C688" s="47" t="s">
        <v>188</v>
      </c>
      <c r="D688" s="47" t="s">
        <v>83</v>
      </c>
      <c r="E688" s="47" t="s">
        <v>91</v>
      </c>
      <c r="F688" s="47" t="s">
        <v>158</v>
      </c>
      <c r="G688" s="47" t="s">
        <v>90</v>
      </c>
      <c r="H688" s="47" t="s">
        <v>87</v>
      </c>
      <c r="I688" s="56">
        <v>4</v>
      </c>
    </row>
    <row r="689" spans="1:9" x14ac:dyDescent="0.2">
      <c r="A689" s="47" t="s">
        <v>155</v>
      </c>
      <c r="B689" s="47" t="s">
        <v>33</v>
      </c>
      <c r="C689" s="47" t="s">
        <v>188</v>
      </c>
      <c r="D689" s="47" t="s">
        <v>83</v>
      </c>
      <c r="E689" s="47" t="s">
        <v>91</v>
      </c>
      <c r="F689" s="47" t="s">
        <v>158</v>
      </c>
      <c r="G689" s="47" t="s">
        <v>90</v>
      </c>
      <c r="H689" s="47" t="s">
        <v>88</v>
      </c>
      <c r="I689" s="56">
        <v>2</v>
      </c>
    </row>
    <row r="690" spans="1:9" x14ac:dyDescent="0.2">
      <c r="A690" s="47" t="s">
        <v>155</v>
      </c>
      <c r="B690" s="47" t="s">
        <v>34</v>
      </c>
      <c r="C690" s="47" t="s">
        <v>189</v>
      </c>
      <c r="D690" s="47" t="s">
        <v>83</v>
      </c>
      <c r="E690" s="47" t="s">
        <v>92</v>
      </c>
      <c r="F690" s="47" t="s">
        <v>158</v>
      </c>
      <c r="G690" s="47" t="s">
        <v>160</v>
      </c>
      <c r="H690" s="47" t="s">
        <v>85</v>
      </c>
      <c r="I690" s="56">
        <v>3</v>
      </c>
    </row>
    <row r="691" spans="1:9" x14ac:dyDescent="0.2">
      <c r="A691" s="47" t="s">
        <v>155</v>
      </c>
      <c r="B691" s="47" t="s">
        <v>35</v>
      </c>
      <c r="C691" s="47" t="s">
        <v>190</v>
      </c>
      <c r="D691" s="47" t="s">
        <v>83</v>
      </c>
      <c r="E691" s="47" t="s">
        <v>84</v>
      </c>
      <c r="F691" s="47" t="s">
        <v>158</v>
      </c>
      <c r="G691" s="47" t="s">
        <v>159</v>
      </c>
      <c r="H691" s="47" t="s">
        <v>85</v>
      </c>
      <c r="I691" s="56">
        <v>2</v>
      </c>
    </row>
    <row r="692" spans="1:9" x14ac:dyDescent="0.2">
      <c r="A692" s="47" t="s">
        <v>155</v>
      </c>
      <c r="B692" s="47" t="s">
        <v>35</v>
      </c>
      <c r="C692" s="47" t="s">
        <v>190</v>
      </c>
      <c r="D692" s="47" t="s">
        <v>83</v>
      </c>
      <c r="E692" s="47" t="s">
        <v>84</v>
      </c>
      <c r="F692" s="47" t="s">
        <v>158</v>
      </c>
      <c r="G692" s="47" t="s">
        <v>159</v>
      </c>
      <c r="H692" s="47" t="s">
        <v>86</v>
      </c>
      <c r="I692" s="56">
        <v>3</v>
      </c>
    </row>
    <row r="693" spans="1:9" x14ac:dyDescent="0.2">
      <c r="A693" s="47" t="s">
        <v>155</v>
      </c>
      <c r="B693" s="47" t="s">
        <v>35</v>
      </c>
      <c r="C693" s="47" t="s">
        <v>190</v>
      </c>
      <c r="D693" s="47" t="s">
        <v>83</v>
      </c>
      <c r="E693" s="47" t="s">
        <v>84</v>
      </c>
      <c r="F693" s="47" t="s">
        <v>158</v>
      </c>
      <c r="G693" s="47" t="s">
        <v>90</v>
      </c>
      <c r="H693" s="47" t="s">
        <v>85</v>
      </c>
      <c r="I693" s="56">
        <v>1</v>
      </c>
    </row>
    <row r="694" spans="1:9" x14ac:dyDescent="0.2">
      <c r="A694" s="47" t="s">
        <v>155</v>
      </c>
      <c r="B694" s="47" t="s">
        <v>35</v>
      </c>
      <c r="C694" s="47" t="s">
        <v>190</v>
      </c>
      <c r="D694" s="47" t="s">
        <v>83</v>
      </c>
      <c r="E694" s="47" t="s">
        <v>84</v>
      </c>
      <c r="F694" s="47" t="s">
        <v>158</v>
      </c>
      <c r="G694" s="47" t="s">
        <v>90</v>
      </c>
      <c r="H694" s="47" t="s">
        <v>86</v>
      </c>
      <c r="I694" s="56">
        <v>9</v>
      </c>
    </row>
    <row r="695" spans="1:9" x14ac:dyDescent="0.2">
      <c r="A695" s="47" t="s">
        <v>155</v>
      </c>
      <c r="B695" s="47" t="s">
        <v>35</v>
      </c>
      <c r="C695" s="47" t="s">
        <v>190</v>
      </c>
      <c r="D695" s="47" t="s">
        <v>83</v>
      </c>
      <c r="E695" s="47" t="s">
        <v>84</v>
      </c>
      <c r="F695" s="47" t="s">
        <v>158</v>
      </c>
      <c r="G695" s="47" t="s">
        <v>90</v>
      </c>
      <c r="H695" s="47" t="s">
        <v>87</v>
      </c>
      <c r="I695" s="56">
        <v>4</v>
      </c>
    </row>
    <row r="696" spans="1:9" x14ac:dyDescent="0.2">
      <c r="A696" s="47" t="s">
        <v>155</v>
      </c>
      <c r="B696" s="47" t="s">
        <v>96</v>
      </c>
      <c r="C696" s="47" t="s">
        <v>191</v>
      </c>
      <c r="D696" s="47" t="s">
        <v>40</v>
      </c>
      <c r="E696" s="47" t="s">
        <v>84</v>
      </c>
      <c r="F696" s="47" t="s">
        <v>158</v>
      </c>
      <c r="G696" s="47" t="s">
        <v>159</v>
      </c>
      <c r="H696" s="47" t="s">
        <v>86</v>
      </c>
      <c r="I696" s="56">
        <v>2</v>
      </c>
    </row>
    <row r="697" spans="1:9" x14ac:dyDescent="0.2">
      <c r="A697" s="47" t="s">
        <v>155</v>
      </c>
      <c r="B697" s="47" t="s">
        <v>96</v>
      </c>
      <c r="C697" s="47" t="s">
        <v>191</v>
      </c>
      <c r="D697" s="47" t="s">
        <v>40</v>
      </c>
      <c r="E697" s="47" t="s">
        <v>84</v>
      </c>
      <c r="F697" s="47" t="s">
        <v>158</v>
      </c>
      <c r="G697" s="47" t="s">
        <v>159</v>
      </c>
      <c r="H697" s="47" t="s">
        <v>87</v>
      </c>
      <c r="I697" s="56">
        <v>1</v>
      </c>
    </row>
    <row r="698" spans="1:9" x14ac:dyDescent="0.2">
      <c r="A698" s="47" t="s">
        <v>155</v>
      </c>
      <c r="B698" s="47" t="s">
        <v>96</v>
      </c>
      <c r="C698" s="47" t="s">
        <v>191</v>
      </c>
      <c r="D698" s="47" t="s">
        <v>40</v>
      </c>
      <c r="E698" s="47" t="s">
        <v>84</v>
      </c>
      <c r="F698" s="47" t="s">
        <v>158</v>
      </c>
      <c r="G698" s="47" t="s">
        <v>160</v>
      </c>
      <c r="H698" s="47" t="s">
        <v>87</v>
      </c>
      <c r="I698" s="56">
        <v>1</v>
      </c>
    </row>
    <row r="699" spans="1:9" x14ac:dyDescent="0.2">
      <c r="A699" s="47" t="s">
        <v>155</v>
      </c>
      <c r="B699" s="47" t="s">
        <v>96</v>
      </c>
      <c r="C699" s="47" t="s">
        <v>191</v>
      </c>
      <c r="D699" s="47" t="s">
        <v>40</v>
      </c>
      <c r="E699" s="47" t="s">
        <v>84</v>
      </c>
      <c r="F699" s="47" t="s">
        <v>158</v>
      </c>
      <c r="G699" s="47" t="s">
        <v>160</v>
      </c>
      <c r="H699" s="47" t="s">
        <v>88</v>
      </c>
      <c r="I699" s="56">
        <v>2</v>
      </c>
    </row>
    <row r="700" spans="1:9" x14ac:dyDescent="0.2">
      <c r="A700" s="47" t="s">
        <v>155</v>
      </c>
      <c r="B700" s="47" t="s">
        <v>96</v>
      </c>
      <c r="C700" s="47" t="s">
        <v>191</v>
      </c>
      <c r="D700" s="47" t="s">
        <v>40</v>
      </c>
      <c r="E700" s="47" t="s">
        <v>84</v>
      </c>
      <c r="F700" s="47" t="s">
        <v>158</v>
      </c>
      <c r="G700" s="47" t="s">
        <v>90</v>
      </c>
      <c r="H700" s="47" t="s">
        <v>85</v>
      </c>
      <c r="I700" s="56">
        <v>9</v>
      </c>
    </row>
    <row r="701" spans="1:9" x14ac:dyDescent="0.2">
      <c r="A701" s="47" t="s">
        <v>155</v>
      </c>
      <c r="B701" s="47" t="s">
        <v>96</v>
      </c>
      <c r="C701" s="47" t="s">
        <v>191</v>
      </c>
      <c r="D701" s="47" t="s">
        <v>40</v>
      </c>
      <c r="E701" s="47" t="s">
        <v>84</v>
      </c>
      <c r="F701" s="47" t="s">
        <v>158</v>
      </c>
      <c r="G701" s="47" t="s">
        <v>90</v>
      </c>
      <c r="H701" s="47" t="s">
        <v>86</v>
      </c>
      <c r="I701" s="56">
        <v>10</v>
      </c>
    </row>
    <row r="702" spans="1:9" x14ac:dyDescent="0.2">
      <c r="A702" s="47" t="s">
        <v>155</v>
      </c>
      <c r="B702" s="47" t="s">
        <v>96</v>
      </c>
      <c r="C702" s="47" t="s">
        <v>191</v>
      </c>
      <c r="D702" s="47" t="s">
        <v>40</v>
      </c>
      <c r="E702" s="47" t="s">
        <v>84</v>
      </c>
      <c r="F702" s="47" t="s">
        <v>158</v>
      </c>
      <c r="G702" s="47" t="s">
        <v>90</v>
      </c>
      <c r="H702" s="47" t="s">
        <v>87</v>
      </c>
      <c r="I702" s="56">
        <v>4</v>
      </c>
    </row>
    <row r="703" spans="1:9" x14ac:dyDescent="0.2">
      <c r="A703" s="47" t="s">
        <v>155</v>
      </c>
      <c r="B703" s="47" t="s">
        <v>37</v>
      </c>
      <c r="C703" s="47" t="s">
        <v>192</v>
      </c>
      <c r="D703" s="47" t="s">
        <v>40</v>
      </c>
      <c r="E703" s="47" t="s">
        <v>84</v>
      </c>
      <c r="F703" s="47" t="s">
        <v>158</v>
      </c>
      <c r="G703" s="47" t="s">
        <v>160</v>
      </c>
      <c r="H703" s="47" t="s">
        <v>86</v>
      </c>
      <c r="I703" s="56">
        <v>1</v>
      </c>
    </row>
    <row r="704" spans="1:9" x14ac:dyDescent="0.2">
      <c r="A704" s="47" t="s">
        <v>155</v>
      </c>
      <c r="B704" s="47" t="s">
        <v>39</v>
      </c>
      <c r="C704" s="47" t="s">
        <v>194</v>
      </c>
      <c r="D704" s="47" t="s">
        <v>40</v>
      </c>
      <c r="E704" s="47" t="s">
        <v>84</v>
      </c>
      <c r="F704" s="47" t="s">
        <v>158</v>
      </c>
      <c r="G704" s="47" t="s">
        <v>160</v>
      </c>
      <c r="H704" s="47" t="s">
        <v>85</v>
      </c>
      <c r="I704" s="56">
        <v>2</v>
      </c>
    </row>
    <row r="705" spans="1:9" x14ac:dyDescent="0.2">
      <c r="A705" s="47" t="s">
        <v>155</v>
      </c>
      <c r="B705" s="47" t="s">
        <v>39</v>
      </c>
      <c r="C705" s="47" t="s">
        <v>194</v>
      </c>
      <c r="D705" s="47" t="s">
        <v>40</v>
      </c>
      <c r="E705" s="47" t="s">
        <v>84</v>
      </c>
      <c r="F705" s="47" t="s">
        <v>158</v>
      </c>
      <c r="G705" s="47" t="s">
        <v>160</v>
      </c>
      <c r="H705" s="47" t="s">
        <v>86</v>
      </c>
      <c r="I705" s="56">
        <v>1</v>
      </c>
    </row>
    <row r="706" spans="1:9" x14ac:dyDescent="0.2">
      <c r="A706" s="47" t="s">
        <v>155</v>
      </c>
      <c r="B706" s="47" t="s">
        <v>39</v>
      </c>
      <c r="C706" s="47" t="s">
        <v>194</v>
      </c>
      <c r="D706" s="47" t="s">
        <v>40</v>
      </c>
      <c r="E706" s="47" t="s">
        <v>84</v>
      </c>
      <c r="F706" s="47" t="s">
        <v>158</v>
      </c>
      <c r="G706" s="47" t="s">
        <v>160</v>
      </c>
      <c r="H706" s="47" t="s">
        <v>87</v>
      </c>
      <c r="I706" s="56">
        <v>3</v>
      </c>
    </row>
    <row r="707" spans="1:9" x14ac:dyDescent="0.2">
      <c r="A707" s="47" t="s">
        <v>155</v>
      </c>
      <c r="B707" s="47" t="s">
        <v>39</v>
      </c>
      <c r="C707" s="47" t="s">
        <v>194</v>
      </c>
      <c r="D707" s="47" t="s">
        <v>40</v>
      </c>
      <c r="E707" s="47" t="s">
        <v>84</v>
      </c>
      <c r="F707" s="47" t="s">
        <v>158</v>
      </c>
      <c r="G707" s="47" t="s">
        <v>160</v>
      </c>
      <c r="H707" s="47" t="s">
        <v>88</v>
      </c>
      <c r="I707" s="56">
        <v>3</v>
      </c>
    </row>
    <row r="708" spans="1:9" x14ac:dyDescent="0.2">
      <c r="A708" s="47" t="s">
        <v>155</v>
      </c>
      <c r="B708" s="47" t="s">
        <v>39</v>
      </c>
      <c r="C708" s="47" t="s">
        <v>194</v>
      </c>
      <c r="D708" s="47" t="s">
        <v>40</v>
      </c>
      <c r="E708" s="47" t="s">
        <v>84</v>
      </c>
      <c r="F708" s="47" t="s">
        <v>158</v>
      </c>
      <c r="G708" s="47" t="s">
        <v>90</v>
      </c>
      <c r="H708" s="47" t="s">
        <v>87</v>
      </c>
      <c r="I708" s="56">
        <v>10</v>
      </c>
    </row>
    <row r="709" spans="1:9" x14ac:dyDescent="0.2">
      <c r="A709" s="47" t="s">
        <v>155</v>
      </c>
      <c r="B709" s="47" t="s">
        <v>39</v>
      </c>
      <c r="C709" s="47" t="s">
        <v>194</v>
      </c>
      <c r="D709" s="47" t="s">
        <v>40</v>
      </c>
      <c r="E709" s="47" t="s">
        <v>84</v>
      </c>
      <c r="F709" s="47" t="s">
        <v>158</v>
      </c>
      <c r="G709" s="47" t="s">
        <v>90</v>
      </c>
      <c r="H709" s="47" t="s">
        <v>88</v>
      </c>
      <c r="I709" s="56">
        <v>1</v>
      </c>
    </row>
    <row r="710" spans="1:9" x14ac:dyDescent="0.2">
      <c r="A710" s="47" t="s">
        <v>144</v>
      </c>
      <c r="B710" s="47" t="s">
        <v>3</v>
      </c>
      <c r="C710" s="47" t="s">
        <v>162</v>
      </c>
      <c r="D710" s="47" t="s">
        <v>83</v>
      </c>
      <c r="E710" s="47" t="s">
        <v>84</v>
      </c>
      <c r="F710" s="47" t="s">
        <v>158</v>
      </c>
      <c r="G710" s="47" t="s">
        <v>160</v>
      </c>
      <c r="H710" s="47" t="s">
        <v>85</v>
      </c>
      <c r="I710" s="56">
        <v>1</v>
      </c>
    </row>
    <row r="711" spans="1:9" x14ac:dyDescent="0.2">
      <c r="A711" s="47" t="s">
        <v>144</v>
      </c>
      <c r="B711" s="47" t="s">
        <v>3</v>
      </c>
      <c r="C711" s="47" t="s">
        <v>162</v>
      </c>
      <c r="D711" s="47" t="s">
        <v>83</v>
      </c>
      <c r="E711" s="47" t="s">
        <v>84</v>
      </c>
      <c r="F711" s="47" t="s">
        <v>158</v>
      </c>
      <c r="G711" s="47" t="s">
        <v>90</v>
      </c>
      <c r="H711" s="47" t="s">
        <v>85</v>
      </c>
      <c r="I711" s="56">
        <v>8</v>
      </c>
    </row>
    <row r="712" spans="1:9" x14ac:dyDescent="0.2">
      <c r="A712" s="47" t="s">
        <v>144</v>
      </c>
      <c r="B712" s="47" t="s">
        <v>3</v>
      </c>
      <c r="C712" s="47" t="s">
        <v>162</v>
      </c>
      <c r="D712" s="47" t="s">
        <v>83</v>
      </c>
      <c r="E712" s="47" t="s">
        <v>84</v>
      </c>
      <c r="F712" s="47" t="s">
        <v>158</v>
      </c>
      <c r="G712" s="47" t="s">
        <v>90</v>
      </c>
      <c r="H712" s="47" t="s">
        <v>86</v>
      </c>
      <c r="I712" s="56">
        <v>19</v>
      </c>
    </row>
    <row r="713" spans="1:9" x14ac:dyDescent="0.2">
      <c r="A713" s="47" t="s">
        <v>144</v>
      </c>
      <c r="B713" s="47" t="s">
        <v>3</v>
      </c>
      <c r="C713" s="47" t="s">
        <v>162</v>
      </c>
      <c r="D713" s="47" t="s">
        <v>83</v>
      </c>
      <c r="E713" s="47" t="s">
        <v>84</v>
      </c>
      <c r="F713" s="47" t="s">
        <v>158</v>
      </c>
      <c r="G713" s="47" t="s">
        <v>90</v>
      </c>
      <c r="H713" s="47" t="s">
        <v>87</v>
      </c>
      <c r="I713" s="56">
        <v>2</v>
      </c>
    </row>
    <row r="714" spans="1:9" x14ac:dyDescent="0.2">
      <c r="A714" s="47" t="s">
        <v>144</v>
      </c>
      <c r="B714" s="47" t="s">
        <v>4</v>
      </c>
      <c r="C714" s="47" t="s">
        <v>163</v>
      </c>
      <c r="D714" s="47" t="s">
        <v>83</v>
      </c>
      <c r="E714" s="47" t="s">
        <v>91</v>
      </c>
      <c r="F714" s="47" t="s">
        <v>158</v>
      </c>
      <c r="G714" s="47" t="s">
        <v>160</v>
      </c>
      <c r="H714" s="47" t="s">
        <v>85</v>
      </c>
      <c r="I714" s="56">
        <v>2</v>
      </c>
    </row>
    <row r="715" spans="1:9" x14ac:dyDescent="0.2">
      <c r="A715" s="47" t="s">
        <v>144</v>
      </c>
      <c r="B715" s="47" t="s">
        <v>4</v>
      </c>
      <c r="C715" s="47" t="s">
        <v>163</v>
      </c>
      <c r="D715" s="47" t="s">
        <v>83</v>
      </c>
      <c r="E715" s="47" t="s">
        <v>91</v>
      </c>
      <c r="F715" s="47" t="s">
        <v>158</v>
      </c>
      <c r="G715" s="47" t="s">
        <v>90</v>
      </c>
      <c r="H715" s="47" t="s">
        <v>85</v>
      </c>
      <c r="I715" s="56">
        <v>4</v>
      </c>
    </row>
    <row r="716" spans="1:9" x14ac:dyDescent="0.2">
      <c r="A716" s="47" t="s">
        <v>144</v>
      </c>
      <c r="B716" s="47" t="s">
        <v>4</v>
      </c>
      <c r="C716" s="47" t="s">
        <v>163</v>
      </c>
      <c r="D716" s="47" t="s">
        <v>83</v>
      </c>
      <c r="E716" s="47" t="s">
        <v>91</v>
      </c>
      <c r="F716" s="47" t="s">
        <v>158</v>
      </c>
      <c r="G716" s="47" t="s">
        <v>90</v>
      </c>
      <c r="H716" s="47" t="s">
        <v>86</v>
      </c>
      <c r="I716" s="56">
        <v>6</v>
      </c>
    </row>
    <row r="717" spans="1:9" x14ac:dyDescent="0.2">
      <c r="A717" s="47" t="s">
        <v>144</v>
      </c>
      <c r="B717" s="47" t="s">
        <v>4</v>
      </c>
      <c r="C717" s="47" t="s">
        <v>163</v>
      </c>
      <c r="D717" s="47" t="s">
        <v>83</v>
      </c>
      <c r="E717" s="47" t="s">
        <v>91</v>
      </c>
      <c r="F717" s="47" t="s">
        <v>158</v>
      </c>
      <c r="G717" s="47" t="s">
        <v>90</v>
      </c>
      <c r="H717" s="47" t="s">
        <v>87</v>
      </c>
      <c r="I717" s="56">
        <v>2</v>
      </c>
    </row>
    <row r="718" spans="1:9" x14ac:dyDescent="0.2">
      <c r="A718" s="47" t="s">
        <v>144</v>
      </c>
      <c r="B718" s="47" t="s">
        <v>4</v>
      </c>
      <c r="C718" s="47" t="s">
        <v>163</v>
      </c>
      <c r="D718" s="47" t="s">
        <v>83</v>
      </c>
      <c r="E718" s="47" t="s">
        <v>91</v>
      </c>
      <c r="F718" s="47" t="s">
        <v>158</v>
      </c>
      <c r="G718" s="47" t="s">
        <v>90</v>
      </c>
      <c r="H718" s="47" t="s">
        <v>88</v>
      </c>
      <c r="I718" s="56">
        <v>1</v>
      </c>
    </row>
    <row r="719" spans="1:9" x14ac:dyDescent="0.2">
      <c r="A719" s="47" t="s">
        <v>144</v>
      </c>
      <c r="B719" s="47" t="s">
        <v>5</v>
      </c>
      <c r="C719" s="47" t="s">
        <v>164</v>
      </c>
      <c r="D719" s="47" t="s">
        <v>83</v>
      </c>
      <c r="E719" s="47" t="s">
        <v>92</v>
      </c>
      <c r="F719" s="47" t="s">
        <v>158</v>
      </c>
      <c r="G719" s="47" t="s">
        <v>160</v>
      </c>
      <c r="H719" s="47" t="s">
        <v>85</v>
      </c>
      <c r="I719" s="56">
        <v>1</v>
      </c>
    </row>
    <row r="720" spans="1:9" x14ac:dyDescent="0.2">
      <c r="A720" s="47" t="s">
        <v>144</v>
      </c>
      <c r="B720" s="47" t="s">
        <v>6</v>
      </c>
      <c r="C720" s="47" t="s">
        <v>165</v>
      </c>
      <c r="D720" s="47" t="s">
        <v>83</v>
      </c>
      <c r="E720" s="47" t="s">
        <v>91</v>
      </c>
      <c r="F720" s="47" t="s">
        <v>158</v>
      </c>
      <c r="G720" s="47" t="s">
        <v>160</v>
      </c>
      <c r="H720" s="47" t="s">
        <v>85</v>
      </c>
      <c r="I720" s="56">
        <v>2</v>
      </c>
    </row>
    <row r="721" spans="1:9" x14ac:dyDescent="0.2">
      <c r="A721" s="47" t="s">
        <v>144</v>
      </c>
      <c r="B721" s="47" t="s">
        <v>6</v>
      </c>
      <c r="C721" s="47" t="s">
        <v>165</v>
      </c>
      <c r="D721" s="47" t="s">
        <v>83</v>
      </c>
      <c r="E721" s="47" t="s">
        <v>91</v>
      </c>
      <c r="F721" s="47" t="s">
        <v>158</v>
      </c>
      <c r="G721" s="47" t="s">
        <v>160</v>
      </c>
      <c r="H721" s="47" t="s">
        <v>86</v>
      </c>
      <c r="I721" s="56">
        <v>1</v>
      </c>
    </row>
    <row r="722" spans="1:9" x14ac:dyDescent="0.2">
      <c r="A722" s="47" t="s">
        <v>144</v>
      </c>
      <c r="B722" s="47" t="s">
        <v>6</v>
      </c>
      <c r="C722" s="47" t="s">
        <v>165</v>
      </c>
      <c r="D722" s="47" t="s">
        <v>83</v>
      </c>
      <c r="E722" s="47" t="s">
        <v>91</v>
      </c>
      <c r="F722" s="47" t="s">
        <v>158</v>
      </c>
      <c r="G722" s="47" t="s">
        <v>160</v>
      </c>
      <c r="H722" s="47" t="s">
        <v>87</v>
      </c>
      <c r="I722" s="56">
        <v>3</v>
      </c>
    </row>
    <row r="723" spans="1:9" x14ac:dyDescent="0.2">
      <c r="A723" s="47" t="s">
        <v>144</v>
      </c>
      <c r="B723" s="47" t="s">
        <v>6</v>
      </c>
      <c r="C723" s="47" t="s">
        <v>165</v>
      </c>
      <c r="D723" s="47" t="s">
        <v>83</v>
      </c>
      <c r="E723" s="47" t="s">
        <v>91</v>
      </c>
      <c r="F723" s="47" t="s">
        <v>158</v>
      </c>
      <c r="G723" s="47" t="s">
        <v>90</v>
      </c>
      <c r="H723" s="47" t="s">
        <v>85</v>
      </c>
      <c r="I723" s="56">
        <v>6</v>
      </c>
    </row>
    <row r="724" spans="1:9" x14ac:dyDescent="0.2">
      <c r="A724" s="47" t="s">
        <v>144</v>
      </c>
      <c r="B724" s="47" t="s">
        <v>6</v>
      </c>
      <c r="C724" s="47" t="s">
        <v>165</v>
      </c>
      <c r="D724" s="47" t="s">
        <v>83</v>
      </c>
      <c r="E724" s="47" t="s">
        <v>91</v>
      </c>
      <c r="F724" s="47" t="s">
        <v>158</v>
      </c>
      <c r="G724" s="47" t="s">
        <v>90</v>
      </c>
      <c r="H724" s="47" t="s">
        <v>86</v>
      </c>
      <c r="I724" s="56">
        <v>8</v>
      </c>
    </row>
    <row r="725" spans="1:9" x14ac:dyDescent="0.2">
      <c r="A725" s="47" t="s">
        <v>144</v>
      </c>
      <c r="B725" s="47" t="s">
        <v>6</v>
      </c>
      <c r="C725" s="47" t="s">
        <v>165</v>
      </c>
      <c r="D725" s="47" t="s">
        <v>83</v>
      </c>
      <c r="E725" s="47" t="s">
        <v>91</v>
      </c>
      <c r="F725" s="47" t="s">
        <v>158</v>
      </c>
      <c r="G725" s="47" t="s">
        <v>90</v>
      </c>
      <c r="H725" s="47" t="s">
        <v>87</v>
      </c>
      <c r="I725" s="56">
        <v>7</v>
      </c>
    </row>
    <row r="726" spans="1:9" x14ac:dyDescent="0.2">
      <c r="A726" s="47" t="s">
        <v>144</v>
      </c>
      <c r="B726" s="47" t="s">
        <v>6</v>
      </c>
      <c r="C726" s="47" t="s">
        <v>165</v>
      </c>
      <c r="D726" s="47" t="s">
        <v>83</v>
      </c>
      <c r="E726" s="47" t="s">
        <v>91</v>
      </c>
      <c r="F726" s="47" t="s">
        <v>158</v>
      </c>
      <c r="G726" s="47" t="s">
        <v>90</v>
      </c>
      <c r="H726" s="47" t="s">
        <v>88</v>
      </c>
      <c r="I726" s="56">
        <v>3</v>
      </c>
    </row>
    <row r="727" spans="1:9" x14ac:dyDescent="0.2">
      <c r="A727" s="47" t="s">
        <v>144</v>
      </c>
      <c r="B727" s="47" t="s">
        <v>7</v>
      </c>
      <c r="C727" s="47" t="s">
        <v>201</v>
      </c>
      <c r="D727" s="47" t="s">
        <v>83</v>
      </c>
      <c r="E727" s="47" t="s">
        <v>84</v>
      </c>
      <c r="F727" s="47" t="s">
        <v>158</v>
      </c>
      <c r="G727" s="47" t="s">
        <v>160</v>
      </c>
      <c r="H727" s="47" t="s">
        <v>85</v>
      </c>
      <c r="I727" s="56">
        <v>2</v>
      </c>
    </row>
    <row r="728" spans="1:9" x14ac:dyDescent="0.2">
      <c r="A728" s="47" t="s">
        <v>144</v>
      </c>
      <c r="B728" s="47" t="s">
        <v>93</v>
      </c>
      <c r="C728" s="47" t="s">
        <v>168</v>
      </c>
      <c r="D728" s="47" t="s">
        <v>83</v>
      </c>
      <c r="E728" s="47" t="s">
        <v>92</v>
      </c>
      <c r="F728" s="47" t="s">
        <v>158</v>
      </c>
      <c r="G728" s="47" t="s">
        <v>160</v>
      </c>
      <c r="H728" s="47" t="s">
        <v>86</v>
      </c>
      <c r="I728" s="56">
        <v>1</v>
      </c>
    </row>
    <row r="729" spans="1:9" x14ac:dyDescent="0.2">
      <c r="A729" s="47" t="s">
        <v>144</v>
      </c>
      <c r="B729" s="47" t="s">
        <v>93</v>
      </c>
      <c r="C729" s="47" t="s">
        <v>168</v>
      </c>
      <c r="D729" s="47" t="s">
        <v>83</v>
      </c>
      <c r="E729" s="47" t="s">
        <v>92</v>
      </c>
      <c r="F729" s="47" t="s">
        <v>158</v>
      </c>
      <c r="G729" s="47" t="s">
        <v>160</v>
      </c>
      <c r="H729" s="47" t="s">
        <v>87</v>
      </c>
      <c r="I729" s="56">
        <v>5</v>
      </c>
    </row>
    <row r="730" spans="1:9" x14ac:dyDescent="0.2">
      <c r="A730" s="47" t="s">
        <v>144</v>
      </c>
      <c r="B730" s="47" t="s">
        <v>93</v>
      </c>
      <c r="C730" s="47" t="s">
        <v>168</v>
      </c>
      <c r="D730" s="47" t="s">
        <v>83</v>
      </c>
      <c r="E730" s="47" t="s">
        <v>92</v>
      </c>
      <c r="F730" s="47" t="s">
        <v>158</v>
      </c>
      <c r="G730" s="47" t="s">
        <v>160</v>
      </c>
      <c r="H730" s="47" t="s">
        <v>88</v>
      </c>
      <c r="I730" s="56">
        <v>1</v>
      </c>
    </row>
    <row r="731" spans="1:9" x14ac:dyDescent="0.2">
      <c r="A731" s="47" t="s">
        <v>144</v>
      </c>
      <c r="B731" s="47" t="s">
        <v>93</v>
      </c>
      <c r="C731" s="47" t="s">
        <v>168</v>
      </c>
      <c r="D731" s="47" t="s">
        <v>83</v>
      </c>
      <c r="E731" s="47" t="s">
        <v>92</v>
      </c>
      <c r="F731" s="47" t="s">
        <v>158</v>
      </c>
      <c r="G731" s="47" t="s">
        <v>90</v>
      </c>
      <c r="H731" s="47" t="s">
        <v>86</v>
      </c>
      <c r="I731" s="56">
        <v>4</v>
      </c>
    </row>
    <row r="732" spans="1:9" x14ac:dyDescent="0.2">
      <c r="A732" s="47" t="s">
        <v>144</v>
      </c>
      <c r="B732" s="47" t="s">
        <v>93</v>
      </c>
      <c r="C732" s="47" t="s">
        <v>168</v>
      </c>
      <c r="D732" s="47" t="s">
        <v>83</v>
      </c>
      <c r="E732" s="47" t="s">
        <v>92</v>
      </c>
      <c r="F732" s="47" t="s">
        <v>158</v>
      </c>
      <c r="G732" s="47" t="s">
        <v>90</v>
      </c>
      <c r="H732" s="47" t="s">
        <v>87</v>
      </c>
      <c r="I732" s="56">
        <v>3</v>
      </c>
    </row>
    <row r="733" spans="1:9" x14ac:dyDescent="0.2">
      <c r="A733" s="47" t="s">
        <v>144</v>
      </c>
      <c r="B733" s="47" t="s">
        <v>93</v>
      </c>
      <c r="C733" s="47" t="s">
        <v>168</v>
      </c>
      <c r="D733" s="47" t="s">
        <v>83</v>
      </c>
      <c r="E733" s="47" t="s">
        <v>92</v>
      </c>
      <c r="F733" s="47" t="s">
        <v>158</v>
      </c>
      <c r="G733" s="47" t="s">
        <v>90</v>
      </c>
      <c r="H733" s="47" t="s">
        <v>88</v>
      </c>
      <c r="I733" s="56">
        <v>3</v>
      </c>
    </row>
    <row r="734" spans="1:9" x14ac:dyDescent="0.2">
      <c r="A734" s="47" t="s">
        <v>144</v>
      </c>
      <c r="B734" s="47" t="s">
        <v>94</v>
      </c>
      <c r="C734" s="47" t="s">
        <v>169</v>
      </c>
      <c r="D734" s="47" t="s">
        <v>83</v>
      </c>
      <c r="E734" s="47" t="s">
        <v>91</v>
      </c>
      <c r="F734" s="47" t="s">
        <v>158</v>
      </c>
      <c r="G734" s="47" t="s">
        <v>160</v>
      </c>
      <c r="H734" s="47" t="s">
        <v>85</v>
      </c>
      <c r="I734" s="56">
        <v>2</v>
      </c>
    </row>
    <row r="735" spans="1:9" x14ac:dyDescent="0.2">
      <c r="A735" s="47" t="s">
        <v>144</v>
      </c>
      <c r="B735" s="47" t="s">
        <v>94</v>
      </c>
      <c r="C735" s="47" t="s">
        <v>169</v>
      </c>
      <c r="D735" s="47" t="s">
        <v>83</v>
      </c>
      <c r="E735" s="47" t="s">
        <v>91</v>
      </c>
      <c r="F735" s="47" t="s">
        <v>158</v>
      </c>
      <c r="G735" s="47" t="s">
        <v>160</v>
      </c>
      <c r="H735" s="47" t="s">
        <v>86</v>
      </c>
      <c r="I735" s="56">
        <v>5</v>
      </c>
    </row>
    <row r="736" spans="1:9" x14ac:dyDescent="0.2">
      <c r="A736" s="47" t="s">
        <v>144</v>
      </c>
      <c r="B736" s="47" t="s">
        <v>94</v>
      </c>
      <c r="C736" s="47" t="s">
        <v>169</v>
      </c>
      <c r="D736" s="47" t="s">
        <v>83</v>
      </c>
      <c r="E736" s="47" t="s">
        <v>91</v>
      </c>
      <c r="F736" s="47" t="s">
        <v>158</v>
      </c>
      <c r="G736" s="47" t="s">
        <v>160</v>
      </c>
      <c r="H736" s="47" t="s">
        <v>87</v>
      </c>
      <c r="I736" s="56">
        <v>4</v>
      </c>
    </row>
    <row r="737" spans="1:9" x14ac:dyDescent="0.2">
      <c r="A737" s="47" t="s">
        <v>144</v>
      </c>
      <c r="B737" s="47" t="s">
        <v>94</v>
      </c>
      <c r="C737" s="47" t="s">
        <v>169</v>
      </c>
      <c r="D737" s="47" t="s">
        <v>83</v>
      </c>
      <c r="E737" s="47" t="s">
        <v>91</v>
      </c>
      <c r="F737" s="47" t="s">
        <v>158</v>
      </c>
      <c r="G737" s="47" t="s">
        <v>160</v>
      </c>
      <c r="H737" s="47" t="s">
        <v>88</v>
      </c>
      <c r="I737" s="56">
        <v>3</v>
      </c>
    </row>
    <row r="738" spans="1:9" x14ac:dyDescent="0.2">
      <c r="A738" s="47" t="s">
        <v>144</v>
      </c>
      <c r="B738" s="47" t="s">
        <v>94</v>
      </c>
      <c r="C738" s="47" t="s">
        <v>169</v>
      </c>
      <c r="D738" s="47" t="s">
        <v>83</v>
      </c>
      <c r="E738" s="47" t="s">
        <v>91</v>
      </c>
      <c r="F738" s="47" t="s">
        <v>158</v>
      </c>
      <c r="G738" s="47" t="s">
        <v>90</v>
      </c>
      <c r="H738" s="47" t="s">
        <v>86</v>
      </c>
      <c r="I738" s="56">
        <v>2</v>
      </c>
    </row>
    <row r="739" spans="1:9" x14ac:dyDescent="0.2">
      <c r="A739" s="47" t="s">
        <v>144</v>
      </c>
      <c r="B739" s="47" t="s">
        <v>94</v>
      </c>
      <c r="C739" s="47" t="s">
        <v>169</v>
      </c>
      <c r="D739" s="47" t="s">
        <v>83</v>
      </c>
      <c r="E739" s="47" t="s">
        <v>91</v>
      </c>
      <c r="F739" s="47" t="s">
        <v>158</v>
      </c>
      <c r="G739" s="47" t="s">
        <v>90</v>
      </c>
      <c r="H739" s="47" t="s">
        <v>88</v>
      </c>
      <c r="I739" s="56">
        <v>1</v>
      </c>
    </row>
    <row r="740" spans="1:9" x14ac:dyDescent="0.2">
      <c r="A740" s="47" t="s">
        <v>144</v>
      </c>
      <c r="B740" s="47" t="s">
        <v>11</v>
      </c>
      <c r="C740" s="47" t="s">
        <v>170</v>
      </c>
      <c r="D740" s="47" t="s">
        <v>83</v>
      </c>
      <c r="E740" s="47" t="s">
        <v>92</v>
      </c>
      <c r="F740" s="47" t="s">
        <v>158</v>
      </c>
      <c r="G740" s="47" t="s">
        <v>159</v>
      </c>
      <c r="H740" s="47" t="s">
        <v>85</v>
      </c>
      <c r="I740" s="56">
        <v>1</v>
      </c>
    </row>
    <row r="741" spans="1:9" x14ac:dyDescent="0.2">
      <c r="A741" s="47" t="s">
        <v>144</v>
      </c>
      <c r="B741" s="47" t="s">
        <v>11</v>
      </c>
      <c r="C741" s="47" t="s">
        <v>170</v>
      </c>
      <c r="D741" s="47" t="s">
        <v>83</v>
      </c>
      <c r="E741" s="47" t="s">
        <v>92</v>
      </c>
      <c r="F741" s="47" t="s">
        <v>158</v>
      </c>
      <c r="G741" s="47" t="s">
        <v>159</v>
      </c>
      <c r="H741" s="47" t="s">
        <v>86</v>
      </c>
      <c r="I741" s="56">
        <v>2</v>
      </c>
    </row>
    <row r="742" spans="1:9" x14ac:dyDescent="0.2">
      <c r="A742" s="47" t="s">
        <v>144</v>
      </c>
      <c r="B742" s="47" t="s">
        <v>11</v>
      </c>
      <c r="C742" s="47" t="s">
        <v>170</v>
      </c>
      <c r="D742" s="47" t="s">
        <v>83</v>
      </c>
      <c r="E742" s="47" t="s">
        <v>92</v>
      </c>
      <c r="F742" s="47" t="s">
        <v>158</v>
      </c>
      <c r="G742" s="47" t="s">
        <v>159</v>
      </c>
      <c r="H742" s="47" t="s">
        <v>87</v>
      </c>
      <c r="I742" s="56">
        <v>1</v>
      </c>
    </row>
    <row r="743" spans="1:9" x14ac:dyDescent="0.2">
      <c r="A743" s="47" t="s">
        <v>144</v>
      </c>
      <c r="B743" s="47" t="s">
        <v>11</v>
      </c>
      <c r="C743" s="47" t="s">
        <v>170</v>
      </c>
      <c r="D743" s="47" t="s">
        <v>83</v>
      </c>
      <c r="E743" s="47" t="s">
        <v>92</v>
      </c>
      <c r="F743" s="47" t="s">
        <v>158</v>
      </c>
      <c r="G743" s="47" t="s">
        <v>160</v>
      </c>
      <c r="H743" s="47" t="s">
        <v>86</v>
      </c>
      <c r="I743" s="56">
        <v>3</v>
      </c>
    </row>
    <row r="744" spans="1:9" x14ac:dyDescent="0.2">
      <c r="A744" s="47" t="s">
        <v>144</v>
      </c>
      <c r="B744" s="47" t="s">
        <v>11</v>
      </c>
      <c r="C744" s="47" t="s">
        <v>170</v>
      </c>
      <c r="D744" s="47" t="s">
        <v>83</v>
      </c>
      <c r="E744" s="47" t="s">
        <v>92</v>
      </c>
      <c r="F744" s="47" t="s">
        <v>158</v>
      </c>
      <c r="G744" s="47" t="s">
        <v>90</v>
      </c>
      <c r="H744" s="47" t="s">
        <v>85</v>
      </c>
      <c r="I744" s="56">
        <v>6</v>
      </c>
    </row>
    <row r="745" spans="1:9" x14ac:dyDescent="0.2">
      <c r="A745" s="47" t="s">
        <v>144</v>
      </c>
      <c r="B745" s="47" t="s">
        <v>11</v>
      </c>
      <c r="C745" s="47" t="s">
        <v>170</v>
      </c>
      <c r="D745" s="47" t="s">
        <v>83</v>
      </c>
      <c r="E745" s="47" t="s">
        <v>92</v>
      </c>
      <c r="F745" s="47" t="s">
        <v>158</v>
      </c>
      <c r="G745" s="47" t="s">
        <v>90</v>
      </c>
      <c r="H745" s="47" t="s">
        <v>86</v>
      </c>
      <c r="I745" s="56">
        <v>13</v>
      </c>
    </row>
    <row r="746" spans="1:9" x14ac:dyDescent="0.2">
      <c r="A746" s="47" t="s">
        <v>144</v>
      </c>
      <c r="B746" s="47" t="s">
        <v>11</v>
      </c>
      <c r="C746" s="47" t="s">
        <v>170</v>
      </c>
      <c r="D746" s="47" t="s">
        <v>83</v>
      </c>
      <c r="E746" s="47" t="s">
        <v>92</v>
      </c>
      <c r="F746" s="47" t="s">
        <v>158</v>
      </c>
      <c r="G746" s="47" t="s">
        <v>90</v>
      </c>
      <c r="H746" s="47" t="s">
        <v>87</v>
      </c>
      <c r="I746" s="56">
        <v>3</v>
      </c>
    </row>
    <row r="747" spans="1:9" x14ac:dyDescent="0.2">
      <c r="A747" s="47" t="s">
        <v>144</v>
      </c>
      <c r="B747" s="47" t="s">
        <v>11</v>
      </c>
      <c r="C747" s="47" t="s">
        <v>170</v>
      </c>
      <c r="D747" s="47" t="s">
        <v>83</v>
      </c>
      <c r="E747" s="47" t="s">
        <v>92</v>
      </c>
      <c r="F747" s="47" t="s">
        <v>158</v>
      </c>
      <c r="G747" s="47" t="s">
        <v>90</v>
      </c>
      <c r="H747" s="47" t="s">
        <v>88</v>
      </c>
      <c r="I747" s="56">
        <v>3</v>
      </c>
    </row>
    <row r="748" spans="1:9" x14ac:dyDescent="0.2">
      <c r="A748" s="47" t="s">
        <v>144</v>
      </c>
      <c r="B748" s="47" t="s">
        <v>13</v>
      </c>
      <c r="C748" s="47" t="s">
        <v>172</v>
      </c>
      <c r="D748" s="47" t="s">
        <v>83</v>
      </c>
      <c r="E748" s="47" t="s">
        <v>91</v>
      </c>
      <c r="F748" s="47" t="s">
        <v>158</v>
      </c>
      <c r="G748" s="47" t="s">
        <v>90</v>
      </c>
      <c r="H748" s="47" t="s">
        <v>85</v>
      </c>
      <c r="I748" s="56">
        <v>14</v>
      </c>
    </row>
    <row r="749" spans="1:9" x14ac:dyDescent="0.2">
      <c r="A749" s="47" t="s">
        <v>144</v>
      </c>
      <c r="B749" s="47" t="s">
        <v>13</v>
      </c>
      <c r="C749" s="47" t="s">
        <v>172</v>
      </c>
      <c r="D749" s="47" t="s">
        <v>83</v>
      </c>
      <c r="E749" s="47" t="s">
        <v>91</v>
      </c>
      <c r="F749" s="47" t="s">
        <v>158</v>
      </c>
      <c r="G749" s="47" t="s">
        <v>90</v>
      </c>
      <c r="H749" s="47" t="s">
        <v>86</v>
      </c>
      <c r="I749" s="56">
        <v>16</v>
      </c>
    </row>
    <row r="750" spans="1:9" x14ac:dyDescent="0.2">
      <c r="A750" s="47" t="s">
        <v>144</v>
      </c>
      <c r="B750" s="47" t="s">
        <v>13</v>
      </c>
      <c r="C750" s="47" t="s">
        <v>172</v>
      </c>
      <c r="D750" s="47" t="s">
        <v>83</v>
      </c>
      <c r="E750" s="47" t="s">
        <v>91</v>
      </c>
      <c r="F750" s="47" t="s">
        <v>158</v>
      </c>
      <c r="G750" s="47" t="s">
        <v>90</v>
      </c>
      <c r="H750" s="47" t="s">
        <v>87</v>
      </c>
      <c r="I750" s="56">
        <v>1</v>
      </c>
    </row>
    <row r="751" spans="1:9" x14ac:dyDescent="0.2">
      <c r="A751" s="47" t="s">
        <v>144</v>
      </c>
      <c r="B751" s="47" t="s">
        <v>14</v>
      </c>
      <c r="C751" s="47" t="s">
        <v>173</v>
      </c>
      <c r="D751" s="47" t="s">
        <v>83</v>
      </c>
      <c r="E751" s="47" t="s">
        <v>91</v>
      </c>
      <c r="F751" s="47" t="s">
        <v>158</v>
      </c>
      <c r="G751" s="47" t="s">
        <v>160</v>
      </c>
      <c r="H751" s="47" t="s">
        <v>86</v>
      </c>
      <c r="I751" s="56">
        <v>1</v>
      </c>
    </row>
    <row r="752" spans="1:9" x14ac:dyDescent="0.2">
      <c r="A752" s="47" t="s">
        <v>144</v>
      </c>
      <c r="B752" s="47" t="s">
        <v>14</v>
      </c>
      <c r="C752" s="47" t="s">
        <v>173</v>
      </c>
      <c r="D752" s="47" t="s">
        <v>83</v>
      </c>
      <c r="E752" s="47" t="s">
        <v>91</v>
      </c>
      <c r="F752" s="47" t="s">
        <v>158</v>
      </c>
      <c r="G752" s="47" t="s">
        <v>160</v>
      </c>
      <c r="H752" s="47" t="s">
        <v>87</v>
      </c>
      <c r="I752" s="56">
        <v>2</v>
      </c>
    </row>
    <row r="753" spans="1:9" x14ac:dyDescent="0.2">
      <c r="A753" s="47" t="s">
        <v>144</v>
      </c>
      <c r="B753" s="47" t="s">
        <v>14</v>
      </c>
      <c r="C753" s="47" t="s">
        <v>173</v>
      </c>
      <c r="D753" s="47" t="s">
        <v>83</v>
      </c>
      <c r="E753" s="47" t="s">
        <v>91</v>
      </c>
      <c r="F753" s="47" t="s">
        <v>158</v>
      </c>
      <c r="G753" s="47" t="s">
        <v>90</v>
      </c>
      <c r="H753" s="47" t="s">
        <v>88</v>
      </c>
      <c r="I753" s="56">
        <v>4</v>
      </c>
    </row>
    <row r="754" spans="1:9" x14ac:dyDescent="0.2">
      <c r="A754" s="47" t="s">
        <v>144</v>
      </c>
      <c r="B754" s="47" t="s">
        <v>15</v>
      </c>
      <c r="C754" s="47" t="s">
        <v>174</v>
      </c>
      <c r="D754" s="47" t="s">
        <v>40</v>
      </c>
      <c r="E754" s="47" t="s">
        <v>84</v>
      </c>
      <c r="F754" s="47" t="s">
        <v>158</v>
      </c>
      <c r="G754" s="47" t="s">
        <v>90</v>
      </c>
      <c r="H754" s="47" t="s">
        <v>85</v>
      </c>
      <c r="I754" s="56">
        <v>70</v>
      </c>
    </row>
    <row r="755" spans="1:9" x14ac:dyDescent="0.2">
      <c r="A755" s="47" t="s">
        <v>144</v>
      </c>
      <c r="B755" s="47" t="s">
        <v>15</v>
      </c>
      <c r="C755" s="47" t="s">
        <v>174</v>
      </c>
      <c r="D755" s="47" t="s">
        <v>40</v>
      </c>
      <c r="E755" s="47" t="s">
        <v>84</v>
      </c>
      <c r="F755" s="47" t="s">
        <v>158</v>
      </c>
      <c r="G755" s="47" t="s">
        <v>90</v>
      </c>
      <c r="H755" s="47" t="s">
        <v>86</v>
      </c>
      <c r="I755" s="56">
        <v>139</v>
      </c>
    </row>
    <row r="756" spans="1:9" x14ac:dyDescent="0.2">
      <c r="A756" s="47" t="s">
        <v>144</v>
      </c>
      <c r="B756" s="47" t="s">
        <v>15</v>
      </c>
      <c r="C756" s="47" t="s">
        <v>174</v>
      </c>
      <c r="D756" s="47" t="s">
        <v>40</v>
      </c>
      <c r="E756" s="47" t="s">
        <v>84</v>
      </c>
      <c r="F756" s="47" t="s">
        <v>158</v>
      </c>
      <c r="G756" s="47" t="s">
        <v>90</v>
      </c>
      <c r="H756" s="47" t="s">
        <v>87</v>
      </c>
      <c r="I756" s="56">
        <v>39</v>
      </c>
    </row>
    <row r="757" spans="1:9" x14ac:dyDescent="0.2">
      <c r="A757" s="47" t="s">
        <v>144</v>
      </c>
      <c r="B757" s="47" t="s">
        <v>15</v>
      </c>
      <c r="C757" s="47" t="s">
        <v>174</v>
      </c>
      <c r="D757" s="47" t="s">
        <v>40</v>
      </c>
      <c r="E757" s="47" t="s">
        <v>84</v>
      </c>
      <c r="F757" s="47" t="s">
        <v>158</v>
      </c>
      <c r="G757" s="47" t="s">
        <v>90</v>
      </c>
      <c r="H757" s="47" t="s">
        <v>88</v>
      </c>
      <c r="I757" s="56">
        <v>7</v>
      </c>
    </row>
    <row r="758" spans="1:9" x14ac:dyDescent="0.2">
      <c r="A758" s="47" t="s">
        <v>144</v>
      </c>
      <c r="B758" s="47" t="s">
        <v>16</v>
      </c>
      <c r="C758" s="47" t="s">
        <v>175</v>
      </c>
      <c r="D758" s="47" t="s">
        <v>40</v>
      </c>
      <c r="E758" s="47" t="s">
        <v>84</v>
      </c>
      <c r="F758" s="47" t="s">
        <v>158</v>
      </c>
      <c r="G758" s="47" t="s">
        <v>90</v>
      </c>
      <c r="H758" s="47" t="s">
        <v>85</v>
      </c>
      <c r="I758" s="56">
        <v>21</v>
      </c>
    </row>
    <row r="759" spans="1:9" x14ac:dyDescent="0.2">
      <c r="A759" s="47" t="s">
        <v>144</v>
      </c>
      <c r="B759" s="47" t="s">
        <v>16</v>
      </c>
      <c r="C759" s="47" t="s">
        <v>175</v>
      </c>
      <c r="D759" s="47" t="s">
        <v>40</v>
      </c>
      <c r="E759" s="47" t="s">
        <v>84</v>
      </c>
      <c r="F759" s="47" t="s">
        <v>158</v>
      </c>
      <c r="G759" s="47" t="s">
        <v>90</v>
      </c>
      <c r="H759" s="47" t="s">
        <v>86</v>
      </c>
      <c r="I759" s="56">
        <v>50</v>
      </c>
    </row>
    <row r="760" spans="1:9" x14ac:dyDescent="0.2">
      <c r="A760" s="47" t="s">
        <v>144</v>
      </c>
      <c r="B760" s="47" t="s">
        <v>16</v>
      </c>
      <c r="C760" s="47" t="s">
        <v>175</v>
      </c>
      <c r="D760" s="47" t="s">
        <v>40</v>
      </c>
      <c r="E760" s="47" t="s">
        <v>84</v>
      </c>
      <c r="F760" s="47" t="s">
        <v>158</v>
      </c>
      <c r="G760" s="47" t="s">
        <v>90</v>
      </c>
      <c r="H760" s="47" t="s">
        <v>87</v>
      </c>
      <c r="I760" s="56">
        <v>12</v>
      </c>
    </row>
    <row r="761" spans="1:9" x14ac:dyDescent="0.2">
      <c r="A761" s="47" t="s">
        <v>144</v>
      </c>
      <c r="B761" s="47" t="s">
        <v>67</v>
      </c>
      <c r="C761" s="47" t="s">
        <v>176</v>
      </c>
      <c r="D761" s="47" t="s">
        <v>83</v>
      </c>
      <c r="E761" s="47" t="s">
        <v>91</v>
      </c>
      <c r="F761" s="47" t="s">
        <v>158</v>
      </c>
      <c r="G761" s="47" t="s">
        <v>160</v>
      </c>
      <c r="H761" s="47" t="s">
        <v>85</v>
      </c>
      <c r="I761" s="56">
        <v>3</v>
      </c>
    </row>
    <row r="762" spans="1:9" x14ac:dyDescent="0.2">
      <c r="A762" s="47" t="s">
        <v>144</v>
      </c>
      <c r="B762" s="47" t="s">
        <v>67</v>
      </c>
      <c r="C762" s="47" t="s">
        <v>176</v>
      </c>
      <c r="D762" s="47" t="s">
        <v>83</v>
      </c>
      <c r="E762" s="47" t="s">
        <v>91</v>
      </c>
      <c r="F762" s="47" t="s">
        <v>158</v>
      </c>
      <c r="G762" s="47" t="s">
        <v>160</v>
      </c>
      <c r="H762" s="47" t="s">
        <v>86</v>
      </c>
      <c r="I762" s="56">
        <v>4</v>
      </c>
    </row>
    <row r="763" spans="1:9" x14ac:dyDescent="0.2">
      <c r="A763" s="47" t="s">
        <v>144</v>
      </c>
      <c r="B763" s="47" t="s">
        <v>67</v>
      </c>
      <c r="C763" s="47" t="s">
        <v>176</v>
      </c>
      <c r="D763" s="47" t="s">
        <v>83</v>
      </c>
      <c r="E763" s="47" t="s">
        <v>91</v>
      </c>
      <c r="F763" s="47" t="s">
        <v>158</v>
      </c>
      <c r="G763" s="47" t="s">
        <v>90</v>
      </c>
      <c r="H763" s="47" t="s">
        <v>87</v>
      </c>
      <c r="I763" s="56">
        <v>2</v>
      </c>
    </row>
    <row r="764" spans="1:9" x14ac:dyDescent="0.2">
      <c r="A764" s="47" t="s">
        <v>144</v>
      </c>
      <c r="B764" s="47" t="s">
        <v>95</v>
      </c>
      <c r="C764" s="47" t="s">
        <v>196</v>
      </c>
      <c r="D764" s="47" t="s">
        <v>83</v>
      </c>
      <c r="E764" s="47" t="s">
        <v>91</v>
      </c>
      <c r="F764" s="47" t="s">
        <v>158</v>
      </c>
      <c r="G764" s="47" t="s">
        <v>160</v>
      </c>
      <c r="H764" s="47" t="s">
        <v>86</v>
      </c>
      <c r="I764" s="56">
        <v>2</v>
      </c>
    </row>
    <row r="765" spans="1:9" x14ac:dyDescent="0.2">
      <c r="A765" s="47" t="s">
        <v>144</v>
      </c>
      <c r="B765" s="47" t="s">
        <v>17</v>
      </c>
      <c r="C765" s="47" t="s">
        <v>177</v>
      </c>
      <c r="D765" s="47" t="s">
        <v>83</v>
      </c>
      <c r="E765" s="47" t="s">
        <v>84</v>
      </c>
      <c r="F765" s="47" t="s">
        <v>158</v>
      </c>
      <c r="G765" s="47" t="s">
        <v>90</v>
      </c>
      <c r="H765" s="47" t="s">
        <v>85</v>
      </c>
      <c r="I765" s="56">
        <v>8</v>
      </c>
    </row>
    <row r="766" spans="1:9" x14ac:dyDescent="0.2">
      <c r="A766" s="47" t="s">
        <v>144</v>
      </c>
      <c r="B766" s="47" t="s">
        <v>17</v>
      </c>
      <c r="C766" s="47" t="s">
        <v>177</v>
      </c>
      <c r="D766" s="47" t="s">
        <v>83</v>
      </c>
      <c r="E766" s="47" t="s">
        <v>84</v>
      </c>
      <c r="F766" s="47" t="s">
        <v>158</v>
      </c>
      <c r="G766" s="47" t="s">
        <v>90</v>
      </c>
      <c r="H766" s="47" t="s">
        <v>86</v>
      </c>
      <c r="I766" s="56">
        <v>7</v>
      </c>
    </row>
    <row r="767" spans="1:9" x14ac:dyDescent="0.2">
      <c r="A767" s="47" t="s">
        <v>144</v>
      </c>
      <c r="B767" s="47" t="s">
        <v>18</v>
      </c>
      <c r="C767" s="47" t="s">
        <v>178</v>
      </c>
      <c r="D767" s="47" t="s">
        <v>83</v>
      </c>
      <c r="E767" s="47" t="s">
        <v>91</v>
      </c>
      <c r="F767" s="47" t="s">
        <v>158</v>
      </c>
      <c r="G767" s="47" t="s">
        <v>159</v>
      </c>
      <c r="H767" s="47" t="s">
        <v>87</v>
      </c>
      <c r="I767" s="56">
        <v>1</v>
      </c>
    </row>
    <row r="768" spans="1:9" x14ac:dyDescent="0.2">
      <c r="A768" s="47" t="s">
        <v>144</v>
      </c>
      <c r="B768" s="47" t="s">
        <v>18</v>
      </c>
      <c r="C768" s="47" t="s">
        <v>178</v>
      </c>
      <c r="D768" s="47" t="s">
        <v>83</v>
      </c>
      <c r="E768" s="47" t="s">
        <v>91</v>
      </c>
      <c r="F768" s="47" t="s">
        <v>158</v>
      </c>
      <c r="G768" s="47" t="s">
        <v>160</v>
      </c>
      <c r="H768" s="47" t="s">
        <v>85</v>
      </c>
      <c r="I768" s="56">
        <v>2</v>
      </c>
    </row>
    <row r="769" spans="1:9" x14ac:dyDescent="0.2">
      <c r="A769" s="47" t="s">
        <v>144</v>
      </c>
      <c r="B769" s="47" t="s">
        <v>18</v>
      </c>
      <c r="C769" s="47" t="s">
        <v>178</v>
      </c>
      <c r="D769" s="47" t="s">
        <v>83</v>
      </c>
      <c r="E769" s="47" t="s">
        <v>91</v>
      </c>
      <c r="F769" s="47" t="s">
        <v>158</v>
      </c>
      <c r="G769" s="47" t="s">
        <v>160</v>
      </c>
      <c r="H769" s="47" t="s">
        <v>86</v>
      </c>
      <c r="I769" s="56">
        <v>3</v>
      </c>
    </row>
    <row r="770" spans="1:9" x14ac:dyDescent="0.2">
      <c r="A770" s="47" t="s">
        <v>144</v>
      </c>
      <c r="B770" s="47" t="s">
        <v>18</v>
      </c>
      <c r="C770" s="47" t="s">
        <v>178</v>
      </c>
      <c r="D770" s="47" t="s">
        <v>83</v>
      </c>
      <c r="E770" s="47" t="s">
        <v>91</v>
      </c>
      <c r="F770" s="47" t="s">
        <v>158</v>
      </c>
      <c r="G770" s="47" t="s">
        <v>160</v>
      </c>
      <c r="H770" s="47" t="s">
        <v>87</v>
      </c>
      <c r="I770" s="56">
        <v>2</v>
      </c>
    </row>
    <row r="771" spans="1:9" x14ac:dyDescent="0.2">
      <c r="A771" s="47" t="s">
        <v>144</v>
      </c>
      <c r="B771" s="47" t="s">
        <v>18</v>
      </c>
      <c r="C771" s="47" t="s">
        <v>178</v>
      </c>
      <c r="D771" s="47" t="s">
        <v>83</v>
      </c>
      <c r="E771" s="47" t="s">
        <v>91</v>
      </c>
      <c r="F771" s="47" t="s">
        <v>158</v>
      </c>
      <c r="G771" s="47" t="s">
        <v>160</v>
      </c>
      <c r="H771" s="47" t="s">
        <v>88</v>
      </c>
      <c r="I771" s="56">
        <v>1</v>
      </c>
    </row>
    <row r="772" spans="1:9" x14ac:dyDescent="0.2">
      <c r="A772" s="47" t="s">
        <v>144</v>
      </c>
      <c r="B772" s="47" t="s">
        <v>18</v>
      </c>
      <c r="C772" s="47" t="s">
        <v>178</v>
      </c>
      <c r="D772" s="47" t="s">
        <v>83</v>
      </c>
      <c r="E772" s="47" t="s">
        <v>91</v>
      </c>
      <c r="F772" s="47" t="s">
        <v>158</v>
      </c>
      <c r="G772" s="47" t="s">
        <v>90</v>
      </c>
      <c r="H772" s="47" t="s">
        <v>88</v>
      </c>
      <c r="I772" s="56">
        <v>1</v>
      </c>
    </row>
    <row r="773" spans="1:9" x14ac:dyDescent="0.2">
      <c r="A773" s="47" t="s">
        <v>144</v>
      </c>
      <c r="B773" s="47" t="s">
        <v>21</v>
      </c>
      <c r="C773" s="47" t="s">
        <v>180</v>
      </c>
      <c r="D773" s="47" t="s">
        <v>83</v>
      </c>
      <c r="E773" s="47" t="s">
        <v>84</v>
      </c>
      <c r="F773" s="47" t="s">
        <v>158</v>
      </c>
      <c r="G773" s="47" t="s">
        <v>160</v>
      </c>
      <c r="H773" s="47" t="s">
        <v>85</v>
      </c>
      <c r="I773" s="56">
        <v>1</v>
      </c>
    </row>
    <row r="774" spans="1:9" x14ac:dyDescent="0.2">
      <c r="A774" s="47" t="s">
        <v>144</v>
      </c>
      <c r="B774" s="47" t="s">
        <v>21</v>
      </c>
      <c r="C774" s="47" t="s">
        <v>180</v>
      </c>
      <c r="D774" s="47" t="s">
        <v>83</v>
      </c>
      <c r="E774" s="47" t="s">
        <v>84</v>
      </c>
      <c r="F774" s="47" t="s">
        <v>158</v>
      </c>
      <c r="G774" s="47" t="s">
        <v>160</v>
      </c>
      <c r="H774" s="47" t="s">
        <v>86</v>
      </c>
      <c r="I774" s="56">
        <v>1</v>
      </c>
    </row>
    <row r="775" spans="1:9" x14ac:dyDescent="0.2">
      <c r="A775" s="47" t="s">
        <v>144</v>
      </c>
      <c r="B775" s="47" t="s">
        <v>21</v>
      </c>
      <c r="C775" s="47" t="s">
        <v>180</v>
      </c>
      <c r="D775" s="47" t="s">
        <v>83</v>
      </c>
      <c r="E775" s="47" t="s">
        <v>84</v>
      </c>
      <c r="F775" s="47" t="s">
        <v>158</v>
      </c>
      <c r="G775" s="47" t="s">
        <v>90</v>
      </c>
      <c r="H775" s="47" t="s">
        <v>85</v>
      </c>
      <c r="I775" s="56">
        <v>2</v>
      </c>
    </row>
    <row r="776" spans="1:9" x14ac:dyDescent="0.2">
      <c r="A776" s="47" t="s">
        <v>144</v>
      </c>
      <c r="B776" s="47" t="s">
        <v>21</v>
      </c>
      <c r="C776" s="47" t="s">
        <v>180</v>
      </c>
      <c r="D776" s="47" t="s">
        <v>83</v>
      </c>
      <c r="E776" s="47" t="s">
        <v>84</v>
      </c>
      <c r="F776" s="47" t="s">
        <v>158</v>
      </c>
      <c r="G776" s="47" t="s">
        <v>90</v>
      </c>
      <c r="H776" s="47" t="s">
        <v>86</v>
      </c>
      <c r="I776" s="56">
        <v>7</v>
      </c>
    </row>
    <row r="777" spans="1:9" x14ac:dyDescent="0.2">
      <c r="A777" s="47" t="s">
        <v>144</v>
      </c>
      <c r="B777" s="47" t="s">
        <v>22</v>
      </c>
      <c r="C777" s="47" t="s">
        <v>181</v>
      </c>
      <c r="D777" s="47" t="s">
        <v>83</v>
      </c>
      <c r="E777" s="47" t="s">
        <v>91</v>
      </c>
      <c r="F777" s="47" t="s">
        <v>158</v>
      </c>
      <c r="G777" s="47" t="s">
        <v>160</v>
      </c>
      <c r="H777" s="47" t="s">
        <v>86</v>
      </c>
      <c r="I777" s="56">
        <v>2</v>
      </c>
    </row>
    <row r="778" spans="1:9" x14ac:dyDescent="0.2">
      <c r="A778" s="47" t="s">
        <v>144</v>
      </c>
      <c r="B778" s="47" t="s">
        <v>22</v>
      </c>
      <c r="C778" s="47" t="s">
        <v>181</v>
      </c>
      <c r="D778" s="47" t="s">
        <v>83</v>
      </c>
      <c r="E778" s="47" t="s">
        <v>91</v>
      </c>
      <c r="F778" s="47" t="s">
        <v>158</v>
      </c>
      <c r="G778" s="47" t="s">
        <v>160</v>
      </c>
      <c r="H778" s="47" t="s">
        <v>87</v>
      </c>
      <c r="I778" s="56">
        <v>3</v>
      </c>
    </row>
    <row r="779" spans="1:9" x14ac:dyDescent="0.2">
      <c r="A779" s="47" t="s">
        <v>144</v>
      </c>
      <c r="B779" s="47" t="s">
        <v>22</v>
      </c>
      <c r="C779" s="47" t="s">
        <v>181</v>
      </c>
      <c r="D779" s="47" t="s">
        <v>83</v>
      </c>
      <c r="E779" s="47" t="s">
        <v>91</v>
      </c>
      <c r="F779" s="47" t="s">
        <v>158</v>
      </c>
      <c r="G779" s="47" t="s">
        <v>160</v>
      </c>
      <c r="H779" s="47" t="s">
        <v>88</v>
      </c>
      <c r="I779" s="56">
        <v>1</v>
      </c>
    </row>
    <row r="780" spans="1:9" x14ac:dyDescent="0.2">
      <c r="A780" s="47" t="s">
        <v>144</v>
      </c>
      <c r="B780" s="47" t="s">
        <v>22</v>
      </c>
      <c r="C780" s="47" t="s">
        <v>181</v>
      </c>
      <c r="D780" s="47" t="s">
        <v>83</v>
      </c>
      <c r="E780" s="47" t="s">
        <v>91</v>
      </c>
      <c r="F780" s="47" t="s">
        <v>158</v>
      </c>
      <c r="G780" s="47" t="s">
        <v>90</v>
      </c>
      <c r="H780" s="47" t="s">
        <v>85</v>
      </c>
      <c r="I780" s="56">
        <v>4</v>
      </c>
    </row>
    <row r="781" spans="1:9" x14ac:dyDescent="0.2">
      <c r="A781" s="47" t="s">
        <v>144</v>
      </c>
      <c r="B781" s="47" t="s">
        <v>22</v>
      </c>
      <c r="C781" s="47" t="s">
        <v>181</v>
      </c>
      <c r="D781" s="47" t="s">
        <v>83</v>
      </c>
      <c r="E781" s="47" t="s">
        <v>91</v>
      </c>
      <c r="F781" s="47" t="s">
        <v>158</v>
      </c>
      <c r="G781" s="47" t="s">
        <v>90</v>
      </c>
      <c r="H781" s="47" t="s">
        <v>86</v>
      </c>
      <c r="I781" s="56">
        <v>9</v>
      </c>
    </row>
    <row r="782" spans="1:9" x14ac:dyDescent="0.2">
      <c r="A782" s="47" t="s">
        <v>144</v>
      </c>
      <c r="B782" s="47" t="s">
        <v>22</v>
      </c>
      <c r="C782" s="47" t="s">
        <v>181</v>
      </c>
      <c r="D782" s="47" t="s">
        <v>83</v>
      </c>
      <c r="E782" s="47" t="s">
        <v>91</v>
      </c>
      <c r="F782" s="47" t="s">
        <v>158</v>
      </c>
      <c r="G782" s="47" t="s">
        <v>90</v>
      </c>
      <c r="H782" s="47" t="s">
        <v>87</v>
      </c>
      <c r="I782" s="56">
        <v>4</v>
      </c>
    </row>
    <row r="783" spans="1:9" x14ac:dyDescent="0.2">
      <c r="A783" s="47" t="s">
        <v>144</v>
      </c>
      <c r="B783" s="47" t="s">
        <v>23</v>
      </c>
      <c r="C783" s="47" t="s">
        <v>197</v>
      </c>
      <c r="D783" s="47" t="s">
        <v>83</v>
      </c>
      <c r="E783" s="47" t="s">
        <v>92</v>
      </c>
      <c r="F783" s="47" t="s">
        <v>158</v>
      </c>
      <c r="G783" s="47" t="s">
        <v>160</v>
      </c>
      <c r="H783" s="47" t="s">
        <v>85</v>
      </c>
      <c r="I783" s="56">
        <v>1</v>
      </c>
    </row>
    <row r="784" spans="1:9" x14ac:dyDescent="0.2">
      <c r="A784" s="47" t="s">
        <v>144</v>
      </c>
      <c r="B784" s="47" t="s">
        <v>23</v>
      </c>
      <c r="C784" s="47" t="s">
        <v>197</v>
      </c>
      <c r="D784" s="47" t="s">
        <v>83</v>
      </c>
      <c r="E784" s="47" t="s">
        <v>92</v>
      </c>
      <c r="F784" s="47" t="s">
        <v>158</v>
      </c>
      <c r="G784" s="47" t="s">
        <v>160</v>
      </c>
      <c r="H784" s="47" t="s">
        <v>86</v>
      </c>
      <c r="I784" s="56">
        <v>3</v>
      </c>
    </row>
    <row r="785" spans="1:9" x14ac:dyDescent="0.2">
      <c r="A785" s="47" t="s">
        <v>144</v>
      </c>
      <c r="B785" s="47" t="s">
        <v>23</v>
      </c>
      <c r="C785" s="47" t="s">
        <v>197</v>
      </c>
      <c r="D785" s="47" t="s">
        <v>83</v>
      </c>
      <c r="E785" s="47" t="s">
        <v>92</v>
      </c>
      <c r="F785" s="47" t="s">
        <v>158</v>
      </c>
      <c r="G785" s="47" t="s">
        <v>160</v>
      </c>
      <c r="H785" s="47" t="s">
        <v>87</v>
      </c>
      <c r="I785" s="56">
        <v>1</v>
      </c>
    </row>
    <row r="786" spans="1:9" x14ac:dyDescent="0.2">
      <c r="A786" s="47" t="s">
        <v>144</v>
      </c>
      <c r="B786" s="47" t="s">
        <v>23</v>
      </c>
      <c r="C786" s="47" t="s">
        <v>197</v>
      </c>
      <c r="D786" s="47" t="s">
        <v>83</v>
      </c>
      <c r="E786" s="47" t="s">
        <v>92</v>
      </c>
      <c r="F786" s="47" t="s">
        <v>158</v>
      </c>
      <c r="G786" s="47" t="s">
        <v>90</v>
      </c>
      <c r="H786" s="47" t="s">
        <v>87</v>
      </c>
      <c r="I786" s="56">
        <v>1</v>
      </c>
    </row>
    <row r="787" spans="1:9" x14ac:dyDescent="0.2">
      <c r="A787" s="47" t="s">
        <v>144</v>
      </c>
      <c r="B787" s="47" t="s">
        <v>23</v>
      </c>
      <c r="C787" s="47" t="s">
        <v>197</v>
      </c>
      <c r="D787" s="47" t="s">
        <v>83</v>
      </c>
      <c r="E787" s="47" t="s">
        <v>92</v>
      </c>
      <c r="F787" s="47" t="s">
        <v>158</v>
      </c>
      <c r="G787" s="47" t="s">
        <v>90</v>
      </c>
      <c r="H787" s="47" t="s">
        <v>88</v>
      </c>
      <c r="I787" s="56">
        <v>1</v>
      </c>
    </row>
    <row r="788" spans="1:9" x14ac:dyDescent="0.2">
      <c r="A788" s="47" t="s">
        <v>144</v>
      </c>
      <c r="B788" s="47" t="s">
        <v>24</v>
      </c>
      <c r="C788" s="47" t="s">
        <v>182</v>
      </c>
      <c r="D788" s="47" t="s">
        <v>40</v>
      </c>
      <c r="E788" s="47" t="s">
        <v>84</v>
      </c>
      <c r="F788" s="47" t="s">
        <v>158</v>
      </c>
      <c r="G788" s="47" t="s">
        <v>160</v>
      </c>
      <c r="H788" s="47" t="s">
        <v>85</v>
      </c>
      <c r="I788" s="56">
        <v>5</v>
      </c>
    </row>
    <row r="789" spans="1:9" x14ac:dyDescent="0.2">
      <c r="A789" s="47" t="s">
        <v>144</v>
      </c>
      <c r="B789" s="47" t="s">
        <v>24</v>
      </c>
      <c r="C789" s="47" t="s">
        <v>182</v>
      </c>
      <c r="D789" s="47" t="s">
        <v>40</v>
      </c>
      <c r="E789" s="47" t="s">
        <v>84</v>
      </c>
      <c r="F789" s="47" t="s">
        <v>158</v>
      </c>
      <c r="G789" s="47" t="s">
        <v>160</v>
      </c>
      <c r="H789" s="47" t="s">
        <v>86</v>
      </c>
      <c r="I789" s="56">
        <v>2</v>
      </c>
    </row>
    <row r="790" spans="1:9" x14ac:dyDescent="0.2">
      <c r="A790" s="47" t="s">
        <v>144</v>
      </c>
      <c r="B790" s="47" t="s">
        <v>24</v>
      </c>
      <c r="C790" s="47" t="s">
        <v>182</v>
      </c>
      <c r="D790" s="47" t="s">
        <v>40</v>
      </c>
      <c r="E790" s="47" t="s">
        <v>84</v>
      </c>
      <c r="F790" s="47" t="s">
        <v>158</v>
      </c>
      <c r="G790" s="47" t="s">
        <v>90</v>
      </c>
      <c r="H790" s="47" t="s">
        <v>85</v>
      </c>
      <c r="I790" s="56">
        <v>6</v>
      </c>
    </row>
    <row r="791" spans="1:9" x14ac:dyDescent="0.2">
      <c r="A791" s="47" t="s">
        <v>144</v>
      </c>
      <c r="B791" s="47" t="s">
        <v>24</v>
      </c>
      <c r="C791" s="47" t="s">
        <v>182</v>
      </c>
      <c r="D791" s="47" t="s">
        <v>40</v>
      </c>
      <c r="E791" s="47" t="s">
        <v>84</v>
      </c>
      <c r="F791" s="47" t="s">
        <v>158</v>
      </c>
      <c r="G791" s="47" t="s">
        <v>90</v>
      </c>
      <c r="H791" s="47" t="s">
        <v>86</v>
      </c>
      <c r="I791" s="56">
        <v>20</v>
      </c>
    </row>
    <row r="792" spans="1:9" x14ac:dyDescent="0.2">
      <c r="A792" s="47" t="s">
        <v>144</v>
      </c>
      <c r="B792" s="47" t="s">
        <v>24</v>
      </c>
      <c r="C792" s="47" t="s">
        <v>182</v>
      </c>
      <c r="D792" s="47" t="s">
        <v>40</v>
      </c>
      <c r="E792" s="47" t="s">
        <v>84</v>
      </c>
      <c r="F792" s="47" t="s">
        <v>158</v>
      </c>
      <c r="G792" s="47" t="s">
        <v>90</v>
      </c>
      <c r="H792" s="47" t="s">
        <v>87</v>
      </c>
      <c r="I792" s="56">
        <v>3</v>
      </c>
    </row>
    <row r="793" spans="1:9" x14ac:dyDescent="0.2">
      <c r="A793" s="47" t="s">
        <v>144</v>
      </c>
      <c r="B793" s="47" t="s">
        <v>25</v>
      </c>
      <c r="C793" s="47" t="s">
        <v>183</v>
      </c>
      <c r="D793" s="47" t="s">
        <v>83</v>
      </c>
      <c r="E793" s="47" t="s">
        <v>92</v>
      </c>
      <c r="F793" s="47" t="s">
        <v>158</v>
      </c>
      <c r="G793" s="47" t="s">
        <v>159</v>
      </c>
      <c r="H793" s="47" t="s">
        <v>85</v>
      </c>
      <c r="I793" s="56">
        <v>2</v>
      </c>
    </row>
    <row r="794" spans="1:9" x14ac:dyDescent="0.2">
      <c r="A794" s="47" t="s">
        <v>144</v>
      </c>
      <c r="B794" s="47" t="s">
        <v>25</v>
      </c>
      <c r="C794" s="47" t="s">
        <v>183</v>
      </c>
      <c r="D794" s="47" t="s">
        <v>83</v>
      </c>
      <c r="E794" s="47" t="s">
        <v>92</v>
      </c>
      <c r="F794" s="47" t="s">
        <v>158</v>
      </c>
      <c r="G794" s="47" t="s">
        <v>159</v>
      </c>
      <c r="H794" s="47" t="s">
        <v>86</v>
      </c>
      <c r="I794" s="56">
        <v>4</v>
      </c>
    </row>
    <row r="795" spans="1:9" x14ac:dyDescent="0.2">
      <c r="A795" s="47" t="s">
        <v>144</v>
      </c>
      <c r="B795" s="47" t="s">
        <v>25</v>
      </c>
      <c r="C795" s="47" t="s">
        <v>183</v>
      </c>
      <c r="D795" s="47" t="s">
        <v>83</v>
      </c>
      <c r="E795" s="47" t="s">
        <v>92</v>
      </c>
      <c r="F795" s="47" t="s">
        <v>158</v>
      </c>
      <c r="G795" s="47" t="s">
        <v>159</v>
      </c>
      <c r="H795" s="47" t="s">
        <v>87</v>
      </c>
      <c r="I795" s="56">
        <v>1</v>
      </c>
    </row>
    <row r="796" spans="1:9" x14ac:dyDescent="0.2">
      <c r="A796" s="47" t="s">
        <v>144</v>
      </c>
      <c r="B796" s="47" t="s">
        <v>25</v>
      </c>
      <c r="C796" s="47" t="s">
        <v>183</v>
      </c>
      <c r="D796" s="47" t="s">
        <v>83</v>
      </c>
      <c r="E796" s="47" t="s">
        <v>92</v>
      </c>
      <c r="F796" s="47" t="s">
        <v>158</v>
      </c>
      <c r="G796" s="47" t="s">
        <v>160</v>
      </c>
      <c r="H796" s="47" t="s">
        <v>86</v>
      </c>
      <c r="I796" s="56">
        <v>1</v>
      </c>
    </row>
    <row r="797" spans="1:9" x14ac:dyDescent="0.2">
      <c r="A797" s="47" t="s">
        <v>144</v>
      </c>
      <c r="B797" s="47" t="s">
        <v>27</v>
      </c>
      <c r="C797" s="47" t="s">
        <v>202</v>
      </c>
      <c r="D797" s="47" t="s">
        <v>83</v>
      </c>
      <c r="E797" s="47" t="s">
        <v>91</v>
      </c>
      <c r="F797" s="47" t="s">
        <v>158</v>
      </c>
      <c r="G797" s="47" t="s">
        <v>90</v>
      </c>
      <c r="H797" s="47" t="s">
        <v>85</v>
      </c>
      <c r="I797" s="56">
        <v>2</v>
      </c>
    </row>
    <row r="798" spans="1:9" x14ac:dyDescent="0.2">
      <c r="A798" s="47" t="s">
        <v>144</v>
      </c>
      <c r="B798" s="47" t="s">
        <v>27</v>
      </c>
      <c r="C798" s="47" t="s">
        <v>202</v>
      </c>
      <c r="D798" s="47" t="s">
        <v>83</v>
      </c>
      <c r="E798" s="47" t="s">
        <v>91</v>
      </c>
      <c r="F798" s="47" t="s">
        <v>158</v>
      </c>
      <c r="G798" s="47" t="s">
        <v>90</v>
      </c>
      <c r="H798" s="47" t="s">
        <v>86</v>
      </c>
      <c r="I798" s="56">
        <v>6</v>
      </c>
    </row>
    <row r="799" spans="1:9" x14ac:dyDescent="0.2">
      <c r="A799" s="47" t="s">
        <v>144</v>
      </c>
      <c r="B799" s="47" t="s">
        <v>27</v>
      </c>
      <c r="C799" s="47" t="s">
        <v>202</v>
      </c>
      <c r="D799" s="47" t="s">
        <v>83</v>
      </c>
      <c r="E799" s="47" t="s">
        <v>91</v>
      </c>
      <c r="F799" s="47" t="s">
        <v>158</v>
      </c>
      <c r="G799" s="47" t="s">
        <v>90</v>
      </c>
      <c r="H799" s="47" t="s">
        <v>87</v>
      </c>
      <c r="I799" s="56">
        <v>3</v>
      </c>
    </row>
    <row r="800" spans="1:9" x14ac:dyDescent="0.2">
      <c r="A800" s="47" t="s">
        <v>144</v>
      </c>
      <c r="B800" s="47" t="s">
        <v>29</v>
      </c>
      <c r="C800" s="47" t="s">
        <v>185</v>
      </c>
      <c r="D800" s="47" t="s">
        <v>83</v>
      </c>
      <c r="E800" s="47" t="s">
        <v>84</v>
      </c>
      <c r="F800" s="47" t="s">
        <v>158</v>
      </c>
      <c r="G800" s="47" t="s">
        <v>90</v>
      </c>
      <c r="H800" s="47" t="s">
        <v>85</v>
      </c>
      <c r="I800" s="56">
        <v>2</v>
      </c>
    </row>
    <row r="801" spans="1:9" x14ac:dyDescent="0.2">
      <c r="A801" s="47" t="s">
        <v>144</v>
      </c>
      <c r="B801" s="47" t="s">
        <v>29</v>
      </c>
      <c r="C801" s="47" t="s">
        <v>185</v>
      </c>
      <c r="D801" s="47" t="s">
        <v>83</v>
      </c>
      <c r="E801" s="47" t="s">
        <v>84</v>
      </c>
      <c r="F801" s="47" t="s">
        <v>158</v>
      </c>
      <c r="G801" s="47" t="s">
        <v>90</v>
      </c>
      <c r="H801" s="47" t="s">
        <v>86</v>
      </c>
      <c r="I801" s="56">
        <v>15</v>
      </c>
    </row>
    <row r="802" spans="1:9" x14ac:dyDescent="0.2">
      <c r="A802" s="47" t="s">
        <v>144</v>
      </c>
      <c r="B802" s="47" t="s">
        <v>29</v>
      </c>
      <c r="C802" s="47" t="s">
        <v>185</v>
      </c>
      <c r="D802" s="47" t="s">
        <v>83</v>
      </c>
      <c r="E802" s="47" t="s">
        <v>84</v>
      </c>
      <c r="F802" s="47" t="s">
        <v>158</v>
      </c>
      <c r="G802" s="47" t="s">
        <v>90</v>
      </c>
      <c r="H802" s="47" t="s">
        <v>87</v>
      </c>
      <c r="I802" s="56">
        <v>5</v>
      </c>
    </row>
    <row r="803" spans="1:9" x14ac:dyDescent="0.2">
      <c r="A803" s="47" t="s">
        <v>144</v>
      </c>
      <c r="B803" s="47" t="s">
        <v>30</v>
      </c>
      <c r="C803" s="47" t="s">
        <v>186</v>
      </c>
      <c r="D803" s="47" t="s">
        <v>83</v>
      </c>
      <c r="E803" s="47" t="s">
        <v>92</v>
      </c>
      <c r="F803" s="47" t="s">
        <v>158</v>
      </c>
      <c r="G803" s="47" t="s">
        <v>90</v>
      </c>
      <c r="H803" s="47" t="s">
        <v>85</v>
      </c>
      <c r="I803" s="56">
        <v>5</v>
      </c>
    </row>
    <row r="804" spans="1:9" x14ac:dyDescent="0.2">
      <c r="A804" s="47" t="s">
        <v>144</v>
      </c>
      <c r="B804" s="47" t="s">
        <v>30</v>
      </c>
      <c r="C804" s="47" t="s">
        <v>186</v>
      </c>
      <c r="D804" s="47" t="s">
        <v>83</v>
      </c>
      <c r="E804" s="47" t="s">
        <v>92</v>
      </c>
      <c r="F804" s="47" t="s">
        <v>158</v>
      </c>
      <c r="G804" s="47" t="s">
        <v>90</v>
      </c>
      <c r="H804" s="47" t="s">
        <v>86</v>
      </c>
      <c r="I804" s="56">
        <v>2</v>
      </c>
    </row>
    <row r="805" spans="1:9" x14ac:dyDescent="0.2">
      <c r="A805" s="47" t="s">
        <v>144</v>
      </c>
      <c r="B805" s="47" t="s">
        <v>30</v>
      </c>
      <c r="C805" s="47" t="s">
        <v>186</v>
      </c>
      <c r="D805" s="47" t="s">
        <v>83</v>
      </c>
      <c r="E805" s="47" t="s">
        <v>92</v>
      </c>
      <c r="F805" s="47" t="s">
        <v>158</v>
      </c>
      <c r="G805" s="47" t="s">
        <v>90</v>
      </c>
      <c r="H805" s="47" t="s">
        <v>87</v>
      </c>
      <c r="I805" s="56">
        <v>2</v>
      </c>
    </row>
    <row r="806" spans="1:9" x14ac:dyDescent="0.2">
      <c r="A806" s="47" t="s">
        <v>144</v>
      </c>
      <c r="B806" s="47" t="s">
        <v>30</v>
      </c>
      <c r="C806" s="47" t="s">
        <v>186</v>
      </c>
      <c r="D806" s="47" t="s">
        <v>83</v>
      </c>
      <c r="E806" s="47" t="s">
        <v>92</v>
      </c>
      <c r="F806" s="47" t="s">
        <v>158</v>
      </c>
      <c r="G806" s="47" t="s">
        <v>90</v>
      </c>
      <c r="H806" s="47" t="s">
        <v>88</v>
      </c>
      <c r="I806" s="56">
        <v>1</v>
      </c>
    </row>
    <row r="807" spans="1:9" x14ac:dyDescent="0.2">
      <c r="A807" s="47" t="s">
        <v>144</v>
      </c>
      <c r="B807" s="47" t="s">
        <v>31</v>
      </c>
      <c r="C807" s="47" t="s">
        <v>198</v>
      </c>
      <c r="D807" s="47" t="s">
        <v>83</v>
      </c>
      <c r="E807" s="47" t="s">
        <v>92</v>
      </c>
      <c r="F807" s="47" t="s">
        <v>158</v>
      </c>
      <c r="G807" s="47" t="s">
        <v>160</v>
      </c>
      <c r="H807" s="47" t="s">
        <v>85</v>
      </c>
      <c r="I807" s="56">
        <v>1</v>
      </c>
    </row>
    <row r="808" spans="1:9" x14ac:dyDescent="0.2">
      <c r="A808" s="47" t="s">
        <v>144</v>
      </c>
      <c r="B808" s="47" t="s">
        <v>31</v>
      </c>
      <c r="C808" s="47" t="s">
        <v>198</v>
      </c>
      <c r="D808" s="47" t="s">
        <v>83</v>
      </c>
      <c r="E808" s="47" t="s">
        <v>92</v>
      </c>
      <c r="F808" s="47" t="s">
        <v>158</v>
      </c>
      <c r="G808" s="47" t="s">
        <v>160</v>
      </c>
      <c r="H808" s="47" t="s">
        <v>86</v>
      </c>
      <c r="I808" s="56">
        <v>1</v>
      </c>
    </row>
    <row r="809" spans="1:9" x14ac:dyDescent="0.2">
      <c r="A809" s="47" t="s">
        <v>144</v>
      </c>
      <c r="B809" s="47" t="s">
        <v>31</v>
      </c>
      <c r="C809" s="47" t="s">
        <v>198</v>
      </c>
      <c r="D809" s="47" t="s">
        <v>83</v>
      </c>
      <c r="E809" s="47" t="s">
        <v>92</v>
      </c>
      <c r="F809" s="47" t="s">
        <v>158</v>
      </c>
      <c r="G809" s="47" t="s">
        <v>90</v>
      </c>
      <c r="H809" s="47" t="s">
        <v>85</v>
      </c>
      <c r="I809" s="56">
        <v>1</v>
      </c>
    </row>
    <row r="810" spans="1:9" x14ac:dyDescent="0.2">
      <c r="A810" s="47" t="s">
        <v>144</v>
      </c>
      <c r="B810" s="47" t="s">
        <v>31</v>
      </c>
      <c r="C810" s="47" t="s">
        <v>198</v>
      </c>
      <c r="D810" s="47" t="s">
        <v>83</v>
      </c>
      <c r="E810" s="47" t="s">
        <v>92</v>
      </c>
      <c r="F810" s="47" t="s">
        <v>158</v>
      </c>
      <c r="G810" s="47" t="s">
        <v>90</v>
      </c>
      <c r="H810" s="47" t="s">
        <v>86</v>
      </c>
      <c r="I810" s="56">
        <v>7</v>
      </c>
    </row>
    <row r="811" spans="1:9" x14ac:dyDescent="0.2">
      <c r="A811" s="47" t="s">
        <v>144</v>
      </c>
      <c r="B811" s="47" t="s">
        <v>31</v>
      </c>
      <c r="C811" s="47" t="s">
        <v>198</v>
      </c>
      <c r="D811" s="47" t="s">
        <v>83</v>
      </c>
      <c r="E811" s="47" t="s">
        <v>92</v>
      </c>
      <c r="F811" s="47" t="s">
        <v>158</v>
      </c>
      <c r="G811" s="47" t="s">
        <v>90</v>
      </c>
      <c r="H811" s="47" t="s">
        <v>87</v>
      </c>
      <c r="I811" s="56">
        <v>1</v>
      </c>
    </row>
    <row r="812" spans="1:9" x14ac:dyDescent="0.2">
      <c r="A812" s="47" t="s">
        <v>144</v>
      </c>
      <c r="B812" s="47" t="s">
        <v>32</v>
      </c>
      <c r="C812" s="47" t="s">
        <v>187</v>
      </c>
      <c r="D812" s="47" t="s">
        <v>40</v>
      </c>
      <c r="E812" s="47" t="s">
        <v>84</v>
      </c>
      <c r="F812" s="47" t="s">
        <v>158</v>
      </c>
      <c r="G812" s="47" t="s">
        <v>159</v>
      </c>
      <c r="H812" s="47" t="s">
        <v>87</v>
      </c>
      <c r="I812" s="56">
        <v>2</v>
      </c>
    </row>
    <row r="813" spans="1:9" x14ac:dyDescent="0.2">
      <c r="A813" s="47" t="s">
        <v>144</v>
      </c>
      <c r="B813" s="47" t="s">
        <v>32</v>
      </c>
      <c r="C813" s="47" t="s">
        <v>187</v>
      </c>
      <c r="D813" s="47" t="s">
        <v>40</v>
      </c>
      <c r="E813" s="47" t="s">
        <v>84</v>
      </c>
      <c r="F813" s="47" t="s">
        <v>158</v>
      </c>
      <c r="G813" s="47" t="s">
        <v>160</v>
      </c>
      <c r="H813" s="47" t="s">
        <v>85</v>
      </c>
      <c r="I813" s="56">
        <v>1</v>
      </c>
    </row>
    <row r="814" spans="1:9" x14ac:dyDescent="0.2">
      <c r="A814" s="47" t="s">
        <v>144</v>
      </c>
      <c r="B814" s="47" t="s">
        <v>32</v>
      </c>
      <c r="C814" s="47" t="s">
        <v>187</v>
      </c>
      <c r="D814" s="47" t="s">
        <v>40</v>
      </c>
      <c r="E814" s="47" t="s">
        <v>84</v>
      </c>
      <c r="F814" s="47" t="s">
        <v>158</v>
      </c>
      <c r="G814" s="47" t="s">
        <v>160</v>
      </c>
      <c r="H814" s="47" t="s">
        <v>86</v>
      </c>
      <c r="I814" s="56">
        <v>1</v>
      </c>
    </row>
    <row r="815" spans="1:9" x14ac:dyDescent="0.2">
      <c r="A815" s="47" t="s">
        <v>144</v>
      </c>
      <c r="B815" s="47" t="s">
        <v>32</v>
      </c>
      <c r="C815" s="47" t="s">
        <v>187</v>
      </c>
      <c r="D815" s="47" t="s">
        <v>40</v>
      </c>
      <c r="E815" s="47" t="s">
        <v>84</v>
      </c>
      <c r="F815" s="47" t="s">
        <v>158</v>
      </c>
      <c r="G815" s="47" t="s">
        <v>160</v>
      </c>
      <c r="H815" s="47" t="s">
        <v>87</v>
      </c>
      <c r="I815" s="56">
        <v>1</v>
      </c>
    </row>
    <row r="816" spans="1:9" x14ac:dyDescent="0.2">
      <c r="A816" s="47" t="s">
        <v>144</v>
      </c>
      <c r="B816" s="47" t="s">
        <v>32</v>
      </c>
      <c r="C816" s="47" t="s">
        <v>187</v>
      </c>
      <c r="D816" s="47" t="s">
        <v>40</v>
      </c>
      <c r="E816" s="47" t="s">
        <v>84</v>
      </c>
      <c r="F816" s="47" t="s">
        <v>158</v>
      </c>
      <c r="G816" s="47" t="s">
        <v>160</v>
      </c>
      <c r="H816" s="47" t="s">
        <v>88</v>
      </c>
      <c r="I816" s="56">
        <v>2</v>
      </c>
    </row>
    <row r="817" spans="1:9" x14ac:dyDescent="0.2">
      <c r="A817" s="47" t="s">
        <v>144</v>
      </c>
      <c r="B817" s="47" t="s">
        <v>32</v>
      </c>
      <c r="C817" s="47" t="s">
        <v>187</v>
      </c>
      <c r="D817" s="47" t="s">
        <v>40</v>
      </c>
      <c r="E817" s="47" t="s">
        <v>84</v>
      </c>
      <c r="F817" s="47" t="s">
        <v>158</v>
      </c>
      <c r="G817" s="47" t="s">
        <v>90</v>
      </c>
      <c r="H817" s="47" t="s">
        <v>86</v>
      </c>
      <c r="I817" s="56">
        <v>5</v>
      </c>
    </row>
    <row r="818" spans="1:9" x14ac:dyDescent="0.2">
      <c r="A818" s="47" t="s">
        <v>144</v>
      </c>
      <c r="B818" s="47" t="s">
        <v>32</v>
      </c>
      <c r="C818" s="47" t="s">
        <v>187</v>
      </c>
      <c r="D818" s="47" t="s">
        <v>40</v>
      </c>
      <c r="E818" s="47" t="s">
        <v>84</v>
      </c>
      <c r="F818" s="47" t="s">
        <v>158</v>
      </c>
      <c r="G818" s="47" t="s">
        <v>90</v>
      </c>
      <c r="H818" s="47" t="s">
        <v>87</v>
      </c>
      <c r="I818" s="56">
        <v>18</v>
      </c>
    </row>
    <row r="819" spans="1:9" x14ac:dyDescent="0.2">
      <c r="A819" s="47" t="s">
        <v>144</v>
      </c>
      <c r="B819" s="47" t="s">
        <v>32</v>
      </c>
      <c r="C819" s="47" t="s">
        <v>187</v>
      </c>
      <c r="D819" s="47" t="s">
        <v>40</v>
      </c>
      <c r="E819" s="47" t="s">
        <v>84</v>
      </c>
      <c r="F819" s="47" t="s">
        <v>158</v>
      </c>
      <c r="G819" s="47" t="s">
        <v>90</v>
      </c>
      <c r="H819" s="47" t="s">
        <v>88</v>
      </c>
      <c r="I819" s="56">
        <v>8</v>
      </c>
    </row>
    <row r="820" spans="1:9" x14ac:dyDescent="0.2">
      <c r="A820" s="47" t="s">
        <v>144</v>
      </c>
      <c r="B820" s="47" t="s">
        <v>33</v>
      </c>
      <c r="C820" s="47" t="s">
        <v>188</v>
      </c>
      <c r="D820" s="47" t="s">
        <v>83</v>
      </c>
      <c r="E820" s="47" t="s">
        <v>91</v>
      </c>
      <c r="F820" s="47" t="s">
        <v>158</v>
      </c>
      <c r="G820" s="47" t="s">
        <v>90</v>
      </c>
      <c r="H820" s="47" t="s">
        <v>85</v>
      </c>
      <c r="I820" s="56">
        <v>6</v>
      </c>
    </row>
    <row r="821" spans="1:9" x14ac:dyDescent="0.2">
      <c r="A821" s="47" t="s">
        <v>144</v>
      </c>
      <c r="B821" s="47" t="s">
        <v>33</v>
      </c>
      <c r="C821" s="47" t="s">
        <v>188</v>
      </c>
      <c r="D821" s="47" t="s">
        <v>83</v>
      </c>
      <c r="E821" s="47" t="s">
        <v>91</v>
      </c>
      <c r="F821" s="47" t="s">
        <v>158</v>
      </c>
      <c r="G821" s="47" t="s">
        <v>90</v>
      </c>
      <c r="H821" s="47" t="s">
        <v>86</v>
      </c>
      <c r="I821" s="56">
        <v>5</v>
      </c>
    </row>
    <row r="822" spans="1:9" x14ac:dyDescent="0.2">
      <c r="A822" s="47" t="s">
        <v>144</v>
      </c>
      <c r="B822" s="47" t="s">
        <v>33</v>
      </c>
      <c r="C822" s="47" t="s">
        <v>188</v>
      </c>
      <c r="D822" s="47" t="s">
        <v>83</v>
      </c>
      <c r="E822" s="47" t="s">
        <v>91</v>
      </c>
      <c r="F822" s="47" t="s">
        <v>158</v>
      </c>
      <c r="G822" s="47" t="s">
        <v>90</v>
      </c>
      <c r="H822" s="47" t="s">
        <v>87</v>
      </c>
      <c r="I822" s="56">
        <v>3</v>
      </c>
    </row>
    <row r="823" spans="1:9" x14ac:dyDescent="0.2">
      <c r="A823" s="47" t="s">
        <v>144</v>
      </c>
      <c r="B823" s="47" t="s">
        <v>33</v>
      </c>
      <c r="C823" s="47" t="s">
        <v>188</v>
      </c>
      <c r="D823" s="47" t="s">
        <v>83</v>
      </c>
      <c r="E823" s="47" t="s">
        <v>91</v>
      </c>
      <c r="F823" s="47" t="s">
        <v>158</v>
      </c>
      <c r="G823" s="47" t="s">
        <v>90</v>
      </c>
      <c r="H823" s="47" t="s">
        <v>88</v>
      </c>
      <c r="I823" s="56">
        <v>1</v>
      </c>
    </row>
    <row r="824" spans="1:9" x14ac:dyDescent="0.2">
      <c r="A824" s="47" t="s">
        <v>144</v>
      </c>
      <c r="B824" s="47" t="s">
        <v>35</v>
      </c>
      <c r="C824" s="47" t="s">
        <v>190</v>
      </c>
      <c r="D824" s="47" t="s">
        <v>83</v>
      </c>
      <c r="E824" s="47" t="s">
        <v>84</v>
      </c>
      <c r="F824" s="47" t="s">
        <v>158</v>
      </c>
      <c r="G824" s="47" t="s">
        <v>159</v>
      </c>
      <c r="H824" s="47" t="s">
        <v>85</v>
      </c>
      <c r="I824" s="56">
        <v>3</v>
      </c>
    </row>
    <row r="825" spans="1:9" x14ac:dyDescent="0.2">
      <c r="A825" s="47" t="s">
        <v>144</v>
      </c>
      <c r="B825" s="47" t="s">
        <v>35</v>
      </c>
      <c r="C825" s="47" t="s">
        <v>190</v>
      </c>
      <c r="D825" s="47" t="s">
        <v>83</v>
      </c>
      <c r="E825" s="47" t="s">
        <v>84</v>
      </c>
      <c r="F825" s="47" t="s">
        <v>158</v>
      </c>
      <c r="G825" s="47" t="s">
        <v>159</v>
      </c>
      <c r="H825" s="47" t="s">
        <v>86</v>
      </c>
      <c r="I825" s="56">
        <v>2</v>
      </c>
    </row>
    <row r="826" spans="1:9" x14ac:dyDescent="0.2">
      <c r="A826" s="47" t="s">
        <v>144</v>
      </c>
      <c r="B826" s="47" t="s">
        <v>35</v>
      </c>
      <c r="C826" s="47" t="s">
        <v>190</v>
      </c>
      <c r="D826" s="47" t="s">
        <v>83</v>
      </c>
      <c r="E826" s="47" t="s">
        <v>84</v>
      </c>
      <c r="F826" s="47" t="s">
        <v>158</v>
      </c>
      <c r="G826" s="47" t="s">
        <v>90</v>
      </c>
      <c r="H826" s="47" t="s">
        <v>85</v>
      </c>
      <c r="I826" s="56">
        <v>8</v>
      </c>
    </row>
    <row r="827" spans="1:9" x14ac:dyDescent="0.2">
      <c r="A827" s="47" t="s">
        <v>144</v>
      </c>
      <c r="B827" s="47" t="s">
        <v>35</v>
      </c>
      <c r="C827" s="47" t="s">
        <v>190</v>
      </c>
      <c r="D827" s="47" t="s">
        <v>83</v>
      </c>
      <c r="E827" s="47" t="s">
        <v>84</v>
      </c>
      <c r="F827" s="47" t="s">
        <v>158</v>
      </c>
      <c r="G827" s="47" t="s">
        <v>90</v>
      </c>
      <c r="H827" s="47" t="s">
        <v>86</v>
      </c>
      <c r="I827" s="56">
        <v>14</v>
      </c>
    </row>
    <row r="828" spans="1:9" x14ac:dyDescent="0.2">
      <c r="A828" s="47" t="s">
        <v>144</v>
      </c>
      <c r="B828" s="47" t="s">
        <v>35</v>
      </c>
      <c r="C828" s="47" t="s">
        <v>190</v>
      </c>
      <c r="D828" s="47" t="s">
        <v>83</v>
      </c>
      <c r="E828" s="47" t="s">
        <v>84</v>
      </c>
      <c r="F828" s="47" t="s">
        <v>158</v>
      </c>
      <c r="G828" s="47" t="s">
        <v>90</v>
      </c>
      <c r="H828" s="47" t="s">
        <v>87</v>
      </c>
      <c r="I828" s="56">
        <v>3</v>
      </c>
    </row>
    <row r="829" spans="1:9" x14ac:dyDescent="0.2">
      <c r="A829" s="47" t="s">
        <v>144</v>
      </c>
      <c r="B829" s="47" t="s">
        <v>96</v>
      </c>
      <c r="C829" s="47" t="s">
        <v>191</v>
      </c>
      <c r="D829" s="47" t="s">
        <v>40</v>
      </c>
      <c r="E829" s="47" t="s">
        <v>84</v>
      </c>
      <c r="F829" s="47" t="s">
        <v>158</v>
      </c>
      <c r="G829" s="47" t="s">
        <v>159</v>
      </c>
      <c r="H829" s="47" t="s">
        <v>86</v>
      </c>
      <c r="I829" s="56">
        <v>2</v>
      </c>
    </row>
    <row r="830" spans="1:9" x14ac:dyDescent="0.2">
      <c r="A830" s="47" t="s">
        <v>144</v>
      </c>
      <c r="B830" s="47" t="s">
        <v>96</v>
      </c>
      <c r="C830" s="47" t="s">
        <v>191</v>
      </c>
      <c r="D830" s="47" t="s">
        <v>40</v>
      </c>
      <c r="E830" s="47" t="s">
        <v>84</v>
      </c>
      <c r="F830" s="47" t="s">
        <v>158</v>
      </c>
      <c r="G830" s="47" t="s">
        <v>159</v>
      </c>
      <c r="H830" s="47" t="s">
        <v>87</v>
      </c>
      <c r="I830" s="56">
        <v>1</v>
      </c>
    </row>
    <row r="831" spans="1:9" x14ac:dyDescent="0.2">
      <c r="A831" s="47" t="s">
        <v>144</v>
      </c>
      <c r="B831" s="47" t="s">
        <v>96</v>
      </c>
      <c r="C831" s="47" t="s">
        <v>191</v>
      </c>
      <c r="D831" s="47" t="s">
        <v>40</v>
      </c>
      <c r="E831" s="47" t="s">
        <v>84</v>
      </c>
      <c r="F831" s="47" t="s">
        <v>158</v>
      </c>
      <c r="G831" s="47" t="s">
        <v>160</v>
      </c>
      <c r="H831" s="47" t="s">
        <v>85</v>
      </c>
      <c r="I831" s="56">
        <v>1</v>
      </c>
    </row>
    <row r="832" spans="1:9" x14ac:dyDescent="0.2">
      <c r="A832" s="47" t="s">
        <v>144</v>
      </c>
      <c r="B832" s="47" t="s">
        <v>96</v>
      </c>
      <c r="C832" s="47" t="s">
        <v>191</v>
      </c>
      <c r="D832" s="47" t="s">
        <v>40</v>
      </c>
      <c r="E832" s="47" t="s">
        <v>84</v>
      </c>
      <c r="F832" s="47" t="s">
        <v>158</v>
      </c>
      <c r="G832" s="47" t="s">
        <v>160</v>
      </c>
      <c r="H832" s="47" t="s">
        <v>86</v>
      </c>
      <c r="I832" s="56">
        <v>1</v>
      </c>
    </row>
    <row r="833" spans="1:9" x14ac:dyDescent="0.2">
      <c r="A833" s="47" t="s">
        <v>144</v>
      </c>
      <c r="B833" s="47" t="s">
        <v>96</v>
      </c>
      <c r="C833" s="47" t="s">
        <v>191</v>
      </c>
      <c r="D833" s="47" t="s">
        <v>40</v>
      </c>
      <c r="E833" s="47" t="s">
        <v>84</v>
      </c>
      <c r="F833" s="47" t="s">
        <v>158</v>
      </c>
      <c r="G833" s="47" t="s">
        <v>160</v>
      </c>
      <c r="H833" s="47" t="s">
        <v>87</v>
      </c>
      <c r="I833" s="56">
        <v>2</v>
      </c>
    </row>
    <row r="834" spans="1:9" x14ac:dyDescent="0.2">
      <c r="A834" s="47" t="s">
        <v>144</v>
      </c>
      <c r="B834" s="47" t="s">
        <v>96</v>
      </c>
      <c r="C834" s="47" t="s">
        <v>191</v>
      </c>
      <c r="D834" s="47" t="s">
        <v>40</v>
      </c>
      <c r="E834" s="47" t="s">
        <v>84</v>
      </c>
      <c r="F834" s="47" t="s">
        <v>158</v>
      </c>
      <c r="G834" s="47" t="s">
        <v>160</v>
      </c>
      <c r="H834" s="47" t="s">
        <v>88</v>
      </c>
      <c r="I834" s="56">
        <v>2</v>
      </c>
    </row>
    <row r="835" spans="1:9" x14ac:dyDescent="0.2">
      <c r="A835" s="47" t="s">
        <v>144</v>
      </c>
      <c r="B835" s="47" t="s">
        <v>96</v>
      </c>
      <c r="C835" s="47" t="s">
        <v>191</v>
      </c>
      <c r="D835" s="47" t="s">
        <v>40</v>
      </c>
      <c r="E835" s="47" t="s">
        <v>84</v>
      </c>
      <c r="F835" s="47" t="s">
        <v>158</v>
      </c>
      <c r="G835" s="47" t="s">
        <v>90</v>
      </c>
      <c r="H835" s="47" t="s">
        <v>85</v>
      </c>
      <c r="I835" s="56">
        <v>6</v>
      </c>
    </row>
    <row r="836" spans="1:9" x14ac:dyDescent="0.2">
      <c r="A836" s="47" t="s">
        <v>144</v>
      </c>
      <c r="B836" s="47" t="s">
        <v>96</v>
      </c>
      <c r="C836" s="47" t="s">
        <v>191</v>
      </c>
      <c r="D836" s="47" t="s">
        <v>40</v>
      </c>
      <c r="E836" s="47" t="s">
        <v>84</v>
      </c>
      <c r="F836" s="47" t="s">
        <v>158</v>
      </c>
      <c r="G836" s="47" t="s">
        <v>90</v>
      </c>
      <c r="H836" s="47" t="s">
        <v>86</v>
      </c>
      <c r="I836" s="56">
        <v>21</v>
      </c>
    </row>
    <row r="837" spans="1:9" x14ac:dyDescent="0.2">
      <c r="A837" s="47" t="s">
        <v>144</v>
      </c>
      <c r="B837" s="47" t="s">
        <v>96</v>
      </c>
      <c r="C837" s="47" t="s">
        <v>191</v>
      </c>
      <c r="D837" s="47" t="s">
        <v>40</v>
      </c>
      <c r="E837" s="47" t="s">
        <v>84</v>
      </c>
      <c r="F837" s="47" t="s">
        <v>158</v>
      </c>
      <c r="G837" s="47" t="s">
        <v>90</v>
      </c>
      <c r="H837" s="47" t="s">
        <v>87</v>
      </c>
      <c r="I837" s="56">
        <v>8</v>
      </c>
    </row>
    <row r="838" spans="1:9" x14ac:dyDescent="0.2">
      <c r="A838" s="47" t="s">
        <v>144</v>
      </c>
      <c r="B838" s="47" t="s">
        <v>36</v>
      </c>
      <c r="C838" s="47" t="s">
        <v>199</v>
      </c>
      <c r="D838" s="47" t="s">
        <v>83</v>
      </c>
      <c r="E838" s="47" t="s">
        <v>91</v>
      </c>
      <c r="F838" s="47" t="s">
        <v>158</v>
      </c>
      <c r="G838" s="47" t="s">
        <v>160</v>
      </c>
      <c r="H838" s="47" t="s">
        <v>85</v>
      </c>
      <c r="I838" s="56">
        <v>1</v>
      </c>
    </row>
    <row r="839" spans="1:9" x14ac:dyDescent="0.2">
      <c r="A839" s="47" t="s">
        <v>144</v>
      </c>
      <c r="B839" s="47" t="s">
        <v>37</v>
      </c>
      <c r="C839" s="47" t="s">
        <v>192</v>
      </c>
      <c r="D839" s="47" t="s">
        <v>40</v>
      </c>
      <c r="E839" s="47" t="s">
        <v>84</v>
      </c>
      <c r="F839" s="47" t="s">
        <v>158</v>
      </c>
      <c r="G839" s="47" t="s">
        <v>160</v>
      </c>
      <c r="H839" s="47" t="s">
        <v>85</v>
      </c>
      <c r="I839" s="56">
        <v>2</v>
      </c>
    </row>
    <row r="840" spans="1:9" x14ac:dyDescent="0.2">
      <c r="A840" s="47" t="s">
        <v>144</v>
      </c>
      <c r="B840" s="47" t="s">
        <v>37</v>
      </c>
      <c r="C840" s="47" t="s">
        <v>192</v>
      </c>
      <c r="D840" s="47" t="s">
        <v>40</v>
      </c>
      <c r="E840" s="47" t="s">
        <v>84</v>
      </c>
      <c r="F840" s="47" t="s">
        <v>158</v>
      </c>
      <c r="G840" s="47" t="s">
        <v>160</v>
      </c>
      <c r="H840" s="47" t="s">
        <v>86</v>
      </c>
      <c r="I840" s="56">
        <v>4</v>
      </c>
    </row>
    <row r="841" spans="1:9" x14ac:dyDescent="0.2">
      <c r="A841" s="47" t="s">
        <v>144</v>
      </c>
      <c r="B841" s="47" t="s">
        <v>37</v>
      </c>
      <c r="C841" s="47" t="s">
        <v>192</v>
      </c>
      <c r="D841" s="47" t="s">
        <v>40</v>
      </c>
      <c r="E841" s="47" t="s">
        <v>84</v>
      </c>
      <c r="F841" s="47" t="s">
        <v>158</v>
      </c>
      <c r="G841" s="47" t="s">
        <v>160</v>
      </c>
      <c r="H841" s="47" t="s">
        <v>87</v>
      </c>
      <c r="I841" s="56">
        <v>1</v>
      </c>
    </row>
    <row r="842" spans="1:9" x14ac:dyDescent="0.2">
      <c r="A842" s="47" t="s">
        <v>144</v>
      </c>
      <c r="B842" s="47" t="s">
        <v>37</v>
      </c>
      <c r="C842" s="47" t="s">
        <v>192</v>
      </c>
      <c r="D842" s="47" t="s">
        <v>40</v>
      </c>
      <c r="E842" s="47" t="s">
        <v>84</v>
      </c>
      <c r="F842" s="47" t="s">
        <v>158</v>
      </c>
      <c r="G842" s="47" t="s">
        <v>160</v>
      </c>
      <c r="H842" s="47" t="s">
        <v>88</v>
      </c>
      <c r="I842" s="56">
        <v>3</v>
      </c>
    </row>
    <row r="843" spans="1:9" x14ac:dyDescent="0.2">
      <c r="A843" s="47" t="s">
        <v>144</v>
      </c>
      <c r="B843" s="47" t="s">
        <v>39</v>
      </c>
      <c r="C843" s="47" t="s">
        <v>194</v>
      </c>
      <c r="D843" s="47" t="s">
        <v>40</v>
      </c>
      <c r="E843" s="47" t="s">
        <v>84</v>
      </c>
      <c r="F843" s="47" t="s">
        <v>158</v>
      </c>
      <c r="G843" s="47" t="s">
        <v>159</v>
      </c>
      <c r="H843" s="47" t="s">
        <v>86</v>
      </c>
      <c r="I843" s="56">
        <v>1</v>
      </c>
    </row>
    <row r="844" spans="1:9" x14ac:dyDescent="0.2">
      <c r="A844" s="47" t="s">
        <v>144</v>
      </c>
      <c r="B844" s="47" t="s">
        <v>39</v>
      </c>
      <c r="C844" s="47" t="s">
        <v>194</v>
      </c>
      <c r="D844" s="47" t="s">
        <v>40</v>
      </c>
      <c r="E844" s="47" t="s">
        <v>84</v>
      </c>
      <c r="F844" s="47" t="s">
        <v>158</v>
      </c>
      <c r="G844" s="47" t="s">
        <v>160</v>
      </c>
      <c r="H844" s="47" t="s">
        <v>86</v>
      </c>
      <c r="I844" s="56">
        <v>4</v>
      </c>
    </row>
    <row r="845" spans="1:9" x14ac:dyDescent="0.2">
      <c r="A845" s="47" t="s">
        <v>144</v>
      </c>
      <c r="B845" s="47" t="s">
        <v>39</v>
      </c>
      <c r="C845" s="47" t="s">
        <v>194</v>
      </c>
      <c r="D845" s="47" t="s">
        <v>40</v>
      </c>
      <c r="E845" s="47" t="s">
        <v>84</v>
      </c>
      <c r="F845" s="47" t="s">
        <v>158</v>
      </c>
      <c r="G845" s="47" t="s">
        <v>160</v>
      </c>
      <c r="H845" s="47" t="s">
        <v>87</v>
      </c>
      <c r="I845" s="56">
        <v>7</v>
      </c>
    </row>
    <row r="846" spans="1:9" x14ac:dyDescent="0.2">
      <c r="A846" s="47" t="s">
        <v>144</v>
      </c>
      <c r="B846" s="47" t="s">
        <v>39</v>
      </c>
      <c r="C846" s="47" t="s">
        <v>194</v>
      </c>
      <c r="D846" s="47" t="s">
        <v>40</v>
      </c>
      <c r="E846" s="47" t="s">
        <v>84</v>
      </c>
      <c r="F846" s="47" t="s">
        <v>158</v>
      </c>
      <c r="G846" s="47" t="s">
        <v>160</v>
      </c>
      <c r="H846" s="47" t="s">
        <v>88</v>
      </c>
      <c r="I846" s="56">
        <v>5</v>
      </c>
    </row>
    <row r="847" spans="1:9" x14ac:dyDescent="0.2">
      <c r="A847" s="47" t="s">
        <v>144</v>
      </c>
      <c r="B847" s="47" t="s">
        <v>39</v>
      </c>
      <c r="C847" s="47" t="s">
        <v>194</v>
      </c>
      <c r="D847" s="47" t="s">
        <v>40</v>
      </c>
      <c r="E847" s="47" t="s">
        <v>84</v>
      </c>
      <c r="F847" s="47" t="s">
        <v>158</v>
      </c>
      <c r="G847" s="47" t="s">
        <v>160</v>
      </c>
      <c r="H847" s="47" t="s">
        <v>89</v>
      </c>
      <c r="I847" s="56">
        <v>2</v>
      </c>
    </row>
    <row r="848" spans="1:9" x14ac:dyDescent="0.2">
      <c r="A848" s="47" t="s">
        <v>144</v>
      </c>
      <c r="B848" s="47" t="s">
        <v>39</v>
      </c>
      <c r="C848" s="47" t="s">
        <v>194</v>
      </c>
      <c r="D848" s="47" t="s">
        <v>40</v>
      </c>
      <c r="E848" s="47" t="s">
        <v>84</v>
      </c>
      <c r="F848" s="47" t="s">
        <v>158</v>
      </c>
      <c r="G848" s="47" t="s">
        <v>90</v>
      </c>
      <c r="H848" s="47" t="s">
        <v>86</v>
      </c>
      <c r="I848" s="56">
        <v>1</v>
      </c>
    </row>
    <row r="849" spans="1:9" x14ac:dyDescent="0.2">
      <c r="A849" s="47" t="s">
        <v>144</v>
      </c>
      <c r="B849" s="47" t="s">
        <v>39</v>
      </c>
      <c r="C849" s="47" t="s">
        <v>194</v>
      </c>
      <c r="D849" s="47" t="s">
        <v>40</v>
      </c>
      <c r="E849" s="47" t="s">
        <v>84</v>
      </c>
      <c r="F849" s="47" t="s">
        <v>158</v>
      </c>
      <c r="G849" s="47" t="s">
        <v>90</v>
      </c>
      <c r="H849" s="47" t="s">
        <v>87</v>
      </c>
      <c r="I849" s="56">
        <v>15</v>
      </c>
    </row>
    <row r="850" spans="1:9" x14ac:dyDescent="0.2">
      <c r="A850" s="47" t="s">
        <v>144</v>
      </c>
      <c r="B850" s="47" t="s">
        <v>39</v>
      </c>
      <c r="C850" s="47" t="s">
        <v>194</v>
      </c>
      <c r="D850" s="47" t="s">
        <v>40</v>
      </c>
      <c r="E850" s="47" t="s">
        <v>84</v>
      </c>
      <c r="F850" s="47" t="s">
        <v>158</v>
      </c>
      <c r="G850" s="47" t="s">
        <v>90</v>
      </c>
      <c r="H850" s="47" t="s">
        <v>88</v>
      </c>
      <c r="I850" s="56">
        <v>7</v>
      </c>
    </row>
  </sheetData>
  <pageMargins left="0.7" right="0.7" top="0.75" bottom="0.75" header="0.3" footer="0.3"/>
  <headerFooter>
    <oddHeader>&amp;C&amp;"Calibri"&amp;10&amp;K000000 OFFICIAL-SENSITIVE - MHCLG ONLY&amp;1#_x000D_</oddHeader>
    <oddFooter>&amp;C_x000D_&amp;1#&amp;"Calibri"&amp;10&amp;K000000 OFFICIAL-SENSITIVE - MHCLG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A9820-5D52-4795-89EF-B284A5C602CF}">
  <sheetPr codeName="Sheet7">
    <tabColor rgb="FFFF0000"/>
  </sheetPr>
  <dimension ref="A1:AL139"/>
  <sheetViews>
    <sheetView topLeftCell="A31" zoomScaleNormal="100" workbookViewId="0">
      <selection activeCell="A51" sqref="A51:XFD51"/>
    </sheetView>
  </sheetViews>
  <sheetFormatPr defaultColWidth="9.140625" defaultRowHeight="15" x14ac:dyDescent="0.2"/>
  <cols>
    <col min="1" max="1" width="41.5703125" style="45" customWidth="1"/>
    <col min="2" max="8" width="8.5703125" style="45" customWidth="1"/>
    <col min="9" max="9" width="3.5703125" style="45" customWidth="1"/>
    <col min="10" max="15" width="8.5703125" style="45" customWidth="1"/>
    <col min="16" max="16" width="12.5703125" style="45" customWidth="1"/>
    <col min="17" max="17" width="3.5703125" style="45" customWidth="1"/>
    <col min="18" max="23" width="8.5703125" style="45" customWidth="1"/>
    <col min="24" max="24" width="12.5703125" style="45" customWidth="1"/>
    <col min="25" max="25" width="3.5703125" style="45" customWidth="1"/>
    <col min="26" max="31" width="8.5703125" style="45" customWidth="1"/>
    <col min="32" max="32" width="12.5703125" style="45" customWidth="1"/>
    <col min="33" max="33" width="21.5703125" style="45" bestFit="1" customWidth="1"/>
    <col min="34" max="35" width="9.140625" style="45"/>
    <col min="36" max="36" width="31.85546875" style="45" customWidth="1"/>
    <col min="37" max="37" width="10" style="45" customWidth="1"/>
    <col min="38" max="16384" width="9.140625" style="45"/>
  </cols>
  <sheetData>
    <row r="1" spans="1:38" ht="15" customHeight="1" x14ac:dyDescent="0.25">
      <c r="A1" s="74"/>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row>
    <row r="2" spans="1:38" ht="15" customHeight="1" x14ac:dyDescent="0.2">
      <c r="A2" s="57"/>
      <c r="B2" s="29"/>
      <c r="C2" s="29"/>
      <c r="D2" s="29"/>
      <c r="E2" s="60"/>
      <c r="F2" s="29"/>
      <c r="G2" s="29"/>
      <c r="H2" s="29"/>
      <c r="I2" s="60"/>
      <c r="J2" s="29"/>
      <c r="K2" s="29"/>
      <c r="L2" s="29"/>
      <c r="M2" s="29"/>
      <c r="N2" s="29"/>
      <c r="O2" s="29"/>
      <c r="P2" s="29"/>
      <c r="Q2" s="60"/>
      <c r="R2" s="29"/>
      <c r="S2" s="29"/>
      <c r="T2" s="29"/>
      <c r="U2" s="29"/>
      <c r="V2" s="29"/>
      <c r="W2" s="29"/>
      <c r="X2" s="29"/>
      <c r="Y2" s="60"/>
      <c r="Z2" s="29"/>
      <c r="AA2" s="29"/>
      <c r="AB2" s="29"/>
      <c r="AC2" s="29"/>
      <c r="AD2" s="29"/>
      <c r="AE2" s="29"/>
      <c r="AF2" s="29"/>
      <c r="AG2" s="59"/>
      <c r="AH2" s="59"/>
      <c r="AI2" s="59"/>
      <c r="AJ2" s="59"/>
      <c r="AK2" s="59"/>
      <c r="AL2" s="59"/>
    </row>
    <row r="3" spans="1:38" ht="15" customHeight="1" x14ac:dyDescent="0.2">
      <c r="A3" s="110" t="str">
        <f>FIRE1125b!A3</f>
        <v>2024/25</v>
      </c>
      <c r="B3" s="57"/>
      <c r="C3" s="57"/>
      <c r="D3" s="57"/>
      <c r="E3" s="57"/>
      <c r="F3" s="57"/>
      <c r="G3" s="57"/>
      <c r="H3" s="57"/>
      <c r="I3" s="57"/>
      <c r="J3" s="57"/>
      <c r="K3" s="57"/>
      <c r="L3" s="57"/>
      <c r="M3" s="57"/>
      <c r="N3" s="57"/>
      <c r="O3" s="57"/>
      <c r="P3" s="59"/>
      <c r="Q3" s="59"/>
      <c r="R3" s="59"/>
      <c r="S3" s="59"/>
      <c r="T3" s="59"/>
      <c r="U3" s="59"/>
      <c r="V3" s="59"/>
      <c r="W3" s="59"/>
      <c r="X3" s="59"/>
      <c r="Y3" s="59"/>
      <c r="Z3" s="59"/>
      <c r="AA3" s="59"/>
      <c r="AB3" s="59"/>
      <c r="AC3" s="59"/>
      <c r="AD3" s="59"/>
      <c r="AE3" s="59"/>
      <c r="AF3" s="59"/>
      <c r="AG3" s="59"/>
      <c r="AH3" s="59"/>
      <c r="AI3" s="59"/>
      <c r="AJ3" s="59"/>
      <c r="AK3" s="59"/>
      <c r="AL3" s="59"/>
    </row>
    <row r="4" spans="1:38" ht="32.1" customHeight="1" x14ac:dyDescent="0.25">
      <c r="A4" s="59"/>
      <c r="B4" s="59" t="s">
        <v>90</v>
      </c>
      <c r="C4" s="59"/>
      <c r="D4" s="59"/>
      <c r="E4" s="59"/>
      <c r="F4" s="59"/>
      <c r="G4" s="59"/>
      <c r="H4" s="59"/>
      <c r="I4" s="59"/>
      <c r="J4" s="59" t="s">
        <v>97</v>
      </c>
      <c r="K4" s="59"/>
      <c r="L4" s="59"/>
      <c r="M4" s="59"/>
      <c r="N4" s="59"/>
      <c r="O4" s="59"/>
      <c r="P4" s="59"/>
      <c r="Q4" s="59"/>
      <c r="R4" s="59" t="s">
        <v>98</v>
      </c>
      <c r="S4" s="59"/>
      <c r="T4" s="59"/>
      <c r="U4" s="59"/>
      <c r="V4" s="59"/>
      <c r="W4" s="59"/>
      <c r="X4" s="59"/>
      <c r="Y4" s="59"/>
      <c r="Z4" s="61" t="s">
        <v>99</v>
      </c>
      <c r="AA4" s="61"/>
      <c r="AB4" s="61"/>
      <c r="AC4" s="61"/>
      <c r="AD4" s="61"/>
      <c r="AE4" s="61"/>
      <c r="AF4" s="61"/>
      <c r="AG4" s="59"/>
      <c r="AH4" s="59"/>
      <c r="AI4" s="59"/>
      <c r="AJ4" s="59"/>
      <c r="AK4" s="59"/>
      <c r="AL4" s="59"/>
    </row>
    <row r="5" spans="1:38" s="58" customFormat="1" ht="60" customHeight="1" x14ac:dyDescent="0.25">
      <c r="A5" s="62" t="s">
        <v>203</v>
      </c>
      <c r="B5" s="63" t="s">
        <v>85</v>
      </c>
      <c r="C5" s="64" t="s">
        <v>86</v>
      </c>
      <c r="D5" s="64" t="s">
        <v>87</v>
      </c>
      <c r="E5" s="64" t="s">
        <v>88</v>
      </c>
      <c r="F5" s="64" t="s">
        <v>89</v>
      </c>
      <c r="G5" s="64" t="s">
        <v>71</v>
      </c>
      <c r="H5" s="64" t="s">
        <v>100</v>
      </c>
      <c r="I5" s="64"/>
      <c r="J5" s="63" t="s">
        <v>85</v>
      </c>
      <c r="K5" s="64" t="s">
        <v>86</v>
      </c>
      <c r="L5" s="64" t="s">
        <v>87</v>
      </c>
      <c r="M5" s="64" t="s">
        <v>88</v>
      </c>
      <c r="N5" s="64" t="s">
        <v>89</v>
      </c>
      <c r="O5" s="64" t="s">
        <v>71</v>
      </c>
      <c r="P5" s="64" t="s">
        <v>100</v>
      </c>
      <c r="Q5" s="64"/>
      <c r="R5" s="63" t="s">
        <v>85</v>
      </c>
      <c r="S5" s="64" t="s">
        <v>86</v>
      </c>
      <c r="T5" s="64" t="s">
        <v>87</v>
      </c>
      <c r="U5" s="64" t="s">
        <v>88</v>
      </c>
      <c r="V5" s="64" t="s">
        <v>89</v>
      </c>
      <c r="W5" s="64" t="s">
        <v>71</v>
      </c>
      <c r="X5" s="64" t="s">
        <v>100</v>
      </c>
      <c r="Y5" s="64"/>
      <c r="Z5" s="64" t="s">
        <v>42</v>
      </c>
      <c r="AA5" s="64" t="s">
        <v>43</v>
      </c>
      <c r="AB5" s="64" t="s">
        <v>44</v>
      </c>
      <c r="AC5" s="64" t="s">
        <v>45</v>
      </c>
      <c r="AD5" s="77" t="s">
        <v>46</v>
      </c>
      <c r="AE5" s="64" t="s">
        <v>101</v>
      </c>
      <c r="AF5" s="64" t="s">
        <v>204</v>
      </c>
      <c r="AG5" s="65"/>
      <c r="AH5" s="65"/>
      <c r="AI5" s="65"/>
      <c r="AJ5" s="65"/>
      <c r="AK5" s="65"/>
      <c r="AL5" s="65"/>
    </row>
    <row r="6" spans="1:38" ht="15" customHeight="1" x14ac:dyDescent="0.25">
      <c r="A6" s="59" t="s">
        <v>0</v>
      </c>
      <c r="B6" s="66" cm="1">
        <f t="array" ref="B6">SUMPRODUCT(('Data - new apprentices'!$A$2:$A$90386=$A$3)*('Data - new apprentices'!$H$2:$H$90386=B$5)*('Data - new apprentices'!$G$2:$G$90386=$B$4)*('Data - new apprentices'!$I$2:$I$90386))</f>
        <v>179</v>
      </c>
      <c r="C6" s="66" cm="1">
        <f t="array" ref="C6">SUMPRODUCT(('Data - new apprentices'!$A$2:$A$90386=$A$3)*('Data - new apprentices'!$H$2:$H$90386=C$5)*('Data - new apprentices'!$G$2:$G$90386=$B$4)*('Data - new apprentices'!$I$2:$I$90386))</f>
        <v>376</v>
      </c>
      <c r="D6" s="66" cm="1">
        <f t="array" ref="D6">SUMPRODUCT(('Data - new apprentices'!$A$2:$A$90386=$A$3)*('Data - new apprentices'!$H$2:$H$90386=D$5)*('Data - new apprentices'!$G$2:$G$90386=$B$4)*('Data - new apprentices'!$I$2:$I$90386))</f>
        <v>137</v>
      </c>
      <c r="E6" s="66" cm="1">
        <f t="array" ref="E6">SUMPRODUCT(('Data - new apprentices'!$A$2:$A$90386=$A$3)*('Data - new apprentices'!$H$2:$H$90386=E$5)*('Data - new apprentices'!$G$2:$G$90386=$B$4)*('Data - new apprentices'!$I$2:$I$90386))</f>
        <v>41</v>
      </c>
      <c r="F6" s="66" cm="1">
        <f t="array" ref="F6">SUMPRODUCT(('Data - new apprentices'!$A$2:$A$90386=$A$3)*('Data - new apprentices'!$H$2:$H$90386=F$5)*('Data - new apprentices'!$G$2:$G$90386=$B$4)*('Data - new apprentices'!$I$2:$I$90386))</f>
        <v>0</v>
      </c>
      <c r="G6" s="66" cm="1">
        <f t="array" ref="G6">SUMPRODUCT(('Data - new apprentices'!$A$2:$A$90386=$A$3)*('Data - new apprentices'!$H$2:$H$90386=G$5)*('Data - new apprentices'!$G$2:$G$90386=$B$4)*('Data - new apprentices'!$I$2:$I$90386))</f>
        <v>0</v>
      </c>
      <c r="H6" s="76">
        <f t="shared" ref="H6:H36" si="0">IF(SUM(B6:F6)=0,"-",20*(B6/SUM(B6:F6))+30*(C6/SUM(B6:F6))+40.5*(D6/SUM(B6:F6))+50.5*(E6/SUM(B6:F6))+60.5*(F6/SUM(B6:F6)))</f>
        <v>30.667121418826742</v>
      </c>
      <c r="I6" s="68"/>
      <c r="J6" s="66" cm="1">
        <f t="array" ref="J6">SUMPRODUCT(('Data - new apprentices'!$A$2:$A$90386=$A$3)*('Data - new apprentices'!$H$2:$H$90386=J$5)*('Data - new apprentices'!$G$2:$G$90386=$J$4)*('Data - new apprentices'!$I$2:$I$90386))</f>
        <v>6</v>
      </c>
      <c r="K6" s="66" cm="1">
        <f t="array" ref="K6">SUMPRODUCT(('Data - new apprentices'!$A$2:$A$90386=$A$3)*('Data - new apprentices'!$H$2:$H$90386=K$5)*('Data - new apprentices'!$G$2:$G$90386=$J$4)*('Data - new apprentices'!$I$2:$I$90386))</f>
        <v>11</v>
      </c>
      <c r="L6" s="66" cm="1">
        <f t="array" ref="L6">SUMPRODUCT(('Data - new apprentices'!$A$2:$A$90386=$A$3)*('Data - new apprentices'!$H$2:$H$90386=L$5)*('Data - new apprentices'!$G$2:$G$90386=$J$4)*('Data - new apprentices'!$I$2:$I$90386))</f>
        <v>6</v>
      </c>
      <c r="M6" s="66" cm="1">
        <f t="array" ref="M6">SUMPRODUCT(('Data - new apprentices'!$A$2:$A$90386=$A$3)*('Data - new apprentices'!$H$2:$H$90386=M$5)*('Data - new apprentices'!$G$2:$G$90386=$J$4)*('Data - new apprentices'!$I$2:$I$90386))</f>
        <v>0</v>
      </c>
      <c r="N6" s="66" cm="1">
        <f t="array" ref="N6">SUMPRODUCT(('Data - new apprentices'!$A$2:$A$90386=$A$3)*('Data - new apprentices'!$H$2:$H$90386=N$5)*('Data - new apprentices'!$G$2:$G$90386=$J$4)*('Data - new apprentices'!$I$2:$I$90386))</f>
        <v>0</v>
      </c>
      <c r="O6" s="66" cm="1">
        <f t="array" ref="O6">SUMPRODUCT(('Data - new apprentices'!$A$2:$A$90386=$A$3)*('Data - new apprentices'!$H$2:$H$90386=O$5)*('Data - new apprentices'!$G$2:$G$90386=$J$4)*('Data - new apprentices'!$I$2:$I$90386))</f>
        <v>0</v>
      </c>
      <c r="P6" s="76">
        <f t="shared" ref="P6:P36" si="1">IF(SUM(J6:N6)=0,"-",20*(J6/SUM(J6:N6))+30*(K6/SUM(J6:N6))+40.5*(L6/SUM(J6:N6))+50.5*(M6/SUM(J6:N6))+60.5*(N6/SUM(J6:N6)))</f>
        <v>30.130434782608695</v>
      </c>
      <c r="Q6" s="68"/>
      <c r="R6" s="66" cm="1">
        <f t="array" ref="R6">SUMPRODUCT(('Data - new apprentices'!$A$2:$A$90386=$A$3)*('Data - new apprentices'!$H$2:$H$90386=R$5)*('Data - new apprentices'!$G$2:$G$90386=$R$4)*('Data - new apprentices'!$I$2:$I$90386))</f>
        <v>28</v>
      </c>
      <c r="S6" s="66" cm="1">
        <f t="array" ref="S6">SUMPRODUCT(('Data - new apprentices'!$A$2:$A$90386=$A$3)*('Data - new apprentices'!$H$2:$H$90386=S$5)*('Data - new apprentices'!$G$2:$G$90386=$R$4)*('Data - new apprentices'!$I$2:$I$90386))</f>
        <v>40</v>
      </c>
      <c r="T6" s="66" cm="1">
        <f t="array" ref="T6">SUMPRODUCT(('Data - new apprentices'!$A$2:$A$90386=$A$3)*('Data - new apprentices'!$H$2:$H$90386=T$5)*('Data - new apprentices'!$G$2:$G$90386=$R$4)*('Data - new apprentices'!$I$2:$I$90386))</f>
        <v>31</v>
      </c>
      <c r="U6" s="66" cm="1">
        <f t="array" ref="U6">SUMPRODUCT(('Data - new apprentices'!$A$2:$A$90386=$A$3)*('Data - new apprentices'!$H$2:$H$90386=U$5)*('Data - new apprentices'!$G$2:$G$90386=$R$4)*('Data - new apprentices'!$I$2:$I$90386))</f>
        <v>18</v>
      </c>
      <c r="V6" s="66" cm="1">
        <f t="array" ref="V6">SUMPRODUCT(('Data - new apprentices'!$A$2:$A$90386=$A$3)*('Data - new apprentices'!$H$2:$H$90386=V$5)*('Data - new apprentices'!$G$2:$G$90386=$R$4)*('Data - new apprentices'!$I$2:$I$90386))</f>
        <v>2</v>
      </c>
      <c r="W6" s="66" cm="1">
        <f t="array" ref="W6">SUMPRODUCT(('Data - new apprentices'!$A$2:$A$90386=$A$3)*('Data - new apprentices'!$H$2:$H$90386=W$5)*('Data - new apprentices'!$G$2:$G$90386=$R$4)*('Data - new apprentices'!$I$2:$I$90386))</f>
        <v>0</v>
      </c>
      <c r="X6" s="76">
        <f t="shared" ref="X6:X36" si="2">IF(SUM(R6:V6)=0,"-",20*(R6/SUM(R6:V6))+30*(S6/SUM(R6:V6))+40.5*(T6/SUM(R6:V6))+50.5*(U6/SUM(R6:V6))+60.5*(V6/SUM(R6:V6)))</f>
        <v>33.995798319327733</v>
      </c>
      <c r="Y6" s="68"/>
      <c r="Z6" s="66">
        <f t="shared" ref="Z6:Z37" si="3">R6+J6+B6</f>
        <v>213</v>
      </c>
      <c r="AA6" s="66">
        <f t="shared" ref="AA6:AA37" si="4">S6+K6+C6</f>
        <v>427</v>
      </c>
      <c r="AB6" s="66">
        <f t="shared" ref="AB6:AB37" si="5">T6+L6+D6</f>
        <v>174</v>
      </c>
      <c r="AC6" s="66">
        <f t="shared" ref="AC6:AC37" si="6">U6+M6+E6</f>
        <v>59</v>
      </c>
      <c r="AD6" s="66">
        <f t="shared" ref="AD6:AD37" si="7">V6+N6+F6</f>
        <v>2</v>
      </c>
      <c r="AE6" s="66">
        <f t="shared" ref="AE6:AE37" si="8">W6+O6+G6</f>
        <v>0</v>
      </c>
      <c r="AF6" s="76">
        <f>IF(SUM(Z6:AD6)=0,"-",20*(Z6/SUM(Z6:AD6))+30*(AA6/SUM(Z6:AD6))+40.5*(AB6/SUM(Z6:AD6))+50.5*(AC6/SUM(Z6:AD6))+60.5*(AD6/SUM(Z6:AD6)))</f>
        <v>31.105714285714285</v>
      </c>
      <c r="AG6" s="59"/>
      <c r="AH6" s="59"/>
      <c r="AI6" s="68"/>
      <c r="AJ6" s="68"/>
      <c r="AK6" s="59"/>
      <c r="AL6" s="59"/>
    </row>
    <row r="7" spans="1:38" ht="15" customHeight="1" x14ac:dyDescent="0.25">
      <c r="A7" s="59" t="s">
        <v>83</v>
      </c>
      <c r="B7" s="66" cm="1">
        <f t="array" ref="B7">SUMPRODUCT(('Data - new apprentices'!$A$2:$A$90386=$A$3)*('Data - new apprentices'!$D$2:$D$90386=$A7)*('Data - new apprentices'!$H$2:$H$90386=B$5)*('Data - new apprentices'!$G$2:$G$90386=$B$4)*('Data - new apprentices'!$I$2:$I$90386))</f>
        <v>76</v>
      </c>
      <c r="C7" s="66" cm="1">
        <f t="array" ref="C7">SUMPRODUCT(('Data - new apprentices'!$A$2:$A$90386=$A$3)*('Data - new apprentices'!$D$2:$D$90386=$A7)*('Data - new apprentices'!$H$2:$H$90386=C$5)*('Data - new apprentices'!$G$2:$G$90386=$B$4)*('Data - new apprentices'!$I$2:$I$90386))</f>
        <v>140</v>
      </c>
      <c r="D7" s="66" cm="1">
        <f t="array" ref="D7">SUMPRODUCT(('Data - new apprentices'!$A$2:$A$90386=$A$3)*('Data - new apprentices'!$D$2:$D$90386=$A7)*('Data - new apprentices'!$H$2:$H$90386=D$5)*('Data - new apprentices'!$G$2:$G$90386=$B$4)*('Data - new apprentices'!$I$2:$I$90386))</f>
        <v>42</v>
      </c>
      <c r="E7" s="66" cm="1">
        <f t="array" ref="E7">SUMPRODUCT(('Data - new apprentices'!$A$2:$A$90386=$A$3)*('Data - new apprentices'!$D$2:$D$90386=$A7)*('Data - new apprentices'!$H$2:$H$90386=E$5)*('Data - new apprentices'!$G$2:$G$90386=$B$4)*('Data - new apprentices'!$I$2:$I$90386))</f>
        <v>19</v>
      </c>
      <c r="F7" s="66" cm="1">
        <f t="array" ref="F7">SUMPRODUCT(('Data - new apprentices'!$A$2:$A$90386=$A$3)*('Data - new apprentices'!$D$2:$D$90386=$A7)*('Data - new apprentices'!$H$2:$H$90386=F$5)*('Data - new apprentices'!$G$2:$G$90386=$B$4)*('Data - new apprentices'!$I$2:$I$90386))</f>
        <v>0</v>
      </c>
      <c r="G7" s="66" cm="1">
        <f t="array" ref="G7">SUMPRODUCT(('Data - new apprentices'!$A$2:$A$90386=$A$3)*('Data - new apprentices'!$D$2:$D$90386=$A7)*('Data - new apprentices'!$H$2:$H$90386=G$5)*('Data - new apprentices'!$G$2:$G$90386=$B$4)*('Data - new apprentices'!$I$2:$I$90386))</f>
        <v>0</v>
      </c>
      <c r="H7" s="76">
        <f t="shared" si="0"/>
        <v>30.254512635379058</v>
      </c>
      <c r="I7" s="68"/>
      <c r="J7" s="66" cm="1">
        <f t="array" ref="J7">SUMPRODUCT(('Data - new apprentices'!$A$2:$A$90386=$A$3)*('Data - new apprentices'!$D$2:$D$90386=$A7)*('Data - new apprentices'!$H$2:$H$90386=J$5)*('Data - new apprentices'!$G$2:$G$90386=$J$4)*('Data - new apprentices'!$I$2:$I$90386))</f>
        <v>6</v>
      </c>
      <c r="K7" s="66" cm="1">
        <f t="array" ref="K7">SUMPRODUCT(('Data - new apprentices'!$A$2:$A$90386=$A$3)*('Data - new apprentices'!$D$2:$D$90386=$A7)*('Data - new apprentices'!$H$2:$H$90386=K$5)*('Data - new apprentices'!$G$2:$G$90386=$J$4)*('Data - new apprentices'!$I$2:$I$90386))</f>
        <v>8</v>
      </c>
      <c r="L7" s="66" cm="1">
        <f t="array" ref="L7">SUMPRODUCT(('Data - new apprentices'!$A$2:$A$90386=$A$3)*('Data - new apprentices'!$D$2:$D$90386=$A7)*('Data - new apprentices'!$H$2:$H$90386=L$5)*('Data - new apprentices'!$G$2:$G$90386=$J$4)*('Data - new apprentices'!$I$2:$I$90386))</f>
        <v>3</v>
      </c>
      <c r="M7" s="66" cm="1">
        <f t="array" ref="M7">SUMPRODUCT(('Data - new apprentices'!$A$2:$A$90386=$A$3)*('Data - new apprentices'!$D$2:$D$90386=$A7)*('Data - new apprentices'!$H$2:$H$90386=M$5)*('Data - new apprentices'!$G$2:$G$90386=$J$4)*('Data - new apprentices'!$I$2:$I$90386))</f>
        <v>0</v>
      </c>
      <c r="N7" s="66" cm="1">
        <f t="array" ref="N7">SUMPRODUCT(('Data - new apprentices'!$A$2:$A$90386=$A$3)*('Data - new apprentices'!$D$2:$D$90386=$A7)*('Data - new apprentices'!$H$2:$H$90386=N$5)*('Data - new apprentices'!$G$2:$G$90386=$J$4)*('Data - new apprentices'!$I$2:$I$90386))</f>
        <v>0</v>
      </c>
      <c r="O7" s="66" cm="1">
        <f t="array" ref="O7">SUMPRODUCT(('Data - new apprentices'!$A$2:$A$90386=$A$3)*('Data - new apprentices'!$D$2:$D$90386=$A7)*('Data - new apprentices'!$H$2:$H$90386=O$5)*('Data - new apprentices'!$G$2:$G$90386=$J$4)*('Data - new apprentices'!$I$2:$I$90386))</f>
        <v>0</v>
      </c>
      <c r="P7" s="76">
        <f t="shared" si="1"/>
        <v>28.323529411764707</v>
      </c>
      <c r="Q7" s="68"/>
      <c r="R7" s="66" cm="1">
        <f t="array" ref="R7">SUMPRODUCT(('Data - new apprentices'!$A$2:$A$90386=$A$3)*('Data - new apprentices'!$D$2:$D$90386=$A7)*('Data - new apprentices'!$H$2:$H$90386=R$5)*('Data - new apprentices'!$G$2:$G$90386=$R$4)*('Data - new apprentices'!$I$2:$I$90386))</f>
        <v>19</v>
      </c>
      <c r="S7" s="66" cm="1">
        <f t="array" ref="S7">SUMPRODUCT(('Data - new apprentices'!$A$2:$A$90386=$A$3)*('Data - new apprentices'!$D$2:$D$90386=$A7)*('Data - new apprentices'!$H$2:$H$90386=S$5)*('Data - new apprentices'!$G$2:$G$90386=$R$4)*('Data - new apprentices'!$I$2:$I$90386))</f>
        <v>28</v>
      </c>
      <c r="T7" s="66" cm="1">
        <f t="array" ref="T7">SUMPRODUCT(('Data - new apprentices'!$A$2:$A$90386=$A$3)*('Data - new apprentices'!$D$2:$D$90386=$A7)*('Data - new apprentices'!$H$2:$H$90386=T$5)*('Data - new apprentices'!$G$2:$G$90386=$R$4)*('Data - new apprentices'!$I$2:$I$90386))</f>
        <v>20</v>
      </c>
      <c r="U7" s="66" cm="1">
        <f t="array" ref="U7">SUMPRODUCT(('Data - new apprentices'!$A$2:$A$90386=$A$3)*('Data - new apprentices'!$D$2:$D$90386=$A7)*('Data - new apprentices'!$H$2:$H$90386=U$5)*('Data - new apprentices'!$G$2:$G$90386=$R$4)*('Data - new apprentices'!$I$2:$I$90386))</f>
        <v>6</v>
      </c>
      <c r="V7" s="66" cm="1">
        <f t="array" ref="V7">SUMPRODUCT(('Data - new apprentices'!$A$2:$A$90386=$A$3)*('Data - new apprentices'!$D$2:$D$90386=$A7)*('Data - new apprentices'!$H$2:$H$90386=V$5)*('Data - new apprentices'!$G$2:$G$90386=$R$4)*('Data - new apprentices'!$I$2:$I$90386))</f>
        <v>0</v>
      </c>
      <c r="W7" s="66" cm="1">
        <f t="array" ref="W7">SUMPRODUCT(('Data - new apprentices'!$A$2:$A$90386=$A$3)*('Data - new apprentices'!$D$2:$D$90386=$A7)*('Data - new apprentices'!$H$2:$H$90386=W$5)*('Data - new apprentices'!$G$2:$G$90386=$R$4)*('Data - new apprentices'!$I$2:$I$90386))</f>
        <v>0</v>
      </c>
      <c r="X7" s="76">
        <f t="shared" si="2"/>
        <v>31.958904109589039</v>
      </c>
      <c r="Y7" s="68"/>
      <c r="Z7" s="66">
        <f t="shared" si="3"/>
        <v>101</v>
      </c>
      <c r="AA7" s="66">
        <f t="shared" si="4"/>
        <v>176</v>
      </c>
      <c r="AB7" s="66">
        <f t="shared" si="5"/>
        <v>65</v>
      </c>
      <c r="AC7" s="66">
        <f t="shared" si="6"/>
        <v>25</v>
      </c>
      <c r="AD7" s="66">
        <f t="shared" si="7"/>
        <v>0</v>
      </c>
      <c r="AE7" s="66">
        <f t="shared" si="8"/>
        <v>0</v>
      </c>
      <c r="AF7" s="76">
        <f t="shared" ref="AF7:AF53" si="9">IF(SUM(Z7:AD7)=0,"-",20*(Z7/SUM(Z7:AD7))+30*(AA7/SUM(Z7:AD7))+40.5*(AB7/SUM(Z7:AD7))+50.5*(AC7/SUM(Z7:AD7))+60.5*(AD7/SUM(Z7:AD7)))</f>
        <v>30.504087193460489</v>
      </c>
      <c r="AG7" s="59"/>
      <c r="AH7" s="59"/>
      <c r="AI7" s="68"/>
      <c r="AJ7" s="68"/>
      <c r="AK7" s="59"/>
      <c r="AL7" s="59"/>
    </row>
    <row r="8" spans="1:38" ht="15" customHeight="1" x14ac:dyDescent="0.25">
      <c r="A8" s="59" t="s">
        <v>40</v>
      </c>
      <c r="B8" s="66" cm="1">
        <f t="array" ref="B8">SUMPRODUCT(('Data - new apprentices'!$A$2:$A$90386=$A$3)*('Data - new apprentices'!$D$2:$D$90386=$A8)*('Data - new apprentices'!$H$2:$H$90386=B$5)*('Data - new apprentices'!$G$2:$G$90386=$B$4)*('Data - new apprentices'!$I$2:$I$90386))</f>
        <v>103</v>
      </c>
      <c r="C8" s="66" cm="1">
        <f t="array" ref="C8">SUMPRODUCT(('Data - new apprentices'!$A$2:$A$90386=$A$3)*('Data - new apprentices'!$D$2:$D$90386=$A8)*('Data - new apprentices'!$H$2:$H$90386=C$5)*('Data - new apprentices'!$G$2:$G$90386=$B$4)*('Data - new apprentices'!$I$2:$I$90386))</f>
        <v>236</v>
      </c>
      <c r="D8" s="66" cm="1">
        <f t="array" ref="D8">SUMPRODUCT(('Data - new apprentices'!$A$2:$A$90386=$A$3)*('Data - new apprentices'!$D$2:$D$90386=$A8)*('Data - new apprentices'!$H$2:$H$90386=D$5)*('Data - new apprentices'!$G$2:$G$90386=$B$4)*('Data - new apprentices'!$I$2:$I$90386))</f>
        <v>95</v>
      </c>
      <c r="E8" s="66" cm="1">
        <f t="array" ref="E8">SUMPRODUCT(('Data - new apprentices'!$A$2:$A$90386=$A$3)*('Data - new apprentices'!$D$2:$D$90386=$A8)*('Data - new apprentices'!$H$2:$H$90386=E$5)*('Data - new apprentices'!$G$2:$G$90386=$B$4)*('Data - new apprentices'!$I$2:$I$90386))</f>
        <v>22</v>
      </c>
      <c r="F8" s="66" cm="1">
        <f t="array" ref="F8">SUMPRODUCT(('Data - new apprentices'!$A$2:$A$90386=$A$3)*('Data - new apprentices'!$D$2:$D$90386=$A8)*('Data - new apprentices'!$H$2:$H$90386=F$5)*('Data - new apprentices'!$G$2:$G$90386=$B$4)*('Data - new apprentices'!$I$2:$I$90386))</f>
        <v>0</v>
      </c>
      <c r="G8" s="66" cm="1">
        <f t="array" ref="G8">SUMPRODUCT(('Data - new apprentices'!$A$2:$A$90386=$A$3)*('Data - new apprentices'!$D$2:$D$90386=$A8)*('Data - new apprentices'!$H$2:$H$90386=G$5)*('Data - new apprentices'!$G$2:$G$90386=$B$4)*('Data - new apprentices'!$I$2:$I$90386))</f>
        <v>0</v>
      </c>
      <c r="H8" s="76">
        <f t="shared" si="0"/>
        <v>30.91776315789474</v>
      </c>
      <c r="I8" s="68"/>
      <c r="J8" s="66" cm="1">
        <f t="array" ref="J8">SUMPRODUCT(('Data - new apprentices'!$A$2:$A$90386=$A$3)*('Data - new apprentices'!$D$2:$D$90386=$A8)*('Data - new apprentices'!$H$2:$H$90386=J$5)*('Data - new apprentices'!$G$2:$G$90386=$J$4)*('Data - new apprentices'!$I$2:$I$90386))</f>
        <v>0</v>
      </c>
      <c r="K8" s="66" cm="1">
        <f t="array" ref="K8">SUMPRODUCT(('Data - new apprentices'!$A$2:$A$90386=$A$3)*('Data - new apprentices'!$D$2:$D$90386=$A8)*('Data - new apprentices'!$H$2:$H$90386=K$5)*('Data - new apprentices'!$G$2:$G$90386=$J$4)*('Data - new apprentices'!$I$2:$I$90386))</f>
        <v>3</v>
      </c>
      <c r="L8" s="66" cm="1">
        <f t="array" ref="L8">SUMPRODUCT(('Data - new apprentices'!$A$2:$A$90386=$A$3)*('Data - new apprentices'!$D$2:$D$90386=$A8)*('Data - new apprentices'!$H$2:$H$90386=L$5)*('Data - new apprentices'!$G$2:$G$90386=$J$4)*('Data - new apprentices'!$I$2:$I$90386))</f>
        <v>3</v>
      </c>
      <c r="M8" s="66" cm="1">
        <f t="array" ref="M8">SUMPRODUCT(('Data - new apprentices'!$A$2:$A$90386=$A$3)*('Data - new apprentices'!$D$2:$D$90386=$A8)*('Data - new apprentices'!$H$2:$H$90386=M$5)*('Data - new apprentices'!$G$2:$G$90386=$J$4)*('Data - new apprentices'!$I$2:$I$90386))</f>
        <v>0</v>
      </c>
      <c r="N8" s="66" cm="1">
        <f t="array" ref="N8">SUMPRODUCT(('Data - new apprentices'!$A$2:$A$90386=$A$3)*('Data - new apprentices'!$D$2:$D$90386=$A8)*('Data - new apprentices'!$H$2:$H$90386=N$5)*('Data - new apprentices'!$G$2:$G$90386=$J$4)*('Data - new apprentices'!$I$2:$I$90386))</f>
        <v>0</v>
      </c>
      <c r="O8" s="66" cm="1">
        <f t="array" ref="O8">SUMPRODUCT(('Data - new apprentices'!$A$2:$A$90386=$A$3)*('Data - new apprentices'!$D$2:$D$90386=$A8)*('Data - new apprentices'!$H$2:$H$90386=O$5)*('Data - new apprentices'!$G$2:$G$90386=$J$4)*('Data - new apprentices'!$I$2:$I$90386))</f>
        <v>0</v>
      </c>
      <c r="P8" s="76">
        <f t="shared" si="1"/>
        <v>35.25</v>
      </c>
      <c r="Q8" s="68"/>
      <c r="R8" s="66" cm="1">
        <f t="array" ref="R8">SUMPRODUCT(('Data - new apprentices'!$A$2:$A$90386=$A$3)*('Data - new apprentices'!$D$2:$D$90386=$A8)*('Data - new apprentices'!$H$2:$H$90386=R$5)*('Data - new apprentices'!$G$2:$G$90386=$R$4)*('Data - new apprentices'!$I$2:$I$90386))</f>
        <v>9</v>
      </c>
      <c r="S8" s="66" cm="1">
        <f t="array" ref="S8">SUMPRODUCT(('Data - new apprentices'!$A$2:$A$90386=$A$3)*('Data - new apprentices'!$D$2:$D$90386=$A8)*('Data - new apprentices'!$H$2:$H$90386=S$5)*('Data - new apprentices'!$G$2:$G$90386=$R$4)*('Data - new apprentices'!$I$2:$I$90386))</f>
        <v>12</v>
      </c>
      <c r="T8" s="66" cm="1">
        <f t="array" ref="T8">SUMPRODUCT(('Data - new apprentices'!$A$2:$A$90386=$A$3)*('Data - new apprentices'!$D$2:$D$90386=$A8)*('Data - new apprentices'!$H$2:$H$90386=T$5)*('Data - new apprentices'!$G$2:$G$90386=$R$4)*('Data - new apprentices'!$I$2:$I$90386))</f>
        <v>11</v>
      </c>
      <c r="U8" s="66" cm="1">
        <f t="array" ref="U8">SUMPRODUCT(('Data - new apprentices'!$A$2:$A$90386=$A$3)*('Data - new apprentices'!$D$2:$D$90386=$A8)*('Data - new apprentices'!$H$2:$H$90386=U$5)*('Data - new apprentices'!$G$2:$G$90386=$R$4)*('Data - new apprentices'!$I$2:$I$90386))</f>
        <v>12</v>
      </c>
      <c r="V8" s="66" cm="1">
        <f t="array" ref="V8">SUMPRODUCT(('Data - new apprentices'!$A$2:$A$90386=$A$3)*('Data - new apprentices'!$D$2:$D$90386=$A8)*('Data - new apprentices'!$H$2:$H$90386=V$5)*('Data - new apprentices'!$G$2:$G$90386=$R$4)*('Data - new apprentices'!$I$2:$I$90386))</f>
        <v>2</v>
      </c>
      <c r="W8" s="66" cm="1">
        <f t="array" ref="W8">SUMPRODUCT(('Data - new apprentices'!$A$2:$A$90386=$A$3)*('Data - new apprentices'!$D$2:$D$90386=$A8)*('Data - new apprentices'!$H$2:$H$90386=W$5)*('Data - new apprentices'!$G$2:$G$90386=$R$4)*('Data - new apprentices'!$I$2:$I$90386))</f>
        <v>0</v>
      </c>
      <c r="X8" s="76">
        <f t="shared" si="2"/>
        <v>37.228260869565219</v>
      </c>
      <c r="Y8" s="68"/>
      <c r="Z8" s="66">
        <f t="shared" si="3"/>
        <v>112</v>
      </c>
      <c r="AA8" s="66">
        <f t="shared" si="4"/>
        <v>251</v>
      </c>
      <c r="AB8" s="66">
        <f t="shared" si="5"/>
        <v>109</v>
      </c>
      <c r="AC8" s="66">
        <f t="shared" si="6"/>
        <v>34</v>
      </c>
      <c r="AD8" s="66">
        <f t="shared" si="7"/>
        <v>2</v>
      </c>
      <c r="AE8" s="66">
        <f t="shared" si="8"/>
        <v>0</v>
      </c>
      <c r="AF8" s="76">
        <f t="shared" si="9"/>
        <v>31.540354330708659</v>
      </c>
      <c r="AG8" s="59"/>
      <c r="AH8" s="59"/>
      <c r="AI8" s="68"/>
      <c r="AJ8" s="68"/>
      <c r="AK8" s="59"/>
      <c r="AL8" s="59"/>
    </row>
    <row r="9" spans="1:38" ht="15" customHeight="1" x14ac:dyDescent="0.25">
      <c r="A9" s="59" t="s">
        <v>84</v>
      </c>
      <c r="B9" s="66" cm="1">
        <f t="array" ref="B9">SUMPRODUCT(('Data - new apprentices'!$A$2:$A$90386=$A$3)*('Data - new apprentices'!$E$2:$E$90386=$A9)*('Data - new apprentices'!$H$2:$H$90386=B$5)*('Data - new apprentices'!$G$2:$G$90386=$B$4)*('Data - new apprentices'!$I$2:$I$90386))</f>
        <v>131</v>
      </c>
      <c r="C9" s="66" cm="1">
        <f t="array" ref="C9">SUMPRODUCT(('Data - new apprentices'!$A$2:$A$90386=$A$3)*('Data - new apprentices'!$E$2:$E$90386=$A9)*('Data - new apprentices'!$H$2:$H$90386=C$5)*('Data - new apprentices'!$G$2:$G$90386=$B$4)*('Data - new apprentices'!$I$2:$I$90386))</f>
        <v>298</v>
      </c>
      <c r="D9" s="66" cm="1">
        <f t="array" ref="D9">SUMPRODUCT(('Data - new apprentices'!$A$2:$A$90386=$A$3)*('Data - new apprentices'!$E$2:$E$90386=$A9)*('Data - new apprentices'!$H$2:$H$90386=D$5)*('Data - new apprentices'!$G$2:$G$90386=$B$4)*('Data - new apprentices'!$I$2:$I$90386))</f>
        <v>105</v>
      </c>
      <c r="E9" s="66" cm="1">
        <f t="array" ref="E9">SUMPRODUCT(('Data - new apprentices'!$A$2:$A$90386=$A$3)*('Data - new apprentices'!$E$2:$E$90386=$A9)*('Data - new apprentices'!$H$2:$H$90386=E$5)*('Data - new apprentices'!$G$2:$G$90386=$B$4)*('Data - new apprentices'!$I$2:$I$90386))</f>
        <v>22</v>
      </c>
      <c r="F9" s="66" cm="1">
        <f t="array" ref="F9">SUMPRODUCT(('Data - new apprentices'!$A$2:$A$90386=$A$3)*('Data - new apprentices'!$E$2:$E$90386=$A9)*('Data - new apprentices'!$H$2:$H$90386=F$5)*('Data - new apprentices'!$G$2:$G$90386=$B$4)*('Data - new apprentices'!$I$2:$I$90386))</f>
        <v>0</v>
      </c>
      <c r="G9" s="66" cm="1">
        <f t="array" ref="G9">SUMPRODUCT(('Data - new apprentices'!$A$2:$A$90386=$A$3)*('Data - new apprentices'!$E$2:$E$90386=$A9)*('Data - new apprentices'!$H$2:$H$90386=G$5)*('Data - new apprentices'!$G$2:$G$90386=$B$4)*('Data - new apprentices'!$I$2:$I$90386))</f>
        <v>0</v>
      </c>
      <c r="H9" s="76">
        <f t="shared" si="0"/>
        <v>30.437949640287769</v>
      </c>
      <c r="I9" s="68"/>
      <c r="J9" s="66" cm="1">
        <f t="array" ref="J9">SUMPRODUCT(('Data - new apprentices'!$A$2:$A$90386=$A$3)*('Data - new apprentices'!$E$2:$E$90386=$A9)*('Data - new apprentices'!$H$2:$H$90386=J$5)*('Data - new apprentices'!$G$2:$G$90386=$J$4)*('Data - new apprentices'!$I$2:$I$90386))</f>
        <v>3</v>
      </c>
      <c r="K9" s="66" cm="1">
        <f t="array" ref="K9">SUMPRODUCT(('Data - new apprentices'!$A$2:$A$90386=$A$3)*('Data - new apprentices'!$E$2:$E$90386=$A9)*('Data - new apprentices'!$H$2:$H$90386=K$5)*('Data - new apprentices'!$G$2:$G$90386=$J$4)*('Data - new apprentices'!$I$2:$I$90386))</f>
        <v>5</v>
      </c>
      <c r="L9" s="66" cm="1">
        <f t="array" ref="L9">SUMPRODUCT(('Data - new apprentices'!$A$2:$A$90386=$A$3)*('Data - new apprentices'!$E$2:$E$90386=$A9)*('Data - new apprentices'!$H$2:$H$90386=L$5)*('Data - new apprentices'!$G$2:$G$90386=$J$4)*('Data - new apprentices'!$I$2:$I$90386))</f>
        <v>3</v>
      </c>
      <c r="M9" s="66" cm="1">
        <f t="array" ref="M9">SUMPRODUCT(('Data - new apprentices'!$A$2:$A$90386=$A$3)*('Data - new apprentices'!$E$2:$E$90386=$A9)*('Data - new apprentices'!$H$2:$H$90386=M$5)*('Data - new apprentices'!$G$2:$G$90386=$J$4)*('Data - new apprentices'!$I$2:$I$90386))</f>
        <v>0</v>
      </c>
      <c r="N9" s="66" cm="1">
        <f t="array" ref="N9">SUMPRODUCT(('Data - new apprentices'!$A$2:$A$90386=$A$3)*('Data - new apprentices'!$E$2:$E$90386=$A9)*('Data - new apprentices'!$H$2:$H$90386=N$5)*('Data - new apprentices'!$G$2:$G$90386=$J$4)*('Data - new apprentices'!$I$2:$I$90386))</f>
        <v>0</v>
      </c>
      <c r="O9" s="66" cm="1">
        <f t="array" ref="O9">SUMPRODUCT(('Data - new apprentices'!$A$2:$A$90386=$A$3)*('Data - new apprentices'!$E$2:$E$90386=$A9)*('Data - new apprentices'!$H$2:$H$90386=O$5)*('Data - new apprentices'!$G$2:$G$90386=$J$4)*('Data - new apprentices'!$I$2:$I$90386))</f>
        <v>0</v>
      </c>
      <c r="P9" s="76">
        <f t="shared" si="1"/>
        <v>30.136363636363633</v>
      </c>
      <c r="Q9" s="68"/>
      <c r="R9" s="66" cm="1">
        <f t="array" ref="R9">SUMPRODUCT(('Data - new apprentices'!$A$2:$A$90386=$A$3)*('Data - new apprentices'!$E$2:$E$90386=$A9)*('Data - new apprentices'!$H$2:$H$90386=R$5)*('Data - new apprentices'!$G$2:$G$90386=$R$4)*('Data - new apprentices'!$I$2:$I$90386))</f>
        <v>13</v>
      </c>
      <c r="S9" s="66" cm="1">
        <f t="array" ref="S9">SUMPRODUCT(('Data - new apprentices'!$A$2:$A$90386=$A$3)*('Data - new apprentices'!$E$2:$E$90386=$A9)*('Data - new apprentices'!$H$2:$H$90386=S$5)*('Data - new apprentices'!$G$2:$G$90386=$R$4)*('Data - new apprentices'!$I$2:$I$90386))</f>
        <v>13</v>
      </c>
      <c r="T9" s="66" cm="1">
        <f t="array" ref="T9">SUMPRODUCT(('Data - new apprentices'!$A$2:$A$90386=$A$3)*('Data - new apprentices'!$E$2:$E$90386=$A9)*('Data - new apprentices'!$H$2:$H$90386=T$5)*('Data - new apprentices'!$G$2:$G$90386=$R$4)*('Data - new apprentices'!$I$2:$I$90386))</f>
        <v>11</v>
      </c>
      <c r="U9" s="66" cm="1">
        <f t="array" ref="U9">SUMPRODUCT(('Data - new apprentices'!$A$2:$A$90386=$A$3)*('Data - new apprentices'!$E$2:$E$90386=$A9)*('Data - new apprentices'!$H$2:$H$90386=U$5)*('Data - new apprentices'!$G$2:$G$90386=$R$4)*('Data - new apprentices'!$I$2:$I$90386))</f>
        <v>12</v>
      </c>
      <c r="V9" s="66" cm="1">
        <f t="array" ref="V9">SUMPRODUCT(('Data - new apprentices'!$A$2:$A$90386=$A$3)*('Data - new apprentices'!$E$2:$E$90386=$A9)*('Data - new apprentices'!$H$2:$H$90386=V$5)*('Data - new apprentices'!$G$2:$G$90386=$R$4)*('Data - new apprentices'!$I$2:$I$90386))</f>
        <v>2</v>
      </c>
      <c r="W9" s="66" cm="1">
        <f t="array" ref="W9">SUMPRODUCT(('Data - new apprentices'!$A$2:$A$90386=$A$3)*('Data - new apprentices'!$E$2:$E$90386=$A9)*('Data - new apprentices'!$H$2:$H$90386=W$5)*('Data - new apprentices'!$G$2:$G$90386=$R$4)*('Data - new apprentices'!$I$2:$I$90386))</f>
        <v>0</v>
      </c>
      <c r="X9" s="76">
        <f t="shared" si="2"/>
        <v>35.735294117647058</v>
      </c>
      <c r="Y9" s="68"/>
      <c r="Z9" s="66">
        <f t="shared" si="3"/>
        <v>147</v>
      </c>
      <c r="AA9" s="66">
        <f t="shared" si="4"/>
        <v>316</v>
      </c>
      <c r="AB9" s="66">
        <f t="shared" si="5"/>
        <v>119</v>
      </c>
      <c r="AC9" s="66">
        <f t="shared" si="6"/>
        <v>34</v>
      </c>
      <c r="AD9" s="66">
        <f t="shared" si="7"/>
        <v>2</v>
      </c>
      <c r="AE9" s="66">
        <f t="shared" si="8"/>
        <v>0</v>
      </c>
      <c r="AF9" s="76">
        <f t="shared" si="9"/>
        <v>30.86974110032363</v>
      </c>
      <c r="AG9" s="59"/>
      <c r="AH9" s="59"/>
      <c r="AI9" s="68"/>
      <c r="AJ9" s="68"/>
      <c r="AK9" s="59"/>
      <c r="AL9" s="59"/>
    </row>
    <row r="10" spans="1:38" ht="15" customHeight="1" x14ac:dyDescent="0.25">
      <c r="A10" s="59" t="s">
        <v>91</v>
      </c>
      <c r="B10" s="66" cm="1">
        <f t="array" ref="B10">SUMPRODUCT(('Data - new apprentices'!$A$2:$A$90386=$A$3)*('Data - new apprentices'!$E$2:$E$90386=$A10)*('Data - new apprentices'!$H$2:$H$90386=B$5)*('Data - new apprentices'!$G$2:$G$90386=$B$4)*('Data - new apprentices'!$I$2:$I$90386))</f>
        <v>36</v>
      </c>
      <c r="C10" s="66" cm="1">
        <f t="array" ref="C10">SUMPRODUCT(('Data - new apprentices'!$A$2:$A$90386=$A$3)*('Data - new apprentices'!$E$2:$E$90386=$A10)*('Data - new apprentices'!$H$2:$H$90386=C$5)*('Data - new apprentices'!$G$2:$G$90386=$B$4)*('Data - new apprentices'!$I$2:$I$90386))</f>
        <v>52</v>
      </c>
      <c r="D10" s="66" cm="1">
        <f t="array" ref="D10">SUMPRODUCT(('Data - new apprentices'!$A$2:$A$90386=$A$3)*('Data - new apprentices'!$E$2:$E$90386=$A10)*('Data - new apprentices'!$H$2:$H$90386=D$5)*('Data - new apprentices'!$G$2:$G$90386=$B$4)*('Data - new apprentices'!$I$2:$I$90386))</f>
        <v>22</v>
      </c>
      <c r="E10" s="66" cm="1">
        <f t="array" ref="E10">SUMPRODUCT(('Data - new apprentices'!$A$2:$A$90386=$A$3)*('Data - new apprentices'!$E$2:$E$90386=$A10)*('Data - new apprentices'!$H$2:$H$90386=E$5)*('Data - new apprentices'!$G$2:$G$90386=$B$4)*('Data - new apprentices'!$I$2:$I$90386))</f>
        <v>11</v>
      </c>
      <c r="F10" s="66" cm="1">
        <f t="array" ref="F10">SUMPRODUCT(('Data - new apprentices'!$A$2:$A$90386=$A$3)*('Data - new apprentices'!$E$2:$E$90386=$A10)*('Data - new apprentices'!$H$2:$H$90386=F$5)*('Data - new apprentices'!$G$2:$G$90386=$B$4)*('Data - new apprentices'!$I$2:$I$90386))</f>
        <v>0</v>
      </c>
      <c r="G10" s="66" cm="1">
        <f t="array" ref="G10">SUMPRODUCT(('Data - new apprentices'!$A$2:$A$90386=$A$3)*('Data - new apprentices'!$E$2:$E$90386=$A10)*('Data - new apprentices'!$H$2:$H$90386=G$5)*('Data - new apprentices'!$G$2:$G$90386=$B$4)*('Data - new apprentices'!$I$2:$I$90386))</f>
        <v>0</v>
      </c>
      <c r="H10" s="76">
        <f t="shared" si="0"/>
        <v>30.797520661157023</v>
      </c>
      <c r="I10" s="68"/>
      <c r="J10" s="66" cm="1">
        <f t="array" ref="J10">SUMPRODUCT(('Data - new apprentices'!$A$2:$A$90386=$A$3)*('Data - new apprentices'!$E$2:$E$90386=$A10)*('Data - new apprentices'!$H$2:$H$90386=J$5)*('Data - new apprentices'!$G$2:$G$90386=$J$4)*('Data - new apprentices'!$I$2:$I$90386))</f>
        <v>0</v>
      </c>
      <c r="K10" s="66" cm="1">
        <f t="array" ref="K10">SUMPRODUCT(('Data - new apprentices'!$A$2:$A$90386=$A$3)*('Data - new apprentices'!$E$2:$E$90386=$A10)*('Data - new apprentices'!$H$2:$H$90386=K$5)*('Data - new apprentices'!$G$2:$G$90386=$J$4)*('Data - new apprentices'!$I$2:$I$90386))</f>
        <v>0</v>
      </c>
      <c r="L10" s="66" cm="1">
        <f t="array" ref="L10">SUMPRODUCT(('Data - new apprentices'!$A$2:$A$90386=$A$3)*('Data - new apprentices'!$E$2:$E$90386=$A10)*('Data - new apprentices'!$H$2:$H$90386=L$5)*('Data - new apprentices'!$G$2:$G$90386=$J$4)*('Data - new apprentices'!$I$2:$I$90386))</f>
        <v>1</v>
      </c>
      <c r="M10" s="66" cm="1">
        <f t="array" ref="M10">SUMPRODUCT(('Data - new apprentices'!$A$2:$A$90386=$A$3)*('Data - new apprentices'!$E$2:$E$90386=$A10)*('Data - new apprentices'!$H$2:$H$90386=M$5)*('Data - new apprentices'!$G$2:$G$90386=$J$4)*('Data - new apprentices'!$I$2:$I$90386))</f>
        <v>0</v>
      </c>
      <c r="N10" s="66" cm="1">
        <f t="array" ref="N10">SUMPRODUCT(('Data - new apprentices'!$A$2:$A$90386=$A$3)*('Data - new apprentices'!$E$2:$E$90386=$A10)*('Data - new apprentices'!$H$2:$H$90386=N$5)*('Data - new apprentices'!$G$2:$G$90386=$J$4)*('Data - new apprentices'!$I$2:$I$90386))</f>
        <v>0</v>
      </c>
      <c r="O10" s="66" cm="1">
        <f t="array" ref="O10">SUMPRODUCT(('Data - new apprentices'!$A$2:$A$90386=$A$3)*('Data - new apprentices'!$E$2:$E$90386=$A10)*('Data - new apprentices'!$H$2:$H$90386=O$5)*('Data - new apprentices'!$G$2:$G$90386=$J$4)*('Data - new apprentices'!$I$2:$I$90386))</f>
        <v>0</v>
      </c>
      <c r="P10" s="76">
        <f t="shared" si="1"/>
        <v>40.5</v>
      </c>
      <c r="Q10" s="68"/>
      <c r="R10" s="66" cm="1">
        <f t="array" ref="R10">SUMPRODUCT(('Data - new apprentices'!$A$2:$A$90386=$A$3)*('Data - new apprentices'!$E$2:$E$90386=$A10)*('Data - new apprentices'!$H$2:$H$90386=R$5)*('Data - new apprentices'!$G$2:$G$90386=$R$4)*('Data - new apprentices'!$I$2:$I$90386))</f>
        <v>12</v>
      </c>
      <c r="S10" s="66" cm="1">
        <f t="array" ref="S10">SUMPRODUCT(('Data - new apprentices'!$A$2:$A$90386=$A$3)*('Data - new apprentices'!$E$2:$E$90386=$A10)*('Data - new apprentices'!$H$2:$H$90386=S$5)*('Data - new apprentices'!$G$2:$G$90386=$R$4)*('Data - new apprentices'!$I$2:$I$90386))</f>
        <v>18</v>
      </c>
      <c r="T10" s="66" cm="1">
        <f t="array" ref="T10">SUMPRODUCT(('Data - new apprentices'!$A$2:$A$90386=$A$3)*('Data - new apprentices'!$E$2:$E$90386=$A10)*('Data - new apprentices'!$H$2:$H$90386=T$5)*('Data - new apprentices'!$G$2:$G$90386=$R$4)*('Data - new apprentices'!$I$2:$I$90386))</f>
        <v>14</v>
      </c>
      <c r="U10" s="66" cm="1">
        <f t="array" ref="U10">SUMPRODUCT(('Data - new apprentices'!$A$2:$A$90386=$A$3)*('Data - new apprentices'!$E$2:$E$90386=$A10)*('Data - new apprentices'!$H$2:$H$90386=U$5)*('Data - new apprentices'!$G$2:$G$90386=$R$4)*('Data - new apprentices'!$I$2:$I$90386))</f>
        <v>5</v>
      </c>
      <c r="V10" s="66" cm="1">
        <f t="array" ref="V10">SUMPRODUCT(('Data - new apprentices'!$A$2:$A$90386=$A$3)*('Data - new apprentices'!$E$2:$E$90386=$A10)*('Data - new apprentices'!$H$2:$H$90386=V$5)*('Data - new apprentices'!$G$2:$G$90386=$R$4)*('Data - new apprentices'!$I$2:$I$90386))</f>
        <v>0</v>
      </c>
      <c r="W10" s="66" cm="1">
        <f t="array" ref="W10">SUMPRODUCT(('Data - new apprentices'!$A$2:$A$90386=$A$3)*('Data - new apprentices'!$E$2:$E$90386=$A10)*('Data - new apprentices'!$H$2:$H$90386=W$5)*('Data - new apprentices'!$G$2:$G$90386=$R$4)*('Data - new apprentices'!$I$2:$I$90386))</f>
        <v>0</v>
      </c>
      <c r="X10" s="76">
        <f t="shared" si="2"/>
        <v>32.642857142857146</v>
      </c>
      <c r="Y10" s="68"/>
      <c r="Z10" s="66">
        <f t="shared" si="3"/>
        <v>48</v>
      </c>
      <c r="AA10" s="66">
        <f t="shared" si="4"/>
        <v>70</v>
      </c>
      <c r="AB10" s="66">
        <f t="shared" si="5"/>
        <v>37</v>
      </c>
      <c r="AC10" s="66">
        <f t="shared" si="6"/>
        <v>16</v>
      </c>
      <c r="AD10" s="66">
        <f t="shared" si="7"/>
        <v>0</v>
      </c>
      <c r="AE10" s="66">
        <f t="shared" si="8"/>
        <v>0</v>
      </c>
      <c r="AF10" s="76">
        <f t="shared" si="9"/>
        <v>31.383040935672511</v>
      </c>
      <c r="AG10" s="59"/>
      <c r="AH10" s="59"/>
      <c r="AI10" s="68"/>
      <c r="AJ10" s="68"/>
      <c r="AK10" s="59"/>
      <c r="AL10" s="59"/>
    </row>
    <row r="11" spans="1:38" ht="15" customHeight="1" x14ac:dyDescent="0.25">
      <c r="A11" s="59" t="s">
        <v>92</v>
      </c>
      <c r="B11" s="66" cm="1">
        <f t="array" ref="B11">SUMPRODUCT(('Data - new apprentices'!$A$2:$A$90386=$A$3)*('Data - new apprentices'!$E$2:$E$90386=$A11)*('Data - new apprentices'!$H$2:$H$90386=B$5)*('Data - new apprentices'!$G$2:$G$90386=$B$4)*('Data - new apprentices'!$I$2:$I$90386))</f>
        <v>12</v>
      </c>
      <c r="C11" s="66" cm="1">
        <f t="array" ref="C11">SUMPRODUCT(('Data - new apprentices'!$A$2:$A$90386=$A$3)*('Data - new apprentices'!$E$2:$E$90386=$A11)*('Data - new apprentices'!$H$2:$H$90386=C$5)*('Data - new apprentices'!$G$2:$G$90386=$B$4)*('Data - new apprentices'!$I$2:$I$90386))</f>
        <v>26</v>
      </c>
      <c r="D11" s="66" cm="1">
        <f t="array" ref="D11">SUMPRODUCT(('Data - new apprentices'!$A$2:$A$90386=$A$3)*('Data - new apprentices'!$E$2:$E$90386=$A11)*('Data - new apprentices'!$H$2:$H$90386=D$5)*('Data - new apprentices'!$G$2:$G$90386=$B$4)*('Data - new apprentices'!$I$2:$I$90386))</f>
        <v>10</v>
      </c>
      <c r="E11" s="66" cm="1">
        <f t="array" ref="E11">SUMPRODUCT(('Data - new apprentices'!$A$2:$A$90386=$A$3)*('Data - new apprentices'!$E$2:$E$90386=$A11)*('Data - new apprentices'!$H$2:$H$90386=E$5)*('Data - new apprentices'!$G$2:$G$90386=$B$4)*('Data - new apprentices'!$I$2:$I$90386))</f>
        <v>8</v>
      </c>
      <c r="F11" s="66" cm="1">
        <f t="array" ref="F11">SUMPRODUCT(('Data - new apprentices'!$A$2:$A$90386=$A$3)*('Data - new apprentices'!$E$2:$E$90386=$A11)*('Data - new apprentices'!$H$2:$H$90386=F$5)*('Data - new apprentices'!$G$2:$G$90386=$B$4)*('Data - new apprentices'!$I$2:$I$90386))</f>
        <v>0</v>
      </c>
      <c r="G11" s="66" cm="1">
        <f t="array" ref="G11">SUMPRODUCT(('Data - new apprentices'!$A$2:$A$90386=$A$3)*('Data - new apprentices'!$E$2:$E$90386=$A11)*('Data - new apprentices'!$H$2:$H$90386=G$5)*('Data - new apprentices'!$G$2:$G$90386=$B$4)*('Data - new apprentices'!$I$2:$I$90386))</f>
        <v>0</v>
      </c>
      <c r="H11" s="76">
        <f t="shared" si="0"/>
        <v>32.660714285714285</v>
      </c>
      <c r="I11" s="68"/>
      <c r="J11" s="66" cm="1">
        <f t="array" ref="J11">SUMPRODUCT(('Data - new apprentices'!$A$2:$A$90386=$A$3)*('Data - new apprentices'!$E$2:$E$90386=$A11)*('Data - new apprentices'!$H$2:$H$90386=J$5)*('Data - new apprentices'!$G$2:$G$90386=$J$4)*('Data - new apprentices'!$I$2:$I$90386))</f>
        <v>3</v>
      </c>
      <c r="K11" s="66" cm="1">
        <f t="array" ref="K11">SUMPRODUCT(('Data - new apprentices'!$A$2:$A$90386=$A$3)*('Data - new apprentices'!$E$2:$E$90386=$A11)*('Data - new apprentices'!$H$2:$H$90386=K$5)*('Data - new apprentices'!$G$2:$G$90386=$J$4)*('Data - new apprentices'!$I$2:$I$90386))</f>
        <v>6</v>
      </c>
      <c r="L11" s="66" cm="1">
        <f t="array" ref="L11">SUMPRODUCT(('Data - new apprentices'!$A$2:$A$90386=$A$3)*('Data - new apprentices'!$E$2:$E$90386=$A11)*('Data - new apprentices'!$H$2:$H$90386=L$5)*('Data - new apprentices'!$G$2:$G$90386=$J$4)*('Data - new apprentices'!$I$2:$I$90386))</f>
        <v>2</v>
      </c>
      <c r="M11" s="66" cm="1">
        <f t="array" ref="M11">SUMPRODUCT(('Data - new apprentices'!$A$2:$A$90386=$A$3)*('Data - new apprentices'!$E$2:$E$90386=$A11)*('Data - new apprentices'!$H$2:$H$90386=M$5)*('Data - new apprentices'!$G$2:$G$90386=$J$4)*('Data - new apprentices'!$I$2:$I$90386))</f>
        <v>0</v>
      </c>
      <c r="N11" s="66" cm="1">
        <f t="array" ref="N11">SUMPRODUCT(('Data - new apprentices'!$A$2:$A$90386=$A$3)*('Data - new apprentices'!$E$2:$E$90386=$A11)*('Data - new apprentices'!$H$2:$H$90386=N$5)*('Data - new apprentices'!$G$2:$G$90386=$J$4)*('Data - new apprentices'!$I$2:$I$90386))</f>
        <v>0</v>
      </c>
      <c r="O11" s="66" cm="1">
        <f t="array" ref="O11">SUMPRODUCT(('Data - new apprentices'!$A$2:$A$90386=$A$3)*('Data - new apprentices'!$E$2:$E$90386=$A11)*('Data - new apprentices'!$H$2:$H$90386=O$5)*('Data - new apprentices'!$G$2:$G$90386=$J$4)*('Data - new apprentices'!$I$2:$I$90386))</f>
        <v>0</v>
      </c>
      <c r="P11" s="76">
        <f t="shared" si="1"/>
        <v>29.18181818181818</v>
      </c>
      <c r="Q11" s="68"/>
      <c r="R11" s="66" cm="1">
        <f t="array" ref="R11">SUMPRODUCT(('Data - new apprentices'!$A$2:$A$90386=$A$3)*('Data - new apprentices'!$E$2:$E$90386=$A11)*('Data - new apprentices'!$H$2:$H$90386=R$5)*('Data - new apprentices'!$G$2:$G$90386=$R$4)*('Data - new apprentices'!$I$2:$I$90386))</f>
        <v>3</v>
      </c>
      <c r="S11" s="66" cm="1">
        <f t="array" ref="S11">SUMPRODUCT(('Data - new apprentices'!$A$2:$A$90386=$A$3)*('Data - new apprentices'!$E$2:$E$90386=$A11)*('Data - new apprentices'!$H$2:$H$90386=S$5)*('Data - new apprentices'!$G$2:$G$90386=$R$4)*('Data - new apprentices'!$I$2:$I$90386))</f>
        <v>9</v>
      </c>
      <c r="T11" s="66" cm="1">
        <f t="array" ref="T11">SUMPRODUCT(('Data - new apprentices'!$A$2:$A$90386=$A$3)*('Data - new apprentices'!$E$2:$E$90386=$A11)*('Data - new apprentices'!$H$2:$H$90386=T$5)*('Data - new apprentices'!$G$2:$G$90386=$R$4)*('Data - new apprentices'!$I$2:$I$90386))</f>
        <v>6</v>
      </c>
      <c r="U11" s="66" cm="1">
        <f t="array" ref="U11">SUMPRODUCT(('Data - new apprentices'!$A$2:$A$90386=$A$3)*('Data - new apprentices'!$E$2:$E$90386=$A11)*('Data - new apprentices'!$H$2:$H$90386=U$5)*('Data - new apprentices'!$G$2:$G$90386=$R$4)*('Data - new apprentices'!$I$2:$I$90386))</f>
        <v>1</v>
      </c>
      <c r="V11" s="66" cm="1">
        <f t="array" ref="V11">SUMPRODUCT(('Data - new apprentices'!$A$2:$A$90386=$A$3)*('Data - new apprentices'!$E$2:$E$90386=$A11)*('Data - new apprentices'!$H$2:$H$90386=V$5)*('Data - new apprentices'!$G$2:$G$90386=$R$4)*('Data - new apprentices'!$I$2:$I$90386))</f>
        <v>0</v>
      </c>
      <c r="W11" s="66" cm="1">
        <f t="array" ref="W11">SUMPRODUCT(('Data - new apprentices'!$A$2:$A$90386=$A$3)*('Data - new apprentices'!$E$2:$E$90386=$A11)*('Data - new apprentices'!$H$2:$H$90386=W$5)*('Data - new apprentices'!$G$2:$G$90386=$R$4)*('Data - new apprentices'!$I$2:$I$90386))</f>
        <v>0</v>
      </c>
      <c r="X11" s="76">
        <f t="shared" si="2"/>
        <v>32.815789473684205</v>
      </c>
      <c r="Y11" s="68"/>
      <c r="Z11" s="66">
        <f t="shared" si="3"/>
        <v>18</v>
      </c>
      <c r="AA11" s="66">
        <f t="shared" si="4"/>
        <v>41</v>
      </c>
      <c r="AB11" s="66">
        <f t="shared" si="5"/>
        <v>18</v>
      </c>
      <c r="AC11" s="66">
        <f t="shared" si="6"/>
        <v>9</v>
      </c>
      <c r="AD11" s="66">
        <f t="shared" si="7"/>
        <v>0</v>
      </c>
      <c r="AE11" s="66">
        <f t="shared" si="8"/>
        <v>0</v>
      </c>
      <c r="AF11" s="76">
        <f t="shared" si="9"/>
        <v>32.25</v>
      </c>
      <c r="AG11" s="59"/>
      <c r="AH11" s="59"/>
      <c r="AI11" s="68"/>
      <c r="AJ11" s="68"/>
      <c r="AK11" s="59"/>
      <c r="AL11" s="59"/>
    </row>
    <row r="12" spans="1:38" ht="15" customHeight="1" x14ac:dyDescent="0.25">
      <c r="A12" s="59" t="s">
        <v>1</v>
      </c>
      <c r="B12" s="66" cm="1">
        <f t="array" ref="B12">SUMPRODUCT(('Data - new apprentices'!$A$2:$A$90386=$A$3)*('Data - new apprentices'!$G$2:$G$90386=$B$4)*('Data - new apprentices'!$B$2:$B$90386=$A12)*('Data - new apprentices'!$H$2:$H$90386=B$5)*('Data - new apprentices'!$I$2:$I$90386))</f>
        <v>0</v>
      </c>
      <c r="C12" s="66" cm="1">
        <f t="array" ref="C12">SUMPRODUCT(('Data - new apprentices'!$A$2:$A$90386=$A$3)*('Data - new apprentices'!$G$2:$G$90386=$B$4)*('Data - new apprentices'!$B$2:$B$90386=$A12)*('Data - new apprentices'!$H$2:$H$90386=C$5)*('Data - new apprentices'!$I$2:$I$90386))</f>
        <v>0</v>
      </c>
      <c r="D12" s="66" cm="1">
        <f t="array" ref="D12">SUMPRODUCT(('Data - new apprentices'!$A$2:$A$90386=$A$3)*('Data - new apprentices'!$G$2:$G$90386=$B$4)*('Data - new apprentices'!$B$2:$B$90386=$A12)*('Data - new apprentices'!$H$2:$H$90386=D$5)*('Data - new apprentices'!$I$2:$I$90386))</f>
        <v>0</v>
      </c>
      <c r="E12" s="66" cm="1">
        <f t="array" ref="E12">SUMPRODUCT(('Data - new apprentices'!$A$2:$A$90386=$A$3)*('Data - new apprentices'!$G$2:$G$90386=$B$4)*('Data - new apprentices'!$B$2:$B$90386=$A12)*('Data - new apprentices'!$H$2:$H$90386=E$5)*('Data - new apprentices'!$I$2:$I$90386))</f>
        <v>0</v>
      </c>
      <c r="F12" s="66" cm="1">
        <f t="array" ref="F12">SUMPRODUCT(('Data - new apprentices'!$A$2:$A$90386=$A$3)*('Data - new apprentices'!$G$2:$G$90386=$B$4)*('Data - new apprentices'!$B$2:$B$90386=$A12)*('Data - new apprentices'!$H$2:$H$90386=F$5)*('Data - new apprentices'!$I$2:$I$90386))</f>
        <v>0</v>
      </c>
      <c r="G12" s="66" cm="1">
        <f t="array" ref="G12">SUMPRODUCT(('Data - new apprentices'!$A$2:$A$90386=$A$3)*('Data - new apprentices'!$G$2:$G$90386=$B$4)*('Data - new apprentices'!$B$2:$B$90386=$A12)*('Data - new apprentices'!$H$2:$H$90386=G$5)*('Data - new apprentices'!$I$2:$I$90386))</f>
        <v>0</v>
      </c>
      <c r="H12" s="67" t="str">
        <f t="shared" si="0"/>
        <v>-</v>
      </c>
      <c r="I12" s="68"/>
      <c r="J12" s="66" cm="1">
        <f t="array" ref="J12">SUMPRODUCT(('Data - new apprentices'!$A$2:$A$90386=$A$3)*('Data - new apprentices'!$G$2:$G$90386=$J$4)*('Data - new apprentices'!$B$2:$B$90386=$A12)*('Data - new apprentices'!$H$2:$H$90386=J$5)*('Data - new apprentices'!$I$2:$I$90386))</f>
        <v>0</v>
      </c>
      <c r="K12" s="66" cm="1">
        <f t="array" ref="K12">SUMPRODUCT(('Data - new apprentices'!$A$2:$A$90386=$A$3)*('Data - new apprentices'!$G$2:$G$90386=$J$4)*('Data - new apprentices'!$B$2:$B$90386=$A12)*('Data - new apprentices'!$H$2:$H$90386=K$5)*('Data - new apprentices'!$I$2:$I$90386))</f>
        <v>0</v>
      </c>
      <c r="L12" s="66" cm="1">
        <f t="array" ref="L12">SUMPRODUCT(('Data - new apprentices'!$A$2:$A$90386=$A$3)*('Data - new apprentices'!$G$2:$G$90386=$J$4)*('Data - new apprentices'!$B$2:$B$90386=$A12)*('Data - new apprentices'!$H$2:$H$90386=L$5)*('Data - new apprentices'!$I$2:$I$90386))</f>
        <v>0</v>
      </c>
      <c r="M12" s="66" cm="1">
        <f t="array" ref="M12">SUMPRODUCT(('Data - new apprentices'!$A$2:$A$90386=$A$3)*('Data - new apprentices'!$G$2:$G$90386=$J$4)*('Data - new apprentices'!$B$2:$B$90386=$A12)*('Data - new apprentices'!$H$2:$H$90386=M$5)*('Data - new apprentices'!$I$2:$I$90386))</f>
        <v>0</v>
      </c>
      <c r="N12" s="66" cm="1">
        <f t="array" ref="N12">SUMPRODUCT(('Data - new apprentices'!$A$2:$A$90386=$A$3)*('Data - new apprentices'!$G$2:$G$90386=$J$4)*('Data - new apprentices'!$B$2:$B$90386=$A12)*('Data - new apprentices'!$H$2:$H$90386=N$5)*('Data - new apprentices'!$I$2:$I$90386))</f>
        <v>0</v>
      </c>
      <c r="O12" s="66" cm="1">
        <f t="array" ref="O12">SUMPRODUCT(('Data - new apprentices'!$A$2:$A$90386=$A$3)*('Data - new apprentices'!$G$2:$G$90386=$J$4)*('Data - new apprentices'!$B$2:$B$90386=$A12)*('Data - new apprentices'!$H$2:$H$90386=O$5)*('Data - new apprentices'!$I$2:$I$90386))</f>
        <v>0</v>
      </c>
      <c r="P12" s="67" t="str">
        <f t="shared" si="1"/>
        <v>-</v>
      </c>
      <c r="Q12" s="68"/>
      <c r="R12" s="66" cm="1">
        <f t="array" ref="R12">SUMPRODUCT(('Data - new apprentices'!$A$2:$A$90386=$A$3)*('Data - new apprentices'!$G$2:$G$90386=$R$4)*('Data - new apprentices'!$B$2:$B$90386=$A12)*('Data - new apprentices'!$H$2:$H$90386=R$5)*('Data - new apprentices'!$I$2:$I$90386))</f>
        <v>0</v>
      </c>
      <c r="S12" s="66" cm="1">
        <f t="array" ref="S12">SUMPRODUCT(('Data - new apprentices'!$A$2:$A$90386=$A$3)*('Data - new apprentices'!$G$2:$G$90386=$R$4)*('Data - new apprentices'!$B$2:$B$90386=$A12)*('Data - new apprentices'!$H$2:$H$90386=S$5)*('Data - new apprentices'!$I$2:$I$90386))</f>
        <v>0</v>
      </c>
      <c r="T12" s="66" cm="1">
        <f t="array" ref="T12">SUMPRODUCT(('Data - new apprentices'!$A$2:$A$90386=$A$3)*('Data - new apprentices'!$G$2:$G$90386=$R$4)*('Data - new apprentices'!$B$2:$B$90386=$A12)*('Data - new apprentices'!$H$2:$H$90386=T$5)*('Data - new apprentices'!$I$2:$I$90386))</f>
        <v>0</v>
      </c>
      <c r="U12" s="66" cm="1">
        <f t="array" ref="U12">SUMPRODUCT(('Data - new apprentices'!$A$2:$A$90386=$A$3)*('Data - new apprentices'!$G$2:$G$90386=$R$4)*('Data - new apprentices'!$B$2:$B$90386=$A12)*('Data - new apprentices'!$H$2:$H$90386=U$5)*('Data - new apprentices'!$I$2:$I$90386))</f>
        <v>0</v>
      </c>
      <c r="V12" s="66" cm="1">
        <f t="array" ref="V12">SUMPRODUCT(('Data - new apprentices'!$A$2:$A$90386=$A$3)*('Data - new apprentices'!$G$2:$G$90386=$R$4)*('Data - new apprentices'!$B$2:$B$90386=$A12)*('Data - new apprentices'!$H$2:$H$90386=V$5)*('Data - new apprentices'!$I$2:$I$90386))</f>
        <v>0</v>
      </c>
      <c r="W12" s="66" cm="1">
        <f t="array" ref="W12">SUMPRODUCT(('Data - new apprentices'!$A$2:$A$90386=$A$3)*('Data - new apprentices'!$G$2:$G$90386=$R$4)*('Data - new apprentices'!$B$2:$B$90386=$A12)*('Data - new apprentices'!$H$2:$H$90386=W$5)*('Data - new apprentices'!$I$2:$I$90386))</f>
        <v>0</v>
      </c>
      <c r="X12" s="67" t="str">
        <f t="shared" si="2"/>
        <v>-</v>
      </c>
      <c r="Y12" s="68"/>
      <c r="Z12" s="66">
        <f t="shared" si="3"/>
        <v>0</v>
      </c>
      <c r="AA12" s="66">
        <f t="shared" si="4"/>
        <v>0</v>
      </c>
      <c r="AB12" s="66">
        <f t="shared" si="5"/>
        <v>0</v>
      </c>
      <c r="AC12" s="66">
        <f t="shared" si="6"/>
        <v>0</v>
      </c>
      <c r="AD12" s="66">
        <f t="shared" si="7"/>
        <v>0</v>
      </c>
      <c r="AE12" s="66">
        <f t="shared" si="8"/>
        <v>0</v>
      </c>
      <c r="AF12" s="67" t="str">
        <f t="shared" si="9"/>
        <v>-</v>
      </c>
      <c r="AG12" s="59"/>
      <c r="AH12" s="59"/>
      <c r="AI12" s="68"/>
      <c r="AJ12" s="68"/>
      <c r="AK12" s="59"/>
      <c r="AL12" s="59"/>
    </row>
    <row r="13" spans="1:38" ht="15" customHeight="1" x14ac:dyDescent="0.25">
      <c r="A13" s="59" t="s">
        <v>2</v>
      </c>
      <c r="B13" s="66" cm="1">
        <f t="array" ref="B13">SUMPRODUCT(('Data - new apprentices'!$A$2:$A$90386=$A$3)*('Data - new apprentices'!$G$2:$G$90386=$B$4)*('Data - new apprentices'!$B$2:$B$90386=$A13)*('Data - new apprentices'!$H$2:$H$90386=B$5)*('Data - new apprentices'!$I$2:$I$90386))</f>
        <v>0</v>
      </c>
      <c r="C13" s="66" cm="1">
        <f t="array" ref="C13">SUMPRODUCT(('Data - new apprentices'!$A$2:$A$90386=$A$3)*('Data - new apprentices'!$G$2:$G$90386=$B$4)*('Data - new apprentices'!$B$2:$B$90386=$A13)*('Data - new apprentices'!$H$2:$H$90386=C$5)*('Data - new apprentices'!$I$2:$I$90386))</f>
        <v>0</v>
      </c>
      <c r="D13" s="66" cm="1">
        <f t="array" ref="D13">SUMPRODUCT(('Data - new apprentices'!$A$2:$A$90386=$A$3)*('Data - new apprentices'!$G$2:$G$90386=$B$4)*('Data - new apprentices'!$B$2:$B$90386=$A13)*('Data - new apprentices'!$H$2:$H$90386=D$5)*('Data - new apprentices'!$I$2:$I$90386))</f>
        <v>0</v>
      </c>
      <c r="E13" s="66" cm="1">
        <f t="array" ref="E13">SUMPRODUCT(('Data - new apprentices'!$A$2:$A$90386=$A$3)*('Data - new apprentices'!$G$2:$G$90386=$B$4)*('Data - new apprentices'!$B$2:$B$90386=$A13)*('Data - new apprentices'!$H$2:$H$90386=E$5)*('Data - new apprentices'!$I$2:$I$90386))</f>
        <v>0</v>
      </c>
      <c r="F13" s="66" cm="1">
        <f t="array" ref="F13">SUMPRODUCT(('Data - new apprentices'!$A$2:$A$90386=$A$3)*('Data - new apprentices'!$G$2:$G$90386=$B$4)*('Data - new apprentices'!$B$2:$B$90386=$A13)*('Data - new apprentices'!$H$2:$H$90386=F$5)*('Data - new apprentices'!$I$2:$I$90386))</f>
        <v>0</v>
      </c>
      <c r="G13" s="66" cm="1">
        <f t="array" ref="G13">SUMPRODUCT(('Data - new apprentices'!$A$2:$A$90386=$A$3)*('Data - new apprentices'!$G$2:$G$90386=$B$4)*('Data - new apprentices'!$B$2:$B$90386=$A13)*('Data - new apprentices'!$H$2:$H$90386=G$5)*('Data - new apprentices'!$I$2:$I$90386))</f>
        <v>0</v>
      </c>
      <c r="H13" s="67" t="str">
        <f t="shared" si="0"/>
        <v>-</v>
      </c>
      <c r="I13" s="68"/>
      <c r="J13" s="66" cm="1">
        <f t="array" ref="J13">SUMPRODUCT(('Data - new apprentices'!$A$2:$A$90386=$A$3)*('Data - new apprentices'!$G$2:$G$90386=$J$4)*('Data - new apprentices'!$B$2:$B$90386=$A13)*('Data - new apprentices'!$H$2:$H$90386=J$5)*('Data - new apprentices'!$I$2:$I$90386))</f>
        <v>0</v>
      </c>
      <c r="K13" s="66" cm="1">
        <f t="array" ref="K13">SUMPRODUCT(('Data - new apprentices'!$A$2:$A$90386=$A$3)*('Data - new apprentices'!$G$2:$G$90386=$J$4)*('Data - new apprentices'!$B$2:$B$90386=$A13)*('Data - new apprentices'!$H$2:$H$90386=K$5)*('Data - new apprentices'!$I$2:$I$90386))</f>
        <v>0</v>
      </c>
      <c r="L13" s="66" cm="1">
        <f t="array" ref="L13">SUMPRODUCT(('Data - new apprentices'!$A$2:$A$90386=$A$3)*('Data - new apprentices'!$G$2:$G$90386=$J$4)*('Data - new apprentices'!$B$2:$B$90386=$A13)*('Data - new apprentices'!$H$2:$H$90386=L$5)*('Data - new apprentices'!$I$2:$I$90386))</f>
        <v>0</v>
      </c>
      <c r="M13" s="66" cm="1">
        <f t="array" ref="M13">SUMPRODUCT(('Data - new apprentices'!$A$2:$A$90386=$A$3)*('Data - new apprentices'!$G$2:$G$90386=$J$4)*('Data - new apprentices'!$B$2:$B$90386=$A13)*('Data - new apprentices'!$H$2:$H$90386=M$5)*('Data - new apprentices'!$I$2:$I$90386))</f>
        <v>0</v>
      </c>
      <c r="N13" s="66" cm="1">
        <f t="array" ref="N13">SUMPRODUCT(('Data - new apprentices'!$A$2:$A$90386=$A$3)*('Data - new apprentices'!$G$2:$G$90386=$J$4)*('Data - new apprentices'!$B$2:$B$90386=$A13)*('Data - new apprentices'!$H$2:$H$90386=N$5)*('Data - new apprentices'!$I$2:$I$90386))</f>
        <v>0</v>
      </c>
      <c r="O13" s="66" cm="1">
        <f t="array" ref="O13">SUMPRODUCT(('Data - new apprentices'!$A$2:$A$90386=$A$3)*('Data - new apprentices'!$G$2:$G$90386=$J$4)*('Data - new apprentices'!$B$2:$B$90386=$A13)*('Data - new apprentices'!$H$2:$H$90386=O$5)*('Data - new apprentices'!$I$2:$I$90386))</f>
        <v>0</v>
      </c>
      <c r="P13" s="67" t="str">
        <f t="shared" si="1"/>
        <v>-</v>
      </c>
      <c r="Q13" s="68"/>
      <c r="R13" s="66" cm="1">
        <f t="array" ref="R13">SUMPRODUCT(('Data - new apprentices'!$A$2:$A$90386=$A$3)*('Data - new apprentices'!$G$2:$G$90386=$R$4)*('Data - new apprentices'!$B$2:$B$90386=$A13)*('Data - new apprentices'!$H$2:$H$90386=R$5)*('Data - new apprentices'!$I$2:$I$90386))</f>
        <v>0</v>
      </c>
      <c r="S13" s="66" cm="1">
        <f t="array" ref="S13">SUMPRODUCT(('Data - new apprentices'!$A$2:$A$90386=$A$3)*('Data - new apprentices'!$G$2:$G$90386=$R$4)*('Data - new apprentices'!$B$2:$B$90386=$A13)*('Data - new apprentices'!$H$2:$H$90386=S$5)*('Data - new apprentices'!$I$2:$I$90386))</f>
        <v>0</v>
      </c>
      <c r="T13" s="66" cm="1">
        <f t="array" ref="T13">SUMPRODUCT(('Data - new apprentices'!$A$2:$A$90386=$A$3)*('Data - new apprentices'!$G$2:$G$90386=$R$4)*('Data - new apprentices'!$B$2:$B$90386=$A13)*('Data - new apprentices'!$H$2:$H$90386=T$5)*('Data - new apprentices'!$I$2:$I$90386))</f>
        <v>0</v>
      </c>
      <c r="U13" s="66" cm="1">
        <f t="array" ref="U13">SUMPRODUCT(('Data - new apprentices'!$A$2:$A$90386=$A$3)*('Data - new apprentices'!$G$2:$G$90386=$R$4)*('Data - new apprentices'!$B$2:$B$90386=$A13)*('Data - new apprentices'!$H$2:$H$90386=U$5)*('Data - new apprentices'!$I$2:$I$90386))</f>
        <v>0</v>
      </c>
      <c r="V13" s="66" cm="1">
        <f t="array" ref="V13">SUMPRODUCT(('Data - new apprentices'!$A$2:$A$90386=$A$3)*('Data - new apprentices'!$G$2:$G$90386=$R$4)*('Data - new apprentices'!$B$2:$B$90386=$A13)*('Data - new apprentices'!$H$2:$H$90386=V$5)*('Data - new apprentices'!$I$2:$I$90386))</f>
        <v>0</v>
      </c>
      <c r="W13" s="66" cm="1">
        <f t="array" ref="W13">SUMPRODUCT(('Data - new apprentices'!$A$2:$A$90386=$A$3)*('Data - new apprentices'!$G$2:$G$90386=$R$4)*('Data - new apprentices'!$B$2:$B$90386=$A13)*('Data - new apprentices'!$H$2:$H$90386=W$5)*('Data - new apprentices'!$I$2:$I$90386))</f>
        <v>0</v>
      </c>
      <c r="X13" s="67" t="str">
        <f t="shared" si="2"/>
        <v>-</v>
      </c>
      <c r="Y13" s="68"/>
      <c r="Z13" s="66">
        <f t="shared" si="3"/>
        <v>0</v>
      </c>
      <c r="AA13" s="66">
        <f t="shared" si="4"/>
        <v>0</v>
      </c>
      <c r="AB13" s="66">
        <f t="shared" si="5"/>
        <v>0</v>
      </c>
      <c r="AC13" s="66">
        <f t="shared" si="6"/>
        <v>0</v>
      </c>
      <c r="AD13" s="66">
        <f t="shared" si="7"/>
        <v>0</v>
      </c>
      <c r="AE13" s="66">
        <f t="shared" si="8"/>
        <v>0</v>
      </c>
      <c r="AF13" s="67" t="str">
        <f t="shared" si="9"/>
        <v>-</v>
      </c>
      <c r="AG13" s="59"/>
      <c r="AH13" s="59"/>
      <c r="AI13" s="68"/>
      <c r="AJ13" s="68"/>
      <c r="AK13" s="59"/>
      <c r="AL13" s="59"/>
    </row>
    <row r="14" spans="1:38" ht="15" customHeight="1" x14ac:dyDescent="0.25">
      <c r="A14" s="59" t="s">
        <v>3</v>
      </c>
      <c r="B14" s="66" cm="1">
        <f t="array" ref="B14">SUMPRODUCT(('Data - new apprentices'!$A$2:$A$90386=$A$3)*('Data - new apprentices'!$G$2:$G$90386=$B$4)*('Data - new apprentices'!$B$2:$B$90386=$A14)*('Data - new apprentices'!$H$2:$H$90386=B$5)*('Data - new apprentices'!$I$2:$I$90386))</f>
        <v>8</v>
      </c>
      <c r="C14" s="66" cm="1">
        <f t="array" ref="C14">SUMPRODUCT(('Data - new apprentices'!$A$2:$A$90386=$A$3)*('Data - new apprentices'!$G$2:$G$90386=$B$4)*('Data - new apprentices'!$B$2:$B$90386=$A14)*('Data - new apprentices'!$H$2:$H$90386=C$5)*('Data - new apprentices'!$I$2:$I$90386))</f>
        <v>19</v>
      </c>
      <c r="D14" s="66" cm="1">
        <f t="array" ref="D14">SUMPRODUCT(('Data - new apprentices'!$A$2:$A$90386=$A$3)*('Data - new apprentices'!$G$2:$G$90386=$B$4)*('Data - new apprentices'!$B$2:$B$90386=$A14)*('Data - new apprentices'!$H$2:$H$90386=D$5)*('Data - new apprentices'!$I$2:$I$90386))</f>
        <v>2</v>
      </c>
      <c r="E14" s="66" cm="1">
        <f t="array" ref="E14">SUMPRODUCT(('Data - new apprentices'!$A$2:$A$90386=$A$3)*('Data - new apprentices'!$G$2:$G$90386=$B$4)*('Data - new apprentices'!$B$2:$B$90386=$A14)*('Data - new apprentices'!$H$2:$H$90386=E$5)*('Data - new apprentices'!$I$2:$I$90386))</f>
        <v>0</v>
      </c>
      <c r="F14" s="66" cm="1">
        <f t="array" ref="F14">SUMPRODUCT(('Data - new apprentices'!$A$2:$A$90386=$A$3)*('Data - new apprentices'!$G$2:$G$90386=$B$4)*('Data - new apprentices'!$B$2:$B$90386=$A14)*('Data - new apprentices'!$H$2:$H$90386=F$5)*('Data - new apprentices'!$I$2:$I$90386))</f>
        <v>0</v>
      </c>
      <c r="G14" s="66" cm="1">
        <f t="array" ref="G14">SUMPRODUCT(('Data - new apprentices'!$A$2:$A$90386=$A$3)*('Data - new apprentices'!$G$2:$G$90386=$B$4)*('Data - new apprentices'!$B$2:$B$90386=$A14)*('Data - new apprentices'!$H$2:$H$90386=G$5)*('Data - new apprentices'!$I$2:$I$90386))</f>
        <v>0</v>
      </c>
      <c r="H14" s="76">
        <f t="shared" si="0"/>
        <v>27.96551724137931</v>
      </c>
      <c r="I14" s="68"/>
      <c r="J14" s="66" cm="1">
        <f t="array" ref="J14">SUMPRODUCT(('Data - new apprentices'!$A$2:$A$90386=$A$3)*('Data - new apprentices'!$G$2:$G$90386=$J$4)*('Data - new apprentices'!$B$2:$B$90386=$A14)*('Data - new apprentices'!$H$2:$H$90386=J$5)*('Data - new apprentices'!$I$2:$I$90386))</f>
        <v>0</v>
      </c>
      <c r="K14" s="66" cm="1">
        <f t="array" ref="K14">SUMPRODUCT(('Data - new apprentices'!$A$2:$A$90386=$A$3)*('Data - new apprentices'!$G$2:$G$90386=$J$4)*('Data - new apprentices'!$B$2:$B$90386=$A14)*('Data - new apprentices'!$H$2:$H$90386=K$5)*('Data - new apprentices'!$I$2:$I$90386))</f>
        <v>0</v>
      </c>
      <c r="L14" s="66" cm="1">
        <f t="array" ref="L14">SUMPRODUCT(('Data - new apprentices'!$A$2:$A$90386=$A$3)*('Data - new apprentices'!$G$2:$G$90386=$J$4)*('Data - new apprentices'!$B$2:$B$90386=$A14)*('Data - new apprentices'!$H$2:$H$90386=L$5)*('Data - new apprentices'!$I$2:$I$90386))</f>
        <v>0</v>
      </c>
      <c r="M14" s="66" cm="1">
        <f t="array" ref="M14">SUMPRODUCT(('Data - new apprentices'!$A$2:$A$90386=$A$3)*('Data - new apprentices'!$G$2:$G$90386=$J$4)*('Data - new apprentices'!$B$2:$B$90386=$A14)*('Data - new apprentices'!$H$2:$H$90386=M$5)*('Data - new apprentices'!$I$2:$I$90386))</f>
        <v>0</v>
      </c>
      <c r="N14" s="66" cm="1">
        <f t="array" ref="N14">SUMPRODUCT(('Data - new apprentices'!$A$2:$A$90386=$A$3)*('Data - new apprentices'!$G$2:$G$90386=$J$4)*('Data - new apprentices'!$B$2:$B$90386=$A14)*('Data - new apprentices'!$H$2:$H$90386=N$5)*('Data - new apprentices'!$I$2:$I$90386))</f>
        <v>0</v>
      </c>
      <c r="O14" s="66" cm="1">
        <f t="array" ref="O14">SUMPRODUCT(('Data - new apprentices'!$A$2:$A$90386=$A$3)*('Data - new apprentices'!$G$2:$G$90386=$J$4)*('Data - new apprentices'!$B$2:$B$90386=$A14)*('Data - new apprentices'!$H$2:$H$90386=O$5)*('Data - new apprentices'!$I$2:$I$90386))</f>
        <v>0</v>
      </c>
      <c r="P14" s="67" t="str">
        <f t="shared" si="1"/>
        <v>-</v>
      </c>
      <c r="Q14" s="68"/>
      <c r="R14" s="66" cm="1">
        <f t="array" ref="R14">SUMPRODUCT(('Data - new apprentices'!$A$2:$A$90386=$A$3)*('Data - new apprentices'!$G$2:$G$90386=$R$4)*('Data - new apprentices'!$B$2:$B$90386=$A14)*('Data - new apprentices'!$H$2:$H$90386=R$5)*('Data - new apprentices'!$I$2:$I$90386))</f>
        <v>1</v>
      </c>
      <c r="S14" s="66" cm="1">
        <f t="array" ref="S14">SUMPRODUCT(('Data - new apprentices'!$A$2:$A$90386=$A$3)*('Data - new apprentices'!$G$2:$G$90386=$R$4)*('Data - new apprentices'!$B$2:$B$90386=$A14)*('Data - new apprentices'!$H$2:$H$90386=S$5)*('Data - new apprentices'!$I$2:$I$90386))</f>
        <v>0</v>
      </c>
      <c r="T14" s="66" cm="1">
        <f t="array" ref="T14">SUMPRODUCT(('Data - new apprentices'!$A$2:$A$90386=$A$3)*('Data - new apprentices'!$G$2:$G$90386=$R$4)*('Data - new apprentices'!$B$2:$B$90386=$A14)*('Data - new apprentices'!$H$2:$H$90386=T$5)*('Data - new apprentices'!$I$2:$I$90386))</f>
        <v>0</v>
      </c>
      <c r="U14" s="66" cm="1">
        <f t="array" ref="U14">SUMPRODUCT(('Data - new apprentices'!$A$2:$A$90386=$A$3)*('Data - new apprentices'!$G$2:$G$90386=$R$4)*('Data - new apprentices'!$B$2:$B$90386=$A14)*('Data - new apprentices'!$H$2:$H$90386=U$5)*('Data - new apprentices'!$I$2:$I$90386))</f>
        <v>0</v>
      </c>
      <c r="V14" s="66" cm="1">
        <f t="array" ref="V14">SUMPRODUCT(('Data - new apprentices'!$A$2:$A$90386=$A$3)*('Data - new apprentices'!$G$2:$G$90386=$R$4)*('Data - new apprentices'!$B$2:$B$90386=$A14)*('Data - new apprentices'!$H$2:$H$90386=V$5)*('Data - new apprentices'!$I$2:$I$90386))</f>
        <v>0</v>
      </c>
      <c r="W14" s="66" cm="1">
        <f t="array" ref="W14">SUMPRODUCT(('Data - new apprentices'!$A$2:$A$90386=$A$3)*('Data - new apprentices'!$G$2:$G$90386=$R$4)*('Data - new apprentices'!$B$2:$B$90386=$A14)*('Data - new apprentices'!$H$2:$H$90386=W$5)*('Data - new apprentices'!$I$2:$I$90386))</f>
        <v>0</v>
      </c>
      <c r="X14" s="76">
        <f t="shared" si="2"/>
        <v>20</v>
      </c>
      <c r="Y14" s="68"/>
      <c r="Z14" s="66">
        <f t="shared" si="3"/>
        <v>9</v>
      </c>
      <c r="AA14" s="66">
        <f t="shared" si="4"/>
        <v>19</v>
      </c>
      <c r="AB14" s="66">
        <f t="shared" si="5"/>
        <v>2</v>
      </c>
      <c r="AC14" s="66">
        <f t="shared" si="6"/>
        <v>0</v>
      </c>
      <c r="AD14" s="66">
        <f t="shared" si="7"/>
        <v>0</v>
      </c>
      <c r="AE14" s="66">
        <f t="shared" si="8"/>
        <v>0</v>
      </c>
      <c r="AF14" s="76">
        <f t="shared" si="9"/>
        <v>27.7</v>
      </c>
      <c r="AG14" s="59"/>
      <c r="AH14" s="59"/>
      <c r="AI14" s="68"/>
      <c r="AJ14" s="68"/>
      <c r="AK14" s="59"/>
      <c r="AL14" s="59"/>
    </row>
    <row r="15" spans="1:38" ht="15" customHeight="1" x14ac:dyDescent="0.25">
      <c r="A15" s="59" t="s">
        <v>4</v>
      </c>
      <c r="B15" s="66" cm="1">
        <f t="array" ref="B15">SUMPRODUCT(('Data - new apprentices'!$A$2:$A$90386=$A$3)*('Data - new apprentices'!$G$2:$G$90386=$B$4)*('Data - new apprentices'!$B$2:$B$90386=$A15)*('Data - new apprentices'!$H$2:$H$90386=B$5)*('Data - new apprentices'!$I$2:$I$90386))</f>
        <v>4</v>
      </c>
      <c r="C15" s="66" cm="1">
        <f t="array" ref="C15">SUMPRODUCT(('Data - new apprentices'!$A$2:$A$90386=$A$3)*('Data - new apprentices'!$G$2:$G$90386=$B$4)*('Data - new apprentices'!$B$2:$B$90386=$A15)*('Data - new apprentices'!$H$2:$H$90386=C$5)*('Data - new apprentices'!$I$2:$I$90386))</f>
        <v>6</v>
      </c>
      <c r="D15" s="66" cm="1">
        <f t="array" ref="D15">SUMPRODUCT(('Data - new apprentices'!$A$2:$A$90386=$A$3)*('Data - new apprentices'!$G$2:$G$90386=$B$4)*('Data - new apprentices'!$B$2:$B$90386=$A15)*('Data - new apprentices'!$H$2:$H$90386=D$5)*('Data - new apprentices'!$I$2:$I$90386))</f>
        <v>2</v>
      </c>
      <c r="E15" s="66" cm="1">
        <f t="array" ref="E15">SUMPRODUCT(('Data - new apprentices'!$A$2:$A$90386=$A$3)*('Data - new apprentices'!$G$2:$G$90386=$B$4)*('Data - new apprentices'!$B$2:$B$90386=$A15)*('Data - new apprentices'!$H$2:$H$90386=E$5)*('Data - new apprentices'!$I$2:$I$90386))</f>
        <v>1</v>
      </c>
      <c r="F15" s="66" cm="1">
        <f t="array" ref="F15">SUMPRODUCT(('Data - new apprentices'!$A$2:$A$90386=$A$3)*('Data - new apprentices'!$G$2:$G$90386=$B$4)*('Data - new apprentices'!$B$2:$B$90386=$A15)*('Data - new apprentices'!$H$2:$H$90386=F$5)*('Data - new apprentices'!$I$2:$I$90386))</f>
        <v>0</v>
      </c>
      <c r="G15" s="66" cm="1">
        <f t="array" ref="G15">SUMPRODUCT(('Data - new apprentices'!$A$2:$A$90386=$A$3)*('Data - new apprentices'!$G$2:$G$90386=$B$4)*('Data - new apprentices'!$B$2:$B$90386=$A15)*('Data - new apprentices'!$H$2:$H$90386=G$5)*('Data - new apprentices'!$I$2:$I$90386))</f>
        <v>0</v>
      </c>
      <c r="H15" s="76">
        <f t="shared" si="0"/>
        <v>30.115384615384613</v>
      </c>
      <c r="I15" s="68"/>
      <c r="J15" s="66" cm="1">
        <f t="array" ref="J15">SUMPRODUCT(('Data - new apprentices'!$A$2:$A$90386=$A$3)*('Data - new apprentices'!$G$2:$G$90386=$J$4)*('Data - new apprentices'!$B$2:$B$90386=$A15)*('Data - new apprentices'!$H$2:$H$90386=J$5)*('Data - new apprentices'!$I$2:$I$90386))</f>
        <v>0</v>
      </c>
      <c r="K15" s="66" cm="1">
        <f t="array" ref="K15">SUMPRODUCT(('Data - new apprentices'!$A$2:$A$90386=$A$3)*('Data - new apprentices'!$G$2:$G$90386=$J$4)*('Data - new apprentices'!$B$2:$B$90386=$A15)*('Data - new apprentices'!$H$2:$H$90386=K$5)*('Data - new apprentices'!$I$2:$I$90386))</f>
        <v>0</v>
      </c>
      <c r="L15" s="66" cm="1">
        <f t="array" ref="L15">SUMPRODUCT(('Data - new apprentices'!$A$2:$A$90386=$A$3)*('Data - new apprentices'!$G$2:$G$90386=$J$4)*('Data - new apprentices'!$B$2:$B$90386=$A15)*('Data - new apprentices'!$H$2:$H$90386=L$5)*('Data - new apprentices'!$I$2:$I$90386))</f>
        <v>0</v>
      </c>
      <c r="M15" s="66" cm="1">
        <f t="array" ref="M15">SUMPRODUCT(('Data - new apprentices'!$A$2:$A$90386=$A$3)*('Data - new apprentices'!$G$2:$G$90386=$J$4)*('Data - new apprentices'!$B$2:$B$90386=$A15)*('Data - new apprentices'!$H$2:$H$90386=M$5)*('Data - new apprentices'!$I$2:$I$90386))</f>
        <v>0</v>
      </c>
      <c r="N15" s="66" cm="1">
        <f t="array" ref="N15">SUMPRODUCT(('Data - new apprentices'!$A$2:$A$90386=$A$3)*('Data - new apprentices'!$G$2:$G$90386=$J$4)*('Data - new apprentices'!$B$2:$B$90386=$A15)*('Data - new apprentices'!$H$2:$H$90386=N$5)*('Data - new apprentices'!$I$2:$I$90386))</f>
        <v>0</v>
      </c>
      <c r="O15" s="66" cm="1">
        <f t="array" ref="O15">SUMPRODUCT(('Data - new apprentices'!$A$2:$A$90386=$A$3)*('Data - new apprentices'!$G$2:$G$90386=$J$4)*('Data - new apprentices'!$B$2:$B$90386=$A15)*('Data - new apprentices'!$H$2:$H$90386=O$5)*('Data - new apprentices'!$I$2:$I$90386))</f>
        <v>0</v>
      </c>
      <c r="P15" s="67" t="str">
        <f t="shared" si="1"/>
        <v>-</v>
      </c>
      <c r="Q15" s="68"/>
      <c r="R15" s="66" cm="1">
        <f t="array" ref="R15">SUMPRODUCT(('Data - new apprentices'!$A$2:$A$90386=$A$3)*('Data - new apprentices'!$G$2:$G$90386=$R$4)*('Data - new apprentices'!$B$2:$B$90386=$A15)*('Data - new apprentices'!$H$2:$H$90386=R$5)*('Data - new apprentices'!$I$2:$I$90386))</f>
        <v>2</v>
      </c>
      <c r="S15" s="66" cm="1">
        <f t="array" ref="S15">SUMPRODUCT(('Data - new apprentices'!$A$2:$A$90386=$A$3)*('Data - new apprentices'!$G$2:$G$90386=$R$4)*('Data - new apprentices'!$B$2:$B$90386=$A15)*('Data - new apprentices'!$H$2:$H$90386=S$5)*('Data - new apprentices'!$I$2:$I$90386))</f>
        <v>0</v>
      </c>
      <c r="T15" s="66" cm="1">
        <f t="array" ref="T15">SUMPRODUCT(('Data - new apprentices'!$A$2:$A$90386=$A$3)*('Data - new apprentices'!$G$2:$G$90386=$R$4)*('Data - new apprentices'!$B$2:$B$90386=$A15)*('Data - new apprentices'!$H$2:$H$90386=T$5)*('Data - new apprentices'!$I$2:$I$90386))</f>
        <v>0</v>
      </c>
      <c r="U15" s="66" cm="1">
        <f t="array" ref="U15">SUMPRODUCT(('Data - new apprentices'!$A$2:$A$90386=$A$3)*('Data - new apprentices'!$G$2:$G$90386=$R$4)*('Data - new apprentices'!$B$2:$B$90386=$A15)*('Data - new apprentices'!$H$2:$H$90386=U$5)*('Data - new apprentices'!$I$2:$I$90386))</f>
        <v>0</v>
      </c>
      <c r="V15" s="66" cm="1">
        <f t="array" ref="V15">SUMPRODUCT(('Data - new apprentices'!$A$2:$A$90386=$A$3)*('Data - new apprentices'!$G$2:$G$90386=$R$4)*('Data - new apprentices'!$B$2:$B$90386=$A15)*('Data - new apprentices'!$H$2:$H$90386=V$5)*('Data - new apprentices'!$I$2:$I$90386))</f>
        <v>0</v>
      </c>
      <c r="W15" s="66" cm="1">
        <f t="array" ref="W15">SUMPRODUCT(('Data - new apprentices'!$A$2:$A$90386=$A$3)*('Data - new apprentices'!$G$2:$G$90386=$R$4)*('Data - new apprentices'!$B$2:$B$90386=$A15)*('Data - new apprentices'!$H$2:$H$90386=W$5)*('Data - new apprentices'!$I$2:$I$90386))</f>
        <v>0</v>
      </c>
      <c r="X15" s="76">
        <f t="shared" si="2"/>
        <v>20</v>
      </c>
      <c r="Y15" s="68"/>
      <c r="Z15" s="66">
        <f t="shared" si="3"/>
        <v>6</v>
      </c>
      <c r="AA15" s="66">
        <f t="shared" si="4"/>
        <v>6</v>
      </c>
      <c r="AB15" s="66">
        <f t="shared" si="5"/>
        <v>2</v>
      </c>
      <c r="AC15" s="66">
        <f t="shared" si="6"/>
        <v>1</v>
      </c>
      <c r="AD15" s="66">
        <f t="shared" si="7"/>
        <v>0</v>
      </c>
      <c r="AE15" s="66">
        <f t="shared" si="8"/>
        <v>0</v>
      </c>
      <c r="AF15" s="76">
        <f t="shared" si="9"/>
        <v>28.766666666666666</v>
      </c>
      <c r="AG15" s="59"/>
      <c r="AH15" s="59"/>
      <c r="AI15" s="68"/>
      <c r="AJ15" s="68"/>
      <c r="AK15" s="59"/>
      <c r="AL15" s="59"/>
    </row>
    <row r="16" spans="1:38" ht="15" customHeight="1" x14ac:dyDescent="0.25">
      <c r="A16" s="59" t="s">
        <v>5</v>
      </c>
      <c r="B16" s="66" cm="1">
        <f t="array" ref="B16">SUMPRODUCT(('Data - new apprentices'!$A$2:$A$90386=$A$3)*('Data - new apprentices'!$G$2:$G$90386=$B$4)*('Data - new apprentices'!$B$2:$B$90386=$A16)*('Data - new apprentices'!$H$2:$H$90386=B$5)*('Data - new apprentices'!$I$2:$I$90386))</f>
        <v>0</v>
      </c>
      <c r="C16" s="66" cm="1">
        <f t="array" ref="C16">SUMPRODUCT(('Data - new apprentices'!$A$2:$A$90386=$A$3)*('Data - new apprentices'!$G$2:$G$90386=$B$4)*('Data - new apprentices'!$B$2:$B$90386=$A16)*('Data - new apprentices'!$H$2:$H$90386=C$5)*('Data - new apprentices'!$I$2:$I$90386))</f>
        <v>0</v>
      </c>
      <c r="D16" s="66" cm="1">
        <f t="array" ref="D16">SUMPRODUCT(('Data - new apprentices'!$A$2:$A$90386=$A$3)*('Data - new apprentices'!$G$2:$G$90386=$B$4)*('Data - new apprentices'!$B$2:$B$90386=$A16)*('Data - new apprentices'!$H$2:$H$90386=D$5)*('Data - new apprentices'!$I$2:$I$90386))</f>
        <v>0</v>
      </c>
      <c r="E16" s="66" cm="1">
        <f t="array" ref="E16">SUMPRODUCT(('Data - new apprentices'!$A$2:$A$90386=$A$3)*('Data - new apprentices'!$G$2:$G$90386=$B$4)*('Data - new apprentices'!$B$2:$B$90386=$A16)*('Data - new apprentices'!$H$2:$H$90386=E$5)*('Data - new apprentices'!$I$2:$I$90386))</f>
        <v>0</v>
      </c>
      <c r="F16" s="66" cm="1">
        <f t="array" ref="F16">SUMPRODUCT(('Data - new apprentices'!$A$2:$A$90386=$A$3)*('Data - new apprentices'!$G$2:$G$90386=$B$4)*('Data - new apprentices'!$B$2:$B$90386=$A16)*('Data - new apprentices'!$H$2:$H$90386=F$5)*('Data - new apprentices'!$I$2:$I$90386))</f>
        <v>0</v>
      </c>
      <c r="G16" s="66" cm="1">
        <f t="array" ref="G16">SUMPRODUCT(('Data - new apprentices'!$A$2:$A$90386=$A$3)*('Data - new apprentices'!$G$2:$G$90386=$B$4)*('Data - new apprentices'!$B$2:$B$90386=$A16)*('Data - new apprentices'!$H$2:$H$90386=G$5)*('Data - new apprentices'!$I$2:$I$90386))</f>
        <v>0</v>
      </c>
      <c r="H16" s="67" t="str">
        <f t="shared" si="0"/>
        <v>-</v>
      </c>
      <c r="I16" s="68"/>
      <c r="J16" s="66" cm="1">
        <f t="array" ref="J16">SUMPRODUCT(('Data - new apprentices'!$A$2:$A$90386=$A$3)*('Data - new apprentices'!$G$2:$G$90386=$J$4)*('Data - new apprentices'!$B$2:$B$90386=$A16)*('Data - new apprentices'!$H$2:$H$90386=J$5)*('Data - new apprentices'!$I$2:$I$90386))</f>
        <v>0</v>
      </c>
      <c r="K16" s="66" cm="1">
        <f t="array" ref="K16">SUMPRODUCT(('Data - new apprentices'!$A$2:$A$90386=$A$3)*('Data - new apprentices'!$G$2:$G$90386=$J$4)*('Data - new apprentices'!$B$2:$B$90386=$A16)*('Data - new apprentices'!$H$2:$H$90386=K$5)*('Data - new apprentices'!$I$2:$I$90386))</f>
        <v>0</v>
      </c>
      <c r="L16" s="66" cm="1">
        <f t="array" ref="L16">SUMPRODUCT(('Data - new apprentices'!$A$2:$A$90386=$A$3)*('Data - new apprentices'!$G$2:$G$90386=$J$4)*('Data - new apprentices'!$B$2:$B$90386=$A16)*('Data - new apprentices'!$H$2:$H$90386=L$5)*('Data - new apprentices'!$I$2:$I$90386))</f>
        <v>0</v>
      </c>
      <c r="M16" s="66" cm="1">
        <f t="array" ref="M16">SUMPRODUCT(('Data - new apprentices'!$A$2:$A$90386=$A$3)*('Data - new apprentices'!$G$2:$G$90386=$J$4)*('Data - new apprentices'!$B$2:$B$90386=$A16)*('Data - new apprentices'!$H$2:$H$90386=M$5)*('Data - new apprentices'!$I$2:$I$90386))</f>
        <v>0</v>
      </c>
      <c r="N16" s="66" cm="1">
        <f t="array" ref="N16">SUMPRODUCT(('Data - new apprentices'!$A$2:$A$90386=$A$3)*('Data - new apprentices'!$G$2:$G$90386=$J$4)*('Data - new apprentices'!$B$2:$B$90386=$A16)*('Data - new apprentices'!$H$2:$H$90386=N$5)*('Data - new apprentices'!$I$2:$I$90386))</f>
        <v>0</v>
      </c>
      <c r="O16" s="66" cm="1">
        <f t="array" ref="O16">SUMPRODUCT(('Data - new apprentices'!$A$2:$A$90386=$A$3)*('Data - new apprentices'!$G$2:$G$90386=$J$4)*('Data - new apprentices'!$B$2:$B$90386=$A16)*('Data - new apprentices'!$H$2:$H$90386=O$5)*('Data - new apprentices'!$I$2:$I$90386))</f>
        <v>0</v>
      </c>
      <c r="P16" s="67" t="str">
        <f t="shared" si="1"/>
        <v>-</v>
      </c>
      <c r="Q16" s="68"/>
      <c r="R16" s="66" cm="1">
        <f t="array" ref="R16">SUMPRODUCT(('Data - new apprentices'!$A$2:$A$90386=$A$3)*('Data - new apprentices'!$G$2:$G$90386=$R$4)*('Data - new apprentices'!$B$2:$B$90386=$A16)*('Data - new apprentices'!$H$2:$H$90386=R$5)*('Data - new apprentices'!$I$2:$I$90386))</f>
        <v>1</v>
      </c>
      <c r="S16" s="66" cm="1">
        <f t="array" ref="S16">SUMPRODUCT(('Data - new apprentices'!$A$2:$A$90386=$A$3)*('Data - new apprentices'!$G$2:$G$90386=$R$4)*('Data - new apprentices'!$B$2:$B$90386=$A16)*('Data - new apprentices'!$H$2:$H$90386=S$5)*('Data - new apprentices'!$I$2:$I$90386))</f>
        <v>0</v>
      </c>
      <c r="T16" s="66" cm="1">
        <f t="array" ref="T16">SUMPRODUCT(('Data - new apprentices'!$A$2:$A$90386=$A$3)*('Data - new apprentices'!$G$2:$G$90386=$R$4)*('Data - new apprentices'!$B$2:$B$90386=$A16)*('Data - new apprentices'!$H$2:$H$90386=T$5)*('Data - new apprentices'!$I$2:$I$90386))</f>
        <v>0</v>
      </c>
      <c r="U16" s="66" cm="1">
        <f t="array" ref="U16">SUMPRODUCT(('Data - new apprentices'!$A$2:$A$90386=$A$3)*('Data - new apprentices'!$G$2:$G$90386=$R$4)*('Data - new apprentices'!$B$2:$B$90386=$A16)*('Data - new apprentices'!$H$2:$H$90386=U$5)*('Data - new apprentices'!$I$2:$I$90386))</f>
        <v>0</v>
      </c>
      <c r="V16" s="66" cm="1">
        <f t="array" ref="V16">SUMPRODUCT(('Data - new apprentices'!$A$2:$A$90386=$A$3)*('Data - new apprentices'!$G$2:$G$90386=$R$4)*('Data - new apprentices'!$B$2:$B$90386=$A16)*('Data - new apprentices'!$H$2:$H$90386=V$5)*('Data - new apprentices'!$I$2:$I$90386))</f>
        <v>0</v>
      </c>
      <c r="W16" s="66" cm="1">
        <f t="array" ref="W16">SUMPRODUCT(('Data - new apprentices'!$A$2:$A$90386=$A$3)*('Data - new apprentices'!$G$2:$G$90386=$R$4)*('Data - new apprentices'!$B$2:$B$90386=$A16)*('Data - new apprentices'!$H$2:$H$90386=W$5)*('Data - new apprentices'!$I$2:$I$90386))</f>
        <v>0</v>
      </c>
      <c r="X16" s="76">
        <f t="shared" si="2"/>
        <v>20</v>
      </c>
      <c r="Y16" s="68"/>
      <c r="Z16" s="66">
        <f t="shared" si="3"/>
        <v>1</v>
      </c>
      <c r="AA16" s="66">
        <f t="shared" si="4"/>
        <v>0</v>
      </c>
      <c r="AB16" s="66">
        <f t="shared" si="5"/>
        <v>0</v>
      </c>
      <c r="AC16" s="66">
        <f t="shared" si="6"/>
        <v>0</v>
      </c>
      <c r="AD16" s="66">
        <f t="shared" si="7"/>
        <v>0</v>
      </c>
      <c r="AE16" s="66">
        <f t="shared" si="8"/>
        <v>0</v>
      </c>
      <c r="AF16" s="76">
        <f t="shared" si="9"/>
        <v>20</v>
      </c>
      <c r="AG16" s="59"/>
      <c r="AH16" s="59"/>
      <c r="AI16" s="68"/>
      <c r="AJ16" s="68"/>
      <c r="AK16" s="59"/>
      <c r="AL16" s="59"/>
    </row>
    <row r="17" spans="1:38" ht="15" customHeight="1" x14ac:dyDescent="0.25">
      <c r="A17" s="59" t="s">
        <v>6</v>
      </c>
      <c r="B17" s="66" cm="1">
        <f t="array" ref="B17">SUMPRODUCT(('Data - new apprentices'!$A$2:$A$90386=$A$3)*('Data - new apprentices'!$G$2:$G$90386=$B$4)*('Data - new apprentices'!$B$2:$B$90386=$A17)*('Data - new apprentices'!$H$2:$H$90386=B$5)*('Data - new apprentices'!$I$2:$I$90386))</f>
        <v>6</v>
      </c>
      <c r="C17" s="66" cm="1">
        <f t="array" ref="C17">SUMPRODUCT(('Data - new apprentices'!$A$2:$A$90386=$A$3)*('Data - new apprentices'!$G$2:$G$90386=$B$4)*('Data - new apprentices'!$B$2:$B$90386=$A17)*('Data - new apprentices'!$H$2:$H$90386=C$5)*('Data - new apprentices'!$I$2:$I$90386))</f>
        <v>8</v>
      </c>
      <c r="D17" s="66" cm="1">
        <f t="array" ref="D17">SUMPRODUCT(('Data - new apprentices'!$A$2:$A$90386=$A$3)*('Data - new apprentices'!$G$2:$G$90386=$B$4)*('Data - new apprentices'!$B$2:$B$90386=$A17)*('Data - new apprentices'!$H$2:$H$90386=D$5)*('Data - new apprentices'!$I$2:$I$90386))</f>
        <v>7</v>
      </c>
      <c r="E17" s="66" cm="1">
        <f t="array" ref="E17">SUMPRODUCT(('Data - new apprentices'!$A$2:$A$90386=$A$3)*('Data - new apprentices'!$G$2:$G$90386=$B$4)*('Data - new apprentices'!$B$2:$B$90386=$A17)*('Data - new apprentices'!$H$2:$H$90386=E$5)*('Data - new apprentices'!$I$2:$I$90386))</f>
        <v>3</v>
      </c>
      <c r="F17" s="66" cm="1">
        <f t="array" ref="F17">SUMPRODUCT(('Data - new apprentices'!$A$2:$A$90386=$A$3)*('Data - new apprentices'!$G$2:$G$90386=$B$4)*('Data - new apprentices'!$B$2:$B$90386=$A17)*('Data - new apprentices'!$H$2:$H$90386=F$5)*('Data - new apprentices'!$I$2:$I$90386))</f>
        <v>0</v>
      </c>
      <c r="G17" s="66" cm="1">
        <f t="array" ref="G17">SUMPRODUCT(('Data - new apprentices'!$A$2:$A$90386=$A$3)*('Data - new apprentices'!$G$2:$G$90386=$B$4)*('Data - new apprentices'!$B$2:$B$90386=$A17)*('Data - new apprentices'!$H$2:$H$90386=G$5)*('Data - new apprentices'!$I$2:$I$90386))</f>
        <v>0</v>
      </c>
      <c r="H17" s="76">
        <f t="shared" si="0"/>
        <v>33.125</v>
      </c>
      <c r="I17" s="68"/>
      <c r="J17" s="66" cm="1">
        <f t="array" ref="J17">SUMPRODUCT(('Data - new apprentices'!$A$2:$A$90386=$A$3)*('Data - new apprentices'!$G$2:$G$90386=$J$4)*('Data - new apprentices'!$B$2:$B$90386=$A17)*('Data - new apprentices'!$H$2:$H$90386=J$5)*('Data - new apprentices'!$I$2:$I$90386))</f>
        <v>0</v>
      </c>
      <c r="K17" s="66" cm="1">
        <f t="array" ref="K17">SUMPRODUCT(('Data - new apprentices'!$A$2:$A$90386=$A$3)*('Data - new apprentices'!$G$2:$G$90386=$J$4)*('Data - new apprentices'!$B$2:$B$90386=$A17)*('Data - new apprentices'!$H$2:$H$90386=K$5)*('Data - new apprentices'!$I$2:$I$90386))</f>
        <v>0</v>
      </c>
      <c r="L17" s="66" cm="1">
        <f t="array" ref="L17">SUMPRODUCT(('Data - new apprentices'!$A$2:$A$90386=$A$3)*('Data - new apprentices'!$G$2:$G$90386=$J$4)*('Data - new apprentices'!$B$2:$B$90386=$A17)*('Data - new apprentices'!$H$2:$H$90386=L$5)*('Data - new apprentices'!$I$2:$I$90386))</f>
        <v>0</v>
      </c>
      <c r="M17" s="66" cm="1">
        <f t="array" ref="M17">SUMPRODUCT(('Data - new apprentices'!$A$2:$A$90386=$A$3)*('Data - new apprentices'!$G$2:$G$90386=$J$4)*('Data - new apprentices'!$B$2:$B$90386=$A17)*('Data - new apprentices'!$H$2:$H$90386=M$5)*('Data - new apprentices'!$I$2:$I$90386))</f>
        <v>0</v>
      </c>
      <c r="N17" s="66" cm="1">
        <f t="array" ref="N17">SUMPRODUCT(('Data - new apprentices'!$A$2:$A$90386=$A$3)*('Data - new apprentices'!$G$2:$G$90386=$J$4)*('Data - new apprentices'!$B$2:$B$90386=$A17)*('Data - new apprentices'!$H$2:$H$90386=N$5)*('Data - new apprentices'!$I$2:$I$90386))</f>
        <v>0</v>
      </c>
      <c r="O17" s="66" cm="1">
        <f t="array" ref="O17">SUMPRODUCT(('Data - new apprentices'!$A$2:$A$90386=$A$3)*('Data - new apprentices'!$G$2:$G$90386=$J$4)*('Data - new apprentices'!$B$2:$B$90386=$A17)*('Data - new apprentices'!$H$2:$H$90386=O$5)*('Data - new apprentices'!$I$2:$I$90386))</f>
        <v>0</v>
      </c>
      <c r="P17" s="67" t="str">
        <f t="shared" si="1"/>
        <v>-</v>
      </c>
      <c r="Q17" s="68"/>
      <c r="R17" s="66" cm="1">
        <f t="array" ref="R17">SUMPRODUCT(('Data - new apprentices'!$A$2:$A$90386=$A$3)*('Data - new apprentices'!$G$2:$G$90386=$R$4)*('Data - new apprentices'!$B$2:$B$90386=$A17)*('Data - new apprentices'!$H$2:$H$90386=R$5)*('Data - new apprentices'!$I$2:$I$90386))</f>
        <v>2</v>
      </c>
      <c r="S17" s="66" cm="1">
        <f t="array" ref="S17">SUMPRODUCT(('Data - new apprentices'!$A$2:$A$90386=$A$3)*('Data - new apprentices'!$G$2:$G$90386=$R$4)*('Data - new apprentices'!$B$2:$B$90386=$A17)*('Data - new apprentices'!$H$2:$H$90386=S$5)*('Data - new apprentices'!$I$2:$I$90386))</f>
        <v>1</v>
      </c>
      <c r="T17" s="66" cm="1">
        <f t="array" ref="T17">SUMPRODUCT(('Data - new apprentices'!$A$2:$A$90386=$A$3)*('Data - new apprentices'!$G$2:$G$90386=$R$4)*('Data - new apprentices'!$B$2:$B$90386=$A17)*('Data - new apprentices'!$H$2:$H$90386=T$5)*('Data - new apprentices'!$I$2:$I$90386))</f>
        <v>3</v>
      </c>
      <c r="U17" s="66" cm="1">
        <f t="array" ref="U17">SUMPRODUCT(('Data - new apprentices'!$A$2:$A$90386=$A$3)*('Data - new apprentices'!$G$2:$G$90386=$R$4)*('Data - new apprentices'!$B$2:$B$90386=$A17)*('Data - new apprentices'!$H$2:$H$90386=U$5)*('Data - new apprentices'!$I$2:$I$90386))</f>
        <v>0</v>
      </c>
      <c r="V17" s="66" cm="1">
        <f t="array" ref="V17">SUMPRODUCT(('Data - new apprentices'!$A$2:$A$90386=$A$3)*('Data - new apprentices'!$G$2:$G$90386=$R$4)*('Data - new apprentices'!$B$2:$B$90386=$A17)*('Data - new apprentices'!$H$2:$H$90386=V$5)*('Data - new apprentices'!$I$2:$I$90386))</f>
        <v>0</v>
      </c>
      <c r="W17" s="66" cm="1">
        <f t="array" ref="W17">SUMPRODUCT(('Data - new apprentices'!$A$2:$A$90386=$A$3)*('Data - new apprentices'!$G$2:$G$90386=$R$4)*('Data - new apprentices'!$B$2:$B$90386=$A17)*('Data - new apprentices'!$H$2:$H$90386=W$5)*('Data - new apprentices'!$I$2:$I$90386))</f>
        <v>0</v>
      </c>
      <c r="X17" s="76">
        <f t="shared" si="2"/>
        <v>31.916666666666664</v>
      </c>
      <c r="Y17" s="68"/>
      <c r="Z17" s="66">
        <f t="shared" si="3"/>
        <v>8</v>
      </c>
      <c r="AA17" s="66">
        <f t="shared" si="4"/>
        <v>9</v>
      </c>
      <c r="AB17" s="66">
        <f t="shared" si="5"/>
        <v>10</v>
      </c>
      <c r="AC17" s="66">
        <f t="shared" si="6"/>
        <v>3</v>
      </c>
      <c r="AD17" s="66">
        <f t="shared" si="7"/>
        <v>0</v>
      </c>
      <c r="AE17" s="66">
        <f t="shared" si="8"/>
        <v>0</v>
      </c>
      <c r="AF17" s="76">
        <f t="shared" si="9"/>
        <v>32.883333333333333</v>
      </c>
      <c r="AG17" s="59"/>
      <c r="AH17" s="59"/>
      <c r="AI17" s="68"/>
      <c r="AJ17" s="68"/>
      <c r="AK17" s="59"/>
      <c r="AL17" s="59"/>
    </row>
    <row r="18" spans="1:38" ht="15" customHeight="1" x14ac:dyDescent="0.25">
      <c r="A18" s="59" t="s">
        <v>7</v>
      </c>
      <c r="B18" s="66" cm="1">
        <f t="array" ref="B18">SUMPRODUCT(('Data - new apprentices'!$A$2:$A$90386=$A$3)*('Data - new apprentices'!$G$2:$G$90386=$B$4)*('Data - new apprentices'!$B$2:$B$90386=$A18)*('Data - new apprentices'!$H$2:$H$90386=B$5)*('Data - new apprentices'!$I$2:$I$90386))</f>
        <v>0</v>
      </c>
      <c r="C18" s="66" cm="1">
        <f t="array" ref="C18">SUMPRODUCT(('Data - new apprentices'!$A$2:$A$90386=$A$3)*('Data - new apprentices'!$G$2:$G$90386=$B$4)*('Data - new apprentices'!$B$2:$B$90386=$A18)*('Data - new apprentices'!$H$2:$H$90386=C$5)*('Data - new apprentices'!$I$2:$I$90386))</f>
        <v>0</v>
      </c>
      <c r="D18" s="66" cm="1">
        <f t="array" ref="D18">SUMPRODUCT(('Data - new apprentices'!$A$2:$A$90386=$A$3)*('Data - new apprentices'!$G$2:$G$90386=$B$4)*('Data - new apprentices'!$B$2:$B$90386=$A18)*('Data - new apprentices'!$H$2:$H$90386=D$5)*('Data - new apprentices'!$I$2:$I$90386))</f>
        <v>0</v>
      </c>
      <c r="E18" s="66" cm="1">
        <f t="array" ref="E18">SUMPRODUCT(('Data - new apprentices'!$A$2:$A$90386=$A$3)*('Data - new apprentices'!$G$2:$G$90386=$B$4)*('Data - new apprentices'!$B$2:$B$90386=$A18)*('Data - new apprentices'!$H$2:$H$90386=E$5)*('Data - new apprentices'!$I$2:$I$90386))</f>
        <v>0</v>
      </c>
      <c r="F18" s="66" cm="1">
        <f t="array" ref="F18">SUMPRODUCT(('Data - new apprentices'!$A$2:$A$90386=$A$3)*('Data - new apprentices'!$G$2:$G$90386=$B$4)*('Data - new apprentices'!$B$2:$B$90386=$A18)*('Data - new apprentices'!$H$2:$H$90386=F$5)*('Data - new apprentices'!$I$2:$I$90386))</f>
        <v>0</v>
      </c>
      <c r="G18" s="66" cm="1">
        <f t="array" ref="G18">SUMPRODUCT(('Data - new apprentices'!$A$2:$A$90386=$A$3)*('Data - new apprentices'!$G$2:$G$90386=$B$4)*('Data - new apprentices'!$B$2:$B$90386=$A18)*('Data - new apprentices'!$H$2:$H$90386=G$5)*('Data - new apprentices'!$I$2:$I$90386))</f>
        <v>0</v>
      </c>
      <c r="H18" s="67" t="str">
        <f t="shared" si="0"/>
        <v>-</v>
      </c>
      <c r="I18" s="68"/>
      <c r="J18" s="66" cm="1">
        <f t="array" ref="J18">SUMPRODUCT(('Data - new apprentices'!$A$2:$A$90386=$A$3)*('Data - new apprentices'!$G$2:$G$90386=$J$4)*('Data - new apprentices'!$B$2:$B$90386=$A18)*('Data - new apprentices'!$H$2:$H$90386=J$5)*('Data - new apprentices'!$I$2:$I$90386))</f>
        <v>0</v>
      </c>
      <c r="K18" s="66" cm="1">
        <f t="array" ref="K18">SUMPRODUCT(('Data - new apprentices'!$A$2:$A$90386=$A$3)*('Data - new apprentices'!$G$2:$G$90386=$J$4)*('Data - new apprentices'!$B$2:$B$90386=$A18)*('Data - new apprentices'!$H$2:$H$90386=K$5)*('Data - new apprentices'!$I$2:$I$90386))</f>
        <v>0</v>
      </c>
      <c r="L18" s="66" cm="1">
        <f t="array" ref="L18">SUMPRODUCT(('Data - new apprentices'!$A$2:$A$90386=$A$3)*('Data - new apprentices'!$G$2:$G$90386=$J$4)*('Data - new apprentices'!$B$2:$B$90386=$A18)*('Data - new apprentices'!$H$2:$H$90386=L$5)*('Data - new apprentices'!$I$2:$I$90386))</f>
        <v>0</v>
      </c>
      <c r="M18" s="66" cm="1">
        <f t="array" ref="M18">SUMPRODUCT(('Data - new apprentices'!$A$2:$A$90386=$A$3)*('Data - new apprentices'!$G$2:$G$90386=$J$4)*('Data - new apprentices'!$B$2:$B$90386=$A18)*('Data - new apprentices'!$H$2:$H$90386=M$5)*('Data - new apprentices'!$I$2:$I$90386))</f>
        <v>0</v>
      </c>
      <c r="N18" s="66" cm="1">
        <f t="array" ref="N18">SUMPRODUCT(('Data - new apprentices'!$A$2:$A$90386=$A$3)*('Data - new apprentices'!$G$2:$G$90386=$J$4)*('Data - new apprentices'!$B$2:$B$90386=$A18)*('Data - new apprentices'!$H$2:$H$90386=N$5)*('Data - new apprentices'!$I$2:$I$90386))</f>
        <v>0</v>
      </c>
      <c r="O18" s="66" cm="1">
        <f t="array" ref="O18">SUMPRODUCT(('Data - new apprentices'!$A$2:$A$90386=$A$3)*('Data - new apprentices'!$G$2:$G$90386=$J$4)*('Data - new apprentices'!$B$2:$B$90386=$A18)*('Data - new apprentices'!$H$2:$H$90386=O$5)*('Data - new apprentices'!$I$2:$I$90386))</f>
        <v>0</v>
      </c>
      <c r="P18" s="67" t="str">
        <f t="shared" si="1"/>
        <v>-</v>
      </c>
      <c r="Q18" s="68"/>
      <c r="R18" s="66" cm="1">
        <f t="array" ref="R18">SUMPRODUCT(('Data - new apprentices'!$A$2:$A$90386=$A$3)*('Data - new apprentices'!$G$2:$G$90386=$R$4)*('Data - new apprentices'!$B$2:$B$90386=$A18)*('Data - new apprentices'!$H$2:$H$90386=R$5)*('Data - new apprentices'!$I$2:$I$90386))</f>
        <v>2</v>
      </c>
      <c r="S18" s="66" cm="1">
        <f t="array" ref="S18">SUMPRODUCT(('Data - new apprentices'!$A$2:$A$90386=$A$3)*('Data - new apprentices'!$G$2:$G$90386=$R$4)*('Data - new apprentices'!$B$2:$B$90386=$A18)*('Data - new apprentices'!$H$2:$H$90386=S$5)*('Data - new apprentices'!$I$2:$I$90386))</f>
        <v>0</v>
      </c>
      <c r="T18" s="66" cm="1">
        <f t="array" ref="T18">SUMPRODUCT(('Data - new apprentices'!$A$2:$A$90386=$A$3)*('Data - new apprentices'!$G$2:$G$90386=$R$4)*('Data - new apprentices'!$B$2:$B$90386=$A18)*('Data - new apprentices'!$H$2:$H$90386=T$5)*('Data - new apprentices'!$I$2:$I$90386))</f>
        <v>0</v>
      </c>
      <c r="U18" s="66" cm="1">
        <f t="array" ref="U18">SUMPRODUCT(('Data - new apprentices'!$A$2:$A$90386=$A$3)*('Data - new apprentices'!$G$2:$G$90386=$R$4)*('Data - new apprentices'!$B$2:$B$90386=$A18)*('Data - new apprentices'!$H$2:$H$90386=U$5)*('Data - new apprentices'!$I$2:$I$90386))</f>
        <v>0</v>
      </c>
      <c r="V18" s="66" cm="1">
        <f t="array" ref="V18">SUMPRODUCT(('Data - new apprentices'!$A$2:$A$90386=$A$3)*('Data - new apprentices'!$G$2:$G$90386=$R$4)*('Data - new apprentices'!$B$2:$B$90386=$A18)*('Data - new apprentices'!$H$2:$H$90386=V$5)*('Data - new apprentices'!$I$2:$I$90386))</f>
        <v>0</v>
      </c>
      <c r="W18" s="66" cm="1">
        <f t="array" ref="W18">SUMPRODUCT(('Data - new apprentices'!$A$2:$A$90386=$A$3)*('Data - new apprentices'!$G$2:$G$90386=$R$4)*('Data - new apprentices'!$B$2:$B$90386=$A18)*('Data - new apprentices'!$H$2:$H$90386=W$5)*('Data - new apprentices'!$I$2:$I$90386))</f>
        <v>0</v>
      </c>
      <c r="X18" s="76">
        <f t="shared" si="2"/>
        <v>20</v>
      </c>
      <c r="Y18" s="68"/>
      <c r="Z18" s="66">
        <f t="shared" si="3"/>
        <v>2</v>
      </c>
      <c r="AA18" s="66">
        <f t="shared" si="4"/>
        <v>0</v>
      </c>
      <c r="AB18" s="66">
        <f t="shared" si="5"/>
        <v>0</v>
      </c>
      <c r="AC18" s="66">
        <f t="shared" si="6"/>
        <v>0</v>
      </c>
      <c r="AD18" s="66">
        <f t="shared" si="7"/>
        <v>0</v>
      </c>
      <c r="AE18" s="66">
        <f t="shared" si="8"/>
        <v>0</v>
      </c>
      <c r="AF18" s="76">
        <f t="shared" si="9"/>
        <v>20</v>
      </c>
      <c r="AG18" s="59"/>
      <c r="AH18" s="59"/>
      <c r="AI18" s="68"/>
      <c r="AJ18" s="68"/>
      <c r="AK18" s="59"/>
      <c r="AL18" s="59"/>
    </row>
    <row r="19" spans="1:38" ht="15" customHeight="1" x14ac:dyDescent="0.25">
      <c r="A19" s="59" t="s">
        <v>8</v>
      </c>
      <c r="B19" s="66" cm="1">
        <f t="array" ref="B19">SUMPRODUCT(('Data - new apprentices'!$A$2:$A$90386=$A$3)*('Data - new apprentices'!$G$2:$G$90386=$B$4)*('Data - new apprentices'!$B$2:$B$90386=$A19)*('Data - new apprentices'!$H$2:$H$90386=B$5)*('Data - new apprentices'!$I$2:$I$90386))</f>
        <v>0</v>
      </c>
      <c r="C19" s="66" cm="1">
        <f t="array" ref="C19">SUMPRODUCT(('Data - new apprentices'!$A$2:$A$90386=$A$3)*('Data - new apprentices'!$G$2:$G$90386=$B$4)*('Data - new apprentices'!$B$2:$B$90386=$A19)*('Data - new apprentices'!$H$2:$H$90386=C$5)*('Data - new apprentices'!$I$2:$I$90386))</f>
        <v>0</v>
      </c>
      <c r="D19" s="66" cm="1">
        <f t="array" ref="D19">SUMPRODUCT(('Data - new apprentices'!$A$2:$A$90386=$A$3)*('Data - new apprentices'!$G$2:$G$90386=$B$4)*('Data - new apprentices'!$B$2:$B$90386=$A19)*('Data - new apprentices'!$H$2:$H$90386=D$5)*('Data - new apprentices'!$I$2:$I$90386))</f>
        <v>0</v>
      </c>
      <c r="E19" s="66" cm="1">
        <f t="array" ref="E19">SUMPRODUCT(('Data - new apprentices'!$A$2:$A$90386=$A$3)*('Data - new apprentices'!$G$2:$G$90386=$B$4)*('Data - new apprentices'!$B$2:$B$90386=$A19)*('Data - new apprentices'!$H$2:$H$90386=E$5)*('Data - new apprentices'!$I$2:$I$90386))</f>
        <v>0</v>
      </c>
      <c r="F19" s="66" cm="1">
        <f t="array" ref="F19">SUMPRODUCT(('Data - new apprentices'!$A$2:$A$90386=$A$3)*('Data - new apprentices'!$G$2:$G$90386=$B$4)*('Data - new apprentices'!$B$2:$B$90386=$A19)*('Data - new apprentices'!$H$2:$H$90386=F$5)*('Data - new apprentices'!$I$2:$I$90386))</f>
        <v>0</v>
      </c>
      <c r="G19" s="66" cm="1">
        <f t="array" ref="G19">SUMPRODUCT(('Data - new apprentices'!$A$2:$A$90386=$A$3)*('Data - new apprentices'!$G$2:$G$90386=$B$4)*('Data - new apprentices'!$B$2:$B$90386=$A19)*('Data - new apprentices'!$H$2:$H$90386=G$5)*('Data - new apprentices'!$I$2:$I$90386))</f>
        <v>0</v>
      </c>
      <c r="H19" s="67" t="str">
        <f t="shared" si="0"/>
        <v>-</v>
      </c>
      <c r="I19" s="68"/>
      <c r="J19" s="66" cm="1">
        <f t="array" ref="J19">SUMPRODUCT(('Data - new apprentices'!$A$2:$A$90386=$A$3)*('Data - new apprentices'!$G$2:$G$90386=$J$4)*('Data - new apprentices'!$B$2:$B$90386=$A19)*('Data - new apprentices'!$H$2:$H$90386=J$5)*('Data - new apprentices'!$I$2:$I$90386))</f>
        <v>0</v>
      </c>
      <c r="K19" s="66" cm="1">
        <f t="array" ref="K19">SUMPRODUCT(('Data - new apprentices'!$A$2:$A$90386=$A$3)*('Data - new apprentices'!$G$2:$G$90386=$J$4)*('Data - new apprentices'!$B$2:$B$90386=$A19)*('Data - new apprentices'!$H$2:$H$90386=K$5)*('Data - new apprentices'!$I$2:$I$90386))</f>
        <v>0</v>
      </c>
      <c r="L19" s="66" cm="1">
        <f t="array" ref="L19">SUMPRODUCT(('Data - new apprentices'!$A$2:$A$90386=$A$3)*('Data - new apprentices'!$G$2:$G$90386=$J$4)*('Data - new apprentices'!$B$2:$B$90386=$A19)*('Data - new apprentices'!$H$2:$H$90386=L$5)*('Data - new apprentices'!$I$2:$I$90386))</f>
        <v>0</v>
      </c>
      <c r="M19" s="66" cm="1">
        <f t="array" ref="M19">SUMPRODUCT(('Data - new apprentices'!$A$2:$A$90386=$A$3)*('Data - new apprentices'!$G$2:$G$90386=$J$4)*('Data - new apprentices'!$B$2:$B$90386=$A19)*('Data - new apprentices'!$H$2:$H$90386=M$5)*('Data - new apprentices'!$I$2:$I$90386))</f>
        <v>0</v>
      </c>
      <c r="N19" s="66" cm="1">
        <f t="array" ref="N19">SUMPRODUCT(('Data - new apprentices'!$A$2:$A$90386=$A$3)*('Data - new apprentices'!$G$2:$G$90386=$J$4)*('Data - new apprentices'!$B$2:$B$90386=$A19)*('Data - new apprentices'!$H$2:$H$90386=N$5)*('Data - new apprentices'!$I$2:$I$90386))</f>
        <v>0</v>
      </c>
      <c r="O19" s="66" cm="1">
        <f t="array" ref="O19">SUMPRODUCT(('Data - new apprentices'!$A$2:$A$90386=$A$3)*('Data - new apprentices'!$G$2:$G$90386=$J$4)*('Data - new apprentices'!$B$2:$B$90386=$A19)*('Data - new apprentices'!$H$2:$H$90386=O$5)*('Data - new apprentices'!$I$2:$I$90386))</f>
        <v>0</v>
      </c>
      <c r="P19" s="67" t="str">
        <f t="shared" si="1"/>
        <v>-</v>
      </c>
      <c r="Q19" s="68"/>
      <c r="R19" s="66" cm="1">
        <f t="array" ref="R19">SUMPRODUCT(('Data - new apprentices'!$A$2:$A$90386=$A$3)*('Data - new apprentices'!$G$2:$G$90386=$R$4)*('Data - new apprentices'!$B$2:$B$90386=$A19)*('Data - new apprentices'!$H$2:$H$90386=R$5)*('Data - new apprentices'!$I$2:$I$90386))</f>
        <v>0</v>
      </c>
      <c r="S19" s="66" cm="1">
        <f t="array" ref="S19">SUMPRODUCT(('Data - new apprentices'!$A$2:$A$90386=$A$3)*('Data - new apprentices'!$G$2:$G$90386=$R$4)*('Data - new apprentices'!$B$2:$B$90386=$A19)*('Data - new apprentices'!$H$2:$H$90386=S$5)*('Data - new apprentices'!$I$2:$I$90386))</f>
        <v>0</v>
      </c>
      <c r="T19" s="66" cm="1">
        <f t="array" ref="T19">SUMPRODUCT(('Data - new apprentices'!$A$2:$A$90386=$A$3)*('Data - new apprentices'!$G$2:$G$90386=$R$4)*('Data - new apprentices'!$B$2:$B$90386=$A19)*('Data - new apprentices'!$H$2:$H$90386=T$5)*('Data - new apprentices'!$I$2:$I$90386))</f>
        <v>0</v>
      </c>
      <c r="U19" s="66" cm="1">
        <f t="array" ref="U19">SUMPRODUCT(('Data - new apprentices'!$A$2:$A$90386=$A$3)*('Data - new apprentices'!$G$2:$G$90386=$R$4)*('Data - new apprentices'!$B$2:$B$90386=$A19)*('Data - new apprentices'!$H$2:$H$90386=U$5)*('Data - new apprentices'!$I$2:$I$90386))</f>
        <v>0</v>
      </c>
      <c r="V19" s="66" cm="1">
        <f t="array" ref="V19">SUMPRODUCT(('Data - new apprentices'!$A$2:$A$90386=$A$3)*('Data - new apprentices'!$G$2:$G$90386=$R$4)*('Data - new apprentices'!$B$2:$B$90386=$A19)*('Data - new apprentices'!$H$2:$H$90386=V$5)*('Data - new apprentices'!$I$2:$I$90386))</f>
        <v>0</v>
      </c>
      <c r="W19" s="66" cm="1">
        <f t="array" ref="W19">SUMPRODUCT(('Data - new apprentices'!$A$2:$A$90386=$A$3)*('Data - new apprentices'!$G$2:$G$90386=$R$4)*('Data - new apprentices'!$B$2:$B$90386=$A19)*('Data - new apprentices'!$H$2:$H$90386=W$5)*('Data - new apprentices'!$I$2:$I$90386))</f>
        <v>0</v>
      </c>
      <c r="X19" s="67" t="str">
        <f t="shared" si="2"/>
        <v>-</v>
      </c>
      <c r="Y19" s="68"/>
      <c r="Z19" s="66">
        <f t="shared" si="3"/>
        <v>0</v>
      </c>
      <c r="AA19" s="66">
        <f t="shared" si="4"/>
        <v>0</v>
      </c>
      <c r="AB19" s="66">
        <f t="shared" si="5"/>
        <v>0</v>
      </c>
      <c r="AC19" s="66">
        <f t="shared" si="6"/>
        <v>0</v>
      </c>
      <c r="AD19" s="66">
        <f t="shared" si="7"/>
        <v>0</v>
      </c>
      <c r="AE19" s="66">
        <f t="shared" si="8"/>
        <v>0</v>
      </c>
      <c r="AF19" s="67" t="str">
        <f t="shared" si="9"/>
        <v>-</v>
      </c>
      <c r="AG19" s="59"/>
      <c r="AH19" s="59"/>
      <c r="AI19" s="68"/>
      <c r="AJ19" s="68"/>
      <c r="AK19" s="59"/>
      <c r="AL19" s="59"/>
    </row>
    <row r="20" spans="1:38" ht="15" customHeight="1" x14ac:dyDescent="0.25">
      <c r="A20" s="59" t="s">
        <v>9</v>
      </c>
      <c r="B20" s="66" cm="1">
        <f t="array" ref="B20">SUMPRODUCT(('Data - new apprentices'!$A$2:$A$90386=$A$3)*('Data - new apprentices'!$G$2:$G$90386=$B$4)*('Data - new apprentices'!$B$2:$B$90386=$A20)*('Data - new apprentices'!$H$2:$H$90386=B$5)*('Data - new apprentices'!$I$2:$I$90386))</f>
        <v>0</v>
      </c>
      <c r="C20" s="66" cm="1">
        <f t="array" ref="C20">SUMPRODUCT(('Data - new apprentices'!$A$2:$A$90386=$A$3)*('Data - new apprentices'!$G$2:$G$90386=$B$4)*('Data - new apprentices'!$B$2:$B$90386=$A20)*('Data - new apprentices'!$H$2:$H$90386=C$5)*('Data - new apprentices'!$I$2:$I$90386))</f>
        <v>0</v>
      </c>
      <c r="D20" s="66" cm="1">
        <f t="array" ref="D20">SUMPRODUCT(('Data - new apprentices'!$A$2:$A$90386=$A$3)*('Data - new apprentices'!$G$2:$G$90386=$B$4)*('Data - new apprentices'!$B$2:$B$90386=$A20)*('Data - new apprentices'!$H$2:$H$90386=D$5)*('Data - new apprentices'!$I$2:$I$90386))</f>
        <v>0</v>
      </c>
      <c r="E20" s="66" cm="1">
        <f t="array" ref="E20">SUMPRODUCT(('Data - new apprentices'!$A$2:$A$90386=$A$3)*('Data - new apprentices'!$G$2:$G$90386=$B$4)*('Data - new apprentices'!$B$2:$B$90386=$A20)*('Data - new apprentices'!$H$2:$H$90386=E$5)*('Data - new apprentices'!$I$2:$I$90386))</f>
        <v>0</v>
      </c>
      <c r="F20" s="66" cm="1">
        <f t="array" ref="F20">SUMPRODUCT(('Data - new apprentices'!$A$2:$A$90386=$A$3)*('Data - new apprentices'!$G$2:$G$90386=$B$4)*('Data - new apprentices'!$B$2:$B$90386=$A20)*('Data - new apprentices'!$H$2:$H$90386=F$5)*('Data - new apprentices'!$I$2:$I$90386))</f>
        <v>0</v>
      </c>
      <c r="G20" s="66" cm="1">
        <f t="array" ref="G20">SUMPRODUCT(('Data - new apprentices'!$A$2:$A$90386=$A$3)*('Data - new apprentices'!$G$2:$G$90386=$B$4)*('Data - new apprentices'!$B$2:$B$90386=$A20)*('Data - new apprentices'!$H$2:$H$90386=G$5)*('Data - new apprentices'!$I$2:$I$90386))</f>
        <v>0</v>
      </c>
      <c r="H20" s="67" t="str">
        <f t="shared" si="0"/>
        <v>-</v>
      </c>
      <c r="I20" s="68"/>
      <c r="J20" s="66" cm="1">
        <f t="array" ref="J20">SUMPRODUCT(('Data - new apprentices'!$A$2:$A$90386=$A$3)*('Data - new apprentices'!$G$2:$G$90386=$J$4)*('Data - new apprentices'!$B$2:$B$90386=$A20)*('Data - new apprentices'!$H$2:$H$90386=J$5)*('Data - new apprentices'!$I$2:$I$90386))</f>
        <v>0</v>
      </c>
      <c r="K20" s="66" cm="1">
        <f t="array" ref="K20">SUMPRODUCT(('Data - new apprentices'!$A$2:$A$90386=$A$3)*('Data - new apprentices'!$G$2:$G$90386=$J$4)*('Data - new apprentices'!$B$2:$B$90386=$A20)*('Data - new apprentices'!$H$2:$H$90386=K$5)*('Data - new apprentices'!$I$2:$I$90386))</f>
        <v>0</v>
      </c>
      <c r="L20" s="66" cm="1">
        <f t="array" ref="L20">SUMPRODUCT(('Data - new apprentices'!$A$2:$A$90386=$A$3)*('Data - new apprentices'!$G$2:$G$90386=$J$4)*('Data - new apprentices'!$B$2:$B$90386=$A20)*('Data - new apprentices'!$H$2:$H$90386=L$5)*('Data - new apprentices'!$I$2:$I$90386))</f>
        <v>0</v>
      </c>
      <c r="M20" s="66" cm="1">
        <f t="array" ref="M20">SUMPRODUCT(('Data - new apprentices'!$A$2:$A$90386=$A$3)*('Data - new apprentices'!$G$2:$G$90386=$J$4)*('Data - new apprentices'!$B$2:$B$90386=$A20)*('Data - new apprentices'!$H$2:$H$90386=M$5)*('Data - new apprentices'!$I$2:$I$90386))</f>
        <v>0</v>
      </c>
      <c r="N20" s="66" cm="1">
        <f t="array" ref="N20">SUMPRODUCT(('Data - new apprentices'!$A$2:$A$90386=$A$3)*('Data - new apprentices'!$G$2:$G$90386=$J$4)*('Data - new apprentices'!$B$2:$B$90386=$A20)*('Data - new apprentices'!$H$2:$H$90386=N$5)*('Data - new apprentices'!$I$2:$I$90386))</f>
        <v>0</v>
      </c>
      <c r="O20" s="66" cm="1">
        <f t="array" ref="O20">SUMPRODUCT(('Data - new apprentices'!$A$2:$A$90386=$A$3)*('Data - new apprentices'!$G$2:$G$90386=$J$4)*('Data - new apprentices'!$B$2:$B$90386=$A20)*('Data - new apprentices'!$H$2:$H$90386=O$5)*('Data - new apprentices'!$I$2:$I$90386))</f>
        <v>0</v>
      </c>
      <c r="P20" s="67" t="str">
        <f t="shared" si="1"/>
        <v>-</v>
      </c>
      <c r="Q20" s="68"/>
      <c r="R20" s="66" cm="1">
        <f t="array" ref="R20">SUMPRODUCT(('Data - new apprentices'!$A$2:$A$90386=$A$3)*('Data - new apprentices'!$G$2:$G$90386=$R$4)*('Data - new apprentices'!$B$2:$B$90386=$A20)*('Data - new apprentices'!$H$2:$H$90386=R$5)*('Data - new apprentices'!$I$2:$I$90386))</f>
        <v>0</v>
      </c>
      <c r="S20" s="66" cm="1">
        <f t="array" ref="S20">SUMPRODUCT(('Data - new apprentices'!$A$2:$A$90386=$A$3)*('Data - new apprentices'!$G$2:$G$90386=$R$4)*('Data - new apprentices'!$B$2:$B$90386=$A20)*('Data - new apprentices'!$H$2:$H$90386=S$5)*('Data - new apprentices'!$I$2:$I$90386))</f>
        <v>0</v>
      </c>
      <c r="T20" s="66" cm="1">
        <f t="array" ref="T20">SUMPRODUCT(('Data - new apprentices'!$A$2:$A$90386=$A$3)*('Data - new apprentices'!$G$2:$G$90386=$R$4)*('Data - new apprentices'!$B$2:$B$90386=$A20)*('Data - new apprentices'!$H$2:$H$90386=T$5)*('Data - new apprentices'!$I$2:$I$90386))</f>
        <v>0</v>
      </c>
      <c r="U20" s="66" cm="1">
        <f t="array" ref="U20">SUMPRODUCT(('Data - new apprentices'!$A$2:$A$90386=$A$3)*('Data - new apprentices'!$G$2:$G$90386=$R$4)*('Data - new apprentices'!$B$2:$B$90386=$A20)*('Data - new apprentices'!$H$2:$H$90386=U$5)*('Data - new apprentices'!$I$2:$I$90386))</f>
        <v>0</v>
      </c>
      <c r="V20" s="66" cm="1">
        <f t="array" ref="V20">SUMPRODUCT(('Data - new apprentices'!$A$2:$A$90386=$A$3)*('Data - new apprentices'!$G$2:$G$90386=$R$4)*('Data - new apprentices'!$B$2:$B$90386=$A20)*('Data - new apprentices'!$H$2:$H$90386=V$5)*('Data - new apprentices'!$I$2:$I$90386))</f>
        <v>0</v>
      </c>
      <c r="W20" s="66" cm="1">
        <f t="array" ref="W20">SUMPRODUCT(('Data - new apprentices'!$A$2:$A$90386=$A$3)*('Data - new apprentices'!$G$2:$G$90386=$R$4)*('Data - new apprentices'!$B$2:$B$90386=$A20)*('Data - new apprentices'!$H$2:$H$90386=W$5)*('Data - new apprentices'!$I$2:$I$90386))</f>
        <v>0</v>
      </c>
      <c r="X20" s="67" t="str">
        <f t="shared" si="2"/>
        <v>-</v>
      </c>
      <c r="Y20" s="68"/>
      <c r="Z20" s="66">
        <f t="shared" si="3"/>
        <v>0</v>
      </c>
      <c r="AA20" s="66">
        <f t="shared" si="4"/>
        <v>0</v>
      </c>
      <c r="AB20" s="66">
        <f t="shared" si="5"/>
        <v>0</v>
      </c>
      <c r="AC20" s="66">
        <f t="shared" si="6"/>
        <v>0</v>
      </c>
      <c r="AD20" s="66">
        <f t="shared" si="7"/>
        <v>0</v>
      </c>
      <c r="AE20" s="66">
        <f t="shared" si="8"/>
        <v>0</v>
      </c>
      <c r="AF20" s="67" t="str">
        <f t="shared" si="9"/>
        <v>-</v>
      </c>
      <c r="AG20" s="59"/>
      <c r="AH20" s="59"/>
      <c r="AI20" s="68"/>
      <c r="AJ20" s="68"/>
      <c r="AK20" s="59"/>
      <c r="AL20" s="59"/>
    </row>
    <row r="21" spans="1:38" ht="15" customHeight="1" x14ac:dyDescent="0.25">
      <c r="A21" s="68" t="s">
        <v>10</v>
      </c>
      <c r="B21" s="66" cm="1">
        <f t="array" ref="B21">SUMPRODUCT(('Data - new apprentices'!$A$2:$A$90386=$A$3)*('Data - new apprentices'!$G$2:$G$90386=$B$4)*('Data - new apprentices'!$B$2:$B$90386=$A21)*('Data - new apprentices'!$H$2:$H$90386=B$5)*('Data - new apprentices'!$I$2:$I$90386))</f>
        <v>0</v>
      </c>
      <c r="C21" s="66" cm="1">
        <f t="array" ref="C21">SUMPRODUCT(('Data - new apprentices'!$A$2:$A$90386=$A$3)*('Data - new apprentices'!$G$2:$G$90386=$B$4)*('Data - new apprentices'!$B$2:$B$90386=$A21)*('Data - new apprentices'!$H$2:$H$90386=C$5)*('Data - new apprentices'!$I$2:$I$90386))</f>
        <v>0</v>
      </c>
      <c r="D21" s="66" cm="1">
        <f t="array" ref="D21">SUMPRODUCT(('Data - new apprentices'!$A$2:$A$90386=$A$3)*('Data - new apprentices'!$G$2:$G$90386=$B$4)*('Data - new apprentices'!$B$2:$B$90386=$A21)*('Data - new apprentices'!$H$2:$H$90386=D$5)*('Data - new apprentices'!$I$2:$I$90386))</f>
        <v>0</v>
      </c>
      <c r="E21" s="66" cm="1">
        <f t="array" ref="E21">SUMPRODUCT(('Data - new apprentices'!$A$2:$A$90386=$A$3)*('Data - new apprentices'!$G$2:$G$90386=$B$4)*('Data - new apprentices'!$B$2:$B$90386=$A21)*('Data - new apprentices'!$H$2:$H$90386=E$5)*('Data - new apprentices'!$I$2:$I$90386))</f>
        <v>0</v>
      </c>
      <c r="F21" s="66" cm="1">
        <f t="array" ref="F21">SUMPRODUCT(('Data - new apprentices'!$A$2:$A$90386=$A$3)*('Data - new apprentices'!$G$2:$G$90386=$B$4)*('Data - new apprentices'!$B$2:$B$90386=$A21)*('Data - new apprentices'!$H$2:$H$90386=F$5)*('Data - new apprentices'!$I$2:$I$90386))</f>
        <v>0</v>
      </c>
      <c r="G21" s="66" cm="1">
        <f t="array" ref="G21">SUMPRODUCT(('Data - new apprentices'!$A$2:$A$90386=$A$3)*('Data - new apprentices'!$G$2:$G$90386=$B$4)*('Data - new apprentices'!$B$2:$B$90386=$A21)*('Data - new apprentices'!$H$2:$H$90386=G$5)*('Data - new apprentices'!$I$2:$I$90386))</f>
        <v>0</v>
      </c>
      <c r="H21" s="67" t="str">
        <f t="shared" si="0"/>
        <v>-</v>
      </c>
      <c r="I21" s="68"/>
      <c r="J21" s="66" cm="1">
        <f t="array" ref="J21">SUMPRODUCT(('Data - new apprentices'!$A$2:$A$90386=$A$3)*('Data - new apprentices'!$G$2:$G$90386=$J$4)*('Data - new apprentices'!$B$2:$B$90386=$A21)*('Data - new apprentices'!$H$2:$H$90386=J$5)*('Data - new apprentices'!$I$2:$I$90386))</f>
        <v>0</v>
      </c>
      <c r="K21" s="66" cm="1">
        <f t="array" ref="K21">SUMPRODUCT(('Data - new apprentices'!$A$2:$A$90386=$A$3)*('Data - new apprentices'!$G$2:$G$90386=$J$4)*('Data - new apprentices'!$B$2:$B$90386=$A21)*('Data - new apprentices'!$H$2:$H$90386=K$5)*('Data - new apprentices'!$I$2:$I$90386))</f>
        <v>0</v>
      </c>
      <c r="L21" s="66" cm="1">
        <f t="array" ref="L21">SUMPRODUCT(('Data - new apprentices'!$A$2:$A$90386=$A$3)*('Data - new apprentices'!$G$2:$G$90386=$J$4)*('Data - new apprentices'!$B$2:$B$90386=$A21)*('Data - new apprentices'!$H$2:$H$90386=L$5)*('Data - new apprentices'!$I$2:$I$90386))</f>
        <v>0</v>
      </c>
      <c r="M21" s="66" cm="1">
        <f t="array" ref="M21">SUMPRODUCT(('Data - new apprentices'!$A$2:$A$90386=$A$3)*('Data - new apprentices'!$G$2:$G$90386=$J$4)*('Data - new apprentices'!$B$2:$B$90386=$A21)*('Data - new apprentices'!$H$2:$H$90386=M$5)*('Data - new apprentices'!$I$2:$I$90386))</f>
        <v>0</v>
      </c>
      <c r="N21" s="66" cm="1">
        <f t="array" ref="N21">SUMPRODUCT(('Data - new apprentices'!$A$2:$A$90386=$A$3)*('Data - new apprentices'!$G$2:$G$90386=$J$4)*('Data - new apprentices'!$B$2:$B$90386=$A21)*('Data - new apprentices'!$H$2:$H$90386=N$5)*('Data - new apprentices'!$I$2:$I$90386))</f>
        <v>0</v>
      </c>
      <c r="O21" s="66" cm="1">
        <f t="array" ref="O21">SUMPRODUCT(('Data - new apprentices'!$A$2:$A$90386=$A$3)*('Data - new apprentices'!$G$2:$G$90386=$J$4)*('Data - new apprentices'!$B$2:$B$90386=$A21)*('Data - new apprentices'!$H$2:$H$90386=O$5)*('Data - new apprentices'!$I$2:$I$90386))</f>
        <v>0</v>
      </c>
      <c r="P21" s="67" t="str">
        <f t="shared" si="1"/>
        <v>-</v>
      </c>
      <c r="Q21" s="68"/>
      <c r="R21" s="66" cm="1">
        <f t="array" ref="R21">SUMPRODUCT(('Data - new apprentices'!$A$2:$A$90386=$A$3)*('Data - new apprentices'!$G$2:$G$90386=$R$4)*('Data - new apprentices'!$B$2:$B$90386=$A21)*('Data - new apprentices'!$H$2:$H$90386=R$5)*('Data - new apprentices'!$I$2:$I$90386))</f>
        <v>0</v>
      </c>
      <c r="S21" s="66" cm="1">
        <f t="array" ref="S21">SUMPRODUCT(('Data - new apprentices'!$A$2:$A$90386=$A$3)*('Data - new apprentices'!$G$2:$G$90386=$R$4)*('Data - new apprentices'!$B$2:$B$90386=$A21)*('Data - new apprentices'!$H$2:$H$90386=S$5)*('Data - new apprentices'!$I$2:$I$90386))</f>
        <v>0</v>
      </c>
      <c r="T21" s="66" cm="1">
        <f t="array" ref="T21">SUMPRODUCT(('Data - new apprentices'!$A$2:$A$90386=$A$3)*('Data - new apprentices'!$G$2:$G$90386=$R$4)*('Data - new apprentices'!$B$2:$B$90386=$A21)*('Data - new apprentices'!$H$2:$H$90386=T$5)*('Data - new apprentices'!$I$2:$I$90386))</f>
        <v>0</v>
      </c>
      <c r="U21" s="66" cm="1">
        <f t="array" ref="U21">SUMPRODUCT(('Data - new apprentices'!$A$2:$A$90386=$A$3)*('Data - new apprentices'!$G$2:$G$90386=$R$4)*('Data - new apprentices'!$B$2:$B$90386=$A21)*('Data - new apprentices'!$H$2:$H$90386=U$5)*('Data - new apprentices'!$I$2:$I$90386))</f>
        <v>0</v>
      </c>
      <c r="V21" s="66" cm="1">
        <f t="array" ref="V21">SUMPRODUCT(('Data - new apprentices'!$A$2:$A$90386=$A$3)*('Data - new apprentices'!$G$2:$G$90386=$R$4)*('Data - new apprentices'!$B$2:$B$90386=$A21)*('Data - new apprentices'!$H$2:$H$90386=V$5)*('Data - new apprentices'!$I$2:$I$90386))</f>
        <v>0</v>
      </c>
      <c r="W21" s="66" cm="1">
        <f t="array" ref="W21">SUMPRODUCT(('Data - new apprentices'!$A$2:$A$90386=$A$3)*('Data - new apprentices'!$G$2:$G$90386=$R$4)*('Data - new apprentices'!$B$2:$B$90386=$A21)*('Data - new apprentices'!$H$2:$H$90386=W$5)*('Data - new apprentices'!$I$2:$I$90386))</f>
        <v>0</v>
      </c>
      <c r="X21" s="67" t="str">
        <f t="shared" si="2"/>
        <v>-</v>
      </c>
      <c r="Y21" s="68"/>
      <c r="Z21" s="66">
        <f t="shared" si="3"/>
        <v>0</v>
      </c>
      <c r="AA21" s="66">
        <f t="shared" si="4"/>
        <v>0</v>
      </c>
      <c r="AB21" s="66">
        <f t="shared" si="5"/>
        <v>0</v>
      </c>
      <c r="AC21" s="66">
        <f t="shared" si="6"/>
        <v>0</v>
      </c>
      <c r="AD21" s="66">
        <f t="shared" si="7"/>
        <v>0</v>
      </c>
      <c r="AE21" s="66">
        <f t="shared" si="8"/>
        <v>0</v>
      </c>
      <c r="AF21" s="67" t="str">
        <f t="shared" si="9"/>
        <v>-</v>
      </c>
      <c r="AG21" s="59"/>
      <c r="AH21" s="59"/>
      <c r="AI21" s="68"/>
      <c r="AJ21" s="68"/>
      <c r="AK21" s="59"/>
      <c r="AL21" s="59"/>
    </row>
    <row r="22" spans="1:38" ht="15" customHeight="1" x14ac:dyDescent="0.25">
      <c r="A22" s="68" t="s">
        <v>93</v>
      </c>
      <c r="B22" s="66" cm="1">
        <f t="array" ref="B22">SUMPRODUCT(('Data - new apprentices'!$A$2:$A$90386=$A$3)*('Data - new apprentices'!$G$2:$G$90386=$B$4)*('Data - new apprentices'!$B$2:$B$90386=$A22)*('Data - new apprentices'!$H$2:$H$90386=B$5)*('Data - new apprentices'!$I$2:$I$90386))</f>
        <v>0</v>
      </c>
      <c r="C22" s="66" cm="1">
        <f t="array" ref="C22">SUMPRODUCT(('Data - new apprentices'!$A$2:$A$90386=$A$3)*('Data - new apprentices'!$G$2:$G$90386=$B$4)*('Data - new apprentices'!$B$2:$B$90386=$A22)*('Data - new apprentices'!$H$2:$H$90386=C$5)*('Data - new apprentices'!$I$2:$I$90386))</f>
        <v>4</v>
      </c>
      <c r="D22" s="66" cm="1">
        <f t="array" ref="D22">SUMPRODUCT(('Data - new apprentices'!$A$2:$A$90386=$A$3)*('Data - new apprentices'!$G$2:$G$90386=$B$4)*('Data - new apprentices'!$B$2:$B$90386=$A22)*('Data - new apprentices'!$H$2:$H$90386=D$5)*('Data - new apprentices'!$I$2:$I$90386))</f>
        <v>3</v>
      </c>
      <c r="E22" s="66" cm="1">
        <f t="array" ref="E22">SUMPRODUCT(('Data - new apprentices'!$A$2:$A$90386=$A$3)*('Data - new apprentices'!$G$2:$G$90386=$B$4)*('Data - new apprentices'!$B$2:$B$90386=$A22)*('Data - new apprentices'!$H$2:$H$90386=E$5)*('Data - new apprentices'!$I$2:$I$90386))</f>
        <v>3</v>
      </c>
      <c r="F22" s="66" cm="1">
        <f t="array" ref="F22">SUMPRODUCT(('Data - new apprentices'!$A$2:$A$90386=$A$3)*('Data - new apprentices'!$G$2:$G$90386=$B$4)*('Data - new apprentices'!$B$2:$B$90386=$A22)*('Data - new apprentices'!$H$2:$H$90386=F$5)*('Data - new apprentices'!$I$2:$I$90386))</f>
        <v>0</v>
      </c>
      <c r="G22" s="66" cm="1">
        <f t="array" ref="G22">SUMPRODUCT(('Data - new apprentices'!$A$2:$A$90386=$A$3)*('Data - new apprentices'!$G$2:$G$90386=$B$4)*('Data - new apprentices'!$B$2:$B$90386=$A22)*('Data - new apprentices'!$H$2:$H$90386=G$5)*('Data - new apprentices'!$I$2:$I$90386))</f>
        <v>0</v>
      </c>
      <c r="H22" s="76">
        <f t="shared" si="0"/>
        <v>39.299999999999997</v>
      </c>
      <c r="I22" s="68"/>
      <c r="J22" s="66" cm="1">
        <f t="array" ref="J22">SUMPRODUCT(('Data - new apprentices'!$A$2:$A$90386=$A$3)*('Data - new apprentices'!$G$2:$G$90386=$J$4)*('Data - new apprentices'!$B$2:$B$90386=$A22)*('Data - new apprentices'!$H$2:$H$90386=J$5)*('Data - new apprentices'!$I$2:$I$90386))</f>
        <v>0</v>
      </c>
      <c r="K22" s="66" cm="1">
        <f t="array" ref="K22">SUMPRODUCT(('Data - new apprentices'!$A$2:$A$90386=$A$3)*('Data - new apprentices'!$G$2:$G$90386=$J$4)*('Data - new apprentices'!$B$2:$B$90386=$A22)*('Data - new apprentices'!$H$2:$H$90386=K$5)*('Data - new apprentices'!$I$2:$I$90386))</f>
        <v>0</v>
      </c>
      <c r="L22" s="66" cm="1">
        <f t="array" ref="L22">SUMPRODUCT(('Data - new apprentices'!$A$2:$A$90386=$A$3)*('Data - new apprentices'!$G$2:$G$90386=$J$4)*('Data - new apprentices'!$B$2:$B$90386=$A22)*('Data - new apprentices'!$H$2:$H$90386=L$5)*('Data - new apprentices'!$I$2:$I$90386))</f>
        <v>0</v>
      </c>
      <c r="M22" s="66" cm="1">
        <f t="array" ref="M22">SUMPRODUCT(('Data - new apprentices'!$A$2:$A$90386=$A$3)*('Data - new apprentices'!$G$2:$G$90386=$J$4)*('Data - new apprentices'!$B$2:$B$90386=$A22)*('Data - new apprentices'!$H$2:$H$90386=M$5)*('Data - new apprentices'!$I$2:$I$90386))</f>
        <v>0</v>
      </c>
      <c r="N22" s="66" cm="1">
        <f t="array" ref="N22">SUMPRODUCT(('Data - new apprentices'!$A$2:$A$90386=$A$3)*('Data - new apprentices'!$G$2:$G$90386=$J$4)*('Data - new apprentices'!$B$2:$B$90386=$A22)*('Data - new apprentices'!$H$2:$H$90386=N$5)*('Data - new apprentices'!$I$2:$I$90386))</f>
        <v>0</v>
      </c>
      <c r="O22" s="66" cm="1">
        <f t="array" ref="O22">SUMPRODUCT(('Data - new apprentices'!$A$2:$A$90386=$A$3)*('Data - new apprentices'!$G$2:$G$90386=$J$4)*('Data - new apprentices'!$B$2:$B$90386=$A22)*('Data - new apprentices'!$H$2:$H$90386=O$5)*('Data - new apprentices'!$I$2:$I$90386))</f>
        <v>0</v>
      </c>
      <c r="P22" s="67" t="str">
        <f t="shared" si="1"/>
        <v>-</v>
      </c>
      <c r="Q22" s="68"/>
      <c r="R22" s="66" cm="1">
        <f t="array" ref="R22">SUMPRODUCT(('Data - new apprentices'!$A$2:$A$90386=$A$3)*('Data - new apprentices'!$G$2:$G$90386=$R$4)*('Data - new apprentices'!$B$2:$B$90386=$A22)*('Data - new apprentices'!$H$2:$H$90386=R$5)*('Data - new apprentices'!$I$2:$I$90386))</f>
        <v>0</v>
      </c>
      <c r="S22" s="66" cm="1">
        <f t="array" ref="S22">SUMPRODUCT(('Data - new apprentices'!$A$2:$A$90386=$A$3)*('Data - new apprentices'!$G$2:$G$90386=$R$4)*('Data - new apprentices'!$B$2:$B$90386=$A22)*('Data - new apprentices'!$H$2:$H$90386=S$5)*('Data - new apprentices'!$I$2:$I$90386))</f>
        <v>1</v>
      </c>
      <c r="T22" s="66" cm="1">
        <f t="array" ref="T22">SUMPRODUCT(('Data - new apprentices'!$A$2:$A$90386=$A$3)*('Data - new apprentices'!$G$2:$G$90386=$R$4)*('Data - new apprentices'!$B$2:$B$90386=$A22)*('Data - new apprentices'!$H$2:$H$90386=T$5)*('Data - new apprentices'!$I$2:$I$90386))</f>
        <v>5</v>
      </c>
      <c r="U22" s="66" cm="1">
        <f t="array" ref="U22">SUMPRODUCT(('Data - new apprentices'!$A$2:$A$90386=$A$3)*('Data - new apprentices'!$G$2:$G$90386=$R$4)*('Data - new apprentices'!$B$2:$B$90386=$A22)*('Data - new apprentices'!$H$2:$H$90386=U$5)*('Data - new apprentices'!$I$2:$I$90386))</f>
        <v>1</v>
      </c>
      <c r="V22" s="66" cm="1">
        <f t="array" ref="V22">SUMPRODUCT(('Data - new apprentices'!$A$2:$A$90386=$A$3)*('Data - new apprentices'!$G$2:$G$90386=$R$4)*('Data - new apprentices'!$B$2:$B$90386=$A22)*('Data - new apprentices'!$H$2:$H$90386=V$5)*('Data - new apprentices'!$I$2:$I$90386))</f>
        <v>0</v>
      </c>
      <c r="W22" s="66" cm="1">
        <f t="array" ref="W22">SUMPRODUCT(('Data - new apprentices'!$A$2:$A$90386=$A$3)*('Data - new apprentices'!$G$2:$G$90386=$R$4)*('Data - new apprentices'!$B$2:$B$90386=$A22)*('Data - new apprentices'!$H$2:$H$90386=W$5)*('Data - new apprentices'!$I$2:$I$90386))</f>
        <v>0</v>
      </c>
      <c r="X22" s="76">
        <f t="shared" si="2"/>
        <v>40.428571428571431</v>
      </c>
      <c r="Y22" s="68"/>
      <c r="Z22" s="66">
        <f t="shared" si="3"/>
        <v>0</v>
      </c>
      <c r="AA22" s="66">
        <f t="shared" si="4"/>
        <v>5</v>
      </c>
      <c r="AB22" s="66">
        <f t="shared" si="5"/>
        <v>8</v>
      </c>
      <c r="AC22" s="66">
        <f t="shared" si="6"/>
        <v>4</v>
      </c>
      <c r="AD22" s="66">
        <f t="shared" si="7"/>
        <v>0</v>
      </c>
      <c r="AE22" s="66">
        <f t="shared" si="8"/>
        <v>0</v>
      </c>
      <c r="AF22" s="76">
        <f t="shared" si="9"/>
        <v>39.764705882352942</v>
      </c>
      <c r="AG22" s="59"/>
      <c r="AH22" s="59"/>
      <c r="AI22" s="68"/>
      <c r="AJ22" s="68"/>
      <c r="AK22" s="59"/>
      <c r="AL22" s="59"/>
    </row>
    <row r="23" spans="1:38" ht="15" customHeight="1" x14ac:dyDescent="0.25">
      <c r="A23" s="59" t="s">
        <v>94</v>
      </c>
      <c r="B23" s="66" cm="1">
        <f t="array" ref="B23">SUMPRODUCT(('Data - new apprentices'!$A$2:$A$90386=$A$3)*('Data - new apprentices'!$G$2:$G$90386=$B$4)*('Data - new apprentices'!$B$2:$B$90386=$A23)*('Data - new apprentices'!$H$2:$H$90386=B$5)*('Data - new apprentices'!$I$2:$I$90386))</f>
        <v>0</v>
      </c>
      <c r="C23" s="66" cm="1">
        <f t="array" ref="C23">SUMPRODUCT(('Data - new apprentices'!$A$2:$A$90386=$A$3)*('Data - new apprentices'!$G$2:$G$90386=$B$4)*('Data - new apprentices'!$B$2:$B$90386=$A23)*('Data - new apprentices'!$H$2:$H$90386=C$5)*('Data - new apprentices'!$I$2:$I$90386))</f>
        <v>2</v>
      </c>
      <c r="D23" s="66" cm="1">
        <f t="array" ref="D23">SUMPRODUCT(('Data - new apprentices'!$A$2:$A$90386=$A$3)*('Data - new apprentices'!$G$2:$G$90386=$B$4)*('Data - new apprentices'!$B$2:$B$90386=$A23)*('Data - new apprentices'!$H$2:$H$90386=D$5)*('Data - new apprentices'!$I$2:$I$90386))</f>
        <v>0</v>
      </c>
      <c r="E23" s="66" cm="1">
        <f t="array" ref="E23">SUMPRODUCT(('Data - new apprentices'!$A$2:$A$90386=$A$3)*('Data - new apprentices'!$G$2:$G$90386=$B$4)*('Data - new apprentices'!$B$2:$B$90386=$A23)*('Data - new apprentices'!$H$2:$H$90386=E$5)*('Data - new apprentices'!$I$2:$I$90386))</f>
        <v>1</v>
      </c>
      <c r="F23" s="66" cm="1">
        <f t="array" ref="F23">SUMPRODUCT(('Data - new apprentices'!$A$2:$A$90386=$A$3)*('Data - new apprentices'!$G$2:$G$90386=$B$4)*('Data - new apprentices'!$B$2:$B$90386=$A23)*('Data - new apprentices'!$H$2:$H$90386=F$5)*('Data - new apprentices'!$I$2:$I$90386))</f>
        <v>0</v>
      </c>
      <c r="G23" s="66" cm="1">
        <f t="array" ref="G23">SUMPRODUCT(('Data - new apprentices'!$A$2:$A$90386=$A$3)*('Data - new apprentices'!$G$2:$G$90386=$B$4)*('Data - new apprentices'!$B$2:$B$90386=$A23)*('Data - new apprentices'!$H$2:$H$90386=G$5)*('Data - new apprentices'!$I$2:$I$90386))</f>
        <v>0</v>
      </c>
      <c r="H23" s="76">
        <f t="shared" si="0"/>
        <v>36.833333333333329</v>
      </c>
      <c r="I23" s="68"/>
      <c r="J23" s="66" cm="1">
        <f t="array" ref="J23">SUMPRODUCT(('Data - new apprentices'!$A$2:$A$90386=$A$3)*('Data - new apprentices'!$G$2:$G$90386=$J$4)*('Data - new apprentices'!$B$2:$B$90386=$A23)*('Data - new apprentices'!$H$2:$H$90386=J$5)*('Data - new apprentices'!$I$2:$I$90386))</f>
        <v>0</v>
      </c>
      <c r="K23" s="66" cm="1">
        <f t="array" ref="K23">SUMPRODUCT(('Data - new apprentices'!$A$2:$A$90386=$A$3)*('Data - new apprentices'!$G$2:$G$90386=$J$4)*('Data - new apprentices'!$B$2:$B$90386=$A23)*('Data - new apprentices'!$H$2:$H$90386=K$5)*('Data - new apprentices'!$I$2:$I$90386))</f>
        <v>0</v>
      </c>
      <c r="L23" s="66" cm="1">
        <f t="array" ref="L23">SUMPRODUCT(('Data - new apprentices'!$A$2:$A$90386=$A$3)*('Data - new apprentices'!$G$2:$G$90386=$J$4)*('Data - new apprentices'!$B$2:$B$90386=$A23)*('Data - new apprentices'!$H$2:$H$90386=L$5)*('Data - new apprentices'!$I$2:$I$90386))</f>
        <v>0</v>
      </c>
      <c r="M23" s="66" cm="1">
        <f t="array" ref="M23">SUMPRODUCT(('Data - new apprentices'!$A$2:$A$90386=$A$3)*('Data - new apprentices'!$G$2:$G$90386=$J$4)*('Data - new apprentices'!$B$2:$B$90386=$A23)*('Data - new apprentices'!$H$2:$H$90386=M$5)*('Data - new apprentices'!$I$2:$I$90386))</f>
        <v>0</v>
      </c>
      <c r="N23" s="66" cm="1">
        <f t="array" ref="N23">SUMPRODUCT(('Data - new apprentices'!$A$2:$A$90386=$A$3)*('Data - new apprentices'!$G$2:$G$90386=$J$4)*('Data - new apprentices'!$B$2:$B$90386=$A23)*('Data - new apprentices'!$H$2:$H$90386=N$5)*('Data - new apprentices'!$I$2:$I$90386))</f>
        <v>0</v>
      </c>
      <c r="O23" s="66" cm="1">
        <f t="array" ref="O23">SUMPRODUCT(('Data - new apprentices'!$A$2:$A$90386=$A$3)*('Data - new apprentices'!$G$2:$G$90386=$J$4)*('Data - new apprentices'!$B$2:$B$90386=$A23)*('Data - new apprentices'!$H$2:$H$90386=O$5)*('Data - new apprentices'!$I$2:$I$90386))</f>
        <v>0</v>
      </c>
      <c r="P23" s="67" t="str">
        <f t="shared" si="1"/>
        <v>-</v>
      </c>
      <c r="Q23" s="68"/>
      <c r="R23" s="66" cm="1">
        <f t="array" ref="R23">SUMPRODUCT(('Data - new apprentices'!$A$2:$A$90386=$A$3)*('Data - new apprentices'!$G$2:$G$90386=$R$4)*('Data - new apprentices'!$B$2:$B$90386=$A23)*('Data - new apprentices'!$H$2:$H$90386=R$5)*('Data - new apprentices'!$I$2:$I$90386))</f>
        <v>2</v>
      </c>
      <c r="S23" s="66" cm="1">
        <f t="array" ref="S23">SUMPRODUCT(('Data - new apprentices'!$A$2:$A$90386=$A$3)*('Data - new apprentices'!$G$2:$G$90386=$R$4)*('Data - new apprentices'!$B$2:$B$90386=$A23)*('Data - new apprentices'!$H$2:$H$90386=S$5)*('Data - new apprentices'!$I$2:$I$90386))</f>
        <v>5</v>
      </c>
      <c r="T23" s="66" cm="1">
        <f t="array" ref="T23">SUMPRODUCT(('Data - new apprentices'!$A$2:$A$90386=$A$3)*('Data - new apprentices'!$G$2:$G$90386=$R$4)*('Data - new apprentices'!$B$2:$B$90386=$A23)*('Data - new apprentices'!$H$2:$H$90386=T$5)*('Data - new apprentices'!$I$2:$I$90386))</f>
        <v>4</v>
      </c>
      <c r="U23" s="66" cm="1">
        <f t="array" ref="U23">SUMPRODUCT(('Data - new apprentices'!$A$2:$A$90386=$A$3)*('Data - new apprentices'!$G$2:$G$90386=$R$4)*('Data - new apprentices'!$B$2:$B$90386=$A23)*('Data - new apprentices'!$H$2:$H$90386=U$5)*('Data - new apprentices'!$I$2:$I$90386))</f>
        <v>3</v>
      </c>
      <c r="V23" s="66" cm="1">
        <f t="array" ref="V23">SUMPRODUCT(('Data - new apprentices'!$A$2:$A$90386=$A$3)*('Data - new apprentices'!$G$2:$G$90386=$R$4)*('Data - new apprentices'!$B$2:$B$90386=$A23)*('Data - new apprentices'!$H$2:$H$90386=V$5)*('Data - new apprentices'!$I$2:$I$90386))</f>
        <v>0</v>
      </c>
      <c r="W23" s="66" cm="1">
        <f t="array" ref="W23">SUMPRODUCT(('Data - new apprentices'!$A$2:$A$90386=$A$3)*('Data - new apprentices'!$G$2:$G$90386=$R$4)*('Data - new apprentices'!$B$2:$B$90386=$A23)*('Data - new apprentices'!$H$2:$H$90386=W$5)*('Data - new apprentices'!$I$2:$I$90386))</f>
        <v>0</v>
      </c>
      <c r="X23" s="76">
        <f t="shared" si="2"/>
        <v>35.964285714285715</v>
      </c>
      <c r="Y23" s="68"/>
      <c r="Z23" s="66">
        <f t="shared" si="3"/>
        <v>2</v>
      </c>
      <c r="AA23" s="66">
        <f t="shared" si="4"/>
        <v>7</v>
      </c>
      <c r="AB23" s="66">
        <f t="shared" si="5"/>
        <v>4</v>
      </c>
      <c r="AC23" s="66">
        <f t="shared" si="6"/>
        <v>4</v>
      </c>
      <c r="AD23" s="66">
        <f t="shared" si="7"/>
        <v>0</v>
      </c>
      <c r="AE23" s="66">
        <f t="shared" si="8"/>
        <v>0</v>
      </c>
      <c r="AF23" s="76">
        <f t="shared" si="9"/>
        <v>36.117647058823529</v>
      </c>
      <c r="AG23" s="59"/>
      <c r="AH23" s="59"/>
      <c r="AI23" s="68"/>
      <c r="AJ23" s="68"/>
      <c r="AK23" s="59"/>
      <c r="AL23" s="59"/>
    </row>
    <row r="24" spans="1:38" ht="15" customHeight="1" x14ac:dyDescent="0.25">
      <c r="A24" s="59" t="s">
        <v>11</v>
      </c>
      <c r="B24" s="66" cm="1">
        <f t="array" ref="B24">SUMPRODUCT(('Data - new apprentices'!$A$2:$A$90386=$A$3)*('Data - new apprentices'!$G$2:$G$90386=$B$4)*('Data - new apprentices'!$B$2:$B$90386=$A24)*('Data - new apprentices'!$H$2:$H$90386=B$5)*('Data - new apprentices'!$I$2:$I$90386))</f>
        <v>6</v>
      </c>
      <c r="C24" s="66" cm="1">
        <f t="array" ref="C24">SUMPRODUCT(('Data - new apprentices'!$A$2:$A$90386=$A$3)*('Data - new apprentices'!$G$2:$G$90386=$B$4)*('Data - new apprentices'!$B$2:$B$90386=$A24)*('Data - new apprentices'!$H$2:$H$90386=C$5)*('Data - new apprentices'!$I$2:$I$90386))</f>
        <v>13</v>
      </c>
      <c r="D24" s="66" cm="1">
        <f t="array" ref="D24">SUMPRODUCT(('Data - new apprentices'!$A$2:$A$90386=$A$3)*('Data - new apprentices'!$G$2:$G$90386=$B$4)*('Data - new apprentices'!$B$2:$B$90386=$A24)*('Data - new apprentices'!$H$2:$H$90386=D$5)*('Data - new apprentices'!$I$2:$I$90386))</f>
        <v>3</v>
      </c>
      <c r="E24" s="66" cm="1">
        <f t="array" ref="E24">SUMPRODUCT(('Data - new apprentices'!$A$2:$A$90386=$A$3)*('Data - new apprentices'!$G$2:$G$90386=$B$4)*('Data - new apprentices'!$B$2:$B$90386=$A24)*('Data - new apprentices'!$H$2:$H$90386=E$5)*('Data - new apprentices'!$I$2:$I$90386))</f>
        <v>3</v>
      </c>
      <c r="F24" s="66" cm="1">
        <f t="array" ref="F24">SUMPRODUCT(('Data - new apprentices'!$A$2:$A$90386=$A$3)*('Data - new apprentices'!$G$2:$G$90386=$B$4)*('Data - new apprentices'!$B$2:$B$90386=$A24)*('Data - new apprentices'!$H$2:$H$90386=F$5)*('Data - new apprentices'!$I$2:$I$90386))</f>
        <v>0</v>
      </c>
      <c r="G24" s="66" cm="1">
        <f t="array" ref="G24">SUMPRODUCT(('Data - new apprentices'!$A$2:$A$90386=$A$3)*('Data - new apprentices'!$G$2:$G$90386=$B$4)*('Data - new apprentices'!$B$2:$B$90386=$A24)*('Data - new apprentices'!$H$2:$H$90386=G$5)*('Data - new apprentices'!$I$2:$I$90386))</f>
        <v>0</v>
      </c>
      <c r="H24" s="76">
        <f t="shared" si="0"/>
        <v>31.32</v>
      </c>
      <c r="I24" s="68"/>
      <c r="J24" s="66" cm="1">
        <f t="array" ref="J24">SUMPRODUCT(('Data - new apprentices'!$A$2:$A$90386=$A$3)*('Data - new apprentices'!$G$2:$G$90386=$J$4)*('Data - new apprentices'!$B$2:$B$90386=$A24)*('Data - new apprentices'!$H$2:$H$90386=J$5)*('Data - new apprentices'!$I$2:$I$90386))</f>
        <v>1</v>
      </c>
      <c r="K24" s="66" cm="1">
        <f t="array" ref="K24">SUMPRODUCT(('Data - new apprentices'!$A$2:$A$90386=$A$3)*('Data - new apprentices'!$G$2:$G$90386=$J$4)*('Data - new apprentices'!$B$2:$B$90386=$A24)*('Data - new apprentices'!$H$2:$H$90386=K$5)*('Data - new apprentices'!$I$2:$I$90386))</f>
        <v>2</v>
      </c>
      <c r="L24" s="66" cm="1">
        <f t="array" ref="L24">SUMPRODUCT(('Data - new apprentices'!$A$2:$A$90386=$A$3)*('Data - new apprentices'!$G$2:$G$90386=$J$4)*('Data - new apprentices'!$B$2:$B$90386=$A24)*('Data - new apprentices'!$H$2:$H$90386=L$5)*('Data - new apprentices'!$I$2:$I$90386))</f>
        <v>1</v>
      </c>
      <c r="M24" s="66" cm="1">
        <f t="array" ref="M24">SUMPRODUCT(('Data - new apprentices'!$A$2:$A$90386=$A$3)*('Data - new apprentices'!$G$2:$G$90386=$J$4)*('Data - new apprentices'!$B$2:$B$90386=$A24)*('Data - new apprentices'!$H$2:$H$90386=M$5)*('Data - new apprentices'!$I$2:$I$90386))</f>
        <v>0</v>
      </c>
      <c r="N24" s="66" cm="1">
        <f t="array" ref="N24">SUMPRODUCT(('Data - new apprentices'!$A$2:$A$90386=$A$3)*('Data - new apprentices'!$G$2:$G$90386=$J$4)*('Data - new apprentices'!$B$2:$B$90386=$A24)*('Data - new apprentices'!$H$2:$H$90386=N$5)*('Data - new apprentices'!$I$2:$I$90386))</f>
        <v>0</v>
      </c>
      <c r="O24" s="66" cm="1">
        <f t="array" ref="O24">SUMPRODUCT(('Data - new apprentices'!$A$2:$A$90386=$A$3)*('Data - new apprentices'!$G$2:$G$90386=$J$4)*('Data - new apprentices'!$B$2:$B$90386=$A24)*('Data - new apprentices'!$H$2:$H$90386=O$5)*('Data - new apprentices'!$I$2:$I$90386))</f>
        <v>0</v>
      </c>
      <c r="P24" s="76">
        <f t="shared" si="1"/>
        <v>30.125</v>
      </c>
      <c r="Q24" s="68"/>
      <c r="R24" s="66" cm="1">
        <f t="array" ref="R24">SUMPRODUCT(('Data - new apprentices'!$A$2:$A$90386=$A$3)*('Data - new apprentices'!$G$2:$G$90386=$R$4)*('Data - new apprentices'!$B$2:$B$90386=$A24)*('Data - new apprentices'!$H$2:$H$90386=R$5)*('Data - new apprentices'!$I$2:$I$90386))</f>
        <v>0</v>
      </c>
      <c r="S24" s="66" cm="1">
        <f t="array" ref="S24">SUMPRODUCT(('Data - new apprentices'!$A$2:$A$90386=$A$3)*('Data - new apprentices'!$G$2:$G$90386=$R$4)*('Data - new apprentices'!$B$2:$B$90386=$A24)*('Data - new apprentices'!$H$2:$H$90386=S$5)*('Data - new apprentices'!$I$2:$I$90386))</f>
        <v>3</v>
      </c>
      <c r="T24" s="66" cm="1">
        <f t="array" ref="T24">SUMPRODUCT(('Data - new apprentices'!$A$2:$A$90386=$A$3)*('Data - new apprentices'!$G$2:$G$90386=$R$4)*('Data - new apprentices'!$B$2:$B$90386=$A24)*('Data - new apprentices'!$H$2:$H$90386=T$5)*('Data - new apprentices'!$I$2:$I$90386))</f>
        <v>0</v>
      </c>
      <c r="U24" s="66" cm="1">
        <f t="array" ref="U24">SUMPRODUCT(('Data - new apprentices'!$A$2:$A$90386=$A$3)*('Data - new apprentices'!$G$2:$G$90386=$R$4)*('Data - new apprentices'!$B$2:$B$90386=$A24)*('Data - new apprentices'!$H$2:$H$90386=U$5)*('Data - new apprentices'!$I$2:$I$90386))</f>
        <v>0</v>
      </c>
      <c r="V24" s="66" cm="1">
        <f t="array" ref="V24">SUMPRODUCT(('Data - new apprentices'!$A$2:$A$90386=$A$3)*('Data - new apprentices'!$G$2:$G$90386=$R$4)*('Data - new apprentices'!$B$2:$B$90386=$A24)*('Data - new apprentices'!$H$2:$H$90386=V$5)*('Data - new apprentices'!$I$2:$I$90386))</f>
        <v>0</v>
      </c>
      <c r="W24" s="66" cm="1">
        <f t="array" ref="W24">SUMPRODUCT(('Data - new apprentices'!$A$2:$A$90386=$A$3)*('Data - new apprentices'!$G$2:$G$90386=$R$4)*('Data - new apprentices'!$B$2:$B$90386=$A24)*('Data - new apprentices'!$H$2:$H$90386=W$5)*('Data - new apprentices'!$I$2:$I$90386))</f>
        <v>0</v>
      </c>
      <c r="X24" s="76">
        <f t="shared" si="2"/>
        <v>30</v>
      </c>
      <c r="Y24" s="68"/>
      <c r="Z24" s="66">
        <f t="shared" si="3"/>
        <v>7</v>
      </c>
      <c r="AA24" s="66">
        <f t="shared" si="4"/>
        <v>18</v>
      </c>
      <c r="AB24" s="66">
        <f t="shared" si="5"/>
        <v>4</v>
      </c>
      <c r="AC24" s="66">
        <f t="shared" si="6"/>
        <v>3</v>
      </c>
      <c r="AD24" s="66">
        <f t="shared" si="7"/>
        <v>0</v>
      </c>
      <c r="AE24" s="66">
        <f t="shared" si="8"/>
        <v>0</v>
      </c>
      <c r="AF24" s="76">
        <f t="shared" si="9"/>
        <v>31.046875</v>
      </c>
      <c r="AG24" s="59"/>
      <c r="AH24" s="59"/>
      <c r="AI24" s="68"/>
      <c r="AJ24" s="68"/>
      <c r="AK24" s="59"/>
      <c r="AL24" s="59"/>
    </row>
    <row r="25" spans="1:38" ht="15" customHeight="1" x14ac:dyDescent="0.25">
      <c r="A25" s="59" t="s">
        <v>12</v>
      </c>
      <c r="B25" s="66" cm="1">
        <f t="array" ref="B25">SUMPRODUCT(('Data - new apprentices'!$A$2:$A$90386=$A$3)*('Data - new apprentices'!$G$2:$G$90386=$B$4)*('Data - new apprentices'!$B$2:$B$90386=$A25)*('Data - new apprentices'!$H$2:$H$90386=B$5)*('Data - new apprentices'!$I$2:$I$90386))</f>
        <v>0</v>
      </c>
      <c r="C25" s="66" cm="1">
        <f t="array" ref="C25">SUMPRODUCT(('Data - new apprentices'!$A$2:$A$90386=$A$3)*('Data - new apprentices'!$G$2:$G$90386=$B$4)*('Data - new apprentices'!$B$2:$B$90386=$A25)*('Data - new apprentices'!$H$2:$H$90386=C$5)*('Data - new apprentices'!$I$2:$I$90386))</f>
        <v>0</v>
      </c>
      <c r="D25" s="66" cm="1">
        <f t="array" ref="D25">SUMPRODUCT(('Data - new apprentices'!$A$2:$A$90386=$A$3)*('Data - new apprentices'!$G$2:$G$90386=$B$4)*('Data - new apprentices'!$B$2:$B$90386=$A25)*('Data - new apprentices'!$H$2:$H$90386=D$5)*('Data - new apprentices'!$I$2:$I$90386))</f>
        <v>0</v>
      </c>
      <c r="E25" s="66" cm="1">
        <f t="array" ref="E25">SUMPRODUCT(('Data - new apprentices'!$A$2:$A$90386=$A$3)*('Data - new apprentices'!$G$2:$G$90386=$B$4)*('Data - new apprentices'!$B$2:$B$90386=$A25)*('Data - new apprentices'!$H$2:$H$90386=E$5)*('Data - new apprentices'!$I$2:$I$90386))</f>
        <v>0</v>
      </c>
      <c r="F25" s="66" cm="1">
        <f t="array" ref="F25">SUMPRODUCT(('Data - new apprentices'!$A$2:$A$90386=$A$3)*('Data - new apprentices'!$G$2:$G$90386=$B$4)*('Data - new apprentices'!$B$2:$B$90386=$A25)*('Data - new apprentices'!$H$2:$H$90386=F$5)*('Data - new apprentices'!$I$2:$I$90386))</f>
        <v>0</v>
      </c>
      <c r="G25" s="66" cm="1">
        <f t="array" ref="G25">SUMPRODUCT(('Data - new apprentices'!$A$2:$A$90386=$A$3)*('Data - new apprentices'!$G$2:$G$90386=$B$4)*('Data - new apprentices'!$B$2:$B$90386=$A25)*('Data - new apprentices'!$H$2:$H$90386=G$5)*('Data - new apprentices'!$I$2:$I$90386))</f>
        <v>0</v>
      </c>
      <c r="H25" s="67" t="str">
        <f t="shared" si="0"/>
        <v>-</v>
      </c>
      <c r="I25" s="68"/>
      <c r="J25" s="66" cm="1">
        <f t="array" ref="J25">SUMPRODUCT(('Data - new apprentices'!$A$2:$A$90386=$A$3)*('Data - new apprentices'!$G$2:$G$90386=$J$4)*('Data - new apprentices'!$B$2:$B$90386=$A25)*('Data - new apprentices'!$H$2:$H$90386=J$5)*('Data - new apprentices'!$I$2:$I$90386))</f>
        <v>0</v>
      </c>
      <c r="K25" s="66" cm="1">
        <f t="array" ref="K25">SUMPRODUCT(('Data - new apprentices'!$A$2:$A$90386=$A$3)*('Data - new apprentices'!$G$2:$G$90386=$J$4)*('Data - new apprentices'!$B$2:$B$90386=$A25)*('Data - new apprentices'!$H$2:$H$90386=K$5)*('Data - new apprentices'!$I$2:$I$90386))</f>
        <v>0</v>
      </c>
      <c r="L25" s="66" cm="1">
        <f t="array" ref="L25">SUMPRODUCT(('Data - new apprentices'!$A$2:$A$90386=$A$3)*('Data - new apprentices'!$G$2:$G$90386=$J$4)*('Data - new apprentices'!$B$2:$B$90386=$A25)*('Data - new apprentices'!$H$2:$H$90386=L$5)*('Data - new apprentices'!$I$2:$I$90386))</f>
        <v>0</v>
      </c>
      <c r="M25" s="66" cm="1">
        <f t="array" ref="M25">SUMPRODUCT(('Data - new apprentices'!$A$2:$A$90386=$A$3)*('Data - new apprentices'!$G$2:$G$90386=$J$4)*('Data - new apprentices'!$B$2:$B$90386=$A25)*('Data - new apprentices'!$H$2:$H$90386=M$5)*('Data - new apprentices'!$I$2:$I$90386))</f>
        <v>0</v>
      </c>
      <c r="N25" s="66" cm="1">
        <f t="array" ref="N25">SUMPRODUCT(('Data - new apprentices'!$A$2:$A$90386=$A$3)*('Data - new apprentices'!$G$2:$G$90386=$J$4)*('Data - new apprentices'!$B$2:$B$90386=$A25)*('Data - new apprentices'!$H$2:$H$90386=N$5)*('Data - new apprentices'!$I$2:$I$90386))</f>
        <v>0</v>
      </c>
      <c r="O25" s="66" cm="1">
        <f t="array" ref="O25">SUMPRODUCT(('Data - new apprentices'!$A$2:$A$90386=$A$3)*('Data - new apprentices'!$G$2:$G$90386=$J$4)*('Data - new apprentices'!$B$2:$B$90386=$A25)*('Data - new apprentices'!$H$2:$H$90386=O$5)*('Data - new apprentices'!$I$2:$I$90386))</f>
        <v>0</v>
      </c>
      <c r="P25" s="67" t="str">
        <f t="shared" si="1"/>
        <v>-</v>
      </c>
      <c r="Q25" s="68"/>
      <c r="R25" s="66" cm="1">
        <f t="array" ref="R25">SUMPRODUCT(('Data - new apprentices'!$A$2:$A$90386=$A$3)*('Data - new apprentices'!$G$2:$G$90386=$R$4)*('Data - new apprentices'!$B$2:$B$90386=$A25)*('Data - new apprentices'!$H$2:$H$90386=R$5)*('Data - new apprentices'!$I$2:$I$90386))</f>
        <v>0</v>
      </c>
      <c r="S25" s="66" cm="1">
        <f t="array" ref="S25">SUMPRODUCT(('Data - new apprentices'!$A$2:$A$90386=$A$3)*('Data - new apprentices'!$G$2:$G$90386=$R$4)*('Data - new apprentices'!$B$2:$B$90386=$A25)*('Data - new apprentices'!$H$2:$H$90386=S$5)*('Data - new apprentices'!$I$2:$I$90386))</f>
        <v>0</v>
      </c>
      <c r="T25" s="66" cm="1">
        <f t="array" ref="T25">SUMPRODUCT(('Data - new apprentices'!$A$2:$A$90386=$A$3)*('Data - new apprentices'!$G$2:$G$90386=$R$4)*('Data - new apprentices'!$B$2:$B$90386=$A25)*('Data - new apprentices'!$H$2:$H$90386=T$5)*('Data - new apprentices'!$I$2:$I$90386))</f>
        <v>0</v>
      </c>
      <c r="U25" s="66" cm="1">
        <f t="array" ref="U25">SUMPRODUCT(('Data - new apprentices'!$A$2:$A$90386=$A$3)*('Data - new apprentices'!$G$2:$G$90386=$R$4)*('Data - new apprentices'!$B$2:$B$90386=$A25)*('Data - new apprentices'!$H$2:$H$90386=U$5)*('Data - new apprentices'!$I$2:$I$90386))</f>
        <v>0</v>
      </c>
      <c r="V25" s="66" cm="1">
        <f t="array" ref="V25">SUMPRODUCT(('Data - new apprentices'!$A$2:$A$90386=$A$3)*('Data - new apprentices'!$G$2:$G$90386=$R$4)*('Data - new apprentices'!$B$2:$B$90386=$A25)*('Data - new apprentices'!$H$2:$H$90386=V$5)*('Data - new apprentices'!$I$2:$I$90386))</f>
        <v>0</v>
      </c>
      <c r="W25" s="66" cm="1">
        <f t="array" ref="W25">SUMPRODUCT(('Data - new apprentices'!$A$2:$A$90386=$A$3)*('Data - new apprentices'!$G$2:$G$90386=$R$4)*('Data - new apprentices'!$B$2:$B$90386=$A25)*('Data - new apprentices'!$H$2:$H$90386=W$5)*('Data - new apprentices'!$I$2:$I$90386))</f>
        <v>0</v>
      </c>
      <c r="X25" s="67" t="str">
        <f t="shared" si="2"/>
        <v>-</v>
      </c>
      <c r="Y25" s="68"/>
      <c r="Z25" s="66">
        <f t="shared" si="3"/>
        <v>0</v>
      </c>
      <c r="AA25" s="66">
        <f t="shared" si="4"/>
        <v>0</v>
      </c>
      <c r="AB25" s="66">
        <f t="shared" si="5"/>
        <v>0</v>
      </c>
      <c r="AC25" s="66">
        <f t="shared" si="6"/>
        <v>0</v>
      </c>
      <c r="AD25" s="66">
        <f t="shared" si="7"/>
        <v>0</v>
      </c>
      <c r="AE25" s="66">
        <f t="shared" si="8"/>
        <v>0</v>
      </c>
      <c r="AF25" s="67" t="str">
        <f t="shared" si="9"/>
        <v>-</v>
      </c>
      <c r="AG25" s="59"/>
      <c r="AH25" s="59"/>
      <c r="AI25" s="68"/>
      <c r="AJ25" s="68"/>
      <c r="AK25" s="59"/>
      <c r="AL25" s="59"/>
    </row>
    <row r="26" spans="1:38" ht="15" customHeight="1" x14ac:dyDescent="0.25">
      <c r="A26" s="59" t="s">
        <v>13</v>
      </c>
      <c r="B26" s="66" cm="1">
        <f t="array" ref="B26">SUMPRODUCT(('Data - new apprentices'!$A$2:$A$90386=$A$3)*('Data - new apprentices'!$G$2:$G$90386=$B$4)*('Data - new apprentices'!$B$2:$B$90386=$A26)*('Data - new apprentices'!$H$2:$H$90386=B$5)*('Data - new apprentices'!$I$2:$I$90386))</f>
        <v>14</v>
      </c>
      <c r="C26" s="66" cm="1">
        <f t="array" ref="C26">SUMPRODUCT(('Data - new apprentices'!$A$2:$A$90386=$A$3)*('Data - new apprentices'!$G$2:$G$90386=$B$4)*('Data - new apprentices'!$B$2:$B$90386=$A26)*('Data - new apprentices'!$H$2:$H$90386=C$5)*('Data - new apprentices'!$I$2:$I$90386))</f>
        <v>16</v>
      </c>
      <c r="D26" s="66" cm="1">
        <f t="array" ref="D26">SUMPRODUCT(('Data - new apprentices'!$A$2:$A$90386=$A$3)*('Data - new apprentices'!$G$2:$G$90386=$B$4)*('Data - new apprentices'!$B$2:$B$90386=$A26)*('Data - new apprentices'!$H$2:$H$90386=D$5)*('Data - new apprentices'!$I$2:$I$90386))</f>
        <v>1</v>
      </c>
      <c r="E26" s="66" cm="1">
        <f t="array" ref="E26">SUMPRODUCT(('Data - new apprentices'!$A$2:$A$90386=$A$3)*('Data - new apprentices'!$G$2:$G$90386=$B$4)*('Data - new apprentices'!$B$2:$B$90386=$A26)*('Data - new apprentices'!$H$2:$H$90386=E$5)*('Data - new apprentices'!$I$2:$I$90386))</f>
        <v>0</v>
      </c>
      <c r="F26" s="66" cm="1">
        <f t="array" ref="F26">SUMPRODUCT(('Data - new apprentices'!$A$2:$A$90386=$A$3)*('Data - new apprentices'!$G$2:$G$90386=$B$4)*('Data - new apprentices'!$B$2:$B$90386=$A26)*('Data - new apprentices'!$H$2:$H$90386=F$5)*('Data - new apprentices'!$I$2:$I$90386))</f>
        <v>0</v>
      </c>
      <c r="G26" s="66" cm="1">
        <f t="array" ref="G26">SUMPRODUCT(('Data - new apprentices'!$A$2:$A$90386=$A$3)*('Data - new apprentices'!$G$2:$G$90386=$B$4)*('Data - new apprentices'!$B$2:$B$90386=$A26)*('Data - new apprentices'!$H$2:$H$90386=G$5)*('Data - new apprentices'!$I$2:$I$90386))</f>
        <v>0</v>
      </c>
      <c r="H26" s="76">
        <f t="shared" si="0"/>
        <v>25.822580645161288</v>
      </c>
      <c r="I26" s="68"/>
      <c r="J26" s="66" cm="1">
        <f t="array" ref="J26">SUMPRODUCT(('Data - new apprentices'!$A$2:$A$90386=$A$3)*('Data - new apprentices'!$G$2:$G$90386=$J$4)*('Data - new apprentices'!$B$2:$B$90386=$A26)*('Data - new apprentices'!$H$2:$H$90386=J$5)*('Data - new apprentices'!$I$2:$I$90386))</f>
        <v>0</v>
      </c>
      <c r="K26" s="66" cm="1">
        <f t="array" ref="K26">SUMPRODUCT(('Data - new apprentices'!$A$2:$A$90386=$A$3)*('Data - new apprentices'!$G$2:$G$90386=$J$4)*('Data - new apprentices'!$B$2:$B$90386=$A26)*('Data - new apprentices'!$H$2:$H$90386=K$5)*('Data - new apprentices'!$I$2:$I$90386))</f>
        <v>0</v>
      </c>
      <c r="L26" s="66" cm="1">
        <f t="array" ref="L26">SUMPRODUCT(('Data - new apprentices'!$A$2:$A$90386=$A$3)*('Data - new apprentices'!$G$2:$G$90386=$J$4)*('Data - new apprentices'!$B$2:$B$90386=$A26)*('Data - new apprentices'!$H$2:$H$90386=L$5)*('Data - new apprentices'!$I$2:$I$90386))</f>
        <v>0</v>
      </c>
      <c r="M26" s="66" cm="1">
        <f t="array" ref="M26">SUMPRODUCT(('Data - new apprentices'!$A$2:$A$90386=$A$3)*('Data - new apprentices'!$G$2:$G$90386=$J$4)*('Data - new apprentices'!$B$2:$B$90386=$A26)*('Data - new apprentices'!$H$2:$H$90386=M$5)*('Data - new apprentices'!$I$2:$I$90386))</f>
        <v>0</v>
      </c>
      <c r="N26" s="66" cm="1">
        <f t="array" ref="N26">SUMPRODUCT(('Data - new apprentices'!$A$2:$A$90386=$A$3)*('Data - new apprentices'!$G$2:$G$90386=$J$4)*('Data - new apprentices'!$B$2:$B$90386=$A26)*('Data - new apprentices'!$H$2:$H$90386=N$5)*('Data - new apprentices'!$I$2:$I$90386))</f>
        <v>0</v>
      </c>
      <c r="O26" s="66" cm="1">
        <f t="array" ref="O26">SUMPRODUCT(('Data - new apprentices'!$A$2:$A$90386=$A$3)*('Data - new apprentices'!$G$2:$G$90386=$J$4)*('Data - new apprentices'!$B$2:$B$90386=$A26)*('Data - new apprentices'!$H$2:$H$90386=O$5)*('Data - new apprentices'!$I$2:$I$90386))</f>
        <v>0</v>
      </c>
      <c r="P26" s="67" t="str">
        <f t="shared" si="1"/>
        <v>-</v>
      </c>
      <c r="Q26" s="68"/>
      <c r="R26" s="66" cm="1">
        <f t="array" ref="R26">SUMPRODUCT(('Data - new apprentices'!$A$2:$A$90386=$A$3)*('Data - new apprentices'!$G$2:$G$90386=$R$4)*('Data - new apprentices'!$B$2:$B$90386=$A26)*('Data - new apprentices'!$H$2:$H$90386=R$5)*('Data - new apprentices'!$I$2:$I$90386))</f>
        <v>0</v>
      </c>
      <c r="S26" s="66" cm="1">
        <f t="array" ref="S26">SUMPRODUCT(('Data - new apprentices'!$A$2:$A$90386=$A$3)*('Data - new apprentices'!$G$2:$G$90386=$R$4)*('Data - new apprentices'!$B$2:$B$90386=$A26)*('Data - new apprentices'!$H$2:$H$90386=S$5)*('Data - new apprentices'!$I$2:$I$90386))</f>
        <v>0</v>
      </c>
      <c r="T26" s="66" cm="1">
        <f t="array" ref="T26">SUMPRODUCT(('Data - new apprentices'!$A$2:$A$90386=$A$3)*('Data - new apprentices'!$G$2:$G$90386=$R$4)*('Data - new apprentices'!$B$2:$B$90386=$A26)*('Data - new apprentices'!$H$2:$H$90386=T$5)*('Data - new apprentices'!$I$2:$I$90386))</f>
        <v>0</v>
      </c>
      <c r="U26" s="66" cm="1">
        <f t="array" ref="U26">SUMPRODUCT(('Data - new apprentices'!$A$2:$A$90386=$A$3)*('Data - new apprentices'!$G$2:$G$90386=$R$4)*('Data - new apprentices'!$B$2:$B$90386=$A26)*('Data - new apprentices'!$H$2:$H$90386=U$5)*('Data - new apprentices'!$I$2:$I$90386))</f>
        <v>0</v>
      </c>
      <c r="V26" s="66" cm="1">
        <f t="array" ref="V26">SUMPRODUCT(('Data - new apprentices'!$A$2:$A$90386=$A$3)*('Data - new apprentices'!$G$2:$G$90386=$R$4)*('Data - new apprentices'!$B$2:$B$90386=$A26)*('Data - new apprentices'!$H$2:$H$90386=V$5)*('Data - new apprentices'!$I$2:$I$90386))</f>
        <v>0</v>
      </c>
      <c r="W26" s="66" cm="1">
        <f t="array" ref="W26">SUMPRODUCT(('Data - new apprentices'!$A$2:$A$90386=$A$3)*('Data - new apprentices'!$G$2:$G$90386=$R$4)*('Data - new apprentices'!$B$2:$B$90386=$A26)*('Data - new apprentices'!$H$2:$H$90386=W$5)*('Data - new apprentices'!$I$2:$I$90386))</f>
        <v>0</v>
      </c>
      <c r="X26" s="67" t="str">
        <f t="shared" si="2"/>
        <v>-</v>
      </c>
      <c r="Y26" s="68"/>
      <c r="Z26" s="66">
        <f t="shared" si="3"/>
        <v>14</v>
      </c>
      <c r="AA26" s="66">
        <f t="shared" si="4"/>
        <v>16</v>
      </c>
      <c r="AB26" s="66">
        <f t="shared" si="5"/>
        <v>1</v>
      </c>
      <c r="AC26" s="66">
        <f t="shared" si="6"/>
        <v>0</v>
      </c>
      <c r="AD26" s="66">
        <f t="shared" si="7"/>
        <v>0</v>
      </c>
      <c r="AE26" s="66">
        <f t="shared" si="8"/>
        <v>0</v>
      </c>
      <c r="AF26" s="76">
        <f t="shared" si="9"/>
        <v>25.822580645161288</v>
      </c>
      <c r="AG26" s="59"/>
      <c r="AH26" s="59"/>
      <c r="AI26" s="68"/>
      <c r="AJ26" s="68"/>
      <c r="AK26" s="59"/>
      <c r="AL26" s="59"/>
    </row>
    <row r="27" spans="1:38" ht="15" customHeight="1" x14ac:dyDescent="0.25">
      <c r="A27" s="59" t="s">
        <v>14</v>
      </c>
      <c r="B27" s="66" cm="1">
        <f t="array" ref="B27">SUMPRODUCT(('Data - new apprentices'!$A$2:$A$90386=$A$3)*('Data - new apprentices'!$G$2:$G$90386=$B$4)*('Data - new apprentices'!$B$2:$B$90386=$A27)*('Data - new apprentices'!$H$2:$H$90386=B$5)*('Data - new apprentices'!$I$2:$I$90386))</f>
        <v>0</v>
      </c>
      <c r="C27" s="66" cm="1">
        <f t="array" ref="C27">SUMPRODUCT(('Data - new apprentices'!$A$2:$A$90386=$A$3)*('Data - new apprentices'!$G$2:$G$90386=$B$4)*('Data - new apprentices'!$B$2:$B$90386=$A27)*('Data - new apprentices'!$H$2:$H$90386=C$5)*('Data - new apprentices'!$I$2:$I$90386))</f>
        <v>0</v>
      </c>
      <c r="D27" s="66" cm="1">
        <f t="array" ref="D27">SUMPRODUCT(('Data - new apprentices'!$A$2:$A$90386=$A$3)*('Data - new apprentices'!$G$2:$G$90386=$B$4)*('Data - new apprentices'!$B$2:$B$90386=$A27)*('Data - new apprentices'!$H$2:$H$90386=D$5)*('Data - new apprentices'!$I$2:$I$90386))</f>
        <v>0</v>
      </c>
      <c r="E27" s="66" cm="1">
        <f t="array" ref="E27">SUMPRODUCT(('Data - new apprentices'!$A$2:$A$90386=$A$3)*('Data - new apprentices'!$G$2:$G$90386=$B$4)*('Data - new apprentices'!$B$2:$B$90386=$A27)*('Data - new apprentices'!$H$2:$H$90386=E$5)*('Data - new apprentices'!$I$2:$I$90386))</f>
        <v>4</v>
      </c>
      <c r="F27" s="66" cm="1">
        <f t="array" ref="F27">SUMPRODUCT(('Data - new apprentices'!$A$2:$A$90386=$A$3)*('Data - new apprentices'!$G$2:$G$90386=$B$4)*('Data - new apprentices'!$B$2:$B$90386=$A27)*('Data - new apprentices'!$H$2:$H$90386=F$5)*('Data - new apprentices'!$I$2:$I$90386))</f>
        <v>0</v>
      </c>
      <c r="G27" s="66" cm="1">
        <f t="array" ref="G27">SUMPRODUCT(('Data - new apprentices'!$A$2:$A$90386=$A$3)*('Data - new apprentices'!$G$2:$G$90386=$B$4)*('Data - new apprentices'!$B$2:$B$90386=$A27)*('Data - new apprentices'!$H$2:$H$90386=G$5)*('Data - new apprentices'!$I$2:$I$90386))</f>
        <v>0</v>
      </c>
      <c r="H27" s="76">
        <f t="shared" si="0"/>
        <v>50.5</v>
      </c>
      <c r="I27" s="68"/>
      <c r="J27" s="66" cm="1">
        <f t="array" ref="J27">SUMPRODUCT(('Data - new apprentices'!$A$2:$A$90386=$A$3)*('Data - new apprentices'!$G$2:$G$90386=$J$4)*('Data - new apprentices'!$B$2:$B$90386=$A27)*('Data - new apprentices'!$H$2:$H$90386=J$5)*('Data - new apprentices'!$I$2:$I$90386))</f>
        <v>0</v>
      </c>
      <c r="K27" s="66" cm="1">
        <f t="array" ref="K27">SUMPRODUCT(('Data - new apprentices'!$A$2:$A$90386=$A$3)*('Data - new apprentices'!$G$2:$G$90386=$J$4)*('Data - new apprentices'!$B$2:$B$90386=$A27)*('Data - new apprentices'!$H$2:$H$90386=K$5)*('Data - new apprentices'!$I$2:$I$90386))</f>
        <v>0</v>
      </c>
      <c r="L27" s="66" cm="1">
        <f t="array" ref="L27">SUMPRODUCT(('Data - new apprentices'!$A$2:$A$90386=$A$3)*('Data - new apprentices'!$G$2:$G$90386=$J$4)*('Data - new apprentices'!$B$2:$B$90386=$A27)*('Data - new apprentices'!$H$2:$H$90386=L$5)*('Data - new apprentices'!$I$2:$I$90386))</f>
        <v>0</v>
      </c>
      <c r="M27" s="66" cm="1">
        <f t="array" ref="M27">SUMPRODUCT(('Data - new apprentices'!$A$2:$A$90386=$A$3)*('Data - new apprentices'!$G$2:$G$90386=$J$4)*('Data - new apprentices'!$B$2:$B$90386=$A27)*('Data - new apprentices'!$H$2:$H$90386=M$5)*('Data - new apprentices'!$I$2:$I$90386))</f>
        <v>0</v>
      </c>
      <c r="N27" s="66" cm="1">
        <f t="array" ref="N27">SUMPRODUCT(('Data - new apprentices'!$A$2:$A$90386=$A$3)*('Data - new apprentices'!$G$2:$G$90386=$J$4)*('Data - new apprentices'!$B$2:$B$90386=$A27)*('Data - new apprentices'!$H$2:$H$90386=N$5)*('Data - new apprentices'!$I$2:$I$90386))</f>
        <v>0</v>
      </c>
      <c r="O27" s="66" cm="1">
        <f t="array" ref="O27">SUMPRODUCT(('Data - new apprentices'!$A$2:$A$90386=$A$3)*('Data - new apprentices'!$G$2:$G$90386=$J$4)*('Data - new apprentices'!$B$2:$B$90386=$A27)*('Data - new apprentices'!$H$2:$H$90386=O$5)*('Data - new apprentices'!$I$2:$I$90386))</f>
        <v>0</v>
      </c>
      <c r="P27" s="67" t="str">
        <f t="shared" si="1"/>
        <v>-</v>
      </c>
      <c r="Q27" s="68"/>
      <c r="R27" s="66" cm="1">
        <f t="array" ref="R27">SUMPRODUCT(('Data - new apprentices'!$A$2:$A$90386=$A$3)*('Data - new apprentices'!$G$2:$G$90386=$R$4)*('Data - new apprentices'!$B$2:$B$90386=$A27)*('Data - new apprentices'!$H$2:$H$90386=R$5)*('Data - new apprentices'!$I$2:$I$90386))</f>
        <v>0</v>
      </c>
      <c r="S27" s="66" cm="1">
        <f t="array" ref="S27">SUMPRODUCT(('Data - new apprentices'!$A$2:$A$90386=$A$3)*('Data - new apprentices'!$G$2:$G$90386=$R$4)*('Data - new apprentices'!$B$2:$B$90386=$A27)*('Data - new apprentices'!$H$2:$H$90386=S$5)*('Data - new apprentices'!$I$2:$I$90386))</f>
        <v>1</v>
      </c>
      <c r="T27" s="66" cm="1">
        <f t="array" ref="T27">SUMPRODUCT(('Data - new apprentices'!$A$2:$A$90386=$A$3)*('Data - new apprentices'!$G$2:$G$90386=$R$4)*('Data - new apprentices'!$B$2:$B$90386=$A27)*('Data - new apprentices'!$H$2:$H$90386=T$5)*('Data - new apprentices'!$I$2:$I$90386))</f>
        <v>2</v>
      </c>
      <c r="U27" s="66" cm="1">
        <f t="array" ref="U27">SUMPRODUCT(('Data - new apprentices'!$A$2:$A$90386=$A$3)*('Data - new apprentices'!$G$2:$G$90386=$R$4)*('Data - new apprentices'!$B$2:$B$90386=$A27)*('Data - new apprentices'!$H$2:$H$90386=U$5)*('Data - new apprentices'!$I$2:$I$90386))</f>
        <v>0</v>
      </c>
      <c r="V27" s="66" cm="1">
        <f t="array" ref="V27">SUMPRODUCT(('Data - new apprentices'!$A$2:$A$90386=$A$3)*('Data - new apprentices'!$G$2:$G$90386=$R$4)*('Data - new apprentices'!$B$2:$B$90386=$A27)*('Data - new apprentices'!$H$2:$H$90386=V$5)*('Data - new apprentices'!$I$2:$I$90386))</f>
        <v>0</v>
      </c>
      <c r="W27" s="66" cm="1">
        <f t="array" ref="W27">SUMPRODUCT(('Data - new apprentices'!$A$2:$A$90386=$A$3)*('Data - new apprentices'!$G$2:$G$90386=$R$4)*('Data - new apprentices'!$B$2:$B$90386=$A27)*('Data - new apprentices'!$H$2:$H$90386=W$5)*('Data - new apprentices'!$I$2:$I$90386))</f>
        <v>0</v>
      </c>
      <c r="X27" s="76">
        <f t="shared" si="2"/>
        <v>37</v>
      </c>
      <c r="Y27" s="68"/>
      <c r="Z27" s="66">
        <f t="shared" si="3"/>
        <v>0</v>
      </c>
      <c r="AA27" s="66">
        <f t="shared" si="4"/>
        <v>1</v>
      </c>
      <c r="AB27" s="66">
        <f t="shared" si="5"/>
        <v>2</v>
      </c>
      <c r="AC27" s="66">
        <f t="shared" si="6"/>
        <v>4</v>
      </c>
      <c r="AD27" s="66">
        <f t="shared" si="7"/>
        <v>0</v>
      </c>
      <c r="AE27" s="66">
        <f t="shared" si="8"/>
        <v>0</v>
      </c>
      <c r="AF27" s="76">
        <f t="shared" si="9"/>
        <v>44.714285714285708</v>
      </c>
      <c r="AG27" s="59"/>
      <c r="AH27" s="59"/>
      <c r="AI27" s="68"/>
      <c r="AJ27" s="68"/>
      <c r="AK27" s="59"/>
      <c r="AL27" s="59"/>
    </row>
    <row r="28" spans="1:38" ht="15" customHeight="1" x14ac:dyDescent="0.25">
      <c r="A28" s="59" t="s">
        <v>15</v>
      </c>
      <c r="B28" s="66" cm="1">
        <f t="array" ref="B28">SUMPRODUCT(('Data - new apprentices'!$A$2:$A$90386=$A$3)*('Data - new apprentices'!$G$2:$G$90386=$B$4)*('Data - new apprentices'!$B$2:$B$90386=$A28)*('Data - new apprentices'!$H$2:$H$90386=B$5)*('Data - new apprentices'!$I$2:$I$90386))</f>
        <v>70</v>
      </c>
      <c r="C28" s="66" cm="1">
        <f t="array" ref="C28">SUMPRODUCT(('Data - new apprentices'!$A$2:$A$90386=$A$3)*('Data - new apprentices'!$G$2:$G$90386=$B$4)*('Data - new apprentices'!$B$2:$B$90386=$A28)*('Data - new apprentices'!$H$2:$H$90386=C$5)*('Data - new apprentices'!$I$2:$I$90386))</f>
        <v>139</v>
      </c>
      <c r="D28" s="66" cm="1">
        <f t="array" ref="D28">SUMPRODUCT(('Data - new apprentices'!$A$2:$A$90386=$A$3)*('Data - new apprentices'!$G$2:$G$90386=$B$4)*('Data - new apprentices'!$B$2:$B$90386=$A28)*('Data - new apprentices'!$H$2:$H$90386=D$5)*('Data - new apprentices'!$I$2:$I$90386))</f>
        <v>39</v>
      </c>
      <c r="E28" s="66" cm="1">
        <f t="array" ref="E28">SUMPRODUCT(('Data - new apprentices'!$A$2:$A$90386=$A$3)*('Data - new apprentices'!$G$2:$G$90386=$B$4)*('Data - new apprentices'!$B$2:$B$90386=$A28)*('Data - new apprentices'!$H$2:$H$90386=E$5)*('Data - new apprentices'!$I$2:$I$90386))</f>
        <v>7</v>
      </c>
      <c r="F28" s="66" cm="1">
        <f t="array" ref="F28">SUMPRODUCT(('Data - new apprentices'!$A$2:$A$90386=$A$3)*('Data - new apprentices'!$G$2:$G$90386=$B$4)*('Data - new apprentices'!$B$2:$B$90386=$A28)*('Data - new apprentices'!$H$2:$H$90386=F$5)*('Data - new apprentices'!$I$2:$I$90386))</f>
        <v>0</v>
      </c>
      <c r="G28" s="66" cm="1">
        <f t="array" ref="G28">SUMPRODUCT(('Data - new apprentices'!$A$2:$A$90386=$A$3)*('Data - new apprentices'!$G$2:$G$90386=$B$4)*('Data - new apprentices'!$B$2:$B$90386=$A28)*('Data - new apprentices'!$H$2:$H$90386=G$5)*('Data - new apprentices'!$I$2:$I$90386))</f>
        <v>0</v>
      </c>
      <c r="H28" s="76">
        <f t="shared" si="0"/>
        <v>29.423529411764708</v>
      </c>
      <c r="I28" s="68"/>
      <c r="J28" s="66" cm="1">
        <f t="array" ref="J28">SUMPRODUCT(('Data - new apprentices'!$A$2:$A$90386=$A$3)*('Data - new apprentices'!$G$2:$G$90386=$J$4)*('Data - new apprentices'!$B$2:$B$90386=$A28)*('Data - new apprentices'!$H$2:$H$90386=J$5)*('Data - new apprentices'!$I$2:$I$90386))</f>
        <v>0</v>
      </c>
      <c r="K28" s="66" cm="1">
        <f t="array" ref="K28">SUMPRODUCT(('Data - new apprentices'!$A$2:$A$90386=$A$3)*('Data - new apprentices'!$G$2:$G$90386=$J$4)*('Data - new apprentices'!$B$2:$B$90386=$A28)*('Data - new apprentices'!$H$2:$H$90386=K$5)*('Data - new apprentices'!$I$2:$I$90386))</f>
        <v>0</v>
      </c>
      <c r="L28" s="66" cm="1">
        <f t="array" ref="L28">SUMPRODUCT(('Data - new apprentices'!$A$2:$A$90386=$A$3)*('Data - new apprentices'!$G$2:$G$90386=$J$4)*('Data - new apprentices'!$B$2:$B$90386=$A28)*('Data - new apprentices'!$H$2:$H$90386=L$5)*('Data - new apprentices'!$I$2:$I$90386))</f>
        <v>0</v>
      </c>
      <c r="M28" s="66" cm="1">
        <f t="array" ref="M28">SUMPRODUCT(('Data - new apprentices'!$A$2:$A$90386=$A$3)*('Data - new apprentices'!$G$2:$G$90386=$J$4)*('Data - new apprentices'!$B$2:$B$90386=$A28)*('Data - new apprentices'!$H$2:$H$90386=M$5)*('Data - new apprentices'!$I$2:$I$90386))</f>
        <v>0</v>
      </c>
      <c r="N28" s="66" cm="1">
        <f t="array" ref="N28">SUMPRODUCT(('Data - new apprentices'!$A$2:$A$90386=$A$3)*('Data - new apprentices'!$G$2:$G$90386=$J$4)*('Data - new apprentices'!$B$2:$B$90386=$A28)*('Data - new apprentices'!$H$2:$H$90386=N$5)*('Data - new apprentices'!$I$2:$I$90386))</f>
        <v>0</v>
      </c>
      <c r="O28" s="66" cm="1">
        <f t="array" ref="O28">SUMPRODUCT(('Data - new apprentices'!$A$2:$A$90386=$A$3)*('Data - new apprentices'!$G$2:$G$90386=$J$4)*('Data - new apprentices'!$B$2:$B$90386=$A28)*('Data - new apprentices'!$H$2:$H$90386=O$5)*('Data - new apprentices'!$I$2:$I$90386))</f>
        <v>0</v>
      </c>
      <c r="P28" s="67" t="str">
        <f t="shared" si="1"/>
        <v>-</v>
      </c>
      <c r="Q28" s="68"/>
      <c r="R28" s="66" cm="1">
        <f t="array" ref="R28">SUMPRODUCT(('Data - new apprentices'!$A$2:$A$90386=$A$3)*('Data - new apprentices'!$G$2:$G$90386=$R$4)*('Data - new apprentices'!$B$2:$B$90386=$A28)*('Data - new apprentices'!$H$2:$H$90386=R$5)*('Data - new apprentices'!$I$2:$I$90386))</f>
        <v>0</v>
      </c>
      <c r="S28" s="66" cm="1">
        <f t="array" ref="S28">SUMPRODUCT(('Data - new apprentices'!$A$2:$A$90386=$A$3)*('Data - new apprentices'!$G$2:$G$90386=$R$4)*('Data - new apprentices'!$B$2:$B$90386=$A28)*('Data - new apprentices'!$H$2:$H$90386=S$5)*('Data - new apprentices'!$I$2:$I$90386))</f>
        <v>0</v>
      </c>
      <c r="T28" s="66" cm="1">
        <f t="array" ref="T28">SUMPRODUCT(('Data - new apprentices'!$A$2:$A$90386=$A$3)*('Data - new apprentices'!$G$2:$G$90386=$R$4)*('Data - new apprentices'!$B$2:$B$90386=$A28)*('Data - new apprentices'!$H$2:$H$90386=T$5)*('Data - new apprentices'!$I$2:$I$90386))</f>
        <v>0</v>
      </c>
      <c r="U28" s="66" cm="1">
        <f t="array" ref="U28">SUMPRODUCT(('Data - new apprentices'!$A$2:$A$90386=$A$3)*('Data - new apprentices'!$G$2:$G$90386=$R$4)*('Data - new apprentices'!$B$2:$B$90386=$A28)*('Data - new apprentices'!$H$2:$H$90386=U$5)*('Data - new apprentices'!$I$2:$I$90386))</f>
        <v>0</v>
      </c>
      <c r="V28" s="66" cm="1">
        <f t="array" ref="V28">SUMPRODUCT(('Data - new apprentices'!$A$2:$A$90386=$A$3)*('Data - new apprentices'!$G$2:$G$90386=$R$4)*('Data - new apprentices'!$B$2:$B$90386=$A28)*('Data - new apprentices'!$H$2:$H$90386=V$5)*('Data - new apprentices'!$I$2:$I$90386))</f>
        <v>0</v>
      </c>
      <c r="W28" s="66" cm="1">
        <f t="array" ref="W28">SUMPRODUCT(('Data - new apprentices'!$A$2:$A$90386=$A$3)*('Data - new apprentices'!$G$2:$G$90386=$R$4)*('Data - new apprentices'!$B$2:$B$90386=$A28)*('Data - new apprentices'!$H$2:$H$90386=W$5)*('Data - new apprentices'!$I$2:$I$90386))</f>
        <v>0</v>
      </c>
      <c r="X28" s="67" t="str">
        <f t="shared" si="2"/>
        <v>-</v>
      </c>
      <c r="Y28" s="68"/>
      <c r="Z28" s="66">
        <f t="shared" si="3"/>
        <v>70</v>
      </c>
      <c r="AA28" s="66">
        <f t="shared" si="4"/>
        <v>139</v>
      </c>
      <c r="AB28" s="66">
        <f t="shared" si="5"/>
        <v>39</v>
      </c>
      <c r="AC28" s="66">
        <f t="shared" si="6"/>
        <v>7</v>
      </c>
      <c r="AD28" s="66">
        <f t="shared" si="7"/>
        <v>0</v>
      </c>
      <c r="AE28" s="66">
        <f t="shared" si="8"/>
        <v>0</v>
      </c>
      <c r="AF28" s="76">
        <f t="shared" si="9"/>
        <v>29.423529411764708</v>
      </c>
      <c r="AG28" s="59"/>
      <c r="AH28" s="59"/>
      <c r="AI28" s="68"/>
      <c r="AJ28" s="68"/>
      <c r="AK28" s="59"/>
      <c r="AL28" s="59"/>
    </row>
    <row r="29" spans="1:38" ht="15" customHeight="1" x14ac:dyDescent="0.25">
      <c r="A29" s="59" t="s">
        <v>16</v>
      </c>
      <c r="B29" s="66" cm="1">
        <f t="array" ref="B29">SUMPRODUCT(('Data - new apprentices'!$A$2:$A$90386=$A$3)*('Data - new apprentices'!$G$2:$G$90386=$B$4)*('Data - new apprentices'!$B$2:$B$90386=$A29)*('Data - new apprentices'!$H$2:$H$90386=B$5)*('Data - new apprentices'!$I$2:$I$90386))</f>
        <v>21</v>
      </c>
      <c r="C29" s="66" cm="1">
        <f t="array" ref="C29">SUMPRODUCT(('Data - new apprentices'!$A$2:$A$90386=$A$3)*('Data - new apprentices'!$G$2:$G$90386=$B$4)*('Data - new apprentices'!$B$2:$B$90386=$A29)*('Data - new apprentices'!$H$2:$H$90386=C$5)*('Data - new apprentices'!$I$2:$I$90386))</f>
        <v>50</v>
      </c>
      <c r="D29" s="66" cm="1">
        <f t="array" ref="D29">SUMPRODUCT(('Data - new apprentices'!$A$2:$A$90386=$A$3)*('Data - new apprentices'!$G$2:$G$90386=$B$4)*('Data - new apprentices'!$B$2:$B$90386=$A29)*('Data - new apprentices'!$H$2:$H$90386=D$5)*('Data - new apprentices'!$I$2:$I$90386))</f>
        <v>12</v>
      </c>
      <c r="E29" s="66" cm="1">
        <f t="array" ref="E29">SUMPRODUCT(('Data - new apprentices'!$A$2:$A$90386=$A$3)*('Data - new apprentices'!$G$2:$G$90386=$B$4)*('Data - new apprentices'!$B$2:$B$90386=$A29)*('Data - new apprentices'!$H$2:$H$90386=E$5)*('Data - new apprentices'!$I$2:$I$90386))</f>
        <v>0</v>
      </c>
      <c r="F29" s="66" cm="1">
        <f t="array" ref="F29">SUMPRODUCT(('Data - new apprentices'!$A$2:$A$90386=$A$3)*('Data - new apprentices'!$G$2:$G$90386=$B$4)*('Data - new apprentices'!$B$2:$B$90386=$A29)*('Data - new apprentices'!$H$2:$H$90386=F$5)*('Data - new apprentices'!$I$2:$I$90386))</f>
        <v>0</v>
      </c>
      <c r="G29" s="66" cm="1">
        <f t="array" ref="G29">SUMPRODUCT(('Data - new apprentices'!$A$2:$A$90386=$A$3)*('Data - new apprentices'!$G$2:$G$90386=$B$4)*('Data - new apprentices'!$B$2:$B$90386=$A29)*('Data - new apprentices'!$H$2:$H$90386=G$5)*('Data - new apprentices'!$I$2:$I$90386))</f>
        <v>0</v>
      </c>
      <c r="H29" s="76">
        <f t="shared" si="0"/>
        <v>28.987951807228917</v>
      </c>
      <c r="I29" s="68"/>
      <c r="J29" s="66" cm="1">
        <f t="array" ref="J29">SUMPRODUCT(('Data - new apprentices'!$A$2:$A$90386=$A$3)*('Data - new apprentices'!$G$2:$G$90386=$J$4)*('Data - new apprentices'!$B$2:$B$90386=$A29)*('Data - new apprentices'!$H$2:$H$90386=J$5)*('Data - new apprentices'!$I$2:$I$90386))</f>
        <v>0</v>
      </c>
      <c r="K29" s="66" cm="1">
        <f t="array" ref="K29">SUMPRODUCT(('Data - new apprentices'!$A$2:$A$90386=$A$3)*('Data - new apprentices'!$G$2:$G$90386=$J$4)*('Data - new apprentices'!$B$2:$B$90386=$A29)*('Data - new apprentices'!$H$2:$H$90386=K$5)*('Data - new apprentices'!$I$2:$I$90386))</f>
        <v>0</v>
      </c>
      <c r="L29" s="66" cm="1">
        <f t="array" ref="L29">SUMPRODUCT(('Data - new apprentices'!$A$2:$A$90386=$A$3)*('Data - new apprentices'!$G$2:$G$90386=$J$4)*('Data - new apprentices'!$B$2:$B$90386=$A29)*('Data - new apprentices'!$H$2:$H$90386=L$5)*('Data - new apprentices'!$I$2:$I$90386))</f>
        <v>0</v>
      </c>
      <c r="M29" s="66" cm="1">
        <f t="array" ref="M29">SUMPRODUCT(('Data - new apprentices'!$A$2:$A$90386=$A$3)*('Data - new apprentices'!$G$2:$G$90386=$J$4)*('Data - new apprentices'!$B$2:$B$90386=$A29)*('Data - new apprentices'!$H$2:$H$90386=M$5)*('Data - new apprentices'!$I$2:$I$90386))</f>
        <v>0</v>
      </c>
      <c r="N29" s="66" cm="1">
        <f t="array" ref="N29">SUMPRODUCT(('Data - new apprentices'!$A$2:$A$90386=$A$3)*('Data - new apprentices'!$G$2:$G$90386=$J$4)*('Data - new apprentices'!$B$2:$B$90386=$A29)*('Data - new apprentices'!$H$2:$H$90386=N$5)*('Data - new apprentices'!$I$2:$I$90386))</f>
        <v>0</v>
      </c>
      <c r="O29" s="66" cm="1">
        <f t="array" ref="O29">SUMPRODUCT(('Data - new apprentices'!$A$2:$A$90386=$A$3)*('Data - new apprentices'!$G$2:$G$90386=$J$4)*('Data - new apprentices'!$B$2:$B$90386=$A29)*('Data - new apprentices'!$H$2:$H$90386=O$5)*('Data - new apprentices'!$I$2:$I$90386))</f>
        <v>0</v>
      </c>
      <c r="P29" s="67" t="str">
        <f t="shared" si="1"/>
        <v>-</v>
      </c>
      <c r="Q29" s="68"/>
      <c r="R29" s="66" cm="1">
        <f t="array" ref="R29">SUMPRODUCT(('Data - new apprentices'!$A$2:$A$90386=$A$3)*('Data - new apprentices'!$G$2:$G$90386=$R$4)*('Data - new apprentices'!$B$2:$B$90386=$A29)*('Data - new apprentices'!$H$2:$H$90386=R$5)*('Data - new apprentices'!$I$2:$I$90386))</f>
        <v>0</v>
      </c>
      <c r="S29" s="66" cm="1">
        <f t="array" ref="S29">SUMPRODUCT(('Data - new apprentices'!$A$2:$A$90386=$A$3)*('Data - new apprentices'!$G$2:$G$90386=$R$4)*('Data - new apprentices'!$B$2:$B$90386=$A29)*('Data - new apprentices'!$H$2:$H$90386=S$5)*('Data - new apprentices'!$I$2:$I$90386))</f>
        <v>0</v>
      </c>
      <c r="T29" s="66" cm="1">
        <f t="array" ref="T29">SUMPRODUCT(('Data - new apprentices'!$A$2:$A$90386=$A$3)*('Data - new apprentices'!$G$2:$G$90386=$R$4)*('Data - new apprentices'!$B$2:$B$90386=$A29)*('Data - new apprentices'!$H$2:$H$90386=T$5)*('Data - new apprentices'!$I$2:$I$90386))</f>
        <v>0</v>
      </c>
      <c r="U29" s="66" cm="1">
        <f t="array" ref="U29">SUMPRODUCT(('Data - new apprentices'!$A$2:$A$90386=$A$3)*('Data - new apprentices'!$G$2:$G$90386=$R$4)*('Data - new apprentices'!$B$2:$B$90386=$A29)*('Data - new apprentices'!$H$2:$H$90386=U$5)*('Data - new apprentices'!$I$2:$I$90386))</f>
        <v>0</v>
      </c>
      <c r="V29" s="66" cm="1">
        <f t="array" ref="V29">SUMPRODUCT(('Data - new apprentices'!$A$2:$A$90386=$A$3)*('Data - new apprentices'!$G$2:$G$90386=$R$4)*('Data - new apprentices'!$B$2:$B$90386=$A29)*('Data - new apprentices'!$H$2:$H$90386=V$5)*('Data - new apprentices'!$I$2:$I$90386))</f>
        <v>0</v>
      </c>
      <c r="W29" s="66" cm="1">
        <f t="array" ref="W29">SUMPRODUCT(('Data - new apprentices'!$A$2:$A$90386=$A$3)*('Data - new apprentices'!$G$2:$G$90386=$R$4)*('Data - new apprentices'!$B$2:$B$90386=$A29)*('Data - new apprentices'!$H$2:$H$90386=W$5)*('Data - new apprentices'!$I$2:$I$90386))</f>
        <v>0</v>
      </c>
      <c r="X29" s="67" t="str">
        <f t="shared" si="2"/>
        <v>-</v>
      </c>
      <c r="Y29" s="68"/>
      <c r="Z29" s="66">
        <f t="shared" si="3"/>
        <v>21</v>
      </c>
      <c r="AA29" s="66">
        <f t="shared" si="4"/>
        <v>50</v>
      </c>
      <c r="AB29" s="66">
        <f t="shared" si="5"/>
        <v>12</v>
      </c>
      <c r="AC29" s="66">
        <f t="shared" si="6"/>
        <v>0</v>
      </c>
      <c r="AD29" s="66">
        <f t="shared" si="7"/>
        <v>0</v>
      </c>
      <c r="AE29" s="66">
        <f t="shared" si="8"/>
        <v>0</v>
      </c>
      <c r="AF29" s="76">
        <f t="shared" si="9"/>
        <v>28.987951807228917</v>
      </c>
      <c r="AG29" s="59"/>
      <c r="AH29" s="59"/>
      <c r="AI29" s="68"/>
      <c r="AJ29" s="68"/>
      <c r="AK29" s="59"/>
      <c r="AL29" s="59"/>
    </row>
    <row r="30" spans="1:38" ht="15" customHeight="1" x14ac:dyDescent="0.25">
      <c r="A30" s="59" t="s">
        <v>67</v>
      </c>
      <c r="B30" s="66" cm="1">
        <f t="array" ref="B30">SUMPRODUCT(('Data - new apprentices'!$A$2:$A$90386=$A$3)*('Data - new apprentices'!$G$2:$G$90386=$B$4)*('Data - new apprentices'!$B$2:$B$90386=$A30)*('Data - new apprentices'!$H$2:$H$90386=B$5)*('Data - new apprentices'!$I$2:$I$90386))</f>
        <v>0</v>
      </c>
      <c r="C30" s="66" cm="1">
        <f t="array" ref="C30">SUMPRODUCT(('Data - new apprentices'!$A$2:$A$90386=$A$3)*('Data - new apprentices'!$G$2:$G$90386=$B$4)*('Data - new apprentices'!$B$2:$B$90386=$A30)*('Data - new apprentices'!$H$2:$H$90386=C$5)*('Data - new apprentices'!$I$2:$I$90386))</f>
        <v>0</v>
      </c>
      <c r="D30" s="66" cm="1">
        <f t="array" ref="D30">SUMPRODUCT(('Data - new apprentices'!$A$2:$A$90386=$A$3)*('Data - new apprentices'!$G$2:$G$90386=$B$4)*('Data - new apprentices'!$B$2:$B$90386=$A30)*('Data - new apprentices'!$H$2:$H$90386=D$5)*('Data - new apprentices'!$I$2:$I$90386))</f>
        <v>2</v>
      </c>
      <c r="E30" s="66" cm="1">
        <f t="array" ref="E30">SUMPRODUCT(('Data - new apprentices'!$A$2:$A$90386=$A$3)*('Data - new apprentices'!$G$2:$G$90386=$B$4)*('Data - new apprentices'!$B$2:$B$90386=$A30)*('Data - new apprentices'!$H$2:$H$90386=E$5)*('Data - new apprentices'!$I$2:$I$90386))</f>
        <v>0</v>
      </c>
      <c r="F30" s="66" cm="1">
        <f t="array" ref="F30">SUMPRODUCT(('Data - new apprentices'!$A$2:$A$90386=$A$3)*('Data - new apprentices'!$G$2:$G$90386=$B$4)*('Data - new apprentices'!$B$2:$B$90386=$A30)*('Data - new apprentices'!$H$2:$H$90386=F$5)*('Data - new apprentices'!$I$2:$I$90386))</f>
        <v>0</v>
      </c>
      <c r="G30" s="66" cm="1">
        <f t="array" ref="G30">SUMPRODUCT(('Data - new apprentices'!$A$2:$A$90386=$A$3)*('Data - new apprentices'!$G$2:$G$90386=$B$4)*('Data - new apprentices'!$B$2:$B$90386=$A30)*('Data - new apprentices'!$H$2:$H$90386=G$5)*('Data - new apprentices'!$I$2:$I$90386))</f>
        <v>0</v>
      </c>
      <c r="H30" s="76">
        <f t="shared" si="0"/>
        <v>40.5</v>
      </c>
      <c r="I30" s="68"/>
      <c r="J30" s="66" cm="1">
        <f t="array" ref="J30">SUMPRODUCT(('Data - new apprentices'!$A$2:$A$90386=$A$3)*('Data - new apprentices'!$G$2:$G$90386=$J$4)*('Data - new apprentices'!$B$2:$B$90386=$A30)*('Data - new apprentices'!$H$2:$H$90386=J$5)*('Data - new apprentices'!$I$2:$I$90386))</f>
        <v>0</v>
      </c>
      <c r="K30" s="66" cm="1">
        <f t="array" ref="K30">SUMPRODUCT(('Data - new apprentices'!$A$2:$A$90386=$A$3)*('Data - new apprentices'!$G$2:$G$90386=$J$4)*('Data - new apprentices'!$B$2:$B$90386=$A30)*('Data - new apprentices'!$H$2:$H$90386=K$5)*('Data - new apprentices'!$I$2:$I$90386))</f>
        <v>0</v>
      </c>
      <c r="L30" s="66" cm="1">
        <f t="array" ref="L30">SUMPRODUCT(('Data - new apprentices'!$A$2:$A$90386=$A$3)*('Data - new apprentices'!$G$2:$G$90386=$J$4)*('Data - new apprentices'!$B$2:$B$90386=$A30)*('Data - new apprentices'!$H$2:$H$90386=L$5)*('Data - new apprentices'!$I$2:$I$90386))</f>
        <v>0</v>
      </c>
      <c r="M30" s="66" cm="1">
        <f t="array" ref="M30">SUMPRODUCT(('Data - new apprentices'!$A$2:$A$90386=$A$3)*('Data - new apprentices'!$G$2:$G$90386=$J$4)*('Data - new apprentices'!$B$2:$B$90386=$A30)*('Data - new apprentices'!$H$2:$H$90386=M$5)*('Data - new apprentices'!$I$2:$I$90386))</f>
        <v>0</v>
      </c>
      <c r="N30" s="66" cm="1">
        <f t="array" ref="N30">SUMPRODUCT(('Data - new apprentices'!$A$2:$A$90386=$A$3)*('Data - new apprentices'!$G$2:$G$90386=$J$4)*('Data - new apprentices'!$B$2:$B$90386=$A30)*('Data - new apprentices'!$H$2:$H$90386=N$5)*('Data - new apprentices'!$I$2:$I$90386))</f>
        <v>0</v>
      </c>
      <c r="O30" s="66" cm="1">
        <f t="array" ref="O30">SUMPRODUCT(('Data - new apprentices'!$A$2:$A$90386=$A$3)*('Data - new apprentices'!$G$2:$G$90386=$J$4)*('Data - new apprentices'!$B$2:$B$90386=$A30)*('Data - new apprentices'!$H$2:$H$90386=O$5)*('Data - new apprentices'!$I$2:$I$90386))</f>
        <v>0</v>
      </c>
      <c r="P30" s="67" t="str">
        <f t="shared" si="1"/>
        <v>-</v>
      </c>
      <c r="Q30" s="68"/>
      <c r="R30" s="66" cm="1">
        <f t="array" ref="R30">SUMPRODUCT(('Data - new apprentices'!$A$2:$A$90386=$A$3)*('Data - new apprentices'!$G$2:$G$90386=$R$4)*('Data - new apprentices'!$B$2:$B$90386=$A30)*('Data - new apprentices'!$H$2:$H$90386=R$5)*('Data - new apprentices'!$I$2:$I$90386))</f>
        <v>3</v>
      </c>
      <c r="S30" s="66" cm="1">
        <f t="array" ref="S30">SUMPRODUCT(('Data - new apprentices'!$A$2:$A$90386=$A$3)*('Data - new apprentices'!$G$2:$G$90386=$R$4)*('Data - new apprentices'!$B$2:$B$90386=$A30)*('Data - new apprentices'!$H$2:$H$90386=S$5)*('Data - new apprentices'!$I$2:$I$90386))</f>
        <v>4</v>
      </c>
      <c r="T30" s="66" cm="1">
        <f t="array" ref="T30">SUMPRODUCT(('Data - new apprentices'!$A$2:$A$90386=$A$3)*('Data - new apprentices'!$G$2:$G$90386=$R$4)*('Data - new apprentices'!$B$2:$B$90386=$A30)*('Data - new apprentices'!$H$2:$H$90386=T$5)*('Data - new apprentices'!$I$2:$I$90386))</f>
        <v>0</v>
      </c>
      <c r="U30" s="66" cm="1">
        <f t="array" ref="U30">SUMPRODUCT(('Data - new apprentices'!$A$2:$A$90386=$A$3)*('Data - new apprentices'!$G$2:$G$90386=$R$4)*('Data - new apprentices'!$B$2:$B$90386=$A30)*('Data - new apprentices'!$H$2:$H$90386=U$5)*('Data - new apprentices'!$I$2:$I$90386))</f>
        <v>0</v>
      </c>
      <c r="V30" s="66" cm="1">
        <f t="array" ref="V30">SUMPRODUCT(('Data - new apprentices'!$A$2:$A$90386=$A$3)*('Data - new apprentices'!$G$2:$G$90386=$R$4)*('Data - new apprentices'!$B$2:$B$90386=$A30)*('Data - new apprentices'!$H$2:$H$90386=V$5)*('Data - new apprentices'!$I$2:$I$90386))</f>
        <v>0</v>
      </c>
      <c r="W30" s="66" cm="1">
        <f t="array" ref="W30">SUMPRODUCT(('Data - new apprentices'!$A$2:$A$90386=$A$3)*('Data - new apprentices'!$G$2:$G$90386=$R$4)*('Data - new apprentices'!$B$2:$B$90386=$A30)*('Data - new apprentices'!$H$2:$H$90386=W$5)*('Data - new apprentices'!$I$2:$I$90386))</f>
        <v>0</v>
      </c>
      <c r="X30" s="76">
        <f t="shared" si="2"/>
        <v>25.714285714285715</v>
      </c>
      <c r="Y30" s="68"/>
      <c r="Z30" s="66">
        <f t="shared" si="3"/>
        <v>3</v>
      </c>
      <c r="AA30" s="66">
        <f t="shared" si="4"/>
        <v>4</v>
      </c>
      <c r="AB30" s="66">
        <f t="shared" si="5"/>
        <v>2</v>
      </c>
      <c r="AC30" s="66">
        <f t="shared" si="6"/>
        <v>0</v>
      </c>
      <c r="AD30" s="66">
        <f t="shared" si="7"/>
        <v>0</v>
      </c>
      <c r="AE30" s="66">
        <f t="shared" si="8"/>
        <v>0</v>
      </c>
      <c r="AF30" s="76">
        <f t="shared" si="9"/>
        <v>29</v>
      </c>
      <c r="AG30" s="59"/>
      <c r="AH30" s="59"/>
      <c r="AI30" s="68"/>
      <c r="AJ30" s="68"/>
      <c r="AK30" s="59"/>
      <c r="AL30" s="59"/>
    </row>
    <row r="31" spans="1:38" ht="15" customHeight="1" x14ac:dyDescent="0.25">
      <c r="A31" s="59" t="s">
        <v>95</v>
      </c>
      <c r="B31" s="66" cm="1">
        <f t="array" ref="B31">SUMPRODUCT(('Data - new apprentices'!$A$2:$A$90386=$A$3)*('Data - new apprentices'!$G$2:$G$90386=$B$4)*('Data - new apprentices'!$B$2:$B$90386=$A31)*('Data - new apprentices'!$H$2:$H$90386=B$5)*('Data - new apprentices'!$I$2:$I$90386))</f>
        <v>0</v>
      </c>
      <c r="C31" s="66" cm="1">
        <f t="array" ref="C31">SUMPRODUCT(('Data - new apprentices'!$A$2:$A$90386=$A$3)*('Data - new apprentices'!$G$2:$G$90386=$B$4)*('Data - new apprentices'!$B$2:$B$90386=$A31)*('Data - new apprentices'!$H$2:$H$90386=C$5)*('Data - new apprentices'!$I$2:$I$90386))</f>
        <v>0</v>
      </c>
      <c r="D31" s="66" cm="1">
        <f t="array" ref="D31">SUMPRODUCT(('Data - new apprentices'!$A$2:$A$90386=$A$3)*('Data - new apprentices'!$G$2:$G$90386=$B$4)*('Data - new apprentices'!$B$2:$B$90386=$A31)*('Data - new apprentices'!$H$2:$H$90386=D$5)*('Data - new apprentices'!$I$2:$I$90386))</f>
        <v>0</v>
      </c>
      <c r="E31" s="66" cm="1">
        <f t="array" ref="E31">SUMPRODUCT(('Data - new apprentices'!$A$2:$A$90386=$A$3)*('Data - new apprentices'!$G$2:$G$90386=$B$4)*('Data - new apprentices'!$B$2:$B$90386=$A31)*('Data - new apprentices'!$H$2:$H$90386=E$5)*('Data - new apprentices'!$I$2:$I$90386))</f>
        <v>0</v>
      </c>
      <c r="F31" s="66" cm="1">
        <f t="array" ref="F31">SUMPRODUCT(('Data - new apprentices'!$A$2:$A$90386=$A$3)*('Data - new apprentices'!$G$2:$G$90386=$B$4)*('Data - new apprentices'!$B$2:$B$90386=$A31)*('Data - new apprentices'!$H$2:$H$90386=F$5)*('Data - new apprentices'!$I$2:$I$90386))</f>
        <v>0</v>
      </c>
      <c r="G31" s="66" cm="1">
        <f t="array" ref="G31">SUMPRODUCT(('Data - new apprentices'!$A$2:$A$90386=$A$3)*('Data - new apprentices'!$G$2:$G$90386=$B$4)*('Data - new apprentices'!$B$2:$B$90386=$A31)*('Data - new apprentices'!$H$2:$H$90386=G$5)*('Data - new apprentices'!$I$2:$I$90386))</f>
        <v>0</v>
      </c>
      <c r="H31" s="67" t="str">
        <f t="shared" si="0"/>
        <v>-</v>
      </c>
      <c r="I31" s="68"/>
      <c r="J31" s="66" cm="1">
        <f t="array" ref="J31">SUMPRODUCT(('Data - new apprentices'!$A$2:$A$90386=$A$3)*('Data - new apprentices'!$G$2:$G$90386=$J$4)*('Data - new apprentices'!$B$2:$B$90386=$A31)*('Data - new apprentices'!$H$2:$H$90386=J$5)*('Data - new apprentices'!$I$2:$I$90386))</f>
        <v>0</v>
      </c>
      <c r="K31" s="66" cm="1">
        <f t="array" ref="K31">SUMPRODUCT(('Data - new apprentices'!$A$2:$A$90386=$A$3)*('Data - new apprentices'!$G$2:$G$90386=$J$4)*('Data - new apprentices'!$B$2:$B$90386=$A31)*('Data - new apprentices'!$H$2:$H$90386=K$5)*('Data - new apprentices'!$I$2:$I$90386))</f>
        <v>0</v>
      </c>
      <c r="L31" s="66" cm="1">
        <f t="array" ref="L31">SUMPRODUCT(('Data - new apprentices'!$A$2:$A$90386=$A$3)*('Data - new apprentices'!$G$2:$G$90386=$J$4)*('Data - new apprentices'!$B$2:$B$90386=$A31)*('Data - new apprentices'!$H$2:$H$90386=L$5)*('Data - new apprentices'!$I$2:$I$90386))</f>
        <v>0</v>
      </c>
      <c r="M31" s="66" cm="1">
        <f t="array" ref="M31">SUMPRODUCT(('Data - new apprentices'!$A$2:$A$90386=$A$3)*('Data - new apprentices'!$G$2:$G$90386=$J$4)*('Data - new apprentices'!$B$2:$B$90386=$A31)*('Data - new apprentices'!$H$2:$H$90386=M$5)*('Data - new apprentices'!$I$2:$I$90386))</f>
        <v>0</v>
      </c>
      <c r="N31" s="66" cm="1">
        <f t="array" ref="N31">SUMPRODUCT(('Data - new apprentices'!$A$2:$A$90386=$A$3)*('Data - new apprentices'!$G$2:$G$90386=$J$4)*('Data - new apprentices'!$B$2:$B$90386=$A31)*('Data - new apprentices'!$H$2:$H$90386=N$5)*('Data - new apprentices'!$I$2:$I$90386))</f>
        <v>0</v>
      </c>
      <c r="O31" s="66" cm="1">
        <f t="array" ref="O31">SUMPRODUCT(('Data - new apprentices'!$A$2:$A$90386=$A$3)*('Data - new apprentices'!$G$2:$G$90386=$J$4)*('Data - new apprentices'!$B$2:$B$90386=$A31)*('Data - new apprentices'!$H$2:$H$90386=O$5)*('Data - new apprentices'!$I$2:$I$90386))</f>
        <v>0</v>
      </c>
      <c r="P31" s="67" t="str">
        <f t="shared" si="1"/>
        <v>-</v>
      </c>
      <c r="Q31" s="68"/>
      <c r="R31" s="66" cm="1">
        <f t="array" ref="R31">SUMPRODUCT(('Data - new apprentices'!$A$2:$A$90386=$A$3)*('Data - new apprentices'!$G$2:$G$90386=$R$4)*('Data - new apprentices'!$B$2:$B$90386=$A31)*('Data - new apprentices'!$H$2:$H$90386=R$5)*('Data - new apprentices'!$I$2:$I$90386))</f>
        <v>0</v>
      </c>
      <c r="S31" s="66" cm="1">
        <f t="array" ref="S31">SUMPRODUCT(('Data - new apprentices'!$A$2:$A$90386=$A$3)*('Data - new apprentices'!$G$2:$G$90386=$R$4)*('Data - new apprentices'!$B$2:$B$90386=$A31)*('Data - new apprentices'!$H$2:$H$90386=S$5)*('Data - new apprentices'!$I$2:$I$90386))</f>
        <v>2</v>
      </c>
      <c r="T31" s="66" cm="1">
        <f t="array" ref="T31">SUMPRODUCT(('Data - new apprentices'!$A$2:$A$90386=$A$3)*('Data - new apprentices'!$G$2:$G$90386=$R$4)*('Data - new apprentices'!$B$2:$B$90386=$A31)*('Data - new apprentices'!$H$2:$H$90386=T$5)*('Data - new apprentices'!$I$2:$I$90386))</f>
        <v>0</v>
      </c>
      <c r="U31" s="66" cm="1">
        <f t="array" ref="U31">SUMPRODUCT(('Data - new apprentices'!$A$2:$A$90386=$A$3)*('Data - new apprentices'!$G$2:$G$90386=$R$4)*('Data - new apprentices'!$B$2:$B$90386=$A31)*('Data - new apprentices'!$H$2:$H$90386=U$5)*('Data - new apprentices'!$I$2:$I$90386))</f>
        <v>0</v>
      </c>
      <c r="V31" s="66" cm="1">
        <f t="array" ref="V31">SUMPRODUCT(('Data - new apprentices'!$A$2:$A$90386=$A$3)*('Data - new apprentices'!$G$2:$G$90386=$R$4)*('Data - new apprentices'!$B$2:$B$90386=$A31)*('Data - new apprentices'!$H$2:$H$90386=V$5)*('Data - new apprentices'!$I$2:$I$90386))</f>
        <v>0</v>
      </c>
      <c r="W31" s="66" cm="1">
        <f t="array" ref="W31">SUMPRODUCT(('Data - new apprentices'!$A$2:$A$90386=$A$3)*('Data - new apprentices'!$G$2:$G$90386=$R$4)*('Data - new apprentices'!$B$2:$B$90386=$A31)*('Data - new apprentices'!$H$2:$H$90386=W$5)*('Data - new apprentices'!$I$2:$I$90386))</f>
        <v>0</v>
      </c>
      <c r="X31" s="76">
        <f t="shared" si="2"/>
        <v>30</v>
      </c>
      <c r="Y31" s="68"/>
      <c r="Z31" s="66">
        <f t="shared" si="3"/>
        <v>0</v>
      </c>
      <c r="AA31" s="66">
        <f t="shared" si="4"/>
        <v>2</v>
      </c>
      <c r="AB31" s="66">
        <f t="shared" si="5"/>
        <v>0</v>
      </c>
      <c r="AC31" s="66">
        <f t="shared" si="6"/>
        <v>0</v>
      </c>
      <c r="AD31" s="66">
        <f t="shared" si="7"/>
        <v>0</v>
      </c>
      <c r="AE31" s="66">
        <f t="shared" si="8"/>
        <v>0</v>
      </c>
      <c r="AF31" s="76">
        <f t="shared" si="9"/>
        <v>30</v>
      </c>
      <c r="AG31" s="59"/>
      <c r="AH31" s="59"/>
      <c r="AI31" s="68"/>
      <c r="AJ31" s="68"/>
      <c r="AK31" s="59"/>
      <c r="AL31" s="59"/>
    </row>
    <row r="32" spans="1:38" ht="15" customHeight="1" x14ac:dyDescent="0.25">
      <c r="A32" s="59" t="s">
        <v>17</v>
      </c>
      <c r="B32" s="66" cm="1">
        <f t="array" ref="B32">SUMPRODUCT(('Data - new apprentices'!$A$2:$A$90386=$A$3)*('Data - new apprentices'!$G$2:$G$90386=$B$4)*('Data - new apprentices'!$B$2:$B$90386=$A32)*('Data - new apprentices'!$H$2:$H$90386=B$5)*('Data - new apprentices'!$I$2:$I$90386))</f>
        <v>8</v>
      </c>
      <c r="C32" s="66" cm="1">
        <f t="array" ref="C32">SUMPRODUCT(('Data - new apprentices'!$A$2:$A$90386=$A$3)*('Data - new apprentices'!$G$2:$G$90386=$B$4)*('Data - new apprentices'!$B$2:$B$90386=$A32)*('Data - new apprentices'!$H$2:$H$90386=C$5)*('Data - new apprentices'!$I$2:$I$90386))</f>
        <v>7</v>
      </c>
      <c r="D32" s="66" cm="1">
        <f t="array" ref="D32">SUMPRODUCT(('Data - new apprentices'!$A$2:$A$90386=$A$3)*('Data - new apprentices'!$G$2:$G$90386=$B$4)*('Data - new apprentices'!$B$2:$B$90386=$A32)*('Data - new apprentices'!$H$2:$H$90386=D$5)*('Data - new apprentices'!$I$2:$I$90386))</f>
        <v>0</v>
      </c>
      <c r="E32" s="66" cm="1">
        <f t="array" ref="E32">SUMPRODUCT(('Data - new apprentices'!$A$2:$A$90386=$A$3)*('Data - new apprentices'!$G$2:$G$90386=$B$4)*('Data - new apprentices'!$B$2:$B$90386=$A32)*('Data - new apprentices'!$H$2:$H$90386=E$5)*('Data - new apprentices'!$I$2:$I$90386))</f>
        <v>0</v>
      </c>
      <c r="F32" s="66" cm="1">
        <f t="array" ref="F32">SUMPRODUCT(('Data - new apprentices'!$A$2:$A$90386=$A$3)*('Data - new apprentices'!$G$2:$G$90386=$B$4)*('Data - new apprentices'!$B$2:$B$90386=$A32)*('Data - new apprentices'!$H$2:$H$90386=F$5)*('Data - new apprentices'!$I$2:$I$90386))</f>
        <v>0</v>
      </c>
      <c r="G32" s="66" cm="1">
        <f t="array" ref="G32">SUMPRODUCT(('Data - new apprentices'!$A$2:$A$90386=$A$3)*('Data - new apprentices'!$G$2:$G$90386=$B$4)*('Data - new apprentices'!$B$2:$B$90386=$A32)*('Data - new apprentices'!$H$2:$H$90386=G$5)*('Data - new apprentices'!$I$2:$I$90386))</f>
        <v>0</v>
      </c>
      <c r="H32" s="76">
        <f t="shared" si="0"/>
        <v>24.666666666666664</v>
      </c>
      <c r="I32" s="68"/>
      <c r="J32" s="66" cm="1">
        <f t="array" ref="J32">SUMPRODUCT(('Data - new apprentices'!$A$2:$A$90386=$A$3)*('Data - new apprentices'!$G$2:$G$90386=$J$4)*('Data - new apprentices'!$B$2:$B$90386=$A32)*('Data - new apprentices'!$H$2:$H$90386=J$5)*('Data - new apprentices'!$I$2:$I$90386))</f>
        <v>0</v>
      </c>
      <c r="K32" s="66" cm="1">
        <f t="array" ref="K32">SUMPRODUCT(('Data - new apprentices'!$A$2:$A$90386=$A$3)*('Data - new apprentices'!$G$2:$G$90386=$J$4)*('Data - new apprentices'!$B$2:$B$90386=$A32)*('Data - new apprentices'!$H$2:$H$90386=K$5)*('Data - new apprentices'!$I$2:$I$90386))</f>
        <v>0</v>
      </c>
      <c r="L32" s="66" cm="1">
        <f t="array" ref="L32">SUMPRODUCT(('Data - new apprentices'!$A$2:$A$90386=$A$3)*('Data - new apprentices'!$G$2:$G$90386=$J$4)*('Data - new apprentices'!$B$2:$B$90386=$A32)*('Data - new apprentices'!$H$2:$H$90386=L$5)*('Data - new apprentices'!$I$2:$I$90386))</f>
        <v>0</v>
      </c>
      <c r="M32" s="66" cm="1">
        <f t="array" ref="M32">SUMPRODUCT(('Data - new apprentices'!$A$2:$A$90386=$A$3)*('Data - new apprentices'!$G$2:$G$90386=$J$4)*('Data - new apprentices'!$B$2:$B$90386=$A32)*('Data - new apprentices'!$H$2:$H$90386=M$5)*('Data - new apprentices'!$I$2:$I$90386))</f>
        <v>0</v>
      </c>
      <c r="N32" s="66" cm="1">
        <f t="array" ref="N32">SUMPRODUCT(('Data - new apprentices'!$A$2:$A$90386=$A$3)*('Data - new apprentices'!$G$2:$G$90386=$J$4)*('Data - new apprentices'!$B$2:$B$90386=$A32)*('Data - new apprentices'!$H$2:$H$90386=N$5)*('Data - new apprentices'!$I$2:$I$90386))</f>
        <v>0</v>
      </c>
      <c r="O32" s="66" cm="1">
        <f t="array" ref="O32">SUMPRODUCT(('Data - new apprentices'!$A$2:$A$90386=$A$3)*('Data - new apprentices'!$G$2:$G$90386=$J$4)*('Data - new apprentices'!$B$2:$B$90386=$A32)*('Data - new apprentices'!$H$2:$H$90386=O$5)*('Data - new apprentices'!$I$2:$I$90386))</f>
        <v>0</v>
      </c>
      <c r="P32" s="67" t="str">
        <f t="shared" si="1"/>
        <v>-</v>
      </c>
      <c r="Q32" s="68"/>
      <c r="R32" s="66" cm="1">
        <f t="array" ref="R32">SUMPRODUCT(('Data - new apprentices'!$A$2:$A$90386=$A$3)*('Data - new apprentices'!$G$2:$G$90386=$R$4)*('Data - new apprentices'!$B$2:$B$90386=$A32)*('Data - new apprentices'!$H$2:$H$90386=R$5)*('Data - new apprentices'!$I$2:$I$90386))</f>
        <v>0</v>
      </c>
      <c r="S32" s="66" cm="1">
        <f t="array" ref="S32">SUMPRODUCT(('Data - new apprentices'!$A$2:$A$90386=$A$3)*('Data - new apprentices'!$G$2:$G$90386=$R$4)*('Data - new apprentices'!$B$2:$B$90386=$A32)*('Data - new apprentices'!$H$2:$H$90386=S$5)*('Data - new apprentices'!$I$2:$I$90386))</f>
        <v>0</v>
      </c>
      <c r="T32" s="66" cm="1">
        <f t="array" ref="T32">SUMPRODUCT(('Data - new apprentices'!$A$2:$A$90386=$A$3)*('Data - new apprentices'!$G$2:$G$90386=$R$4)*('Data - new apprentices'!$B$2:$B$90386=$A32)*('Data - new apprentices'!$H$2:$H$90386=T$5)*('Data - new apprentices'!$I$2:$I$90386))</f>
        <v>0</v>
      </c>
      <c r="U32" s="66" cm="1">
        <f t="array" ref="U32">SUMPRODUCT(('Data - new apprentices'!$A$2:$A$90386=$A$3)*('Data - new apprentices'!$G$2:$G$90386=$R$4)*('Data - new apprentices'!$B$2:$B$90386=$A32)*('Data - new apprentices'!$H$2:$H$90386=U$5)*('Data - new apprentices'!$I$2:$I$90386))</f>
        <v>0</v>
      </c>
      <c r="V32" s="66" cm="1">
        <f t="array" ref="V32">SUMPRODUCT(('Data - new apprentices'!$A$2:$A$90386=$A$3)*('Data - new apprentices'!$G$2:$G$90386=$R$4)*('Data - new apprentices'!$B$2:$B$90386=$A32)*('Data - new apprentices'!$H$2:$H$90386=V$5)*('Data - new apprentices'!$I$2:$I$90386))</f>
        <v>0</v>
      </c>
      <c r="W32" s="66" cm="1">
        <f t="array" ref="W32">SUMPRODUCT(('Data - new apprentices'!$A$2:$A$90386=$A$3)*('Data - new apprentices'!$G$2:$G$90386=$R$4)*('Data - new apprentices'!$B$2:$B$90386=$A32)*('Data - new apprentices'!$H$2:$H$90386=W$5)*('Data - new apprentices'!$I$2:$I$90386))</f>
        <v>0</v>
      </c>
      <c r="X32" s="67" t="str">
        <f t="shared" si="2"/>
        <v>-</v>
      </c>
      <c r="Y32" s="68"/>
      <c r="Z32" s="66">
        <f t="shared" si="3"/>
        <v>8</v>
      </c>
      <c r="AA32" s="66">
        <f t="shared" si="4"/>
        <v>7</v>
      </c>
      <c r="AB32" s="66">
        <f t="shared" si="5"/>
        <v>0</v>
      </c>
      <c r="AC32" s="66">
        <f t="shared" si="6"/>
        <v>0</v>
      </c>
      <c r="AD32" s="66">
        <f t="shared" si="7"/>
        <v>0</v>
      </c>
      <c r="AE32" s="66">
        <f t="shared" si="8"/>
        <v>0</v>
      </c>
      <c r="AF32" s="76">
        <f t="shared" si="9"/>
        <v>24.666666666666664</v>
      </c>
      <c r="AG32" s="59"/>
      <c r="AH32" s="59"/>
      <c r="AI32" s="68"/>
      <c r="AJ32" s="68"/>
      <c r="AK32" s="59"/>
      <c r="AL32" s="59"/>
    </row>
    <row r="33" spans="1:38" ht="15" customHeight="1" x14ac:dyDescent="0.25">
      <c r="A33" s="59" t="s">
        <v>18</v>
      </c>
      <c r="B33" s="66" cm="1">
        <f t="array" ref="B33">SUMPRODUCT(('Data - new apprentices'!$A$2:$A$90386=$A$3)*('Data - new apprentices'!$G$2:$G$90386=$B$4)*('Data - new apprentices'!$B$2:$B$90386=$A33)*('Data - new apprentices'!$H$2:$H$90386=B$5)*('Data - new apprentices'!$I$2:$I$90386))</f>
        <v>0</v>
      </c>
      <c r="C33" s="66" cm="1">
        <f t="array" ref="C33">SUMPRODUCT(('Data - new apprentices'!$A$2:$A$90386=$A$3)*('Data - new apprentices'!$G$2:$G$90386=$B$4)*('Data - new apprentices'!$B$2:$B$90386=$A33)*('Data - new apprentices'!$H$2:$H$90386=C$5)*('Data - new apprentices'!$I$2:$I$90386))</f>
        <v>0</v>
      </c>
      <c r="D33" s="66" cm="1">
        <f t="array" ref="D33">SUMPRODUCT(('Data - new apprentices'!$A$2:$A$90386=$A$3)*('Data - new apprentices'!$G$2:$G$90386=$B$4)*('Data - new apprentices'!$B$2:$B$90386=$A33)*('Data - new apprentices'!$H$2:$H$90386=D$5)*('Data - new apprentices'!$I$2:$I$90386))</f>
        <v>0</v>
      </c>
      <c r="E33" s="66" cm="1">
        <f t="array" ref="E33">SUMPRODUCT(('Data - new apprentices'!$A$2:$A$90386=$A$3)*('Data - new apprentices'!$G$2:$G$90386=$B$4)*('Data - new apprentices'!$B$2:$B$90386=$A33)*('Data - new apprentices'!$H$2:$H$90386=E$5)*('Data - new apprentices'!$I$2:$I$90386))</f>
        <v>1</v>
      </c>
      <c r="F33" s="66" cm="1">
        <f t="array" ref="F33">SUMPRODUCT(('Data - new apprentices'!$A$2:$A$90386=$A$3)*('Data - new apprentices'!$G$2:$G$90386=$B$4)*('Data - new apprentices'!$B$2:$B$90386=$A33)*('Data - new apprentices'!$H$2:$H$90386=F$5)*('Data - new apprentices'!$I$2:$I$90386))</f>
        <v>0</v>
      </c>
      <c r="G33" s="66" cm="1">
        <f t="array" ref="G33">SUMPRODUCT(('Data - new apprentices'!$A$2:$A$90386=$A$3)*('Data - new apprentices'!$G$2:$G$90386=$B$4)*('Data - new apprentices'!$B$2:$B$90386=$A33)*('Data - new apprentices'!$H$2:$H$90386=G$5)*('Data - new apprentices'!$I$2:$I$90386))</f>
        <v>0</v>
      </c>
      <c r="H33" s="76">
        <f t="shared" si="0"/>
        <v>50.5</v>
      </c>
      <c r="I33" s="68"/>
      <c r="J33" s="66" cm="1">
        <f t="array" ref="J33">SUMPRODUCT(('Data - new apprentices'!$A$2:$A$90386=$A$3)*('Data - new apprentices'!$G$2:$G$90386=$J$4)*('Data - new apprentices'!$B$2:$B$90386=$A33)*('Data - new apprentices'!$H$2:$H$90386=J$5)*('Data - new apprentices'!$I$2:$I$90386))</f>
        <v>0</v>
      </c>
      <c r="K33" s="66" cm="1">
        <f t="array" ref="K33">SUMPRODUCT(('Data - new apprentices'!$A$2:$A$90386=$A$3)*('Data - new apprentices'!$G$2:$G$90386=$J$4)*('Data - new apprentices'!$B$2:$B$90386=$A33)*('Data - new apprentices'!$H$2:$H$90386=K$5)*('Data - new apprentices'!$I$2:$I$90386))</f>
        <v>0</v>
      </c>
      <c r="L33" s="66" cm="1">
        <f t="array" ref="L33">SUMPRODUCT(('Data - new apprentices'!$A$2:$A$90386=$A$3)*('Data - new apprentices'!$G$2:$G$90386=$J$4)*('Data - new apprentices'!$B$2:$B$90386=$A33)*('Data - new apprentices'!$H$2:$H$90386=L$5)*('Data - new apprentices'!$I$2:$I$90386))</f>
        <v>1</v>
      </c>
      <c r="M33" s="66" cm="1">
        <f t="array" ref="M33">SUMPRODUCT(('Data - new apprentices'!$A$2:$A$90386=$A$3)*('Data - new apprentices'!$G$2:$G$90386=$J$4)*('Data - new apprentices'!$B$2:$B$90386=$A33)*('Data - new apprentices'!$H$2:$H$90386=M$5)*('Data - new apprentices'!$I$2:$I$90386))</f>
        <v>0</v>
      </c>
      <c r="N33" s="66" cm="1">
        <f t="array" ref="N33">SUMPRODUCT(('Data - new apprentices'!$A$2:$A$90386=$A$3)*('Data - new apprentices'!$G$2:$G$90386=$J$4)*('Data - new apprentices'!$B$2:$B$90386=$A33)*('Data - new apprentices'!$H$2:$H$90386=N$5)*('Data - new apprentices'!$I$2:$I$90386))</f>
        <v>0</v>
      </c>
      <c r="O33" s="66" cm="1">
        <f t="array" ref="O33">SUMPRODUCT(('Data - new apprentices'!$A$2:$A$90386=$A$3)*('Data - new apprentices'!$G$2:$G$90386=$J$4)*('Data - new apprentices'!$B$2:$B$90386=$A33)*('Data - new apprentices'!$H$2:$H$90386=O$5)*('Data - new apprentices'!$I$2:$I$90386))</f>
        <v>0</v>
      </c>
      <c r="P33" s="76">
        <f t="shared" si="1"/>
        <v>40.5</v>
      </c>
      <c r="Q33" s="68"/>
      <c r="R33" s="66" cm="1">
        <f t="array" ref="R33">SUMPRODUCT(('Data - new apprentices'!$A$2:$A$90386=$A$3)*('Data - new apprentices'!$G$2:$G$90386=$R$4)*('Data - new apprentices'!$B$2:$B$90386=$A33)*('Data - new apprentices'!$H$2:$H$90386=R$5)*('Data - new apprentices'!$I$2:$I$90386))</f>
        <v>2</v>
      </c>
      <c r="S33" s="66" cm="1">
        <f t="array" ref="S33">SUMPRODUCT(('Data - new apprentices'!$A$2:$A$90386=$A$3)*('Data - new apprentices'!$G$2:$G$90386=$R$4)*('Data - new apprentices'!$B$2:$B$90386=$A33)*('Data - new apprentices'!$H$2:$H$90386=S$5)*('Data - new apprentices'!$I$2:$I$90386))</f>
        <v>3</v>
      </c>
      <c r="T33" s="66" cm="1">
        <f t="array" ref="T33">SUMPRODUCT(('Data - new apprentices'!$A$2:$A$90386=$A$3)*('Data - new apprentices'!$G$2:$G$90386=$R$4)*('Data - new apprentices'!$B$2:$B$90386=$A33)*('Data - new apprentices'!$H$2:$H$90386=T$5)*('Data - new apprentices'!$I$2:$I$90386))</f>
        <v>2</v>
      </c>
      <c r="U33" s="66" cm="1">
        <f t="array" ref="U33">SUMPRODUCT(('Data - new apprentices'!$A$2:$A$90386=$A$3)*('Data - new apprentices'!$G$2:$G$90386=$R$4)*('Data - new apprentices'!$B$2:$B$90386=$A33)*('Data - new apprentices'!$H$2:$H$90386=U$5)*('Data - new apprentices'!$I$2:$I$90386))</f>
        <v>1</v>
      </c>
      <c r="V33" s="66" cm="1">
        <f t="array" ref="V33">SUMPRODUCT(('Data - new apprentices'!$A$2:$A$90386=$A$3)*('Data - new apprentices'!$G$2:$G$90386=$R$4)*('Data - new apprentices'!$B$2:$B$90386=$A33)*('Data - new apprentices'!$H$2:$H$90386=V$5)*('Data - new apprentices'!$I$2:$I$90386))</f>
        <v>0</v>
      </c>
      <c r="W33" s="66" cm="1">
        <f t="array" ref="W33">SUMPRODUCT(('Data - new apprentices'!$A$2:$A$90386=$A$3)*('Data - new apprentices'!$G$2:$G$90386=$R$4)*('Data - new apprentices'!$B$2:$B$90386=$A33)*('Data - new apprentices'!$H$2:$H$90386=W$5)*('Data - new apprentices'!$I$2:$I$90386))</f>
        <v>0</v>
      </c>
      <c r="X33" s="76">
        <f t="shared" si="2"/>
        <v>32.6875</v>
      </c>
      <c r="Y33" s="68"/>
      <c r="Z33" s="66">
        <f t="shared" si="3"/>
        <v>2</v>
      </c>
      <c r="AA33" s="66">
        <f t="shared" si="4"/>
        <v>3</v>
      </c>
      <c r="AB33" s="66">
        <f t="shared" si="5"/>
        <v>3</v>
      </c>
      <c r="AC33" s="66">
        <f t="shared" si="6"/>
        <v>2</v>
      </c>
      <c r="AD33" s="66">
        <f t="shared" si="7"/>
        <v>0</v>
      </c>
      <c r="AE33" s="66">
        <f t="shared" si="8"/>
        <v>0</v>
      </c>
      <c r="AF33" s="76">
        <f t="shared" si="9"/>
        <v>35.25</v>
      </c>
      <c r="AG33" s="59"/>
      <c r="AH33" s="59"/>
      <c r="AI33" s="68"/>
      <c r="AJ33" s="68"/>
      <c r="AK33" s="59"/>
      <c r="AL33" s="59"/>
    </row>
    <row r="34" spans="1:38" ht="15" customHeight="1" x14ac:dyDescent="0.25">
      <c r="A34" s="59" t="s">
        <v>19</v>
      </c>
      <c r="B34" s="66" cm="1">
        <f t="array" ref="B34">SUMPRODUCT(('Data - new apprentices'!$A$2:$A$90386=$A$3)*('Data - new apprentices'!$G$2:$G$90386=$B$4)*('Data - new apprentices'!$B$2:$B$90386=$A34)*('Data - new apprentices'!$H$2:$H$90386=B$5)*('Data - new apprentices'!$I$2:$I$90386))</f>
        <v>0</v>
      </c>
      <c r="C34" s="66" cm="1">
        <f t="array" ref="C34">SUMPRODUCT(('Data - new apprentices'!$A$2:$A$90386=$A$3)*('Data - new apprentices'!$G$2:$G$90386=$B$4)*('Data - new apprentices'!$B$2:$B$90386=$A34)*('Data - new apprentices'!$H$2:$H$90386=C$5)*('Data - new apprentices'!$I$2:$I$90386))</f>
        <v>0</v>
      </c>
      <c r="D34" s="66" cm="1">
        <f t="array" ref="D34">SUMPRODUCT(('Data - new apprentices'!$A$2:$A$90386=$A$3)*('Data - new apprentices'!$G$2:$G$90386=$B$4)*('Data - new apprentices'!$B$2:$B$90386=$A34)*('Data - new apprentices'!$H$2:$H$90386=D$5)*('Data - new apprentices'!$I$2:$I$90386))</f>
        <v>0</v>
      </c>
      <c r="E34" s="66" cm="1">
        <f t="array" ref="E34">SUMPRODUCT(('Data - new apprentices'!$A$2:$A$90386=$A$3)*('Data - new apprentices'!$G$2:$G$90386=$B$4)*('Data - new apprentices'!$B$2:$B$90386=$A34)*('Data - new apprentices'!$H$2:$H$90386=E$5)*('Data - new apprentices'!$I$2:$I$90386))</f>
        <v>0</v>
      </c>
      <c r="F34" s="66" cm="1">
        <f t="array" ref="F34">SUMPRODUCT(('Data - new apprentices'!$A$2:$A$90386=$A$3)*('Data - new apprentices'!$G$2:$G$90386=$B$4)*('Data - new apprentices'!$B$2:$B$90386=$A34)*('Data - new apprentices'!$H$2:$H$90386=F$5)*('Data - new apprentices'!$I$2:$I$90386))</f>
        <v>0</v>
      </c>
      <c r="G34" s="66" cm="1">
        <f t="array" ref="G34">SUMPRODUCT(('Data - new apprentices'!$A$2:$A$90386=$A$3)*('Data - new apprentices'!$G$2:$G$90386=$B$4)*('Data - new apprentices'!$B$2:$B$90386=$A34)*('Data - new apprentices'!$H$2:$H$90386=G$5)*('Data - new apprentices'!$I$2:$I$90386))</f>
        <v>0</v>
      </c>
      <c r="H34" s="67" t="str">
        <f t="shared" si="0"/>
        <v>-</v>
      </c>
      <c r="I34" s="68"/>
      <c r="J34" s="66" cm="1">
        <f t="array" ref="J34">SUMPRODUCT(('Data - new apprentices'!$A$2:$A$90386=$A$3)*('Data - new apprentices'!$G$2:$G$90386=$J$4)*('Data - new apprentices'!$B$2:$B$90386=$A34)*('Data - new apprentices'!$H$2:$H$90386=J$5)*('Data - new apprentices'!$I$2:$I$90386))</f>
        <v>0</v>
      </c>
      <c r="K34" s="66" cm="1">
        <f t="array" ref="K34">SUMPRODUCT(('Data - new apprentices'!$A$2:$A$90386=$A$3)*('Data - new apprentices'!$G$2:$G$90386=$J$4)*('Data - new apprentices'!$B$2:$B$90386=$A34)*('Data - new apprentices'!$H$2:$H$90386=K$5)*('Data - new apprentices'!$I$2:$I$90386))</f>
        <v>0</v>
      </c>
      <c r="L34" s="66" cm="1">
        <f t="array" ref="L34">SUMPRODUCT(('Data - new apprentices'!$A$2:$A$90386=$A$3)*('Data - new apprentices'!$G$2:$G$90386=$J$4)*('Data - new apprentices'!$B$2:$B$90386=$A34)*('Data - new apprentices'!$H$2:$H$90386=L$5)*('Data - new apprentices'!$I$2:$I$90386))</f>
        <v>0</v>
      </c>
      <c r="M34" s="66" cm="1">
        <f t="array" ref="M34">SUMPRODUCT(('Data - new apprentices'!$A$2:$A$90386=$A$3)*('Data - new apprentices'!$G$2:$G$90386=$J$4)*('Data - new apprentices'!$B$2:$B$90386=$A34)*('Data - new apprentices'!$H$2:$H$90386=M$5)*('Data - new apprentices'!$I$2:$I$90386))</f>
        <v>0</v>
      </c>
      <c r="N34" s="66" cm="1">
        <f t="array" ref="N34">SUMPRODUCT(('Data - new apprentices'!$A$2:$A$90386=$A$3)*('Data - new apprentices'!$G$2:$G$90386=$J$4)*('Data - new apprentices'!$B$2:$B$90386=$A34)*('Data - new apprentices'!$H$2:$H$90386=N$5)*('Data - new apprentices'!$I$2:$I$90386))</f>
        <v>0</v>
      </c>
      <c r="O34" s="66" cm="1">
        <f t="array" ref="O34">SUMPRODUCT(('Data - new apprentices'!$A$2:$A$90386=$A$3)*('Data - new apprentices'!$G$2:$G$90386=$J$4)*('Data - new apprentices'!$B$2:$B$90386=$A34)*('Data - new apprentices'!$H$2:$H$90386=O$5)*('Data - new apprentices'!$I$2:$I$90386))</f>
        <v>0</v>
      </c>
      <c r="P34" s="67" t="str">
        <f t="shared" si="1"/>
        <v>-</v>
      </c>
      <c r="Q34" s="68"/>
      <c r="R34" s="66" cm="1">
        <f t="array" ref="R34">SUMPRODUCT(('Data - new apprentices'!$A$2:$A$90386=$A$3)*('Data - new apprentices'!$G$2:$G$90386=$R$4)*('Data - new apprentices'!$B$2:$B$90386=$A34)*('Data - new apprentices'!$H$2:$H$90386=R$5)*('Data - new apprentices'!$I$2:$I$90386))</f>
        <v>0</v>
      </c>
      <c r="S34" s="66" cm="1">
        <f t="array" ref="S34">SUMPRODUCT(('Data - new apprentices'!$A$2:$A$90386=$A$3)*('Data - new apprentices'!$G$2:$G$90386=$R$4)*('Data - new apprentices'!$B$2:$B$90386=$A34)*('Data - new apprentices'!$H$2:$H$90386=S$5)*('Data - new apprentices'!$I$2:$I$90386))</f>
        <v>0</v>
      </c>
      <c r="T34" s="66" cm="1">
        <f t="array" ref="T34">SUMPRODUCT(('Data - new apprentices'!$A$2:$A$90386=$A$3)*('Data - new apprentices'!$G$2:$G$90386=$R$4)*('Data - new apprentices'!$B$2:$B$90386=$A34)*('Data - new apprentices'!$H$2:$H$90386=T$5)*('Data - new apprentices'!$I$2:$I$90386))</f>
        <v>0</v>
      </c>
      <c r="U34" s="66" cm="1">
        <f t="array" ref="U34">SUMPRODUCT(('Data - new apprentices'!$A$2:$A$90386=$A$3)*('Data - new apprentices'!$G$2:$G$90386=$R$4)*('Data - new apprentices'!$B$2:$B$90386=$A34)*('Data - new apprentices'!$H$2:$H$90386=U$5)*('Data - new apprentices'!$I$2:$I$90386))</f>
        <v>0</v>
      </c>
      <c r="V34" s="66" cm="1">
        <f t="array" ref="V34">SUMPRODUCT(('Data - new apprentices'!$A$2:$A$90386=$A$3)*('Data - new apprentices'!$G$2:$G$90386=$R$4)*('Data - new apprentices'!$B$2:$B$90386=$A34)*('Data - new apprentices'!$H$2:$H$90386=V$5)*('Data - new apprentices'!$I$2:$I$90386))</f>
        <v>0</v>
      </c>
      <c r="W34" s="66" cm="1">
        <f t="array" ref="W34">SUMPRODUCT(('Data - new apprentices'!$A$2:$A$90386=$A$3)*('Data - new apprentices'!$G$2:$G$90386=$R$4)*('Data - new apprentices'!$B$2:$B$90386=$A34)*('Data - new apprentices'!$H$2:$H$90386=W$5)*('Data - new apprentices'!$I$2:$I$90386))</f>
        <v>0</v>
      </c>
      <c r="X34" s="67" t="str">
        <f t="shared" si="2"/>
        <v>-</v>
      </c>
      <c r="Y34" s="68"/>
      <c r="Z34" s="66">
        <f t="shared" si="3"/>
        <v>0</v>
      </c>
      <c r="AA34" s="66">
        <f t="shared" si="4"/>
        <v>0</v>
      </c>
      <c r="AB34" s="66">
        <f t="shared" si="5"/>
        <v>0</v>
      </c>
      <c r="AC34" s="66">
        <f t="shared" si="6"/>
        <v>0</v>
      </c>
      <c r="AD34" s="66">
        <f t="shared" si="7"/>
        <v>0</v>
      </c>
      <c r="AE34" s="66">
        <f t="shared" si="8"/>
        <v>0</v>
      </c>
      <c r="AF34" s="67" t="str">
        <f t="shared" si="9"/>
        <v>-</v>
      </c>
      <c r="AG34" s="59"/>
      <c r="AH34" s="59"/>
      <c r="AI34" s="68"/>
      <c r="AJ34" s="68"/>
      <c r="AK34" s="59"/>
      <c r="AL34" s="59"/>
    </row>
    <row r="35" spans="1:38" ht="15" customHeight="1" x14ac:dyDescent="0.25">
      <c r="A35" s="59" t="s">
        <v>20</v>
      </c>
      <c r="B35" s="66" cm="1">
        <f t="array" ref="B35">SUMPRODUCT(('Data - new apprentices'!$A$2:$A$90386=$A$3)*('Data - new apprentices'!$G$2:$G$90386=$B$4)*('Data - new apprentices'!$B$2:$B$90386=$A35)*('Data - new apprentices'!$H$2:$H$90386=B$5)*('Data - new apprentices'!$I$2:$I$90386))</f>
        <v>0</v>
      </c>
      <c r="C35" s="66" cm="1">
        <f t="array" ref="C35">SUMPRODUCT(('Data - new apprentices'!$A$2:$A$90386=$A$3)*('Data - new apprentices'!$G$2:$G$90386=$B$4)*('Data - new apprentices'!$B$2:$B$90386=$A35)*('Data - new apprentices'!$H$2:$H$90386=C$5)*('Data - new apprentices'!$I$2:$I$90386))</f>
        <v>0</v>
      </c>
      <c r="D35" s="66" cm="1">
        <f t="array" ref="D35">SUMPRODUCT(('Data - new apprentices'!$A$2:$A$90386=$A$3)*('Data - new apprentices'!$G$2:$G$90386=$B$4)*('Data - new apprentices'!$B$2:$B$90386=$A35)*('Data - new apprentices'!$H$2:$H$90386=D$5)*('Data - new apprentices'!$I$2:$I$90386))</f>
        <v>0</v>
      </c>
      <c r="E35" s="66" cm="1">
        <f t="array" ref="E35">SUMPRODUCT(('Data - new apprentices'!$A$2:$A$90386=$A$3)*('Data - new apprentices'!$G$2:$G$90386=$B$4)*('Data - new apprentices'!$B$2:$B$90386=$A35)*('Data - new apprentices'!$H$2:$H$90386=E$5)*('Data - new apprentices'!$I$2:$I$90386))</f>
        <v>0</v>
      </c>
      <c r="F35" s="66" cm="1">
        <f t="array" ref="F35">SUMPRODUCT(('Data - new apprentices'!$A$2:$A$90386=$A$3)*('Data - new apprentices'!$G$2:$G$90386=$B$4)*('Data - new apprentices'!$B$2:$B$90386=$A35)*('Data - new apprentices'!$H$2:$H$90386=F$5)*('Data - new apprentices'!$I$2:$I$90386))</f>
        <v>0</v>
      </c>
      <c r="G35" s="66" cm="1">
        <f t="array" ref="G35">SUMPRODUCT(('Data - new apprentices'!$A$2:$A$90386=$A$3)*('Data - new apprentices'!$G$2:$G$90386=$B$4)*('Data - new apprentices'!$B$2:$B$90386=$A35)*('Data - new apprentices'!$H$2:$H$90386=G$5)*('Data - new apprentices'!$I$2:$I$90386))</f>
        <v>0</v>
      </c>
      <c r="H35" s="67" t="str">
        <f t="shared" si="0"/>
        <v>-</v>
      </c>
      <c r="I35" s="68"/>
      <c r="J35" s="66" cm="1">
        <f t="array" ref="J35">SUMPRODUCT(('Data - new apprentices'!$A$2:$A$90386=$A$3)*('Data - new apprentices'!$G$2:$G$90386=$J$4)*('Data - new apprentices'!$B$2:$B$90386=$A35)*('Data - new apprentices'!$H$2:$H$90386=J$5)*('Data - new apprentices'!$I$2:$I$90386))</f>
        <v>0</v>
      </c>
      <c r="K35" s="66" cm="1">
        <f t="array" ref="K35">SUMPRODUCT(('Data - new apprentices'!$A$2:$A$90386=$A$3)*('Data - new apprentices'!$G$2:$G$90386=$J$4)*('Data - new apprentices'!$B$2:$B$90386=$A35)*('Data - new apprentices'!$H$2:$H$90386=K$5)*('Data - new apprentices'!$I$2:$I$90386))</f>
        <v>0</v>
      </c>
      <c r="L35" s="66" cm="1">
        <f t="array" ref="L35">SUMPRODUCT(('Data - new apprentices'!$A$2:$A$90386=$A$3)*('Data - new apprentices'!$G$2:$G$90386=$J$4)*('Data - new apprentices'!$B$2:$B$90386=$A35)*('Data - new apprentices'!$H$2:$H$90386=L$5)*('Data - new apprentices'!$I$2:$I$90386))</f>
        <v>0</v>
      </c>
      <c r="M35" s="66" cm="1">
        <f t="array" ref="M35">SUMPRODUCT(('Data - new apprentices'!$A$2:$A$90386=$A$3)*('Data - new apprentices'!$G$2:$G$90386=$J$4)*('Data - new apprentices'!$B$2:$B$90386=$A35)*('Data - new apprentices'!$H$2:$H$90386=M$5)*('Data - new apprentices'!$I$2:$I$90386))</f>
        <v>0</v>
      </c>
      <c r="N35" s="66" cm="1">
        <f t="array" ref="N35">SUMPRODUCT(('Data - new apprentices'!$A$2:$A$90386=$A$3)*('Data - new apprentices'!$G$2:$G$90386=$J$4)*('Data - new apprentices'!$B$2:$B$90386=$A35)*('Data - new apprentices'!$H$2:$H$90386=N$5)*('Data - new apprentices'!$I$2:$I$90386))</f>
        <v>0</v>
      </c>
      <c r="O35" s="66" cm="1">
        <f t="array" ref="O35">SUMPRODUCT(('Data - new apprentices'!$A$2:$A$90386=$A$3)*('Data - new apprentices'!$G$2:$G$90386=$J$4)*('Data - new apprentices'!$B$2:$B$90386=$A35)*('Data - new apprentices'!$H$2:$H$90386=O$5)*('Data - new apprentices'!$I$2:$I$90386))</f>
        <v>0</v>
      </c>
      <c r="P35" s="67" t="str">
        <f t="shared" si="1"/>
        <v>-</v>
      </c>
      <c r="Q35" s="68"/>
      <c r="R35" s="66" cm="1">
        <f t="array" ref="R35">SUMPRODUCT(('Data - new apprentices'!$A$2:$A$90386=$A$3)*('Data - new apprentices'!$G$2:$G$90386=$R$4)*('Data - new apprentices'!$B$2:$B$90386=$A35)*('Data - new apprentices'!$H$2:$H$90386=R$5)*('Data - new apprentices'!$I$2:$I$90386))</f>
        <v>0</v>
      </c>
      <c r="S35" s="66" cm="1">
        <f t="array" ref="S35">SUMPRODUCT(('Data - new apprentices'!$A$2:$A$90386=$A$3)*('Data - new apprentices'!$G$2:$G$90386=$R$4)*('Data - new apprentices'!$B$2:$B$90386=$A35)*('Data - new apprentices'!$H$2:$H$90386=S$5)*('Data - new apprentices'!$I$2:$I$90386))</f>
        <v>0</v>
      </c>
      <c r="T35" s="66" cm="1">
        <f t="array" ref="T35">SUMPRODUCT(('Data - new apprentices'!$A$2:$A$90386=$A$3)*('Data - new apprentices'!$G$2:$G$90386=$R$4)*('Data - new apprentices'!$B$2:$B$90386=$A35)*('Data - new apprentices'!$H$2:$H$90386=T$5)*('Data - new apprentices'!$I$2:$I$90386))</f>
        <v>0</v>
      </c>
      <c r="U35" s="66" cm="1">
        <f t="array" ref="U35">SUMPRODUCT(('Data - new apprentices'!$A$2:$A$90386=$A$3)*('Data - new apprentices'!$G$2:$G$90386=$R$4)*('Data - new apprentices'!$B$2:$B$90386=$A35)*('Data - new apprentices'!$H$2:$H$90386=U$5)*('Data - new apprentices'!$I$2:$I$90386))</f>
        <v>0</v>
      </c>
      <c r="V35" s="66" cm="1">
        <f t="array" ref="V35">SUMPRODUCT(('Data - new apprentices'!$A$2:$A$90386=$A$3)*('Data - new apprentices'!$G$2:$G$90386=$R$4)*('Data - new apprentices'!$B$2:$B$90386=$A35)*('Data - new apprentices'!$H$2:$H$90386=V$5)*('Data - new apprentices'!$I$2:$I$90386))</f>
        <v>0</v>
      </c>
      <c r="W35" s="66" cm="1">
        <f t="array" ref="W35">SUMPRODUCT(('Data - new apprentices'!$A$2:$A$90386=$A$3)*('Data - new apprentices'!$G$2:$G$90386=$R$4)*('Data - new apprentices'!$B$2:$B$90386=$A35)*('Data - new apprentices'!$H$2:$H$90386=W$5)*('Data - new apprentices'!$I$2:$I$90386))</f>
        <v>0</v>
      </c>
      <c r="X35" s="67" t="str">
        <f t="shared" si="2"/>
        <v>-</v>
      </c>
      <c r="Y35" s="68"/>
      <c r="Z35" s="66">
        <f t="shared" si="3"/>
        <v>0</v>
      </c>
      <c r="AA35" s="66">
        <f t="shared" si="4"/>
        <v>0</v>
      </c>
      <c r="AB35" s="66">
        <f t="shared" si="5"/>
        <v>0</v>
      </c>
      <c r="AC35" s="66">
        <f t="shared" si="6"/>
        <v>0</v>
      </c>
      <c r="AD35" s="66">
        <f t="shared" si="7"/>
        <v>0</v>
      </c>
      <c r="AE35" s="66">
        <f t="shared" si="8"/>
        <v>0</v>
      </c>
      <c r="AF35" s="67" t="str">
        <f t="shared" si="9"/>
        <v>-</v>
      </c>
      <c r="AG35" s="59"/>
      <c r="AH35" s="59"/>
      <c r="AI35" s="68"/>
      <c r="AJ35" s="68"/>
      <c r="AK35" s="59"/>
      <c r="AL35" s="59"/>
    </row>
    <row r="36" spans="1:38" ht="15" customHeight="1" x14ac:dyDescent="0.25">
      <c r="A36" s="59" t="s">
        <v>21</v>
      </c>
      <c r="B36" s="66" cm="1">
        <f t="array" ref="B36">SUMPRODUCT(('Data - new apprentices'!$A$2:$A$90386=$A$3)*('Data - new apprentices'!$G$2:$G$90386=$B$4)*('Data - new apprentices'!$B$2:$B$90386=$A36)*('Data - new apprentices'!$H$2:$H$90386=B$5)*('Data - new apprentices'!$I$2:$I$90386))</f>
        <v>2</v>
      </c>
      <c r="C36" s="66" cm="1">
        <f t="array" ref="C36">SUMPRODUCT(('Data - new apprentices'!$A$2:$A$90386=$A$3)*('Data - new apprentices'!$G$2:$G$90386=$B$4)*('Data - new apprentices'!$B$2:$B$90386=$A36)*('Data - new apprentices'!$H$2:$H$90386=C$5)*('Data - new apprentices'!$I$2:$I$90386))</f>
        <v>7</v>
      </c>
      <c r="D36" s="66" cm="1">
        <f t="array" ref="D36">SUMPRODUCT(('Data - new apprentices'!$A$2:$A$90386=$A$3)*('Data - new apprentices'!$G$2:$G$90386=$B$4)*('Data - new apprentices'!$B$2:$B$90386=$A36)*('Data - new apprentices'!$H$2:$H$90386=D$5)*('Data - new apprentices'!$I$2:$I$90386))</f>
        <v>0</v>
      </c>
      <c r="E36" s="66" cm="1">
        <f t="array" ref="E36">SUMPRODUCT(('Data - new apprentices'!$A$2:$A$90386=$A$3)*('Data - new apprentices'!$G$2:$G$90386=$B$4)*('Data - new apprentices'!$B$2:$B$90386=$A36)*('Data - new apprentices'!$H$2:$H$90386=E$5)*('Data - new apprentices'!$I$2:$I$90386))</f>
        <v>0</v>
      </c>
      <c r="F36" s="66" cm="1">
        <f t="array" ref="F36">SUMPRODUCT(('Data - new apprentices'!$A$2:$A$90386=$A$3)*('Data - new apprentices'!$G$2:$G$90386=$B$4)*('Data - new apprentices'!$B$2:$B$90386=$A36)*('Data - new apprentices'!$H$2:$H$90386=F$5)*('Data - new apprentices'!$I$2:$I$90386))</f>
        <v>0</v>
      </c>
      <c r="G36" s="66" cm="1">
        <f t="array" ref="G36">SUMPRODUCT(('Data - new apprentices'!$A$2:$A$90386=$A$3)*('Data - new apprentices'!$G$2:$G$90386=$B$4)*('Data - new apprentices'!$B$2:$B$90386=$A36)*('Data - new apprentices'!$H$2:$H$90386=G$5)*('Data - new apprentices'!$I$2:$I$90386))</f>
        <v>0</v>
      </c>
      <c r="H36" s="76">
        <f t="shared" si="0"/>
        <v>27.777777777777779</v>
      </c>
      <c r="I36" s="68"/>
      <c r="J36" s="66" cm="1">
        <f t="array" ref="J36">SUMPRODUCT(('Data - new apprentices'!$A$2:$A$90386=$A$3)*('Data - new apprentices'!$G$2:$G$90386=$J$4)*('Data - new apprentices'!$B$2:$B$90386=$A36)*('Data - new apprentices'!$H$2:$H$90386=J$5)*('Data - new apprentices'!$I$2:$I$90386))</f>
        <v>0</v>
      </c>
      <c r="K36" s="66" cm="1">
        <f t="array" ref="K36">SUMPRODUCT(('Data - new apprentices'!$A$2:$A$90386=$A$3)*('Data - new apprentices'!$G$2:$G$90386=$J$4)*('Data - new apprentices'!$B$2:$B$90386=$A36)*('Data - new apprentices'!$H$2:$H$90386=K$5)*('Data - new apprentices'!$I$2:$I$90386))</f>
        <v>0</v>
      </c>
      <c r="L36" s="66" cm="1">
        <f t="array" ref="L36">SUMPRODUCT(('Data - new apprentices'!$A$2:$A$90386=$A$3)*('Data - new apprentices'!$G$2:$G$90386=$J$4)*('Data - new apprentices'!$B$2:$B$90386=$A36)*('Data - new apprentices'!$H$2:$H$90386=L$5)*('Data - new apprentices'!$I$2:$I$90386))</f>
        <v>0</v>
      </c>
      <c r="M36" s="66" cm="1">
        <f t="array" ref="M36">SUMPRODUCT(('Data - new apprentices'!$A$2:$A$90386=$A$3)*('Data - new apprentices'!$G$2:$G$90386=$J$4)*('Data - new apprentices'!$B$2:$B$90386=$A36)*('Data - new apprentices'!$H$2:$H$90386=M$5)*('Data - new apprentices'!$I$2:$I$90386))</f>
        <v>0</v>
      </c>
      <c r="N36" s="66" cm="1">
        <f t="array" ref="N36">SUMPRODUCT(('Data - new apprentices'!$A$2:$A$90386=$A$3)*('Data - new apprentices'!$G$2:$G$90386=$J$4)*('Data - new apprentices'!$B$2:$B$90386=$A36)*('Data - new apprentices'!$H$2:$H$90386=N$5)*('Data - new apprentices'!$I$2:$I$90386))</f>
        <v>0</v>
      </c>
      <c r="O36" s="66" cm="1">
        <f t="array" ref="O36">SUMPRODUCT(('Data - new apprentices'!$A$2:$A$90386=$A$3)*('Data - new apprentices'!$G$2:$G$90386=$J$4)*('Data - new apprentices'!$B$2:$B$90386=$A36)*('Data - new apprentices'!$H$2:$H$90386=O$5)*('Data - new apprentices'!$I$2:$I$90386))</f>
        <v>0</v>
      </c>
      <c r="P36" s="67" t="str">
        <f t="shared" si="1"/>
        <v>-</v>
      </c>
      <c r="Q36" s="68"/>
      <c r="R36" s="66" cm="1">
        <f t="array" ref="R36">SUMPRODUCT(('Data - new apprentices'!$A$2:$A$90386=$A$3)*('Data - new apprentices'!$G$2:$G$90386=$R$4)*('Data - new apprentices'!$B$2:$B$90386=$A36)*('Data - new apprentices'!$H$2:$H$90386=R$5)*('Data - new apprentices'!$I$2:$I$90386))</f>
        <v>1</v>
      </c>
      <c r="S36" s="66" cm="1">
        <f t="array" ref="S36">SUMPRODUCT(('Data - new apprentices'!$A$2:$A$90386=$A$3)*('Data - new apprentices'!$G$2:$G$90386=$R$4)*('Data - new apprentices'!$B$2:$B$90386=$A36)*('Data - new apprentices'!$H$2:$H$90386=S$5)*('Data - new apprentices'!$I$2:$I$90386))</f>
        <v>1</v>
      </c>
      <c r="T36" s="66" cm="1">
        <f t="array" ref="T36">SUMPRODUCT(('Data - new apprentices'!$A$2:$A$90386=$A$3)*('Data - new apprentices'!$G$2:$G$90386=$R$4)*('Data - new apprentices'!$B$2:$B$90386=$A36)*('Data - new apprentices'!$H$2:$H$90386=T$5)*('Data - new apprentices'!$I$2:$I$90386))</f>
        <v>0</v>
      </c>
      <c r="U36" s="66" cm="1">
        <f t="array" ref="U36">SUMPRODUCT(('Data - new apprentices'!$A$2:$A$90386=$A$3)*('Data - new apprentices'!$G$2:$G$90386=$R$4)*('Data - new apprentices'!$B$2:$B$90386=$A36)*('Data - new apprentices'!$H$2:$H$90386=U$5)*('Data - new apprentices'!$I$2:$I$90386))</f>
        <v>0</v>
      </c>
      <c r="V36" s="66" cm="1">
        <f t="array" ref="V36">SUMPRODUCT(('Data - new apprentices'!$A$2:$A$90386=$A$3)*('Data - new apprentices'!$G$2:$G$90386=$R$4)*('Data - new apprentices'!$B$2:$B$90386=$A36)*('Data - new apprentices'!$H$2:$H$90386=V$5)*('Data - new apprentices'!$I$2:$I$90386))</f>
        <v>0</v>
      </c>
      <c r="W36" s="66" cm="1">
        <f t="array" ref="W36">SUMPRODUCT(('Data - new apprentices'!$A$2:$A$90386=$A$3)*('Data - new apprentices'!$G$2:$G$90386=$R$4)*('Data - new apprentices'!$B$2:$B$90386=$A36)*('Data - new apprentices'!$H$2:$H$90386=W$5)*('Data - new apprentices'!$I$2:$I$90386))</f>
        <v>0</v>
      </c>
      <c r="X36" s="76">
        <f t="shared" si="2"/>
        <v>25</v>
      </c>
      <c r="Y36" s="68"/>
      <c r="Z36" s="66">
        <f t="shared" si="3"/>
        <v>3</v>
      </c>
      <c r="AA36" s="66">
        <f t="shared" si="4"/>
        <v>8</v>
      </c>
      <c r="AB36" s="66">
        <f t="shared" si="5"/>
        <v>0</v>
      </c>
      <c r="AC36" s="66">
        <f t="shared" si="6"/>
        <v>0</v>
      </c>
      <c r="AD36" s="66">
        <f t="shared" si="7"/>
        <v>0</v>
      </c>
      <c r="AE36" s="66">
        <f t="shared" si="8"/>
        <v>0</v>
      </c>
      <c r="AF36" s="76">
        <f t="shared" si="9"/>
        <v>27.272727272727273</v>
      </c>
      <c r="AG36" s="59"/>
      <c r="AH36" s="59"/>
      <c r="AI36" s="68"/>
      <c r="AJ36" s="68"/>
      <c r="AK36" s="59"/>
      <c r="AL36" s="59"/>
    </row>
    <row r="37" spans="1:38" ht="15" customHeight="1" x14ac:dyDescent="0.25">
      <c r="A37" s="59" t="s">
        <v>22</v>
      </c>
      <c r="B37" s="66" cm="1">
        <f t="array" ref="B37">SUMPRODUCT(('Data - new apprentices'!$A$2:$A$90386=$A$3)*('Data - new apprentices'!$G$2:$G$90386=$B$4)*('Data - new apprentices'!$B$2:$B$90386=$A37)*('Data - new apprentices'!$H$2:$H$90386=B$5)*('Data - new apprentices'!$I$2:$I$90386))</f>
        <v>4</v>
      </c>
      <c r="C37" s="66" cm="1">
        <f t="array" ref="C37">SUMPRODUCT(('Data - new apprentices'!$A$2:$A$90386=$A$3)*('Data - new apprentices'!$G$2:$G$90386=$B$4)*('Data - new apprentices'!$B$2:$B$90386=$A37)*('Data - new apprentices'!$H$2:$H$90386=C$5)*('Data - new apprentices'!$I$2:$I$90386))</f>
        <v>9</v>
      </c>
      <c r="D37" s="66" cm="1">
        <f t="array" ref="D37">SUMPRODUCT(('Data - new apprentices'!$A$2:$A$90386=$A$3)*('Data - new apprentices'!$G$2:$G$90386=$B$4)*('Data - new apprentices'!$B$2:$B$90386=$A37)*('Data - new apprentices'!$H$2:$H$90386=D$5)*('Data - new apprentices'!$I$2:$I$90386))</f>
        <v>4</v>
      </c>
      <c r="E37" s="66" cm="1">
        <f t="array" ref="E37">SUMPRODUCT(('Data - new apprentices'!$A$2:$A$90386=$A$3)*('Data - new apprentices'!$G$2:$G$90386=$B$4)*('Data - new apprentices'!$B$2:$B$90386=$A37)*('Data - new apprentices'!$H$2:$H$90386=E$5)*('Data - new apprentices'!$I$2:$I$90386))</f>
        <v>0</v>
      </c>
      <c r="F37" s="66" cm="1">
        <f t="array" ref="F37">SUMPRODUCT(('Data - new apprentices'!$A$2:$A$90386=$A$3)*('Data - new apprentices'!$G$2:$G$90386=$B$4)*('Data - new apprentices'!$B$2:$B$90386=$A37)*('Data - new apprentices'!$H$2:$H$90386=F$5)*('Data - new apprentices'!$I$2:$I$90386))</f>
        <v>0</v>
      </c>
      <c r="G37" s="66" cm="1">
        <f t="array" ref="G37">SUMPRODUCT(('Data - new apprentices'!$A$2:$A$90386=$A$3)*('Data - new apprentices'!$G$2:$G$90386=$B$4)*('Data - new apprentices'!$B$2:$B$90386=$A37)*('Data - new apprentices'!$H$2:$H$90386=G$5)*('Data - new apprentices'!$I$2:$I$90386))</f>
        <v>0</v>
      </c>
      <c r="H37" s="76">
        <f t="shared" ref="H37:H56" si="10">IF(SUM(B37:F37)=0,"-",20*(B37/SUM(B37:F37))+30*(C37/SUM(B37:F37))+40.5*(D37/SUM(B37:F37))+50.5*(E37/SUM(B37:F37))+60.5*(F37/SUM(B37:F37)))</f>
        <v>30.117647058823529</v>
      </c>
      <c r="I37" s="68"/>
      <c r="J37" s="66" cm="1">
        <f t="array" ref="J37">SUMPRODUCT(('Data - new apprentices'!$A$2:$A$90386=$A$3)*('Data - new apprentices'!$G$2:$G$90386=$J$4)*('Data - new apprentices'!$B$2:$B$90386=$A37)*('Data - new apprentices'!$H$2:$H$90386=J$5)*('Data - new apprentices'!$I$2:$I$90386))</f>
        <v>0</v>
      </c>
      <c r="K37" s="66" cm="1">
        <f t="array" ref="K37">SUMPRODUCT(('Data - new apprentices'!$A$2:$A$90386=$A$3)*('Data - new apprentices'!$G$2:$G$90386=$J$4)*('Data - new apprentices'!$B$2:$B$90386=$A37)*('Data - new apprentices'!$H$2:$H$90386=K$5)*('Data - new apprentices'!$I$2:$I$90386))</f>
        <v>0</v>
      </c>
      <c r="L37" s="66" cm="1">
        <f t="array" ref="L37">SUMPRODUCT(('Data - new apprentices'!$A$2:$A$90386=$A$3)*('Data - new apprentices'!$G$2:$G$90386=$J$4)*('Data - new apprentices'!$B$2:$B$90386=$A37)*('Data - new apprentices'!$H$2:$H$90386=L$5)*('Data - new apprentices'!$I$2:$I$90386))</f>
        <v>0</v>
      </c>
      <c r="M37" s="66" cm="1">
        <f t="array" ref="M37">SUMPRODUCT(('Data - new apprentices'!$A$2:$A$90386=$A$3)*('Data - new apprentices'!$G$2:$G$90386=$J$4)*('Data - new apprentices'!$B$2:$B$90386=$A37)*('Data - new apprentices'!$H$2:$H$90386=M$5)*('Data - new apprentices'!$I$2:$I$90386))</f>
        <v>0</v>
      </c>
      <c r="N37" s="66" cm="1">
        <f t="array" ref="N37">SUMPRODUCT(('Data - new apprentices'!$A$2:$A$90386=$A$3)*('Data - new apprentices'!$G$2:$G$90386=$J$4)*('Data - new apprentices'!$B$2:$B$90386=$A37)*('Data - new apprentices'!$H$2:$H$90386=N$5)*('Data - new apprentices'!$I$2:$I$90386))</f>
        <v>0</v>
      </c>
      <c r="O37" s="66" cm="1">
        <f t="array" ref="O37">SUMPRODUCT(('Data - new apprentices'!$A$2:$A$90386=$A$3)*('Data - new apprentices'!$G$2:$G$90386=$J$4)*('Data - new apprentices'!$B$2:$B$90386=$A37)*('Data - new apprentices'!$H$2:$H$90386=O$5)*('Data - new apprentices'!$I$2:$I$90386))</f>
        <v>0</v>
      </c>
      <c r="P37" s="67" t="str">
        <f t="shared" ref="P37:P56" si="11">IF(SUM(J37:N37)=0,"-",20*(J37/SUM(J37:N37))+30*(K37/SUM(J37:N37))+40.5*(L37/SUM(J37:N37))+50.5*(M37/SUM(J37:N37))+60.5*(N37/SUM(J37:N37)))</f>
        <v>-</v>
      </c>
      <c r="Q37" s="68"/>
      <c r="R37" s="66" cm="1">
        <f t="array" ref="R37">SUMPRODUCT(('Data - new apprentices'!$A$2:$A$90386=$A$3)*('Data - new apprentices'!$G$2:$G$90386=$R$4)*('Data - new apprentices'!$B$2:$B$90386=$A37)*('Data - new apprentices'!$H$2:$H$90386=R$5)*('Data - new apprentices'!$I$2:$I$90386))</f>
        <v>0</v>
      </c>
      <c r="S37" s="66" cm="1">
        <f t="array" ref="S37">SUMPRODUCT(('Data - new apprentices'!$A$2:$A$90386=$A$3)*('Data - new apprentices'!$G$2:$G$90386=$R$4)*('Data - new apprentices'!$B$2:$B$90386=$A37)*('Data - new apprentices'!$H$2:$H$90386=S$5)*('Data - new apprentices'!$I$2:$I$90386))</f>
        <v>2</v>
      </c>
      <c r="T37" s="66" cm="1">
        <f t="array" ref="T37">SUMPRODUCT(('Data - new apprentices'!$A$2:$A$90386=$A$3)*('Data - new apprentices'!$G$2:$G$90386=$R$4)*('Data - new apprentices'!$B$2:$B$90386=$A37)*('Data - new apprentices'!$H$2:$H$90386=T$5)*('Data - new apprentices'!$I$2:$I$90386))</f>
        <v>3</v>
      </c>
      <c r="U37" s="66" cm="1">
        <f t="array" ref="U37">SUMPRODUCT(('Data - new apprentices'!$A$2:$A$90386=$A$3)*('Data - new apprentices'!$G$2:$G$90386=$R$4)*('Data - new apprentices'!$B$2:$B$90386=$A37)*('Data - new apprentices'!$H$2:$H$90386=U$5)*('Data - new apprentices'!$I$2:$I$90386))</f>
        <v>1</v>
      </c>
      <c r="V37" s="66" cm="1">
        <f t="array" ref="V37">SUMPRODUCT(('Data - new apprentices'!$A$2:$A$90386=$A$3)*('Data - new apprentices'!$G$2:$G$90386=$R$4)*('Data - new apprentices'!$B$2:$B$90386=$A37)*('Data - new apprentices'!$H$2:$H$90386=V$5)*('Data - new apprentices'!$I$2:$I$90386))</f>
        <v>0</v>
      </c>
      <c r="W37" s="66" cm="1">
        <f t="array" ref="W37">SUMPRODUCT(('Data - new apprentices'!$A$2:$A$90386=$A$3)*('Data - new apprentices'!$G$2:$G$90386=$R$4)*('Data - new apprentices'!$B$2:$B$90386=$A37)*('Data - new apprentices'!$H$2:$H$90386=W$5)*('Data - new apprentices'!$I$2:$I$90386))</f>
        <v>0</v>
      </c>
      <c r="X37" s="76">
        <f t="shared" ref="X37:X56" si="12">IF(SUM(R37:V37)=0,"-",20*(R37/SUM(R37:V37))+30*(S37/SUM(R37:V37))+40.5*(T37/SUM(R37:V37))+50.5*(U37/SUM(R37:V37))+60.5*(V37/SUM(R37:V37)))</f>
        <v>38.666666666666664</v>
      </c>
      <c r="Y37" s="68"/>
      <c r="Z37" s="66">
        <f t="shared" si="3"/>
        <v>4</v>
      </c>
      <c r="AA37" s="66">
        <f t="shared" si="4"/>
        <v>11</v>
      </c>
      <c r="AB37" s="66">
        <f t="shared" si="5"/>
        <v>7</v>
      </c>
      <c r="AC37" s="66">
        <f t="shared" si="6"/>
        <v>1</v>
      </c>
      <c r="AD37" s="66">
        <f t="shared" si="7"/>
        <v>0</v>
      </c>
      <c r="AE37" s="66">
        <f t="shared" si="8"/>
        <v>0</v>
      </c>
      <c r="AF37" s="76">
        <f t="shared" si="9"/>
        <v>32.347826086956523</v>
      </c>
      <c r="AG37" s="59"/>
      <c r="AH37" s="59"/>
      <c r="AI37" s="68"/>
      <c r="AJ37" s="68"/>
      <c r="AK37" s="59"/>
      <c r="AL37" s="59"/>
    </row>
    <row r="38" spans="1:38" ht="15" customHeight="1" x14ac:dyDescent="0.25">
      <c r="A38" s="59" t="s">
        <v>23</v>
      </c>
      <c r="B38" s="66" cm="1">
        <f t="array" ref="B38">SUMPRODUCT(('Data - new apprentices'!$A$2:$A$90386=$A$3)*('Data - new apprentices'!$G$2:$G$90386=$B$4)*('Data - new apprentices'!$B$2:$B$90386=$A38)*('Data - new apprentices'!$H$2:$H$90386=B$5)*('Data - new apprentices'!$I$2:$I$90386))</f>
        <v>0</v>
      </c>
      <c r="C38" s="66" cm="1">
        <f t="array" ref="C38">SUMPRODUCT(('Data - new apprentices'!$A$2:$A$90386=$A$3)*('Data - new apprentices'!$G$2:$G$90386=$B$4)*('Data - new apprentices'!$B$2:$B$90386=$A38)*('Data - new apprentices'!$H$2:$H$90386=C$5)*('Data - new apprentices'!$I$2:$I$90386))</f>
        <v>0</v>
      </c>
      <c r="D38" s="66" cm="1">
        <f t="array" ref="D38">SUMPRODUCT(('Data - new apprentices'!$A$2:$A$90386=$A$3)*('Data - new apprentices'!$G$2:$G$90386=$B$4)*('Data - new apprentices'!$B$2:$B$90386=$A38)*('Data - new apprentices'!$H$2:$H$90386=D$5)*('Data - new apprentices'!$I$2:$I$90386))</f>
        <v>1</v>
      </c>
      <c r="E38" s="66" cm="1">
        <f t="array" ref="E38">SUMPRODUCT(('Data - new apprentices'!$A$2:$A$90386=$A$3)*('Data - new apprentices'!$G$2:$G$90386=$B$4)*('Data - new apprentices'!$B$2:$B$90386=$A38)*('Data - new apprentices'!$H$2:$H$90386=E$5)*('Data - new apprentices'!$I$2:$I$90386))</f>
        <v>1</v>
      </c>
      <c r="F38" s="66" cm="1">
        <f t="array" ref="F38">SUMPRODUCT(('Data - new apprentices'!$A$2:$A$90386=$A$3)*('Data - new apprentices'!$G$2:$G$90386=$B$4)*('Data - new apprentices'!$B$2:$B$90386=$A38)*('Data - new apprentices'!$H$2:$H$90386=F$5)*('Data - new apprentices'!$I$2:$I$90386))</f>
        <v>0</v>
      </c>
      <c r="G38" s="66" cm="1">
        <f t="array" ref="G38">SUMPRODUCT(('Data - new apprentices'!$A$2:$A$90386=$A$3)*('Data - new apprentices'!$G$2:$G$90386=$B$4)*('Data - new apprentices'!$B$2:$B$90386=$A38)*('Data - new apprentices'!$H$2:$H$90386=G$5)*('Data - new apprentices'!$I$2:$I$90386))</f>
        <v>0</v>
      </c>
      <c r="H38" s="76">
        <f t="shared" si="10"/>
        <v>45.5</v>
      </c>
      <c r="I38" s="68"/>
      <c r="J38" s="66" cm="1">
        <f t="array" ref="J38">SUMPRODUCT(('Data - new apprentices'!$A$2:$A$90386=$A$3)*('Data - new apprentices'!$G$2:$G$90386=$J$4)*('Data - new apprentices'!$B$2:$B$90386=$A38)*('Data - new apprentices'!$H$2:$H$90386=J$5)*('Data - new apprentices'!$I$2:$I$90386))</f>
        <v>0</v>
      </c>
      <c r="K38" s="66" cm="1">
        <f t="array" ref="K38">SUMPRODUCT(('Data - new apprentices'!$A$2:$A$90386=$A$3)*('Data - new apprentices'!$G$2:$G$90386=$J$4)*('Data - new apprentices'!$B$2:$B$90386=$A38)*('Data - new apprentices'!$H$2:$H$90386=K$5)*('Data - new apprentices'!$I$2:$I$90386))</f>
        <v>0</v>
      </c>
      <c r="L38" s="66" cm="1">
        <f t="array" ref="L38">SUMPRODUCT(('Data - new apprentices'!$A$2:$A$90386=$A$3)*('Data - new apprentices'!$G$2:$G$90386=$J$4)*('Data - new apprentices'!$B$2:$B$90386=$A38)*('Data - new apprentices'!$H$2:$H$90386=L$5)*('Data - new apprentices'!$I$2:$I$90386))</f>
        <v>0</v>
      </c>
      <c r="M38" s="66" cm="1">
        <f t="array" ref="M38">SUMPRODUCT(('Data - new apprentices'!$A$2:$A$90386=$A$3)*('Data - new apprentices'!$G$2:$G$90386=$J$4)*('Data - new apprentices'!$B$2:$B$90386=$A38)*('Data - new apprentices'!$H$2:$H$90386=M$5)*('Data - new apprentices'!$I$2:$I$90386))</f>
        <v>0</v>
      </c>
      <c r="N38" s="66" cm="1">
        <f t="array" ref="N38">SUMPRODUCT(('Data - new apprentices'!$A$2:$A$90386=$A$3)*('Data - new apprentices'!$G$2:$G$90386=$J$4)*('Data - new apprentices'!$B$2:$B$90386=$A38)*('Data - new apprentices'!$H$2:$H$90386=N$5)*('Data - new apprentices'!$I$2:$I$90386))</f>
        <v>0</v>
      </c>
      <c r="O38" s="66" cm="1">
        <f t="array" ref="O38">SUMPRODUCT(('Data - new apprentices'!$A$2:$A$90386=$A$3)*('Data - new apprentices'!$G$2:$G$90386=$J$4)*('Data - new apprentices'!$B$2:$B$90386=$A38)*('Data - new apprentices'!$H$2:$H$90386=O$5)*('Data - new apprentices'!$I$2:$I$90386))</f>
        <v>0</v>
      </c>
      <c r="P38" s="67" t="str">
        <f t="shared" si="11"/>
        <v>-</v>
      </c>
      <c r="Q38" s="68"/>
      <c r="R38" s="66" cm="1">
        <f t="array" ref="R38">SUMPRODUCT(('Data - new apprentices'!$A$2:$A$90386=$A$3)*('Data - new apprentices'!$G$2:$G$90386=$R$4)*('Data - new apprentices'!$B$2:$B$90386=$A38)*('Data - new apprentices'!$H$2:$H$90386=R$5)*('Data - new apprentices'!$I$2:$I$90386))</f>
        <v>1</v>
      </c>
      <c r="S38" s="66" cm="1">
        <f t="array" ref="S38">SUMPRODUCT(('Data - new apprentices'!$A$2:$A$90386=$A$3)*('Data - new apprentices'!$G$2:$G$90386=$R$4)*('Data - new apprentices'!$B$2:$B$90386=$A38)*('Data - new apprentices'!$H$2:$H$90386=S$5)*('Data - new apprentices'!$I$2:$I$90386))</f>
        <v>3</v>
      </c>
      <c r="T38" s="66" cm="1">
        <f t="array" ref="T38">SUMPRODUCT(('Data - new apprentices'!$A$2:$A$90386=$A$3)*('Data - new apprentices'!$G$2:$G$90386=$R$4)*('Data - new apprentices'!$B$2:$B$90386=$A38)*('Data - new apprentices'!$H$2:$H$90386=T$5)*('Data - new apprentices'!$I$2:$I$90386))</f>
        <v>1</v>
      </c>
      <c r="U38" s="66" cm="1">
        <f t="array" ref="U38">SUMPRODUCT(('Data - new apprentices'!$A$2:$A$90386=$A$3)*('Data - new apprentices'!$G$2:$G$90386=$R$4)*('Data - new apprentices'!$B$2:$B$90386=$A38)*('Data - new apprentices'!$H$2:$H$90386=U$5)*('Data - new apprentices'!$I$2:$I$90386))</f>
        <v>0</v>
      </c>
      <c r="V38" s="66" cm="1">
        <f t="array" ref="V38">SUMPRODUCT(('Data - new apprentices'!$A$2:$A$90386=$A$3)*('Data - new apprentices'!$G$2:$G$90386=$R$4)*('Data - new apprentices'!$B$2:$B$90386=$A38)*('Data - new apprentices'!$H$2:$H$90386=V$5)*('Data - new apprentices'!$I$2:$I$90386))</f>
        <v>0</v>
      </c>
      <c r="W38" s="66" cm="1">
        <f t="array" ref="W38">SUMPRODUCT(('Data - new apprentices'!$A$2:$A$90386=$A$3)*('Data - new apprentices'!$G$2:$G$90386=$R$4)*('Data - new apprentices'!$B$2:$B$90386=$A38)*('Data - new apprentices'!$H$2:$H$90386=W$5)*('Data - new apprentices'!$I$2:$I$90386))</f>
        <v>0</v>
      </c>
      <c r="X38" s="76">
        <f t="shared" si="12"/>
        <v>30.1</v>
      </c>
      <c r="Y38" s="68"/>
      <c r="Z38" s="66">
        <f t="shared" ref="Z38:Z56" si="13">R38+J38+B38</f>
        <v>1</v>
      </c>
      <c r="AA38" s="66">
        <f t="shared" ref="AA38:AA56" si="14">S38+K38+C38</f>
        <v>3</v>
      </c>
      <c r="AB38" s="66">
        <f t="shared" ref="AB38:AB56" si="15">T38+L38+D38</f>
        <v>2</v>
      </c>
      <c r="AC38" s="66">
        <f t="shared" ref="AC38:AC56" si="16">U38+M38+E38</f>
        <v>1</v>
      </c>
      <c r="AD38" s="66">
        <f t="shared" ref="AD38:AD56" si="17">V38+N38+F38</f>
        <v>0</v>
      </c>
      <c r="AE38" s="66">
        <f t="shared" ref="AE38:AE56" si="18">W38+O38+G38</f>
        <v>0</v>
      </c>
      <c r="AF38" s="76">
        <f t="shared" si="9"/>
        <v>34.5</v>
      </c>
      <c r="AG38" s="59"/>
      <c r="AH38" s="59"/>
      <c r="AI38" s="68"/>
      <c r="AJ38" s="68"/>
      <c r="AK38" s="59"/>
      <c r="AL38" s="59"/>
    </row>
    <row r="39" spans="1:38" ht="15" customHeight="1" x14ac:dyDescent="0.25">
      <c r="A39" s="59" t="s">
        <v>24</v>
      </c>
      <c r="B39" s="66" cm="1">
        <f t="array" ref="B39">SUMPRODUCT(('Data - new apprentices'!$A$2:$A$90386=$A$3)*('Data - new apprentices'!$G$2:$G$90386=$B$4)*('Data - new apprentices'!$B$2:$B$90386=$A39)*('Data - new apprentices'!$H$2:$H$90386=B$5)*('Data - new apprentices'!$I$2:$I$90386))</f>
        <v>6</v>
      </c>
      <c r="C39" s="66" cm="1">
        <f t="array" ref="C39">SUMPRODUCT(('Data - new apprentices'!$A$2:$A$90386=$A$3)*('Data - new apprentices'!$G$2:$G$90386=$B$4)*('Data - new apprentices'!$B$2:$B$90386=$A39)*('Data - new apprentices'!$H$2:$H$90386=C$5)*('Data - new apprentices'!$I$2:$I$90386))</f>
        <v>20</v>
      </c>
      <c r="D39" s="66" cm="1">
        <f t="array" ref="D39">SUMPRODUCT(('Data - new apprentices'!$A$2:$A$90386=$A$3)*('Data - new apprentices'!$G$2:$G$90386=$B$4)*('Data - new apprentices'!$B$2:$B$90386=$A39)*('Data - new apprentices'!$H$2:$H$90386=D$5)*('Data - new apprentices'!$I$2:$I$90386))</f>
        <v>3</v>
      </c>
      <c r="E39" s="66" cm="1">
        <f t="array" ref="E39">SUMPRODUCT(('Data - new apprentices'!$A$2:$A$90386=$A$3)*('Data - new apprentices'!$G$2:$G$90386=$B$4)*('Data - new apprentices'!$B$2:$B$90386=$A39)*('Data - new apprentices'!$H$2:$H$90386=E$5)*('Data - new apprentices'!$I$2:$I$90386))</f>
        <v>0</v>
      </c>
      <c r="F39" s="66" cm="1">
        <f t="array" ref="F39">SUMPRODUCT(('Data - new apprentices'!$A$2:$A$90386=$A$3)*('Data - new apprentices'!$G$2:$G$90386=$B$4)*('Data - new apprentices'!$B$2:$B$90386=$A39)*('Data - new apprentices'!$H$2:$H$90386=F$5)*('Data - new apprentices'!$I$2:$I$90386))</f>
        <v>0</v>
      </c>
      <c r="G39" s="66" cm="1">
        <f t="array" ref="G39">SUMPRODUCT(('Data - new apprentices'!$A$2:$A$90386=$A$3)*('Data - new apprentices'!$G$2:$G$90386=$B$4)*('Data - new apprentices'!$B$2:$B$90386=$A39)*('Data - new apprentices'!$H$2:$H$90386=G$5)*('Data - new apprentices'!$I$2:$I$90386))</f>
        <v>0</v>
      </c>
      <c r="H39" s="76">
        <f t="shared" si="10"/>
        <v>29.017241379310345</v>
      </c>
      <c r="I39" s="68"/>
      <c r="J39" s="66" cm="1">
        <f t="array" ref="J39">SUMPRODUCT(('Data - new apprentices'!$A$2:$A$90386=$A$3)*('Data - new apprentices'!$G$2:$G$90386=$J$4)*('Data - new apprentices'!$B$2:$B$90386=$A39)*('Data - new apprentices'!$H$2:$H$90386=J$5)*('Data - new apprentices'!$I$2:$I$90386))</f>
        <v>0</v>
      </c>
      <c r="K39" s="66" cm="1">
        <f t="array" ref="K39">SUMPRODUCT(('Data - new apprentices'!$A$2:$A$90386=$A$3)*('Data - new apprentices'!$G$2:$G$90386=$J$4)*('Data - new apprentices'!$B$2:$B$90386=$A39)*('Data - new apprentices'!$H$2:$H$90386=K$5)*('Data - new apprentices'!$I$2:$I$90386))</f>
        <v>0</v>
      </c>
      <c r="L39" s="66" cm="1">
        <f t="array" ref="L39">SUMPRODUCT(('Data - new apprentices'!$A$2:$A$90386=$A$3)*('Data - new apprentices'!$G$2:$G$90386=$J$4)*('Data - new apprentices'!$B$2:$B$90386=$A39)*('Data - new apprentices'!$H$2:$H$90386=L$5)*('Data - new apprentices'!$I$2:$I$90386))</f>
        <v>0</v>
      </c>
      <c r="M39" s="66" cm="1">
        <f t="array" ref="M39">SUMPRODUCT(('Data - new apprentices'!$A$2:$A$90386=$A$3)*('Data - new apprentices'!$G$2:$G$90386=$J$4)*('Data - new apprentices'!$B$2:$B$90386=$A39)*('Data - new apprentices'!$H$2:$H$90386=M$5)*('Data - new apprentices'!$I$2:$I$90386))</f>
        <v>0</v>
      </c>
      <c r="N39" s="66" cm="1">
        <f t="array" ref="N39">SUMPRODUCT(('Data - new apprentices'!$A$2:$A$90386=$A$3)*('Data - new apprentices'!$G$2:$G$90386=$J$4)*('Data - new apprentices'!$B$2:$B$90386=$A39)*('Data - new apprentices'!$H$2:$H$90386=N$5)*('Data - new apprentices'!$I$2:$I$90386))</f>
        <v>0</v>
      </c>
      <c r="O39" s="66" cm="1">
        <f t="array" ref="O39">SUMPRODUCT(('Data - new apprentices'!$A$2:$A$90386=$A$3)*('Data - new apprentices'!$G$2:$G$90386=$J$4)*('Data - new apprentices'!$B$2:$B$90386=$A39)*('Data - new apprentices'!$H$2:$H$90386=O$5)*('Data - new apprentices'!$I$2:$I$90386))</f>
        <v>0</v>
      </c>
      <c r="P39" s="67" t="str">
        <f t="shared" si="11"/>
        <v>-</v>
      </c>
      <c r="Q39" s="68"/>
      <c r="R39" s="66" cm="1">
        <f t="array" ref="R39">SUMPRODUCT(('Data - new apprentices'!$A$2:$A$90386=$A$3)*('Data - new apprentices'!$G$2:$G$90386=$R$4)*('Data - new apprentices'!$B$2:$B$90386=$A39)*('Data - new apprentices'!$H$2:$H$90386=R$5)*('Data - new apprentices'!$I$2:$I$90386))</f>
        <v>5</v>
      </c>
      <c r="S39" s="66" cm="1">
        <f t="array" ref="S39">SUMPRODUCT(('Data - new apprentices'!$A$2:$A$90386=$A$3)*('Data - new apprentices'!$G$2:$G$90386=$R$4)*('Data - new apprentices'!$B$2:$B$90386=$A39)*('Data - new apprentices'!$H$2:$H$90386=S$5)*('Data - new apprentices'!$I$2:$I$90386))</f>
        <v>2</v>
      </c>
      <c r="T39" s="66" cm="1">
        <f t="array" ref="T39">SUMPRODUCT(('Data - new apprentices'!$A$2:$A$90386=$A$3)*('Data - new apprentices'!$G$2:$G$90386=$R$4)*('Data - new apprentices'!$B$2:$B$90386=$A39)*('Data - new apprentices'!$H$2:$H$90386=T$5)*('Data - new apprentices'!$I$2:$I$90386))</f>
        <v>0</v>
      </c>
      <c r="U39" s="66" cm="1">
        <f t="array" ref="U39">SUMPRODUCT(('Data - new apprentices'!$A$2:$A$90386=$A$3)*('Data - new apprentices'!$G$2:$G$90386=$R$4)*('Data - new apprentices'!$B$2:$B$90386=$A39)*('Data - new apprentices'!$H$2:$H$90386=U$5)*('Data - new apprentices'!$I$2:$I$90386))</f>
        <v>0</v>
      </c>
      <c r="V39" s="66" cm="1">
        <f t="array" ref="V39">SUMPRODUCT(('Data - new apprentices'!$A$2:$A$90386=$A$3)*('Data - new apprentices'!$G$2:$G$90386=$R$4)*('Data - new apprentices'!$B$2:$B$90386=$A39)*('Data - new apprentices'!$H$2:$H$90386=V$5)*('Data - new apprentices'!$I$2:$I$90386))</f>
        <v>0</v>
      </c>
      <c r="W39" s="66" cm="1">
        <f t="array" ref="W39">SUMPRODUCT(('Data - new apprentices'!$A$2:$A$90386=$A$3)*('Data - new apprentices'!$G$2:$G$90386=$R$4)*('Data - new apprentices'!$B$2:$B$90386=$A39)*('Data - new apprentices'!$H$2:$H$90386=W$5)*('Data - new apprentices'!$I$2:$I$90386))</f>
        <v>0</v>
      </c>
      <c r="X39" s="76">
        <f t="shared" si="12"/>
        <v>22.857142857142858</v>
      </c>
      <c r="Y39" s="68"/>
      <c r="Z39" s="66">
        <f t="shared" si="13"/>
        <v>11</v>
      </c>
      <c r="AA39" s="66">
        <f t="shared" si="14"/>
        <v>22</v>
      </c>
      <c r="AB39" s="66">
        <f t="shared" si="15"/>
        <v>3</v>
      </c>
      <c r="AC39" s="66">
        <f t="shared" si="16"/>
        <v>0</v>
      </c>
      <c r="AD39" s="66">
        <f t="shared" si="17"/>
        <v>0</v>
      </c>
      <c r="AE39" s="66">
        <f t="shared" si="18"/>
        <v>0</v>
      </c>
      <c r="AF39" s="76">
        <f t="shared" si="9"/>
        <v>27.819444444444446</v>
      </c>
      <c r="AG39" s="59"/>
      <c r="AH39" s="59"/>
      <c r="AI39" s="68"/>
      <c r="AJ39" s="68"/>
      <c r="AK39" s="59"/>
      <c r="AL39" s="59"/>
    </row>
    <row r="40" spans="1:38" ht="15" customHeight="1" x14ac:dyDescent="0.25">
      <c r="A40" s="59" t="s">
        <v>25</v>
      </c>
      <c r="B40" s="66" cm="1">
        <f t="array" ref="B40">SUMPRODUCT(('Data - new apprentices'!$A$2:$A$90386=$A$3)*('Data - new apprentices'!$G$2:$G$90386=$B$4)*('Data - new apprentices'!$B$2:$B$90386=$A40)*('Data - new apprentices'!$H$2:$H$90386=B$5)*('Data - new apprentices'!$I$2:$I$90386))</f>
        <v>0</v>
      </c>
      <c r="C40" s="66" cm="1">
        <f t="array" ref="C40">SUMPRODUCT(('Data - new apprentices'!$A$2:$A$90386=$A$3)*('Data - new apprentices'!$G$2:$G$90386=$B$4)*('Data - new apprentices'!$B$2:$B$90386=$A40)*('Data - new apprentices'!$H$2:$H$90386=C$5)*('Data - new apprentices'!$I$2:$I$90386))</f>
        <v>0</v>
      </c>
      <c r="D40" s="66" cm="1">
        <f t="array" ref="D40">SUMPRODUCT(('Data - new apprentices'!$A$2:$A$90386=$A$3)*('Data - new apprentices'!$G$2:$G$90386=$B$4)*('Data - new apprentices'!$B$2:$B$90386=$A40)*('Data - new apprentices'!$H$2:$H$90386=D$5)*('Data - new apprentices'!$I$2:$I$90386))</f>
        <v>0</v>
      </c>
      <c r="E40" s="66" cm="1">
        <f t="array" ref="E40">SUMPRODUCT(('Data - new apprentices'!$A$2:$A$90386=$A$3)*('Data - new apprentices'!$G$2:$G$90386=$B$4)*('Data - new apprentices'!$B$2:$B$90386=$A40)*('Data - new apprentices'!$H$2:$H$90386=E$5)*('Data - new apprentices'!$I$2:$I$90386))</f>
        <v>0</v>
      </c>
      <c r="F40" s="66" cm="1">
        <f t="array" ref="F40">SUMPRODUCT(('Data - new apprentices'!$A$2:$A$90386=$A$3)*('Data - new apprentices'!$G$2:$G$90386=$B$4)*('Data - new apprentices'!$B$2:$B$90386=$A40)*('Data - new apprentices'!$H$2:$H$90386=F$5)*('Data - new apprentices'!$I$2:$I$90386))</f>
        <v>0</v>
      </c>
      <c r="G40" s="66" cm="1">
        <f t="array" ref="G40">SUMPRODUCT(('Data - new apprentices'!$A$2:$A$90386=$A$3)*('Data - new apprentices'!$G$2:$G$90386=$B$4)*('Data - new apprentices'!$B$2:$B$90386=$A40)*('Data - new apprentices'!$H$2:$H$90386=G$5)*('Data - new apprentices'!$I$2:$I$90386))</f>
        <v>0</v>
      </c>
      <c r="H40" s="67" t="str">
        <f t="shared" si="10"/>
        <v>-</v>
      </c>
      <c r="I40" s="68"/>
      <c r="J40" s="66" cm="1">
        <f t="array" ref="J40">SUMPRODUCT(('Data - new apprentices'!$A$2:$A$90386=$A$3)*('Data - new apprentices'!$G$2:$G$90386=$J$4)*('Data - new apprentices'!$B$2:$B$90386=$A40)*('Data - new apprentices'!$H$2:$H$90386=J$5)*('Data - new apprentices'!$I$2:$I$90386))</f>
        <v>2</v>
      </c>
      <c r="K40" s="66" cm="1">
        <f t="array" ref="K40">SUMPRODUCT(('Data - new apprentices'!$A$2:$A$90386=$A$3)*('Data - new apprentices'!$G$2:$G$90386=$J$4)*('Data - new apprentices'!$B$2:$B$90386=$A40)*('Data - new apprentices'!$H$2:$H$90386=K$5)*('Data - new apprentices'!$I$2:$I$90386))</f>
        <v>4</v>
      </c>
      <c r="L40" s="66" cm="1">
        <f t="array" ref="L40">SUMPRODUCT(('Data - new apprentices'!$A$2:$A$90386=$A$3)*('Data - new apprentices'!$G$2:$G$90386=$J$4)*('Data - new apprentices'!$B$2:$B$90386=$A40)*('Data - new apprentices'!$H$2:$H$90386=L$5)*('Data - new apprentices'!$I$2:$I$90386))</f>
        <v>1</v>
      </c>
      <c r="M40" s="66" cm="1">
        <f t="array" ref="M40">SUMPRODUCT(('Data - new apprentices'!$A$2:$A$90386=$A$3)*('Data - new apprentices'!$G$2:$G$90386=$J$4)*('Data - new apprentices'!$B$2:$B$90386=$A40)*('Data - new apprentices'!$H$2:$H$90386=M$5)*('Data - new apprentices'!$I$2:$I$90386))</f>
        <v>0</v>
      </c>
      <c r="N40" s="66" cm="1">
        <f t="array" ref="N40">SUMPRODUCT(('Data - new apprentices'!$A$2:$A$90386=$A$3)*('Data - new apprentices'!$G$2:$G$90386=$J$4)*('Data - new apprentices'!$B$2:$B$90386=$A40)*('Data - new apprentices'!$H$2:$H$90386=N$5)*('Data - new apprentices'!$I$2:$I$90386))</f>
        <v>0</v>
      </c>
      <c r="O40" s="66" cm="1">
        <f t="array" ref="O40">SUMPRODUCT(('Data - new apprentices'!$A$2:$A$90386=$A$3)*('Data - new apprentices'!$G$2:$G$90386=$J$4)*('Data - new apprentices'!$B$2:$B$90386=$A40)*('Data - new apprentices'!$H$2:$H$90386=O$5)*('Data - new apprentices'!$I$2:$I$90386))</f>
        <v>0</v>
      </c>
      <c r="P40" s="76">
        <f t="shared" si="11"/>
        <v>28.642857142857139</v>
      </c>
      <c r="Q40" s="68"/>
      <c r="R40" s="66" cm="1">
        <f t="array" ref="R40">SUMPRODUCT(('Data - new apprentices'!$A$2:$A$90386=$A$3)*('Data - new apprentices'!$G$2:$G$90386=$R$4)*('Data - new apprentices'!$B$2:$B$90386=$A40)*('Data - new apprentices'!$H$2:$H$90386=R$5)*('Data - new apprentices'!$I$2:$I$90386))</f>
        <v>0</v>
      </c>
      <c r="S40" s="66" cm="1">
        <f t="array" ref="S40">SUMPRODUCT(('Data - new apprentices'!$A$2:$A$90386=$A$3)*('Data - new apprentices'!$G$2:$G$90386=$R$4)*('Data - new apprentices'!$B$2:$B$90386=$A40)*('Data - new apprentices'!$H$2:$H$90386=S$5)*('Data - new apprentices'!$I$2:$I$90386))</f>
        <v>1</v>
      </c>
      <c r="T40" s="66" cm="1">
        <f t="array" ref="T40">SUMPRODUCT(('Data - new apprentices'!$A$2:$A$90386=$A$3)*('Data - new apprentices'!$G$2:$G$90386=$R$4)*('Data - new apprentices'!$B$2:$B$90386=$A40)*('Data - new apprentices'!$H$2:$H$90386=T$5)*('Data - new apprentices'!$I$2:$I$90386))</f>
        <v>0</v>
      </c>
      <c r="U40" s="66" cm="1">
        <f t="array" ref="U40">SUMPRODUCT(('Data - new apprentices'!$A$2:$A$90386=$A$3)*('Data - new apprentices'!$G$2:$G$90386=$R$4)*('Data - new apprentices'!$B$2:$B$90386=$A40)*('Data - new apprentices'!$H$2:$H$90386=U$5)*('Data - new apprentices'!$I$2:$I$90386))</f>
        <v>0</v>
      </c>
      <c r="V40" s="66" cm="1">
        <f t="array" ref="V40">SUMPRODUCT(('Data - new apprentices'!$A$2:$A$90386=$A$3)*('Data - new apprentices'!$G$2:$G$90386=$R$4)*('Data - new apprentices'!$B$2:$B$90386=$A40)*('Data - new apprentices'!$H$2:$H$90386=V$5)*('Data - new apprentices'!$I$2:$I$90386))</f>
        <v>0</v>
      </c>
      <c r="W40" s="66" cm="1">
        <f t="array" ref="W40">SUMPRODUCT(('Data - new apprentices'!$A$2:$A$90386=$A$3)*('Data - new apprentices'!$G$2:$G$90386=$R$4)*('Data - new apprentices'!$B$2:$B$90386=$A40)*('Data - new apprentices'!$H$2:$H$90386=W$5)*('Data - new apprentices'!$I$2:$I$90386))</f>
        <v>0</v>
      </c>
      <c r="X40" s="76">
        <f t="shared" si="12"/>
        <v>30</v>
      </c>
      <c r="Y40" s="68"/>
      <c r="Z40" s="66">
        <f t="shared" si="13"/>
        <v>2</v>
      </c>
      <c r="AA40" s="66">
        <f t="shared" si="14"/>
        <v>5</v>
      </c>
      <c r="AB40" s="66">
        <f t="shared" si="15"/>
        <v>1</v>
      </c>
      <c r="AC40" s="66">
        <f t="shared" si="16"/>
        <v>0</v>
      </c>
      <c r="AD40" s="66">
        <f t="shared" si="17"/>
        <v>0</v>
      </c>
      <c r="AE40" s="66">
        <f t="shared" si="18"/>
        <v>0</v>
      </c>
      <c r="AF40" s="76">
        <f t="shared" si="9"/>
        <v>28.8125</v>
      </c>
      <c r="AG40" s="59"/>
      <c r="AH40" s="59"/>
      <c r="AI40" s="68"/>
      <c r="AJ40" s="68"/>
      <c r="AK40" s="59"/>
      <c r="AL40" s="59"/>
    </row>
    <row r="41" spans="1:38" ht="15" customHeight="1" x14ac:dyDescent="0.25">
      <c r="A41" s="59" t="s">
        <v>69</v>
      </c>
      <c r="B41" s="66" cm="1">
        <f t="array" ref="B41">SUMPRODUCT(('Data - new apprentices'!$A$2:$A$90386=$A$3)*('Data - new apprentices'!$G$2:$G$90386=$B$4)*('Data - new apprentices'!$B$2:$B$90386=$A41)*('Data - new apprentices'!$H$2:$H$90386=B$5)*('Data - new apprentices'!$I$2:$I$90386))</f>
        <v>0</v>
      </c>
      <c r="C41" s="66" cm="1">
        <f t="array" ref="C41">SUMPRODUCT(('Data - new apprentices'!$A$2:$A$90386=$A$3)*('Data - new apprentices'!$G$2:$G$90386=$B$4)*('Data - new apprentices'!$B$2:$B$90386=$A41)*('Data - new apprentices'!$H$2:$H$90386=C$5)*('Data - new apprentices'!$I$2:$I$90386))</f>
        <v>0</v>
      </c>
      <c r="D41" s="66" cm="1">
        <f t="array" ref="D41">SUMPRODUCT(('Data - new apprentices'!$A$2:$A$90386=$A$3)*('Data - new apprentices'!$G$2:$G$90386=$B$4)*('Data - new apprentices'!$B$2:$B$90386=$A41)*('Data - new apprentices'!$H$2:$H$90386=D$5)*('Data - new apprentices'!$I$2:$I$90386))</f>
        <v>0</v>
      </c>
      <c r="E41" s="66" cm="1">
        <f t="array" ref="E41">SUMPRODUCT(('Data - new apprentices'!$A$2:$A$90386=$A$3)*('Data - new apprentices'!$G$2:$G$90386=$B$4)*('Data - new apprentices'!$B$2:$B$90386=$A41)*('Data - new apprentices'!$H$2:$H$90386=E$5)*('Data - new apprentices'!$I$2:$I$90386))</f>
        <v>0</v>
      </c>
      <c r="F41" s="66" cm="1">
        <f t="array" ref="F41">SUMPRODUCT(('Data - new apprentices'!$A$2:$A$90386=$A$3)*('Data - new apprentices'!$G$2:$G$90386=$B$4)*('Data - new apprentices'!$B$2:$B$90386=$A41)*('Data - new apprentices'!$H$2:$H$90386=F$5)*('Data - new apprentices'!$I$2:$I$90386))</f>
        <v>0</v>
      </c>
      <c r="G41" s="66" cm="1">
        <f t="array" ref="G41">SUMPRODUCT(('Data - new apprentices'!$A$2:$A$90386=$A$3)*('Data - new apprentices'!$G$2:$G$90386=$B$4)*('Data - new apprentices'!$B$2:$B$90386=$A41)*('Data - new apprentices'!$H$2:$H$90386=G$5)*('Data - new apprentices'!$I$2:$I$90386))</f>
        <v>0</v>
      </c>
      <c r="H41" s="67" t="str">
        <f t="shared" si="10"/>
        <v>-</v>
      </c>
      <c r="I41" s="68"/>
      <c r="J41" s="66" cm="1">
        <f t="array" ref="J41">SUMPRODUCT(('Data - new apprentices'!$A$2:$A$90386=$A$3)*('Data - new apprentices'!$G$2:$G$90386=$J$4)*('Data - new apprentices'!$B$2:$B$90386=$A41)*('Data - new apprentices'!$H$2:$H$90386=J$5)*('Data - new apprentices'!$I$2:$I$90386))</f>
        <v>0</v>
      </c>
      <c r="K41" s="66" cm="1">
        <f t="array" ref="K41">SUMPRODUCT(('Data - new apprentices'!$A$2:$A$90386=$A$3)*('Data - new apprentices'!$G$2:$G$90386=$J$4)*('Data - new apprentices'!$B$2:$B$90386=$A41)*('Data - new apprentices'!$H$2:$H$90386=K$5)*('Data - new apprentices'!$I$2:$I$90386))</f>
        <v>0</v>
      </c>
      <c r="L41" s="66" cm="1">
        <f t="array" ref="L41">SUMPRODUCT(('Data - new apprentices'!$A$2:$A$90386=$A$3)*('Data - new apprentices'!$G$2:$G$90386=$J$4)*('Data - new apprentices'!$B$2:$B$90386=$A41)*('Data - new apprentices'!$H$2:$H$90386=L$5)*('Data - new apprentices'!$I$2:$I$90386))</f>
        <v>0</v>
      </c>
      <c r="M41" s="66" cm="1">
        <f t="array" ref="M41">SUMPRODUCT(('Data - new apprentices'!$A$2:$A$90386=$A$3)*('Data - new apprentices'!$G$2:$G$90386=$J$4)*('Data - new apprentices'!$B$2:$B$90386=$A41)*('Data - new apprentices'!$H$2:$H$90386=M$5)*('Data - new apprentices'!$I$2:$I$90386))</f>
        <v>0</v>
      </c>
      <c r="N41" s="66" cm="1">
        <f t="array" ref="N41">SUMPRODUCT(('Data - new apprentices'!$A$2:$A$90386=$A$3)*('Data - new apprentices'!$G$2:$G$90386=$J$4)*('Data - new apprentices'!$B$2:$B$90386=$A41)*('Data - new apprentices'!$H$2:$H$90386=N$5)*('Data - new apprentices'!$I$2:$I$90386))</f>
        <v>0</v>
      </c>
      <c r="O41" s="66" cm="1">
        <f t="array" ref="O41">SUMPRODUCT(('Data - new apprentices'!$A$2:$A$90386=$A$3)*('Data - new apprentices'!$G$2:$G$90386=$J$4)*('Data - new apprentices'!$B$2:$B$90386=$A41)*('Data - new apprentices'!$H$2:$H$90386=O$5)*('Data - new apprentices'!$I$2:$I$90386))</f>
        <v>0</v>
      </c>
      <c r="P41" s="67" t="str">
        <f t="shared" si="11"/>
        <v>-</v>
      </c>
      <c r="Q41" s="68"/>
      <c r="R41" s="66" cm="1">
        <f t="array" ref="R41">SUMPRODUCT(('Data - new apprentices'!$A$2:$A$90386=$A$3)*('Data - new apprentices'!$G$2:$G$90386=$R$4)*('Data - new apprentices'!$B$2:$B$90386=$A41)*('Data - new apprentices'!$H$2:$H$90386=R$5)*('Data - new apprentices'!$I$2:$I$90386))</f>
        <v>0</v>
      </c>
      <c r="S41" s="66" cm="1">
        <f t="array" ref="S41">SUMPRODUCT(('Data - new apprentices'!$A$2:$A$90386=$A$3)*('Data - new apprentices'!$G$2:$G$90386=$R$4)*('Data - new apprentices'!$B$2:$B$90386=$A41)*('Data - new apprentices'!$H$2:$H$90386=S$5)*('Data - new apprentices'!$I$2:$I$90386))</f>
        <v>0</v>
      </c>
      <c r="T41" s="66" cm="1">
        <f t="array" ref="T41">SUMPRODUCT(('Data - new apprentices'!$A$2:$A$90386=$A$3)*('Data - new apprentices'!$G$2:$G$90386=$R$4)*('Data - new apprentices'!$B$2:$B$90386=$A41)*('Data - new apprentices'!$H$2:$H$90386=T$5)*('Data - new apprentices'!$I$2:$I$90386))</f>
        <v>0</v>
      </c>
      <c r="U41" s="66" cm="1">
        <f t="array" ref="U41">SUMPRODUCT(('Data - new apprentices'!$A$2:$A$90386=$A$3)*('Data - new apprentices'!$G$2:$G$90386=$R$4)*('Data - new apprentices'!$B$2:$B$90386=$A41)*('Data - new apprentices'!$H$2:$H$90386=U$5)*('Data - new apprentices'!$I$2:$I$90386))</f>
        <v>0</v>
      </c>
      <c r="V41" s="66" cm="1">
        <f t="array" ref="V41">SUMPRODUCT(('Data - new apprentices'!$A$2:$A$90386=$A$3)*('Data - new apprentices'!$G$2:$G$90386=$R$4)*('Data - new apprentices'!$B$2:$B$90386=$A41)*('Data - new apprentices'!$H$2:$H$90386=V$5)*('Data - new apprentices'!$I$2:$I$90386))</f>
        <v>0</v>
      </c>
      <c r="W41" s="66" cm="1">
        <f t="array" ref="W41">SUMPRODUCT(('Data - new apprentices'!$A$2:$A$90386=$A$3)*('Data - new apprentices'!$G$2:$G$90386=$R$4)*('Data - new apprentices'!$B$2:$B$90386=$A41)*('Data - new apprentices'!$H$2:$H$90386=W$5)*('Data - new apprentices'!$I$2:$I$90386))</f>
        <v>0</v>
      </c>
      <c r="X41" s="67" t="str">
        <f t="shared" si="12"/>
        <v>-</v>
      </c>
      <c r="Y41" s="68"/>
      <c r="Z41" s="66">
        <f t="shared" si="13"/>
        <v>0</v>
      </c>
      <c r="AA41" s="66">
        <f t="shared" si="14"/>
        <v>0</v>
      </c>
      <c r="AB41" s="66">
        <f t="shared" si="15"/>
        <v>0</v>
      </c>
      <c r="AC41" s="66">
        <f t="shared" si="16"/>
        <v>0</v>
      </c>
      <c r="AD41" s="66">
        <f t="shared" si="17"/>
        <v>0</v>
      </c>
      <c r="AE41" s="66">
        <f t="shared" si="18"/>
        <v>0</v>
      </c>
      <c r="AF41" s="67" t="str">
        <f t="shared" si="9"/>
        <v>-</v>
      </c>
      <c r="AG41" s="59"/>
      <c r="AH41" s="59"/>
      <c r="AI41" s="68"/>
      <c r="AJ41" s="68"/>
      <c r="AK41" s="59"/>
      <c r="AL41" s="59"/>
    </row>
    <row r="42" spans="1:38" ht="15" customHeight="1" x14ac:dyDescent="0.25">
      <c r="A42" s="59" t="s">
        <v>26</v>
      </c>
      <c r="B42" s="66" cm="1">
        <f t="array" ref="B42">SUMPRODUCT(('Data - new apprentices'!$A$2:$A$90386=$A$3)*('Data - new apprentices'!$G$2:$G$90386=$B$4)*('Data - new apprentices'!$B$2:$B$90386=$A42)*('Data - new apprentices'!$H$2:$H$90386=B$5)*('Data - new apprentices'!$I$2:$I$90386))</f>
        <v>0</v>
      </c>
      <c r="C42" s="66" cm="1">
        <f t="array" ref="C42">SUMPRODUCT(('Data - new apprentices'!$A$2:$A$90386=$A$3)*('Data - new apprentices'!$G$2:$G$90386=$B$4)*('Data - new apprentices'!$B$2:$B$90386=$A42)*('Data - new apprentices'!$H$2:$H$90386=C$5)*('Data - new apprentices'!$I$2:$I$90386))</f>
        <v>0</v>
      </c>
      <c r="D42" s="66" cm="1">
        <f t="array" ref="D42">SUMPRODUCT(('Data - new apprentices'!$A$2:$A$90386=$A$3)*('Data - new apprentices'!$G$2:$G$90386=$B$4)*('Data - new apprentices'!$B$2:$B$90386=$A42)*('Data - new apprentices'!$H$2:$H$90386=D$5)*('Data - new apprentices'!$I$2:$I$90386))</f>
        <v>0</v>
      </c>
      <c r="E42" s="66" cm="1">
        <f t="array" ref="E42">SUMPRODUCT(('Data - new apprentices'!$A$2:$A$90386=$A$3)*('Data - new apprentices'!$G$2:$G$90386=$B$4)*('Data - new apprentices'!$B$2:$B$90386=$A42)*('Data - new apprentices'!$H$2:$H$90386=E$5)*('Data - new apprentices'!$I$2:$I$90386))</f>
        <v>0</v>
      </c>
      <c r="F42" s="66" cm="1">
        <f t="array" ref="F42">SUMPRODUCT(('Data - new apprentices'!$A$2:$A$90386=$A$3)*('Data - new apprentices'!$G$2:$G$90386=$B$4)*('Data - new apprentices'!$B$2:$B$90386=$A42)*('Data - new apprentices'!$H$2:$H$90386=F$5)*('Data - new apprentices'!$I$2:$I$90386))</f>
        <v>0</v>
      </c>
      <c r="G42" s="66" cm="1">
        <f t="array" ref="G42">SUMPRODUCT(('Data - new apprentices'!$A$2:$A$90386=$A$3)*('Data - new apprentices'!$G$2:$G$90386=$B$4)*('Data - new apprentices'!$B$2:$B$90386=$A42)*('Data - new apprentices'!$H$2:$H$90386=G$5)*('Data - new apprentices'!$I$2:$I$90386))</f>
        <v>0</v>
      </c>
      <c r="H42" s="67" t="str">
        <f t="shared" si="10"/>
        <v>-</v>
      </c>
      <c r="I42" s="68"/>
      <c r="J42" s="66" cm="1">
        <f t="array" ref="J42">SUMPRODUCT(('Data - new apprentices'!$A$2:$A$90386=$A$3)*('Data - new apprentices'!$G$2:$G$90386=$J$4)*('Data - new apprentices'!$B$2:$B$90386=$A42)*('Data - new apprentices'!$H$2:$H$90386=J$5)*('Data - new apprentices'!$I$2:$I$90386))</f>
        <v>0</v>
      </c>
      <c r="K42" s="66" cm="1">
        <f t="array" ref="K42">SUMPRODUCT(('Data - new apprentices'!$A$2:$A$90386=$A$3)*('Data - new apprentices'!$G$2:$G$90386=$J$4)*('Data - new apprentices'!$B$2:$B$90386=$A42)*('Data - new apprentices'!$H$2:$H$90386=K$5)*('Data - new apprentices'!$I$2:$I$90386))</f>
        <v>0</v>
      </c>
      <c r="L42" s="66" cm="1">
        <f t="array" ref="L42">SUMPRODUCT(('Data - new apprentices'!$A$2:$A$90386=$A$3)*('Data - new apprentices'!$G$2:$G$90386=$J$4)*('Data - new apprentices'!$B$2:$B$90386=$A42)*('Data - new apprentices'!$H$2:$H$90386=L$5)*('Data - new apprentices'!$I$2:$I$90386))</f>
        <v>0</v>
      </c>
      <c r="M42" s="66" cm="1">
        <f t="array" ref="M42">SUMPRODUCT(('Data - new apprentices'!$A$2:$A$90386=$A$3)*('Data - new apprentices'!$G$2:$G$90386=$J$4)*('Data - new apprentices'!$B$2:$B$90386=$A42)*('Data - new apprentices'!$H$2:$H$90386=M$5)*('Data - new apprentices'!$I$2:$I$90386))</f>
        <v>0</v>
      </c>
      <c r="N42" s="66" cm="1">
        <f t="array" ref="N42">SUMPRODUCT(('Data - new apprentices'!$A$2:$A$90386=$A$3)*('Data - new apprentices'!$G$2:$G$90386=$J$4)*('Data - new apprentices'!$B$2:$B$90386=$A42)*('Data - new apprentices'!$H$2:$H$90386=N$5)*('Data - new apprentices'!$I$2:$I$90386))</f>
        <v>0</v>
      </c>
      <c r="O42" s="66" cm="1">
        <f t="array" ref="O42">SUMPRODUCT(('Data - new apprentices'!$A$2:$A$90386=$A$3)*('Data - new apprentices'!$G$2:$G$90386=$J$4)*('Data - new apprentices'!$B$2:$B$90386=$A42)*('Data - new apprentices'!$H$2:$H$90386=O$5)*('Data - new apprentices'!$I$2:$I$90386))</f>
        <v>0</v>
      </c>
      <c r="P42" s="67" t="str">
        <f t="shared" si="11"/>
        <v>-</v>
      </c>
      <c r="Q42" s="68"/>
      <c r="R42" s="66" cm="1">
        <f t="array" ref="R42">SUMPRODUCT(('Data - new apprentices'!$A$2:$A$90386=$A$3)*('Data - new apprentices'!$G$2:$G$90386=$R$4)*('Data - new apprentices'!$B$2:$B$90386=$A42)*('Data - new apprentices'!$H$2:$H$90386=R$5)*('Data - new apprentices'!$I$2:$I$90386))</f>
        <v>0</v>
      </c>
      <c r="S42" s="66" cm="1">
        <f t="array" ref="S42">SUMPRODUCT(('Data - new apprentices'!$A$2:$A$90386=$A$3)*('Data - new apprentices'!$G$2:$G$90386=$R$4)*('Data - new apprentices'!$B$2:$B$90386=$A42)*('Data - new apprentices'!$H$2:$H$90386=S$5)*('Data - new apprentices'!$I$2:$I$90386))</f>
        <v>0</v>
      </c>
      <c r="T42" s="66" cm="1">
        <f t="array" ref="T42">SUMPRODUCT(('Data - new apprentices'!$A$2:$A$90386=$A$3)*('Data - new apprentices'!$G$2:$G$90386=$R$4)*('Data - new apprentices'!$B$2:$B$90386=$A42)*('Data - new apprentices'!$H$2:$H$90386=T$5)*('Data - new apprentices'!$I$2:$I$90386))</f>
        <v>0</v>
      </c>
      <c r="U42" s="66" cm="1">
        <f t="array" ref="U42">SUMPRODUCT(('Data - new apprentices'!$A$2:$A$90386=$A$3)*('Data - new apprentices'!$G$2:$G$90386=$R$4)*('Data - new apprentices'!$B$2:$B$90386=$A42)*('Data - new apprentices'!$H$2:$H$90386=U$5)*('Data - new apprentices'!$I$2:$I$90386))</f>
        <v>0</v>
      </c>
      <c r="V42" s="66" cm="1">
        <f t="array" ref="V42">SUMPRODUCT(('Data - new apprentices'!$A$2:$A$90386=$A$3)*('Data - new apprentices'!$G$2:$G$90386=$R$4)*('Data - new apprentices'!$B$2:$B$90386=$A42)*('Data - new apprentices'!$H$2:$H$90386=V$5)*('Data - new apprentices'!$I$2:$I$90386))</f>
        <v>0</v>
      </c>
      <c r="W42" s="66" cm="1">
        <f t="array" ref="W42">SUMPRODUCT(('Data - new apprentices'!$A$2:$A$90386=$A$3)*('Data - new apprentices'!$G$2:$G$90386=$R$4)*('Data - new apprentices'!$B$2:$B$90386=$A42)*('Data - new apprentices'!$H$2:$H$90386=W$5)*('Data - new apprentices'!$I$2:$I$90386))</f>
        <v>0</v>
      </c>
      <c r="X42" s="67" t="str">
        <f t="shared" si="12"/>
        <v>-</v>
      </c>
      <c r="Y42" s="68"/>
      <c r="Z42" s="66">
        <f t="shared" si="13"/>
        <v>0</v>
      </c>
      <c r="AA42" s="66">
        <f t="shared" si="14"/>
        <v>0</v>
      </c>
      <c r="AB42" s="66">
        <f t="shared" si="15"/>
        <v>0</v>
      </c>
      <c r="AC42" s="66">
        <f t="shared" si="16"/>
        <v>0</v>
      </c>
      <c r="AD42" s="66">
        <f t="shared" si="17"/>
        <v>0</v>
      </c>
      <c r="AE42" s="66">
        <f t="shared" si="18"/>
        <v>0</v>
      </c>
      <c r="AF42" s="67" t="str">
        <f t="shared" si="9"/>
        <v>-</v>
      </c>
      <c r="AG42" s="59"/>
      <c r="AH42" s="59"/>
      <c r="AI42" s="68"/>
      <c r="AJ42" s="68"/>
      <c r="AK42" s="59"/>
      <c r="AL42" s="59"/>
    </row>
    <row r="43" spans="1:38" ht="15" customHeight="1" x14ac:dyDescent="0.25">
      <c r="A43" s="59" t="s">
        <v>27</v>
      </c>
      <c r="B43" s="66" cm="1">
        <f t="array" ref="B43">SUMPRODUCT(('Data - new apprentices'!$A$2:$A$90386=$A$3)*('Data - new apprentices'!$G$2:$G$90386=$B$4)*('Data - new apprentices'!$B$2:$B$90386=$A43)*('Data - new apprentices'!$H$2:$H$90386=B$5)*('Data - new apprentices'!$I$2:$I$90386))</f>
        <v>2</v>
      </c>
      <c r="C43" s="66" cm="1">
        <f t="array" ref="C43">SUMPRODUCT(('Data - new apprentices'!$A$2:$A$90386=$A$3)*('Data - new apprentices'!$G$2:$G$90386=$B$4)*('Data - new apprentices'!$B$2:$B$90386=$A43)*('Data - new apprentices'!$H$2:$H$90386=C$5)*('Data - new apprentices'!$I$2:$I$90386))</f>
        <v>6</v>
      </c>
      <c r="D43" s="66" cm="1">
        <f t="array" ref="D43">SUMPRODUCT(('Data - new apprentices'!$A$2:$A$90386=$A$3)*('Data - new apprentices'!$G$2:$G$90386=$B$4)*('Data - new apprentices'!$B$2:$B$90386=$A43)*('Data - new apprentices'!$H$2:$H$90386=D$5)*('Data - new apprentices'!$I$2:$I$90386))</f>
        <v>3</v>
      </c>
      <c r="E43" s="66" cm="1">
        <f t="array" ref="E43">SUMPRODUCT(('Data - new apprentices'!$A$2:$A$90386=$A$3)*('Data - new apprentices'!$G$2:$G$90386=$B$4)*('Data - new apprentices'!$B$2:$B$90386=$A43)*('Data - new apprentices'!$H$2:$H$90386=E$5)*('Data - new apprentices'!$I$2:$I$90386))</f>
        <v>0</v>
      </c>
      <c r="F43" s="66" cm="1">
        <f t="array" ref="F43">SUMPRODUCT(('Data - new apprentices'!$A$2:$A$90386=$A$3)*('Data - new apprentices'!$G$2:$G$90386=$B$4)*('Data - new apprentices'!$B$2:$B$90386=$A43)*('Data - new apprentices'!$H$2:$H$90386=F$5)*('Data - new apprentices'!$I$2:$I$90386))</f>
        <v>0</v>
      </c>
      <c r="G43" s="66" cm="1">
        <f t="array" ref="G43">SUMPRODUCT(('Data - new apprentices'!$A$2:$A$90386=$A$3)*('Data - new apprentices'!$G$2:$G$90386=$B$4)*('Data - new apprentices'!$B$2:$B$90386=$A43)*('Data - new apprentices'!$H$2:$H$90386=G$5)*('Data - new apprentices'!$I$2:$I$90386))</f>
        <v>0</v>
      </c>
      <c r="H43" s="76">
        <f t="shared" si="10"/>
        <v>31.045454545454547</v>
      </c>
      <c r="I43" s="68"/>
      <c r="J43" s="66" cm="1">
        <f t="array" ref="J43">SUMPRODUCT(('Data - new apprentices'!$A$2:$A$90386=$A$3)*('Data - new apprentices'!$G$2:$G$90386=$J$4)*('Data - new apprentices'!$B$2:$B$90386=$A43)*('Data - new apprentices'!$H$2:$H$90386=J$5)*('Data - new apprentices'!$I$2:$I$90386))</f>
        <v>0</v>
      </c>
      <c r="K43" s="66" cm="1">
        <f t="array" ref="K43">SUMPRODUCT(('Data - new apprentices'!$A$2:$A$90386=$A$3)*('Data - new apprentices'!$G$2:$G$90386=$J$4)*('Data - new apprentices'!$B$2:$B$90386=$A43)*('Data - new apprentices'!$H$2:$H$90386=K$5)*('Data - new apprentices'!$I$2:$I$90386))</f>
        <v>0</v>
      </c>
      <c r="L43" s="66" cm="1">
        <f t="array" ref="L43">SUMPRODUCT(('Data - new apprentices'!$A$2:$A$90386=$A$3)*('Data - new apprentices'!$G$2:$G$90386=$J$4)*('Data - new apprentices'!$B$2:$B$90386=$A43)*('Data - new apprentices'!$H$2:$H$90386=L$5)*('Data - new apprentices'!$I$2:$I$90386))</f>
        <v>0</v>
      </c>
      <c r="M43" s="66" cm="1">
        <f t="array" ref="M43">SUMPRODUCT(('Data - new apprentices'!$A$2:$A$90386=$A$3)*('Data - new apprentices'!$G$2:$G$90386=$J$4)*('Data - new apprentices'!$B$2:$B$90386=$A43)*('Data - new apprentices'!$H$2:$H$90386=M$5)*('Data - new apprentices'!$I$2:$I$90386))</f>
        <v>0</v>
      </c>
      <c r="N43" s="66" cm="1">
        <f t="array" ref="N43">SUMPRODUCT(('Data - new apprentices'!$A$2:$A$90386=$A$3)*('Data - new apprentices'!$G$2:$G$90386=$J$4)*('Data - new apprentices'!$B$2:$B$90386=$A43)*('Data - new apprentices'!$H$2:$H$90386=N$5)*('Data - new apprentices'!$I$2:$I$90386))</f>
        <v>0</v>
      </c>
      <c r="O43" s="66" cm="1">
        <f t="array" ref="O43">SUMPRODUCT(('Data - new apprentices'!$A$2:$A$90386=$A$3)*('Data - new apprentices'!$G$2:$G$90386=$J$4)*('Data - new apprentices'!$B$2:$B$90386=$A43)*('Data - new apprentices'!$H$2:$H$90386=O$5)*('Data - new apprentices'!$I$2:$I$90386))</f>
        <v>0</v>
      </c>
      <c r="P43" s="67" t="str">
        <f t="shared" si="11"/>
        <v>-</v>
      </c>
      <c r="Q43" s="68"/>
      <c r="R43" s="66" cm="1">
        <f t="array" ref="R43">SUMPRODUCT(('Data - new apprentices'!$A$2:$A$90386=$A$3)*('Data - new apprentices'!$G$2:$G$90386=$R$4)*('Data - new apprentices'!$B$2:$B$90386=$A43)*('Data - new apprentices'!$H$2:$H$90386=R$5)*('Data - new apprentices'!$I$2:$I$90386))</f>
        <v>0</v>
      </c>
      <c r="S43" s="66" cm="1">
        <f t="array" ref="S43">SUMPRODUCT(('Data - new apprentices'!$A$2:$A$90386=$A$3)*('Data - new apprentices'!$G$2:$G$90386=$R$4)*('Data - new apprentices'!$B$2:$B$90386=$A43)*('Data - new apprentices'!$H$2:$H$90386=S$5)*('Data - new apprentices'!$I$2:$I$90386))</f>
        <v>0</v>
      </c>
      <c r="T43" s="66" cm="1">
        <f t="array" ref="T43">SUMPRODUCT(('Data - new apprentices'!$A$2:$A$90386=$A$3)*('Data - new apprentices'!$G$2:$G$90386=$R$4)*('Data - new apprentices'!$B$2:$B$90386=$A43)*('Data - new apprentices'!$H$2:$H$90386=T$5)*('Data - new apprentices'!$I$2:$I$90386))</f>
        <v>0</v>
      </c>
      <c r="U43" s="66" cm="1">
        <f t="array" ref="U43">SUMPRODUCT(('Data - new apprentices'!$A$2:$A$90386=$A$3)*('Data - new apprentices'!$G$2:$G$90386=$R$4)*('Data - new apprentices'!$B$2:$B$90386=$A43)*('Data - new apprentices'!$H$2:$H$90386=U$5)*('Data - new apprentices'!$I$2:$I$90386))</f>
        <v>0</v>
      </c>
      <c r="V43" s="66" cm="1">
        <f t="array" ref="V43">SUMPRODUCT(('Data - new apprentices'!$A$2:$A$90386=$A$3)*('Data - new apprentices'!$G$2:$G$90386=$R$4)*('Data - new apprentices'!$B$2:$B$90386=$A43)*('Data - new apprentices'!$H$2:$H$90386=V$5)*('Data - new apprentices'!$I$2:$I$90386))</f>
        <v>0</v>
      </c>
      <c r="W43" s="66" cm="1">
        <f t="array" ref="W43">SUMPRODUCT(('Data - new apprentices'!$A$2:$A$90386=$A$3)*('Data - new apprentices'!$G$2:$G$90386=$R$4)*('Data - new apprentices'!$B$2:$B$90386=$A43)*('Data - new apprentices'!$H$2:$H$90386=W$5)*('Data - new apprentices'!$I$2:$I$90386))</f>
        <v>0</v>
      </c>
      <c r="X43" s="67" t="str">
        <f t="shared" si="12"/>
        <v>-</v>
      </c>
      <c r="Y43" s="68"/>
      <c r="Z43" s="66">
        <f t="shared" si="13"/>
        <v>2</v>
      </c>
      <c r="AA43" s="66">
        <f t="shared" si="14"/>
        <v>6</v>
      </c>
      <c r="AB43" s="66">
        <f t="shared" si="15"/>
        <v>3</v>
      </c>
      <c r="AC43" s="66">
        <f t="shared" si="16"/>
        <v>0</v>
      </c>
      <c r="AD43" s="66">
        <f t="shared" si="17"/>
        <v>0</v>
      </c>
      <c r="AE43" s="66">
        <f t="shared" si="18"/>
        <v>0</v>
      </c>
      <c r="AF43" s="76">
        <f t="shared" si="9"/>
        <v>31.045454545454547</v>
      </c>
      <c r="AG43" s="59"/>
      <c r="AH43" s="59"/>
      <c r="AI43" s="68"/>
      <c r="AJ43" s="68"/>
      <c r="AK43" s="59"/>
      <c r="AL43" s="59"/>
    </row>
    <row r="44" spans="1:38" ht="15" customHeight="1" x14ac:dyDescent="0.25">
      <c r="A44" s="59" t="s">
        <v>28</v>
      </c>
      <c r="B44" s="66" cm="1">
        <f t="array" ref="B44">SUMPRODUCT(('Data - new apprentices'!$A$2:$A$90386=$A$3)*('Data - new apprentices'!$G$2:$G$90386=$B$4)*('Data - new apprentices'!$B$2:$B$90386=$A44)*('Data - new apprentices'!$H$2:$H$90386=B$5)*('Data - new apprentices'!$I$2:$I$90386))</f>
        <v>0</v>
      </c>
      <c r="C44" s="66" cm="1">
        <f t="array" ref="C44">SUMPRODUCT(('Data - new apprentices'!$A$2:$A$90386=$A$3)*('Data - new apprentices'!$G$2:$G$90386=$B$4)*('Data - new apprentices'!$B$2:$B$90386=$A44)*('Data - new apprentices'!$H$2:$H$90386=C$5)*('Data - new apprentices'!$I$2:$I$90386))</f>
        <v>0</v>
      </c>
      <c r="D44" s="66" cm="1">
        <f t="array" ref="D44">SUMPRODUCT(('Data - new apprentices'!$A$2:$A$90386=$A$3)*('Data - new apprentices'!$G$2:$G$90386=$B$4)*('Data - new apprentices'!$B$2:$B$90386=$A44)*('Data - new apprentices'!$H$2:$H$90386=D$5)*('Data - new apprentices'!$I$2:$I$90386))</f>
        <v>0</v>
      </c>
      <c r="E44" s="66" cm="1">
        <f t="array" ref="E44">SUMPRODUCT(('Data - new apprentices'!$A$2:$A$90386=$A$3)*('Data - new apprentices'!$G$2:$G$90386=$B$4)*('Data - new apprentices'!$B$2:$B$90386=$A44)*('Data - new apprentices'!$H$2:$H$90386=E$5)*('Data - new apprentices'!$I$2:$I$90386))</f>
        <v>0</v>
      </c>
      <c r="F44" s="66" cm="1">
        <f t="array" ref="F44">SUMPRODUCT(('Data - new apprentices'!$A$2:$A$90386=$A$3)*('Data - new apprentices'!$G$2:$G$90386=$B$4)*('Data - new apprentices'!$B$2:$B$90386=$A44)*('Data - new apprentices'!$H$2:$H$90386=F$5)*('Data - new apprentices'!$I$2:$I$90386))</f>
        <v>0</v>
      </c>
      <c r="G44" s="66" cm="1">
        <f t="array" ref="G44">SUMPRODUCT(('Data - new apprentices'!$A$2:$A$90386=$A$3)*('Data - new apprentices'!$G$2:$G$90386=$B$4)*('Data - new apprentices'!$B$2:$B$90386=$A44)*('Data - new apprentices'!$H$2:$H$90386=G$5)*('Data - new apprentices'!$I$2:$I$90386))</f>
        <v>0</v>
      </c>
      <c r="H44" s="67" t="str">
        <f t="shared" si="10"/>
        <v>-</v>
      </c>
      <c r="I44" s="68"/>
      <c r="J44" s="66" cm="1">
        <f t="array" ref="J44">SUMPRODUCT(('Data - new apprentices'!$A$2:$A$90386=$A$3)*('Data - new apprentices'!$G$2:$G$90386=$J$4)*('Data - new apprentices'!$B$2:$B$90386=$A44)*('Data - new apprentices'!$H$2:$H$90386=J$5)*('Data - new apprentices'!$I$2:$I$90386))</f>
        <v>0</v>
      </c>
      <c r="K44" s="66" cm="1">
        <f t="array" ref="K44">SUMPRODUCT(('Data - new apprentices'!$A$2:$A$90386=$A$3)*('Data - new apprentices'!$G$2:$G$90386=$J$4)*('Data - new apprentices'!$B$2:$B$90386=$A44)*('Data - new apprentices'!$H$2:$H$90386=K$5)*('Data - new apprentices'!$I$2:$I$90386))</f>
        <v>0</v>
      </c>
      <c r="L44" s="66" cm="1">
        <f t="array" ref="L44">SUMPRODUCT(('Data - new apprentices'!$A$2:$A$90386=$A$3)*('Data - new apprentices'!$G$2:$G$90386=$J$4)*('Data - new apprentices'!$B$2:$B$90386=$A44)*('Data - new apprentices'!$H$2:$H$90386=L$5)*('Data - new apprentices'!$I$2:$I$90386))</f>
        <v>0</v>
      </c>
      <c r="M44" s="66" cm="1">
        <f t="array" ref="M44">SUMPRODUCT(('Data - new apprentices'!$A$2:$A$90386=$A$3)*('Data - new apprentices'!$G$2:$G$90386=$J$4)*('Data - new apprentices'!$B$2:$B$90386=$A44)*('Data - new apprentices'!$H$2:$H$90386=M$5)*('Data - new apprentices'!$I$2:$I$90386))</f>
        <v>0</v>
      </c>
      <c r="N44" s="66" cm="1">
        <f t="array" ref="N44">SUMPRODUCT(('Data - new apprentices'!$A$2:$A$90386=$A$3)*('Data - new apprentices'!$G$2:$G$90386=$J$4)*('Data - new apprentices'!$B$2:$B$90386=$A44)*('Data - new apprentices'!$H$2:$H$90386=N$5)*('Data - new apprentices'!$I$2:$I$90386))</f>
        <v>0</v>
      </c>
      <c r="O44" s="66" cm="1">
        <f t="array" ref="O44">SUMPRODUCT(('Data - new apprentices'!$A$2:$A$90386=$A$3)*('Data - new apprentices'!$G$2:$G$90386=$J$4)*('Data - new apprentices'!$B$2:$B$90386=$A44)*('Data - new apprentices'!$H$2:$H$90386=O$5)*('Data - new apprentices'!$I$2:$I$90386))</f>
        <v>0</v>
      </c>
      <c r="P44" s="67" t="str">
        <f t="shared" si="11"/>
        <v>-</v>
      </c>
      <c r="Q44" s="68"/>
      <c r="R44" s="66" cm="1">
        <f t="array" ref="R44">SUMPRODUCT(('Data - new apprentices'!$A$2:$A$90386=$A$3)*('Data - new apprentices'!$G$2:$G$90386=$R$4)*('Data - new apprentices'!$B$2:$B$90386=$A44)*('Data - new apprentices'!$H$2:$H$90386=R$5)*('Data - new apprentices'!$I$2:$I$90386))</f>
        <v>0</v>
      </c>
      <c r="S44" s="66" cm="1">
        <f t="array" ref="S44">SUMPRODUCT(('Data - new apprentices'!$A$2:$A$90386=$A$3)*('Data - new apprentices'!$G$2:$G$90386=$R$4)*('Data - new apprentices'!$B$2:$B$90386=$A44)*('Data - new apprentices'!$H$2:$H$90386=S$5)*('Data - new apprentices'!$I$2:$I$90386))</f>
        <v>0</v>
      </c>
      <c r="T44" s="66" cm="1">
        <f t="array" ref="T44">SUMPRODUCT(('Data - new apprentices'!$A$2:$A$90386=$A$3)*('Data - new apprentices'!$G$2:$G$90386=$R$4)*('Data - new apprentices'!$B$2:$B$90386=$A44)*('Data - new apprentices'!$H$2:$H$90386=T$5)*('Data - new apprentices'!$I$2:$I$90386))</f>
        <v>0</v>
      </c>
      <c r="U44" s="66" cm="1">
        <f t="array" ref="U44">SUMPRODUCT(('Data - new apprentices'!$A$2:$A$90386=$A$3)*('Data - new apprentices'!$G$2:$G$90386=$R$4)*('Data - new apprentices'!$B$2:$B$90386=$A44)*('Data - new apprentices'!$H$2:$H$90386=U$5)*('Data - new apprentices'!$I$2:$I$90386))</f>
        <v>0</v>
      </c>
      <c r="V44" s="66" cm="1">
        <f t="array" ref="V44">SUMPRODUCT(('Data - new apprentices'!$A$2:$A$90386=$A$3)*('Data - new apprentices'!$G$2:$G$90386=$R$4)*('Data - new apprentices'!$B$2:$B$90386=$A44)*('Data - new apprentices'!$H$2:$H$90386=V$5)*('Data - new apprentices'!$I$2:$I$90386))</f>
        <v>0</v>
      </c>
      <c r="W44" s="66" cm="1">
        <f t="array" ref="W44">SUMPRODUCT(('Data - new apprentices'!$A$2:$A$90386=$A$3)*('Data - new apprentices'!$G$2:$G$90386=$R$4)*('Data - new apprentices'!$B$2:$B$90386=$A44)*('Data - new apprentices'!$H$2:$H$90386=W$5)*('Data - new apprentices'!$I$2:$I$90386))</f>
        <v>0</v>
      </c>
      <c r="X44" s="67" t="str">
        <f t="shared" si="12"/>
        <v>-</v>
      </c>
      <c r="Y44" s="68"/>
      <c r="Z44" s="66">
        <f t="shared" si="13"/>
        <v>0</v>
      </c>
      <c r="AA44" s="66">
        <f t="shared" si="14"/>
        <v>0</v>
      </c>
      <c r="AB44" s="66">
        <f t="shared" si="15"/>
        <v>0</v>
      </c>
      <c r="AC44" s="66">
        <f t="shared" si="16"/>
        <v>0</v>
      </c>
      <c r="AD44" s="66">
        <f t="shared" si="17"/>
        <v>0</v>
      </c>
      <c r="AE44" s="66">
        <f t="shared" si="18"/>
        <v>0</v>
      </c>
      <c r="AF44" s="67" t="str">
        <f t="shared" si="9"/>
        <v>-</v>
      </c>
      <c r="AG44" s="59"/>
      <c r="AH44" s="59"/>
      <c r="AI44" s="68"/>
      <c r="AJ44" s="68"/>
      <c r="AK44" s="59"/>
      <c r="AL44" s="59"/>
    </row>
    <row r="45" spans="1:38" ht="15" customHeight="1" x14ac:dyDescent="0.25">
      <c r="A45" s="59" t="s">
        <v>29</v>
      </c>
      <c r="B45" s="66" cm="1">
        <f t="array" ref="B45">SUMPRODUCT(('Data - new apprentices'!$A$2:$A$90386=$A$3)*('Data - new apprentices'!$G$2:$G$90386=$B$4)*('Data - new apprentices'!$B$2:$B$90386=$A45)*('Data - new apprentices'!$H$2:$H$90386=B$5)*('Data - new apprentices'!$I$2:$I$90386))</f>
        <v>2</v>
      </c>
      <c r="C45" s="66" cm="1">
        <f t="array" ref="C45">SUMPRODUCT(('Data - new apprentices'!$A$2:$A$90386=$A$3)*('Data - new apprentices'!$G$2:$G$90386=$B$4)*('Data - new apprentices'!$B$2:$B$90386=$A45)*('Data - new apprentices'!$H$2:$H$90386=C$5)*('Data - new apprentices'!$I$2:$I$90386))</f>
        <v>15</v>
      </c>
      <c r="D45" s="66" cm="1">
        <f t="array" ref="D45">SUMPRODUCT(('Data - new apprentices'!$A$2:$A$90386=$A$3)*('Data - new apprentices'!$G$2:$G$90386=$B$4)*('Data - new apprentices'!$B$2:$B$90386=$A45)*('Data - new apprentices'!$H$2:$H$90386=D$5)*('Data - new apprentices'!$I$2:$I$90386))</f>
        <v>5</v>
      </c>
      <c r="E45" s="66" cm="1">
        <f t="array" ref="E45">SUMPRODUCT(('Data - new apprentices'!$A$2:$A$90386=$A$3)*('Data - new apprentices'!$G$2:$G$90386=$B$4)*('Data - new apprentices'!$B$2:$B$90386=$A45)*('Data - new apprentices'!$H$2:$H$90386=E$5)*('Data - new apprentices'!$I$2:$I$90386))</f>
        <v>0</v>
      </c>
      <c r="F45" s="66" cm="1">
        <f t="array" ref="F45">SUMPRODUCT(('Data - new apprentices'!$A$2:$A$90386=$A$3)*('Data - new apprentices'!$G$2:$G$90386=$B$4)*('Data - new apprentices'!$B$2:$B$90386=$A45)*('Data - new apprentices'!$H$2:$H$90386=F$5)*('Data - new apprentices'!$I$2:$I$90386))</f>
        <v>0</v>
      </c>
      <c r="G45" s="66" cm="1">
        <f t="array" ref="G45">SUMPRODUCT(('Data - new apprentices'!$A$2:$A$90386=$A$3)*('Data - new apprentices'!$G$2:$G$90386=$B$4)*('Data - new apprentices'!$B$2:$B$90386=$A45)*('Data - new apprentices'!$H$2:$H$90386=G$5)*('Data - new apprentices'!$I$2:$I$90386))</f>
        <v>0</v>
      </c>
      <c r="H45" s="76">
        <f t="shared" si="10"/>
        <v>31.477272727272727</v>
      </c>
      <c r="I45" s="68"/>
      <c r="J45" s="66" cm="1">
        <f t="array" ref="J45">SUMPRODUCT(('Data - new apprentices'!$A$2:$A$90386=$A$3)*('Data - new apprentices'!$G$2:$G$90386=$J$4)*('Data - new apprentices'!$B$2:$B$90386=$A45)*('Data - new apprentices'!$H$2:$H$90386=J$5)*('Data - new apprentices'!$I$2:$I$90386))</f>
        <v>0</v>
      </c>
      <c r="K45" s="66" cm="1">
        <f t="array" ref="K45">SUMPRODUCT(('Data - new apprentices'!$A$2:$A$90386=$A$3)*('Data - new apprentices'!$G$2:$G$90386=$J$4)*('Data - new apprentices'!$B$2:$B$90386=$A45)*('Data - new apprentices'!$H$2:$H$90386=K$5)*('Data - new apprentices'!$I$2:$I$90386))</f>
        <v>0</v>
      </c>
      <c r="L45" s="66" cm="1">
        <f t="array" ref="L45">SUMPRODUCT(('Data - new apprentices'!$A$2:$A$90386=$A$3)*('Data - new apprentices'!$G$2:$G$90386=$J$4)*('Data - new apprentices'!$B$2:$B$90386=$A45)*('Data - new apprentices'!$H$2:$H$90386=L$5)*('Data - new apprentices'!$I$2:$I$90386))</f>
        <v>0</v>
      </c>
      <c r="M45" s="66" cm="1">
        <f t="array" ref="M45">SUMPRODUCT(('Data - new apprentices'!$A$2:$A$90386=$A$3)*('Data - new apprentices'!$G$2:$G$90386=$J$4)*('Data - new apprentices'!$B$2:$B$90386=$A45)*('Data - new apprentices'!$H$2:$H$90386=M$5)*('Data - new apprentices'!$I$2:$I$90386))</f>
        <v>0</v>
      </c>
      <c r="N45" s="66" cm="1">
        <f t="array" ref="N45">SUMPRODUCT(('Data - new apprentices'!$A$2:$A$90386=$A$3)*('Data - new apprentices'!$G$2:$G$90386=$J$4)*('Data - new apprentices'!$B$2:$B$90386=$A45)*('Data - new apprentices'!$H$2:$H$90386=N$5)*('Data - new apprentices'!$I$2:$I$90386))</f>
        <v>0</v>
      </c>
      <c r="O45" s="66" cm="1">
        <f t="array" ref="O45">SUMPRODUCT(('Data - new apprentices'!$A$2:$A$90386=$A$3)*('Data - new apprentices'!$G$2:$G$90386=$J$4)*('Data - new apprentices'!$B$2:$B$90386=$A45)*('Data - new apprentices'!$H$2:$H$90386=O$5)*('Data - new apprentices'!$I$2:$I$90386))</f>
        <v>0</v>
      </c>
      <c r="P45" s="67" t="str">
        <f t="shared" si="11"/>
        <v>-</v>
      </c>
      <c r="Q45" s="68"/>
      <c r="R45" s="66" cm="1">
        <f t="array" ref="R45">SUMPRODUCT(('Data - new apprentices'!$A$2:$A$90386=$A$3)*('Data - new apprentices'!$G$2:$G$90386=$R$4)*('Data - new apprentices'!$B$2:$B$90386=$A45)*('Data - new apprentices'!$H$2:$H$90386=R$5)*('Data - new apprentices'!$I$2:$I$90386))</f>
        <v>0</v>
      </c>
      <c r="S45" s="66" cm="1">
        <f t="array" ref="S45">SUMPRODUCT(('Data - new apprentices'!$A$2:$A$90386=$A$3)*('Data - new apprentices'!$G$2:$G$90386=$R$4)*('Data - new apprentices'!$B$2:$B$90386=$A45)*('Data - new apprentices'!$H$2:$H$90386=S$5)*('Data - new apprentices'!$I$2:$I$90386))</f>
        <v>0</v>
      </c>
      <c r="T45" s="66" cm="1">
        <f t="array" ref="T45">SUMPRODUCT(('Data - new apprentices'!$A$2:$A$90386=$A$3)*('Data - new apprentices'!$G$2:$G$90386=$R$4)*('Data - new apprentices'!$B$2:$B$90386=$A45)*('Data - new apprentices'!$H$2:$H$90386=T$5)*('Data - new apprentices'!$I$2:$I$90386))</f>
        <v>0</v>
      </c>
      <c r="U45" s="66" cm="1">
        <f t="array" ref="U45">SUMPRODUCT(('Data - new apprentices'!$A$2:$A$90386=$A$3)*('Data - new apprentices'!$G$2:$G$90386=$R$4)*('Data - new apprentices'!$B$2:$B$90386=$A45)*('Data - new apprentices'!$H$2:$H$90386=U$5)*('Data - new apprentices'!$I$2:$I$90386))</f>
        <v>0</v>
      </c>
      <c r="V45" s="66" cm="1">
        <f t="array" ref="V45">SUMPRODUCT(('Data - new apprentices'!$A$2:$A$90386=$A$3)*('Data - new apprentices'!$G$2:$G$90386=$R$4)*('Data - new apprentices'!$B$2:$B$90386=$A45)*('Data - new apprentices'!$H$2:$H$90386=V$5)*('Data - new apprentices'!$I$2:$I$90386))</f>
        <v>0</v>
      </c>
      <c r="W45" s="66" cm="1">
        <f t="array" ref="W45">SUMPRODUCT(('Data - new apprentices'!$A$2:$A$90386=$A$3)*('Data - new apprentices'!$G$2:$G$90386=$R$4)*('Data - new apprentices'!$B$2:$B$90386=$A45)*('Data - new apprentices'!$H$2:$H$90386=W$5)*('Data - new apprentices'!$I$2:$I$90386))</f>
        <v>0</v>
      </c>
      <c r="X45" s="67" t="str">
        <f t="shared" si="12"/>
        <v>-</v>
      </c>
      <c r="Y45" s="68"/>
      <c r="Z45" s="66">
        <f t="shared" si="13"/>
        <v>2</v>
      </c>
      <c r="AA45" s="66">
        <f t="shared" si="14"/>
        <v>15</v>
      </c>
      <c r="AB45" s="66">
        <f t="shared" si="15"/>
        <v>5</v>
      </c>
      <c r="AC45" s="66">
        <f t="shared" si="16"/>
        <v>0</v>
      </c>
      <c r="AD45" s="66">
        <f t="shared" si="17"/>
        <v>0</v>
      </c>
      <c r="AE45" s="66">
        <f t="shared" si="18"/>
        <v>0</v>
      </c>
      <c r="AF45" s="76">
        <f t="shared" si="9"/>
        <v>31.477272727272727</v>
      </c>
      <c r="AG45" s="59"/>
      <c r="AH45" s="59"/>
      <c r="AI45" s="68"/>
      <c r="AJ45" s="68"/>
      <c r="AK45" s="59"/>
      <c r="AL45" s="59"/>
    </row>
    <row r="46" spans="1:38" ht="15" customHeight="1" x14ac:dyDescent="0.25">
      <c r="A46" s="59" t="s">
        <v>30</v>
      </c>
      <c r="B46" s="66" cm="1">
        <f t="array" ref="B46">SUMPRODUCT(('Data - new apprentices'!$A$2:$A$90386=$A$3)*('Data - new apprentices'!$G$2:$G$90386=$B$4)*('Data - new apprentices'!$B$2:$B$90386=$A46)*('Data - new apprentices'!$H$2:$H$90386=B$5)*('Data - new apprentices'!$I$2:$I$90386))</f>
        <v>5</v>
      </c>
      <c r="C46" s="66" cm="1">
        <f t="array" ref="C46">SUMPRODUCT(('Data - new apprentices'!$A$2:$A$90386=$A$3)*('Data - new apprentices'!$G$2:$G$90386=$B$4)*('Data - new apprentices'!$B$2:$B$90386=$A46)*('Data - new apprentices'!$H$2:$H$90386=C$5)*('Data - new apprentices'!$I$2:$I$90386))</f>
        <v>2</v>
      </c>
      <c r="D46" s="66" cm="1">
        <f t="array" ref="D46">SUMPRODUCT(('Data - new apprentices'!$A$2:$A$90386=$A$3)*('Data - new apprentices'!$G$2:$G$90386=$B$4)*('Data - new apprentices'!$B$2:$B$90386=$A46)*('Data - new apprentices'!$H$2:$H$90386=D$5)*('Data - new apprentices'!$I$2:$I$90386))</f>
        <v>2</v>
      </c>
      <c r="E46" s="66" cm="1">
        <f t="array" ref="E46">SUMPRODUCT(('Data - new apprentices'!$A$2:$A$90386=$A$3)*('Data - new apprentices'!$G$2:$G$90386=$B$4)*('Data - new apprentices'!$B$2:$B$90386=$A46)*('Data - new apprentices'!$H$2:$H$90386=E$5)*('Data - new apprentices'!$I$2:$I$90386))</f>
        <v>1</v>
      </c>
      <c r="F46" s="66" cm="1">
        <f t="array" ref="F46">SUMPRODUCT(('Data - new apprentices'!$A$2:$A$90386=$A$3)*('Data - new apprentices'!$G$2:$G$90386=$B$4)*('Data - new apprentices'!$B$2:$B$90386=$A46)*('Data - new apprentices'!$H$2:$H$90386=F$5)*('Data - new apprentices'!$I$2:$I$90386))</f>
        <v>0</v>
      </c>
      <c r="G46" s="66" cm="1">
        <f t="array" ref="G46">SUMPRODUCT(('Data - new apprentices'!$A$2:$A$90386=$A$3)*('Data - new apprentices'!$G$2:$G$90386=$B$4)*('Data - new apprentices'!$B$2:$B$90386=$A46)*('Data - new apprentices'!$H$2:$H$90386=G$5)*('Data - new apprentices'!$I$2:$I$90386))</f>
        <v>0</v>
      </c>
      <c r="H46" s="76">
        <f t="shared" si="10"/>
        <v>29.150000000000002</v>
      </c>
      <c r="I46" s="68"/>
      <c r="J46" s="66" cm="1">
        <f t="array" ref="J46">SUMPRODUCT(('Data - new apprentices'!$A$2:$A$90386=$A$3)*('Data - new apprentices'!$G$2:$G$90386=$J$4)*('Data - new apprentices'!$B$2:$B$90386=$A46)*('Data - new apprentices'!$H$2:$H$90386=J$5)*('Data - new apprentices'!$I$2:$I$90386))</f>
        <v>0</v>
      </c>
      <c r="K46" s="66" cm="1">
        <f t="array" ref="K46">SUMPRODUCT(('Data - new apprentices'!$A$2:$A$90386=$A$3)*('Data - new apprentices'!$G$2:$G$90386=$J$4)*('Data - new apprentices'!$B$2:$B$90386=$A46)*('Data - new apprentices'!$H$2:$H$90386=K$5)*('Data - new apprentices'!$I$2:$I$90386))</f>
        <v>0</v>
      </c>
      <c r="L46" s="66" cm="1">
        <f t="array" ref="L46">SUMPRODUCT(('Data - new apprentices'!$A$2:$A$90386=$A$3)*('Data - new apprentices'!$G$2:$G$90386=$J$4)*('Data - new apprentices'!$B$2:$B$90386=$A46)*('Data - new apprentices'!$H$2:$H$90386=L$5)*('Data - new apprentices'!$I$2:$I$90386))</f>
        <v>0</v>
      </c>
      <c r="M46" s="66" cm="1">
        <f t="array" ref="M46">SUMPRODUCT(('Data - new apprentices'!$A$2:$A$90386=$A$3)*('Data - new apprentices'!$G$2:$G$90386=$J$4)*('Data - new apprentices'!$B$2:$B$90386=$A46)*('Data - new apprentices'!$H$2:$H$90386=M$5)*('Data - new apprentices'!$I$2:$I$90386))</f>
        <v>0</v>
      </c>
      <c r="N46" s="66" cm="1">
        <f t="array" ref="N46">SUMPRODUCT(('Data - new apprentices'!$A$2:$A$90386=$A$3)*('Data - new apprentices'!$G$2:$G$90386=$J$4)*('Data - new apprentices'!$B$2:$B$90386=$A46)*('Data - new apprentices'!$H$2:$H$90386=N$5)*('Data - new apprentices'!$I$2:$I$90386))</f>
        <v>0</v>
      </c>
      <c r="O46" s="66" cm="1">
        <f t="array" ref="O46">SUMPRODUCT(('Data - new apprentices'!$A$2:$A$90386=$A$3)*('Data - new apprentices'!$G$2:$G$90386=$J$4)*('Data - new apprentices'!$B$2:$B$90386=$A46)*('Data - new apprentices'!$H$2:$H$90386=O$5)*('Data - new apprentices'!$I$2:$I$90386))</f>
        <v>0</v>
      </c>
      <c r="P46" s="67" t="str">
        <f t="shared" si="11"/>
        <v>-</v>
      </c>
      <c r="Q46" s="68"/>
      <c r="R46" s="66" cm="1">
        <f t="array" ref="R46">SUMPRODUCT(('Data - new apprentices'!$A$2:$A$90386=$A$3)*('Data - new apprentices'!$G$2:$G$90386=$R$4)*('Data - new apprentices'!$B$2:$B$90386=$A46)*('Data - new apprentices'!$H$2:$H$90386=R$5)*('Data - new apprentices'!$I$2:$I$90386))</f>
        <v>0</v>
      </c>
      <c r="S46" s="66" cm="1">
        <f t="array" ref="S46">SUMPRODUCT(('Data - new apprentices'!$A$2:$A$90386=$A$3)*('Data - new apprentices'!$G$2:$G$90386=$R$4)*('Data - new apprentices'!$B$2:$B$90386=$A46)*('Data - new apprentices'!$H$2:$H$90386=S$5)*('Data - new apprentices'!$I$2:$I$90386))</f>
        <v>0</v>
      </c>
      <c r="T46" s="66" cm="1">
        <f t="array" ref="T46">SUMPRODUCT(('Data - new apprentices'!$A$2:$A$90386=$A$3)*('Data - new apprentices'!$G$2:$G$90386=$R$4)*('Data - new apprentices'!$B$2:$B$90386=$A46)*('Data - new apprentices'!$H$2:$H$90386=T$5)*('Data - new apprentices'!$I$2:$I$90386))</f>
        <v>0</v>
      </c>
      <c r="U46" s="66" cm="1">
        <f t="array" ref="U46">SUMPRODUCT(('Data - new apprentices'!$A$2:$A$90386=$A$3)*('Data - new apprentices'!$G$2:$G$90386=$R$4)*('Data - new apprentices'!$B$2:$B$90386=$A46)*('Data - new apprentices'!$H$2:$H$90386=U$5)*('Data - new apprentices'!$I$2:$I$90386))</f>
        <v>0</v>
      </c>
      <c r="V46" s="66" cm="1">
        <f t="array" ref="V46">SUMPRODUCT(('Data - new apprentices'!$A$2:$A$90386=$A$3)*('Data - new apprentices'!$G$2:$G$90386=$R$4)*('Data - new apprentices'!$B$2:$B$90386=$A46)*('Data - new apprentices'!$H$2:$H$90386=V$5)*('Data - new apprentices'!$I$2:$I$90386))</f>
        <v>0</v>
      </c>
      <c r="W46" s="66" cm="1">
        <f t="array" ref="W46">SUMPRODUCT(('Data - new apprentices'!$A$2:$A$90386=$A$3)*('Data - new apprentices'!$G$2:$G$90386=$R$4)*('Data - new apprentices'!$B$2:$B$90386=$A46)*('Data - new apprentices'!$H$2:$H$90386=W$5)*('Data - new apprentices'!$I$2:$I$90386))</f>
        <v>0</v>
      </c>
      <c r="X46" s="67" t="str">
        <f t="shared" si="12"/>
        <v>-</v>
      </c>
      <c r="Y46" s="68"/>
      <c r="Z46" s="66">
        <f t="shared" si="13"/>
        <v>5</v>
      </c>
      <c r="AA46" s="66">
        <f t="shared" si="14"/>
        <v>2</v>
      </c>
      <c r="AB46" s="66">
        <f t="shared" si="15"/>
        <v>2</v>
      </c>
      <c r="AC46" s="66">
        <f t="shared" si="16"/>
        <v>1</v>
      </c>
      <c r="AD46" s="66">
        <f t="shared" si="17"/>
        <v>0</v>
      </c>
      <c r="AE46" s="66">
        <f t="shared" si="18"/>
        <v>0</v>
      </c>
      <c r="AF46" s="76">
        <f t="shared" si="9"/>
        <v>29.150000000000002</v>
      </c>
      <c r="AG46" s="59"/>
      <c r="AH46" s="59"/>
      <c r="AI46" s="68"/>
      <c r="AJ46" s="68"/>
      <c r="AK46" s="59"/>
      <c r="AL46" s="59"/>
    </row>
    <row r="47" spans="1:38" ht="15" customHeight="1" x14ac:dyDescent="0.25">
      <c r="A47" s="59" t="s">
        <v>31</v>
      </c>
      <c r="B47" s="66" cm="1">
        <f t="array" ref="B47">SUMPRODUCT(('Data - new apprentices'!$A$2:$A$90386=$A$3)*('Data - new apprentices'!$G$2:$G$90386=$B$4)*('Data - new apprentices'!$B$2:$B$90386=$A47)*('Data - new apprentices'!$H$2:$H$90386=B$5)*('Data - new apprentices'!$I$2:$I$90386))</f>
        <v>1</v>
      </c>
      <c r="C47" s="66" cm="1">
        <f t="array" ref="C47">SUMPRODUCT(('Data - new apprentices'!$A$2:$A$90386=$A$3)*('Data - new apprentices'!$G$2:$G$90386=$B$4)*('Data - new apprentices'!$B$2:$B$90386=$A47)*('Data - new apprentices'!$H$2:$H$90386=C$5)*('Data - new apprentices'!$I$2:$I$90386))</f>
        <v>7</v>
      </c>
      <c r="D47" s="66" cm="1">
        <f t="array" ref="D47">SUMPRODUCT(('Data - new apprentices'!$A$2:$A$90386=$A$3)*('Data - new apprentices'!$G$2:$G$90386=$B$4)*('Data - new apprentices'!$B$2:$B$90386=$A47)*('Data - new apprentices'!$H$2:$H$90386=D$5)*('Data - new apprentices'!$I$2:$I$90386))</f>
        <v>1</v>
      </c>
      <c r="E47" s="66" cm="1">
        <f t="array" ref="E47">SUMPRODUCT(('Data - new apprentices'!$A$2:$A$90386=$A$3)*('Data - new apprentices'!$G$2:$G$90386=$B$4)*('Data - new apprentices'!$B$2:$B$90386=$A47)*('Data - new apprentices'!$H$2:$H$90386=E$5)*('Data - new apprentices'!$I$2:$I$90386))</f>
        <v>0</v>
      </c>
      <c r="F47" s="66" cm="1">
        <f t="array" ref="F47">SUMPRODUCT(('Data - new apprentices'!$A$2:$A$90386=$A$3)*('Data - new apprentices'!$G$2:$G$90386=$B$4)*('Data - new apprentices'!$B$2:$B$90386=$A47)*('Data - new apprentices'!$H$2:$H$90386=F$5)*('Data - new apprentices'!$I$2:$I$90386))</f>
        <v>0</v>
      </c>
      <c r="G47" s="66" cm="1">
        <f t="array" ref="G47">SUMPRODUCT(('Data - new apprentices'!$A$2:$A$90386=$A$3)*('Data - new apprentices'!$G$2:$G$90386=$B$4)*('Data - new apprentices'!$B$2:$B$90386=$A47)*('Data - new apprentices'!$H$2:$H$90386=G$5)*('Data - new apprentices'!$I$2:$I$90386))</f>
        <v>0</v>
      </c>
      <c r="H47" s="76">
        <f t="shared" si="10"/>
        <v>30.055555555555554</v>
      </c>
      <c r="I47" s="68"/>
      <c r="J47" s="66" cm="1">
        <f t="array" ref="J47">SUMPRODUCT(('Data - new apprentices'!$A$2:$A$90386=$A$3)*('Data - new apprentices'!$G$2:$G$90386=$J$4)*('Data - new apprentices'!$B$2:$B$90386=$A47)*('Data - new apprentices'!$H$2:$H$90386=J$5)*('Data - new apprentices'!$I$2:$I$90386))</f>
        <v>0</v>
      </c>
      <c r="K47" s="66" cm="1">
        <f t="array" ref="K47">SUMPRODUCT(('Data - new apprentices'!$A$2:$A$90386=$A$3)*('Data - new apprentices'!$G$2:$G$90386=$J$4)*('Data - new apprentices'!$B$2:$B$90386=$A47)*('Data - new apprentices'!$H$2:$H$90386=K$5)*('Data - new apprentices'!$I$2:$I$90386))</f>
        <v>0</v>
      </c>
      <c r="L47" s="66" cm="1">
        <f t="array" ref="L47">SUMPRODUCT(('Data - new apprentices'!$A$2:$A$90386=$A$3)*('Data - new apprentices'!$G$2:$G$90386=$J$4)*('Data - new apprentices'!$B$2:$B$90386=$A47)*('Data - new apprentices'!$H$2:$H$90386=L$5)*('Data - new apprentices'!$I$2:$I$90386))</f>
        <v>0</v>
      </c>
      <c r="M47" s="66" cm="1">
        <f t="array" ref="M47">SUMPRODUCT(('Data - new apprentices'!$A$2:$A$90386=$A$3)*('Data - new apprentices'!$G$2:$G$90386=$J$4)*('Data - new apprentices'!$B$2:$B$90386=$A47)*('Data - new apprentices'!$H$2:$H$90386=M$5)*('Data - new apprentices'!$I$2:$I$90386))</f>
        <v>0</v>
      </c>
      <c r="N47" s="66" cm="1">
        <f t="array" ref="N47">SUMPRODUCT(('Data - new apprentices'!$A$2:$A$90386=$A$3)*('Data - new apprentices'!$G$2:$G$90386=$J$4)*('Data - new apprentices'!$B$2:$B$90386=$A47)*('Data - new apprentices'!$H$2:$H$90386=N$5)*('Data - new apprentices'!$I$2:$I$90386))</f>
        <v>0</v>
      </c>
      <c r="O47" s="66" cm="1">
        <f t="array" ref="O47">SUMPRODUCT(('Data - new apprentices'!$A$2:$A$90386=$A$3)*('Data - new apprentices'!$G$2:$G$90386=$J$4)*('Data - new apprentices'!$B$2:$B$90386=$A47)*('Data - new apprentices'!$H$2:$H$90386=O$5)*('Data - new apprentices'!$I$2:$I$90386))</f>
        <v>0</v>
      </c>
      <c r="P47" s="67" t="str">
        <f t="shared" si="11"/>
        <v>-</v>
      </c>
      <c r="Q47" s="68"/>
      <c r="R47" s="66" cm="1">
        <f t="array" ref="R47">SUMPRODUCT(('Data - new apprentices'!$A$2:$A$90386=$A$3)*('Data - new apprentices'!$G$2:$G$90386=$R$4)*('Data - new apprentices'!$B$2:$B$90386=$A47)*('Data - new apprentices'!$H$2:$H$90386=R$5)*('Data - new apprentices'!$I$2:$I$90386))</f>
        <v>1</v>
      </c>
      <c r="S47" s="66" cm="1">
        <f t="array" ref="S47">SUMPRODUCT(('Data - new apprentices'!$A$2:$A$90386=$A$3)*('Data - new apprentices'!$G$2:$G$90386=$R$4)*('Data - new apprentices'!$B$2:$B$90386=$A47)*('Data - new apprentices'!$H$2:$H$90386=S$5)*('Data - new apprentices'!$I$2:$I$90386))</f>
        <v>1</v>
      </c>
      <c r="T47" s="66" cm="1">
        <f t="array" ref="T47">SUMPRODUCT(('Data - new apprentices'!$A$2:$A$90386=$A$3)*('Data - new apprentices'!$G$2:$G$90386=$R$4)*('Data - new apprentices'!$B$2:$B$90386=$A47)*('Data - new apprentices'!$H$2:$H$90386=T$5)*('Data - new apprentices'!$I$2:$I$90386))</f>
        <v>0</v>
      </c>
      <c r="U47" s="66" cm="1">
        <f t="array" ref="U47">SUMPRODUCT(('Data - new apprentices'!$A$2:$A$90386=$A$3)*('Data - new apprentices'!$G$2:$G$90386=$R$4)*('Data - new apprentices'!$B$2:$B$90386=$A47)*('Data - new apprentices'!$H$2:$H$90386=U$5)*('Data - new apprentices'!$I$2:$I$90386))</f>
        <v>0</v>
      </c>
      <c r="V47" s="66" cm="1">
        <f t="array" ref="V47">SUMPRODUCT(('Data - new apprentices'!$A$2:$A$90386=$A$3)*('Data - new apprentices'!$G$2:$G$90386=$R$4)*('Data - new apprentices'!$B$2:$B$90386=$A47)*('Data - new apprentices'!$H$2:$H$90386=V$5)*('Data - new apprentices'!$I$2:$I$90386))</f>
        <v>0</v>
      </c>
      <c r="W47" s="66" cm="1">
        <f t="array" ref="W47">SUMPRODUCT(('Data - new apprentices'!$A$2:$A$90386=$A$3)*('Data - new apprentices'!$G$2:$G$90386=$R$4)*('Data - new apprentices'!$B$2:$B$90386=$A47)*('Data - new apprentices'!$H$2:$H$90386=W$5)*('Data - new apprentices'!$I$2:$I$90386))</f>
        <v>0</v>
      </c>
      <c r="X47" s="76">
        <f t="shared" si="12"/>
        <v>25</v>
      </c>
      <c r="Y47" s="68"/>
      <c r="Z47" s="66">
        <f t="shared" si="13"/>
        <v>2</v>
      </c>
      <c r="AA47" s="66">
        <f t="shared" si="14"/>
        <v>8</v>
      </c>
      <c r="AB47" s="66">
        <f t="shared" si="15"/>
        <v>1</v>
      </c>
      <c r="AC47" s="66">
        <f t="shared" si="16"/>
        <v>0</v>
      </c>
      <c r="AD47" s="66">
        <f t="shared" si="17"/>
        <v>0</v>
      </c>
      <c r="AE47" s="66">
        <f t="shared" si="18"/>
        <v>0</v>
      </c>
      <c r="AF47" s="76">
        <f t="shared" si="9"/>
        <v>29.13636363636364</v>
      </c>
      <c r="AG47" s="59"/>
      <c r="AH47" s="59"/>
      <c r="AI47" s="68"/>
      <c r="AJ47" s="68"/>
      <c r="AK47" s="59"/>
      <c r="AL47" s="59"/>
    </row>
    <row r="48" spans="1:38" ht="15" customHeight="1" x14ac:dyDescent="0.25">
      <c r="A48" s="59" t="s">
        <v>32</v>
      </c>
      <c r="B48" s="66" cm="1">
        <f t="array" ref="B48">SUMPRODUCT(('Data - new apprentices'!$A$2:$A$90386=$A$3)*('Data - new apprentices'!$G$2:$G$90386=$B$4)*('Data - new apprentices'!$B$2:$B$90386=$A48)*('Data - new apprentices'!$H$2:$H$90386=B$5)*('Data - new apprentices'!$I$2:$I$90386))</f>
        <v>0</v>
      </c>
      <c r="C48" s="66" cm="1">
        <f t="array" ref="C48">SUMPRODUCT(('Data - new apprentices'!$A$2:$A$90386=$A$3)*('Data - new apprentices'!$G$2:$G$90386=$B$4)*('Data - new apprentices'!$B$2:$B$90386=$A48)*('Data - new apprentices'!$H$2:$H$90386=C$5)*('Data - new apprentices'!$I$2:$I$90386))</f>
        <v>5</v>
      </c>
      <c r="D48" s="66" cm="1">
        <f t="array" ref="D48">SUMPRODUCT(('Data - new apprentices'!$A$2:$A$90386=$A$3)*('Data - new apprentices'!$G$2:$G$90386=$B$4)*('Data - new apprentices'!$B$2:$B$90386=$A48)*('Data - new apprentices'!$H$2:$H$90386=D$5)*('Data - new apprentices'!$I$2:$I$90386))</f>
        <v>18</v>
      </c>
      <c r="E48" s="66" cm="1">
        <f t="array" ref="E48">SUMPRODUCT(('Data - new apprentices'!$A$2:$A$90386=$A$3)*('Data - new apprentices'!$G$2:$G$90386=$B$4)*('Data - new apprentices'!$B$2:$B$90386=$A48)*('Data - new apprentices'!$H$2:$H$90386=E$5)*('Data - new apprentices'!$I$2:$I$90386))</f>
        <v>8</v>
      </c>
      <c r="F48" s="66" cm="1">
        <f t="array" ref="F48">SUMPRODUCT(('Data - new apprentices'!$A$2:$A$90386=$A$3)*('Data - new apprentices'!$G$2:$G$90386=$B$4)*('Data - new apprentices'!$B$2:$B$90386=$A48)*('Data - new apprentices'!$H$2:$H$90386=F$5)*('Data - new apprentices'!$I$2:$I$90386))</f>
        <v>0</v>
      </c>
      <c r="G48" s="66" cm="1">
        <f t="array" ref="G48">SUMPRODUCT(('Data - new apprentices'!$A$2:$A$90386=$A$3)*('Data - new apprentices'!$G$2:$G$90386=$B$4)*('Data - new apprentices'!$B$2:$B$90386=$A48)*('Data - new apprentices'!$H$2:$H$90386=G$5)*('Data - new apprentices'!$I$2:$I$90386))</f>
        <v>0</v>
      </c>
      <c r="H48" s="76">
        <f t="shared" si="10"/>
        <v>41.387096774193552</v>
      </c>
      <c r="I48" s="68"/>
      <c r="J48" s="66" cm="1">
        <f t="array" ref="J48">SUMPRODUCT(('Data - new apprentices'!$A$2:$A$90386=$A$3)*('Data - new apprentices'!$G$2:$G$90386=$J$4)*('Data - new apprentices'!$B$2:$B$90386=$A48)*('Data - new apprentices'!$H$2:$H$90386=J$5)*('Data - new apprentices'!$I$2:$I$90386))</f>
        <v>0</v>
      </c>
      <c r="K48" s="66" cm="1">
        <f t="array" ref="K48">SUMPRODUCT(('Data - new apprentices'!$A$2:$A$90386=$A$3)*('Data - new apprentices'!$G$2:$G$90386=$J$4)*('Data - new apprentices'!$B$2:$B$90386=$A48)*('Data - new apprentices'!$H$2:$H$90386=K$5)*('Data - new apprentices'!$I$2:$I$90386))</f>
        <v>0</v>
      </c>
      <c r="L48" s="66" cm="1">
        <f t="array" ref="L48">SUMPRODUCT(('Data - new apprentices'!$A$2:$A$90386=$A$3)*('Data - new apprentices'!$G$2:$G$90386=$J$4)*('Data - new apprentices'!$B$2:$B$90386=$A48)*('Data - new apprentices'!$H$2:$H$90386=L$5)*('Data - new apprentices'!$I$2:$I$90386))</f>
        <v>2</v>
      </c>
      <c r="M48" s="66" cm="1">
        <f t="array" ref="M48">SUMPRODUCT(('Data - new apprentices'!$A$2:$A$90386=$A$3)*('Data - new apprentices'!$G$2:$G$90386=$J$4)*('Data - new apprentices'!$B$2:$B$90386=$A48)*('Data - new apprentices'!$H$2:$H$90386=M$5)*('Data - new apprentices'!$I$2:$I$90386))</f>
        <v>0</v>
      </c>
      <c r="N48" s="66" cm="1">
        <f t="array" ref="N48">SUMPRODUCT(('Data - new apprentices'!$A$2:$A$90386=$A$3)*('Data - new apprentices'!$G$2:$G$90386=$J$4)*('Data - new apprentices'!$B$2:$B$90386=$A48)*('Data - new apprentices'!$H$2:$H$90386=N$5)*('Data - new apprentices'!$I$2:$I$90386))</f>
        <v>0</v>
      </c>
      <c r="O48" s="66" cm="1">
        <f t="array" ref="O48">SUMPRODUCT(('Data - new apprentices'!$A$2:$A$90386=$A$3)*('Data - new apprentices'!$G$2:$G$90386=$J$4)*('Data - new apprentices'!$B$2:$B$90386=$A48)*('Data - new apprentices'!$H$2:$H$90386=O$5)*('Data - new apprentices'!$I$2:$I$90386))</f>
        <v>0</v>
      </c>
      <c r="P48" s="76">
        <f t="shared" si="11"/>
        <v>40.5</v>
      </c>
      <c r="Q48" s="68"/>
      <c r="R48" s="66" cm="1">
        <f t="array" ref="R48">SUMPRODUCT(('Data - new apprentices'!$A$2:$A$90386=$A$3)*('Data - new apprentices'!$G$2:$G$90386=$R$4)*('Data - new apprentices'!$B$2:$B$90386=$A48)*('Data - new apprentices'!$H$2:$H$90386=R$5)*('Data - new apprentices'!$I$2:$I$90386))</f>
        <v>1</v>
      </c>
      <c r="S48" s="66" cm="1">
        <f t="array" ref="S48">SUMPRODUCT(('Data - new apprentices'!$A$2:$A$90386=$A$3)*('Data - new apprentices'!$G$2:$G$90386=$R$4)*('Data - new apprentices'!$B$2:$B$90386=$A48)*('Data - new apprentices'!$H$2:$H$90386=S$5)*('Data - new apprentices'!$I$2:$I$90386))</f>
        <v>1</v>
      </c>
      <c r="T48" s="66" cm="1">
        <f t="array" ref="T48">SUMPRODUCT(('Data - new apprentices'!$A$2:$A$90386=$A$3)*('Data - new apprentices'!$G$2:$G$90386=$R$4)*('Data - new apprentices'!$B$2:$B$90386=$A48)*('Data - new apprentices'!$H$2:$H$90386=T$5)*('Data - new apprentices'!$I$2:$I$90386))</f>
        <v>1</v>
      </c>
      <c r="U48" s="66" cm="1">
        <f t="array" ref="U48">SUMPRODUCT(('Data - new apprentices'!$A$2:$A$90386=$A$3)*('Data - new apprentices'!$G$2:$G$90386=$R$4)*('Data - new apprentices'!$B$2:$B$90386=$A48)*('Data - new apprentices'!$H$2:$H$90386=U$5)*('Data - new apprentices'!$I$2:$I$90386))</f>
        <v>2</v>
      </c>
      <c r="V48" s="66" cm="1">
        <f t="array" ref="V48">SUMPRODUCT(('Data - new apprentices'!$A$2:$A$90386=$A$3)*('Data - new apprentices'!$G$2:$G$90386=$R$4)*('Data - new apprentices'!$B$2:$B$90386=$A48)*('Data - new apprentices'!$H$2:$H$90386=V$5)*('Data - new apprentices'!$I$2:$I$90386))</f>
        <v>0</v>
      </c>
      <c r="W48" s="66" cm="1">
        <f t="array" ref="W48">SUMPRODUCT(('Data - new apprentices'!$A$2:$A$90386=$A$3)*('Data - new apprentices'!$G$2:$G$90386=$R$4)*('Data - new apprentices'!$B$2:$B$90386=$A48)*('Data - new apprentices'!$H$2:$H$90386=W$5)*('Data - new apprentices'!$I$2:$I$90386))</f>
        <v>0</v>
      </c>
      <c r="X48" s="76">
        <f t="shared" si="12"/>
        <v>38.300000000000004</v>
      </c>
      <c r="Y48" s="68"/>
      <c r="Z48" s="66">
        <f t="shared" si="13"/>
        <v>1</v>
      </c>
      <c r="AA48" s="66">
        <f t="shared" si="14"/>
        <v>6</v>
      </c>
      <c r="AB48" s="66">
        <f t="shared" si="15"/>
        <v>21</v>
      </c>
      <c r="AC48" s="66">
        <f t="shared" si="16"/>
        <v>10</v>
      </c>
      <c r="AD48" s="66">
        <f t="shared" si="17"/>
        <v>0</v>
      </c>
      <c r="AE48" s="66">
        <f t="shared" si="18"/>
        <v>0</v>
      </c>
      <c r="AF48" s="76">
        <f t="shared" si="9"/>
        <v>40.934210526315795</v>
      </c>
      <c r="AG48" s="59"/>
      <c r="AH48" s="59"/>
      <c r="AI48" s="59"/>
      <c r="AJ48" s="68"/>
      <c r="AK48" s="68"/>
      <c r="AL48" s="69"/>
    </row>
    <row r="49" spans="1:38" ht="15" customHeight="1" x14ac:dyDescent="0.25">
      <c r="A49" s="59" t="s">
        <v>33</v>
      </c>
      <c r="B49" s="66" cm="1">
        <f t="array" ref="B49">SUMPRODUCT(('Data - new apprentices'!$A$2:$A$90386=$A$3)*('Data - new apprentices'!$G$2:$G$90386=$B$4)*('Data - new apprentices'!$B$2:$B$90386=$A49)*('Data - new apprentices'!$H$2:$H$90386=B$5)*('Data - new apprentices'!$I$2:$I$90386))</f>
        <v>6</v>
      </c>
      <c r="C49" s="66" cm="1">
        <f t="array" ref="C49">SUMPRODUCT(('Data - new apprentices'!$A$2:$A$90386=$A$3)*('Data - new apprentices'!$G$2:$G$90386=$B$4)*('Data - new apprentices'!$B$2:$B$90386=$A49)*('Data - new apprentices'!$H$2:$H$90386=C$5)*('Data - new apprentices'!$I$2:$I$90386))</f>
        <v>5</v>
      </c>
      <c r="D49" s="66" cm="1">
        <f t="array" ref="D49">SUMPRODUCT(('Data - new apprentices'!$A$2:$A$90386=$A$3)*('Data - new apprentices'!$G$2:$G$90386=$B$4)*('Data - new apprentices'!$B$2:$B$90386=$A49)*('Data - new apprentices'!$H$2:$H$90386=D$5)*('Data - new apprentices'!$I$2:$I$90386))</f>
        <v>3</v>
      </c>
      <c r="E49" s="66" cm="1">
        <f t="array" ref="E49">SUMPRODUCT(('Data - new apprentices'!$A$2:$A$90386=$A$3)*('Data - new apprentices'!$G$2:$G$90386=$B$4)*('Data - new apprentices'!$B$2:$B$90386=$A49)*('Data - new apprentices'!$H$2:$H$90386=E$5)*('Data - new apprentices'!$I$2:$I$90386))</f>
        <v>1</v>
      </c>
      <c r="F49" s="66" cm="1">
        <f t="array" ref="F49">SUMPRODUCT(('Data - new apprentices'!$A$2:$A$90386=$A$3)*('Data - new apprentices'!$G$2:$G$90386=$B$4)*('Data - new apprentices'!$B$2:$B$90386=$A49)*('Data - new apprentices'!$H$2:$H$90386=F$5)*('Data - new apprentices'!$I$2:$I$90386))</f>
        <v>0</v>
      </c>
      <c r="G49" s="66" cm="1">
        <f t="array" ref="G49">SUMPRODUCT(('Data - new apprentices'!$A$2:$A$90386=$A$3)*('Data - new apprentices'!$G$2:$G$90386=$B$4)*('Data - new apprentices'!$B$2:$B$90386=$A49)*('Data - new apprentices'!$H$2:$H$90386=G$5)*('Data - new apprentices'!$I$2:$I$90386))</f>
        <v>0</v>
      </c>
      <c r="H49" s="76">
        <f t="shared" si="10"/>
        <v>29.466666666666669</v>
      </c>
      <c r="I49" s="68"/>
      <c r="J49" s="66" cm="1">
        <f t="array" ref="J49">SUMPRODUCT(('Data - new apprentices'!$A$2:$A$90386=$A$3)*('Data - new apprentices'!$G$2:$G$90386=$J$4)*('Data - new apprentices'!$B$2:$B$90386=$A49)*('Data - new apprentices'!$H$2:$H$90386=J$5)*('Data - new apprentices'!$I$2:$I$90386))</f>
        <v>0</v>
      </c>
      <c r="K49" s="66" cm="1">
        <f t="array" ref="K49">SUMPRODUCT(('Data - new apprentices'!$A$2:$A$90386=$A$3)*('Data - new apprentices'!$G$2:$G$90386=$J$4)*('Data - new apprentices'!$B$2:$B$90386=$A49)*('Data - new apprentices'!$H$2:$H$90386=K$5)*('Data - new apprentices'!$I$2:$I$90386))</f>
        <v>0</v>
      </c>
      <c r="L49" s="66" cm="1">
        <f t="array" ref="L49">SUMPRODUCT(('Data - new apprentices'!$A$2:$A$90386=$A$3)*('Data - new apprentices'!$G$2:$G$90386=$J$4)*('Data - new apprentices'!$B$2:$B$90386=$A49)*('Data - new apprentices'!$H$2:$H$90386=L$5)*('Data - new apprentices'!$I$2:$I$90386))</f>
        <v>0</v>
      </c>
      <c r="M49" s="66" cm="1">
        <f t="array" ref="M49">SUMPRODUCT(('Data - new apprentices'!$A$2:$A$90386=$A$3)*('Data - new apprentices'!$G$2:$G$90386=$J$4)*('Data - new apprentices'!$B$2:$B$90386=$A49)*('Data - new apprentices'!$H$2:$H$90386=M$5)*('Data - new apprentices'!$I$2:$I$90386))</f>
        <v>0</v>
      </c>
      <c r="N49" s="66" cm="1">
        <f t="array" ref="N49">SUMPRODUCT(('Data - new apprentices'!$A$2:$A$90386=$A$3)*('Data - new apprentices'!$G$2:$G$90386=$J$4)*('Data - new apprentices'!$B$2:$B$90386=$A49)*('Data - new apprentices'!$H$2:$H$90386=N$5)*('Data - new apprentices'!$I$2:$I$90386))</f>
        <v>0</v>
      </c>
      <c r="O49" s="66" cm="1">
        <f t="array" ref="O49">SUMPRODUCT(('Data - new apprentices'!$A$2:$A$90386=$A$3)*('Data - new apprentices'!$G$2:$G$90386=$J$4)*('Data - new apprentices'!$B$2:$B$90386=$A49)*('Data - new apprentices'!$H$2:$H$90386=O$5)*('Data - new apprentices'!$I$2:$I$90386))</f>
        <v>0</v>
      </c>
      <c r="P49" s="67" t="str">
        <f t="shared" si="11"/>
        <v>-</v>
      </c>
      <c r="Q49" s="68"/>
      <c r="R49" s="66" cm="1">
        <f t="array" ref="R49">SUMPRODUCT(('Data - new apprentices'!$A$2:$A$90386=$A$3)*('Data - new apprentices'!$G$2:$G$90386=$R$4)*('Data - new apprentices'!$B$2:$B$90386=$A49)*('Data - new apprentices'!$H$2:$H$90386=R$5)*('Data - new apprentices'!$I$2:$I$90386))</f>
        <v>0</v>
      </c>
      <c r="S49" s="66" cm="1">
        <f t="array" ref="S49">SUMPRODUCT(('Data - new apprentices'!$A$2:$A$90386=$A$3)*('Data - new apprentices'!$G$2:$G$90386=$R$4)*('Data - new apprentices'!$B$2:$B$90386=$A49)*('Data - new apprentices'!$H$2:$H$90386=S$5)*('Data - new apprentices'!$I$2:$I$90386))</f>
        <v>0</v>
      </c>
      <c r="T49" s="66" cm="1">
        <f t="array" ref="T49">SUMPRODUCT(('Data - new apprentices'!$A$2:$A$90386=$A$3)*('Data - new apprentices'!$G$2:$G$90386=$R$4)*('Data - new apprentices'!$B$2:$B$90386=$A49)*('Data - new apprentices'!$H$2:$H$90386=T$5)*('Data - new apprentices'!$I$2:$I$90386))</f>
        <v>0</v>
      </c>
      <c r="U49" s="66" cm="1">
        <f t="array" ref="U49">SUMPRODUCT(('Data - new apprentices'!$A$2:$A$90386=$A$3)*('Data - new apprentices'!$G$2:$G$90386=$R$4)*('Data - new apprentices'!$B$2:$B$90386=$A49)*('Data - new apprentices'!$H$2:$H$90386=U$5)*('Data - new apprentices'!$I$2:$I$90386))</f>
        <v>0</v>
      </c>
      <c r="V49" s="66" cm="1">
        <f t="array" ref="V49">SUMPRODUCT(('Data - new apprentices'!$A$2:$A$90386=$A$3)*('Data - new apprentices'!$G$2:$G$90386=$R$4)*('Data - new apprentices'!$B$2:$B$90386=$A49)*('Data - new apprentices'!$H$2:$H$90386=V$5)*('Data - new apprentices'!$I$2:$I$90386))</f>
        <v>0</v>
      </c>
      <c r="W49" s="66" cm="1">
        <f t="array" ref="W49">SUMPRODUCT(('Data - new apprentices'!$A$2:$A$90386=$A$3)*('Data - new apprentices'!$G$2:$G$90386=$R$4)*('Data - new apprentices'!$B$2:$B$90386=$A49)*('Data - new apprentices'!$H$2:$H$90386=W$5)*('Data - new apprentices'!$I$2:$I$90386))</f>
        <v>0</v>
      </c>
      <c r="X49" s="67" t="str">
        <f t="shared" si="12"/>
        <v>-</v>
      </c>
      <c r="Y49" s="68"/>
      <c r="Z49" s="66">
        <f t="shared" si="13"/>
        <v>6</v>
      </c>
      <c r="AA49" s="66">
        <f t="shared" si="14"/>
        <v>5</v>
      </c>
      <c r="AB49" s="66">
        <f t="shared" si="15"/>
        <v>3</v>
      </c>
      <c r="AC49" s="66">
        <f t="shared" si="16"/>
        <v>1</v>
      </c>
      <c r="AD49" s="66">
        <f t="shared" si="17"/>
        <v>0</v>
      </c>
      <c r="AE49" s="66">
        <f t="shared" si="18"/>
        <v>0</v>
      </c>
      <c r="AF49" s="76">
        <f t="shared" si="9"/>
        <v>29.466666666666669</v>
      </c>
      <c r="AG49" s="59"/>
      <c r="AH49" s="59"/>
      <c r="AI49" s="59"/>
      <c r="AJ49" s="68"/>
      <c r="AK49" s="68"/>
      <c r="AL49" s="69"/>
    </row>
    <row r="50" spans="1:38" ht="15" customHeight="1" x14ac:dyDescent="0.25">
      <c r="A50" s="59" t="s">
        <v>34</v>
      </c>
      <c r="B50" s="66" cm="1">
        <f t="array" ref="B50">SUMPRODUCT(('Data - new apprentices'!$A$2:$A$90386=$A$3)*('Data - new apprentices'!$G$2:$G$90386=$B$4)*('Data - new apprentices'!$B$2:$B$90386=$A50)*('Data - new apprentices'!$H$2:$H$90386=B$5)*('Data - new apprentices'!$I$2:$I$90386))</f>
        <v>0</v>
      </c>
      <c r="C50" s="66" cm="1">
        <f t="array" ref="C50">SUMPRODUCT(('Data - new apprentices'!$A$2:$A$90386=$A$3)*('Data - new apprentices'!$G$2:$G$90386=$B$4)*('Data - new apprentices'!$B$2:$B$90386=$A50)*('Data - new apprentices'!$H$2:$H$90386=C$5)*('Data - new apprentices'!$I$2:$I$90386))</f>
        <v>0</v>
      </c>
      <c r="D50" s="66" cm="1">
        <f t="array" ref="D50">SUMPRODUCT(('Data - new apprentices'!$A$2:$A$90386=$A$3)*('Data - new apprentices'!$G$2:$G$90386=$B$4)*('Data - new apprentices'!$B$2:$B$90386=$A50)*('Data - new apprentices'!$H$2:$H$90386=D$5)*('Data - new apprentices'!$I$2:$I$90386))</f>
        <v>0</v>
      </c>
      <c r="E50" s="66" cm="1">
        <f t="array" ref="E50">SUMPRODUCT(('Data - new apprentices'!$A$2:$A$90386=$A$3)*('Data - new apprentices'!$G$2:$G$90386=$B$4)*('Data - new apprentices'!$B$2:$B$90386=$A50)*('Data - new apprentices'!$H$2:$H$90386=E$5)*('Data - new apprentices'!$I$2:$I$90386))</f>
        <v>0</v>
      </c>
      <c r="F50" s="66" cm="1">
        <f t="array" ref="F50">SUMPRODUCT(('Data - new apprentices'!$A$2:$A$90386=$A$3)*('Data - new apprentices'!$G$2:$G$90386=$B$4)*('Data - new apprentices'!$B$2:$B$90386=$A50)*('Data - new apprentices'!$H$2:$H$90386=F$5)*('Data - new apprentices'!$I$2:$I$90386))</f>
        <v>0</v>
      </c>
      <c r="G50" s="66" cm="1">
        <f t="array" ref="G50">SUMPRODUCT(('Data - new apprentices'!$A$2:$A$90386=$A$3)*('Data - new apprentices'!$G$2:$G$90386=$B$4)*('Data - new apprentices'!$B$2:$B$90386=$A50)*('Data - new apprentices'!$H$2:$H$90386=G$5)*('Data - new apprentices'!$I$2:$I$90386))</f>
        <v>0</v>
      </c>
      <c r="H50" s="67" t="str">
        <f t="shared" si="10"/>
        <v>-</v>
      </c>
      <c r="I50" s="68"/>
      <c r="J50" s="66" cm="1">
        <f t="array" ref="J50">SUMPRODUCT(('Data - new apprentices'!$A$2:$A$90386=$A$3)*('Data - new apprentices'!$G$2:$G$90386=$J$4)*('Data - new apprentices'!$B$2:$B$90386=$A50)*('Data - new apprentices'!$H$2:$H$90386=J$5)*('Data - new apprentices'!$I$2:$I$90386))</f>
        <v>0</v>
      </c>
      <c r="K50" s="66" cm="1">
        <f t="array" ref="K50">SUMPRODUCT(('Data - new apprentices'!$A$2:$A$90386=$A$3)*('Data - new apprentices'!$G$2:$G$90386=$J$4)*('Data - new apprentices'!$B$2:$B$90386=$A50)*('Data - new apprentices'!$H$2:$H$90386=K$5)*('Data - new apprentices'!$I$2:$I$90386))</f>
        <v>0</v>
      </c>
      <c r="L50" s="66" cm="1">
        <f t="array" ref="L50">SUMPRODUCT(('Data - new apprentices'!$A$2:$A$90386=$A$3)*('Data - new apprentices'!$G$2:$G$90386=$J$4)*('Data - new apprentices'!$B$2:$B$90386=$A50)*('Data - new apprentices'!$H$2:$H$90386=L$5)*('Data - new apprentices'!$I$2:$I$90386))</f>
        <v>0</v>
      </c>
      <c r="M50" s="66" cm="1">
        <f t="array" ref="M50">SUMPRODUCT(('Data - new apprentices'!$A$2:$A$90386=$A$3)*('Data - new apprentices'!$G$2:$G$90386=$J$4)*('Data - new apprentices'!$B$2:$B$90386=$A50)*('Data - new apprentices'!$H$2:$H$90386=M$5)*('Data - new apprentices'!$I$2:$I$90386))</f>
        <v>0</v>
      </c>
      <c r="N50" s="66" cm="1">
        <f t="array" ref="N50">SUMPRODUCT(('Data - new apprentices'!$A$2:$A$90386=$A$3)*('Data - new apprentices'!$G$2:$G$90386=$J$4)*('Data - new apprentices'!$B$2:$B$90386=$A50)*('Data - new apprentices'!$H$2:$H$90386=N$5)*('Data - new apprentices'!$I$2:$I$90386))</f>
        <v>0</v>
      </c>
      <c r="O50" s="66" cm="1">
        <f t="array" ref="O50">SUMPRODUCT(('Data - new apprentices'!$A$2:$A$90386=$A$3)*('Data - new apprentices'!$G$2:$G$90386=$J$4)*('Data - new apprentices'!$B$2:$B$90386=$A50)*('Data - new apprentices'!$H$2:$H$90386=O$5)*('Data - new apprentices'!$I$2:$I$90386))</f>
        <v>0</v>
      </c>
      <c r="P50" s="67" t="str">
        <f t="shared" si="11"/>
        <v>-</v>
      </c>
      <c r="Q50" s="68"/>
      <c r="R50" s="66" cm="1">
        <f t="array" ref="R50">SUMPRODUCT(('Data - new apprentices'!$A$2:$A$90386=$A$3)*('Data - new apprentices'!$G$2:$G$90386=$R$4)*('Data - new apprentices'!$B$2:$B$90386=$A50)*('Data - new apprentices'!$H$2:$H$90386=R$5)*('Data - new apprentices'!$I$2:$I$90386))</f>
        <v>0</v>
      </c>
      <c r="S50" s="66" cm="1">
        <f t="array" ref="S50">SUMPRODUCT(('Data - new apprentices'!$A$2:$A$90386=$A$3)*('Data - new apprentices'!$G$2:$G$90386=$R$4)*('Data - new apprentices'!$B$2:$B$90386=$A50)*('Data - new apprentices'!$H$2:$H$90386=S$5)*('Data - new apprentices'!$I$2:$I$90386))</f>
        <v>0</v>
      </c>
      <c r="T50" s="66" cm="1">
        <f t="array" ref="T50">SUMPRODUCT(('Data - new apprentices'!$A$2:$A$90386=$A$3)*('Data - new apprentices'!$G$2:$G$90386=$R$4)*('Data - new apprentices'!$B$2:$B$90386=$A50)*('Data - new apprentices'!$H$2:$H$90386=T$5)*('Data - new apprentices'!$I$2:$I$90386))</f>
        <v>0</v>
      </c>
      <c r="U50" s="66" cm="1">
        <f t="array" ref="U50">SUMPRODUCT(('Data - new apprentices'!$A$2:$A$90386=$A$3)*('Data - new apprentices'!$G$2:$G$90386=$R$4)*('Data - new apprentices'!$B$2:$B$90386=$A50)*('Data - new apprentices'!$H$2:$H$90386=U$5)*('Data - new apprentices'!$I$2:$I$90386))</f>
        <v>0</v>
      </c>
      <c r="V50" s="66" cm="1">
        <f t="array" ref="V50">SUMPRODUCT(('Data - new apprentices'!$A$2:$A$90386=$A$3)*('Data - new apprentices'!$G$2:$G$90386=$R$4)*('Data - new apprentices'!$B$2:$B$90386=$A50)*('Data - new apprentices'!$H$2:$H$90386=V$5)*('Data - new apprentices'!$I$2:$I$90386))</f>
        <v>0</v>
      </c>
      <c r="W50" s="66" cm="1">
        <f t="array" ref="W50">SUMPRODUCT(('Data - new apprentices'!$A$2:$A$90386=$A$3)*('Data - new apprentices'!$G$2:$G$90386=$R$4)*('Data - new apprentices'!$B$2:$B$90386=$A50)*('Data - new apprentices'!$H$2:$H$90386=W$5)*('Data - new apprentices'!$I$2:$I$90386))</f>
        <v>0</v>
      </c>
      <c r="X50" s="67" t="str">
        <f t="shared" si="12"/>
        <v>-</v>
      </c>
      <c r="Y50" s="68"/>
      <c r="Z50" s="66">
        <f t="shared" si="13"/>
        <v>0</v>
      </c>
      <c r="AA50" s="66">
        <f t="shared" si="14"/>
        <v>0</v>
      </c>
      <c r="AB50" s="66">
        <f t="shared" si="15"/>
        <v>0</v>
      </c>
      <c r="AC50" s="66">
        <f t="shared" si="16"/>
        <v>0</v>
      </c>
      <c r="AD50" s="66">
        <f t="shared" si="17"/>
        <v>0</v>
      </c>
      <c r="AE50" s="66">
        <f t="shared" si="18"/>
        <v>0</v>
      </c>
      <c r="AF50" s="67" t="str">
        <f t="shared" si="9"/>
        <v>-</v>
      </c>
      <c r="AG50" s="59"/>
      <c r="AH50" s="59"/>
      <c r="AI50" s="68"/>
      <c r="AJ50" s="68"/>
      <c r="AK50" s="68"/>
      <c r="AL50" s="69"/>
    </row>
    <row r="51" spans="1:38" ht="15" customHeight="1" x14ac:dyDescent="0.25">
      <c r="A51" s="59" t="s">
        <v>35</v>
      </c>
      <c r="B51" s="66" cm="1">
        <f t="array" ref="B51">SUMPRODUCT(('Data - new apprentices'!$A$2:$A$90386=$A$3)*('Data - new apprentices'!$G$2:$G$90386=$B$4)*('Data - new apprentices'!$B$2:$B$90386=$A51)*('Data - new apprentices'!$H$2:$H$90386=B$5)*('Data - new apprentices'!$I$2:$I$90386))</f>
        <v>8</v>
      </c>
      <c r="C51" s="66" cm="1">
        <f t="array" ref="C51">SUMPRODUCT(('Data - new apprentices'!$A$2:$A$90386=$A$3)*('Data - new apprentices'!$G$2:$G$90386=$B$4)*('Data - new apprentices'!$B$2:$B$90386=$A51)*('Data - new apprentices'!$H$2:$H$90386=C$5)*('Data - new apprentices'!$I$2:$I$90386))</f>
        <v>14</v>
      </c>
      <c r="D51" s="66" cm="1">
        <f t="array" ref="D51">SUMPRODUCT(('Data - new apprentices'!$A$2:$A$90386=$A$3)*('Data - new apprentices'!$G$2:$G$90386=$B$4)*('Data - new apprentices'!$B$2:$B$90386=$A51)*('Data - new apprentices'!$H$2:$H$90386=D$5)*('Data - new apprentices'!$I$2:$I$90386))</f>
        <v>3</v>
      </c>
      <c r="E51" s="66" cm="1">
        <f t="array" ref="E51">SUMPRODUCT(('Data - new apprentices'!$A$2:$A$90386=$A$3)*('Data - new apprentices'!$G$2:$G$90386=$B$4)*('Data - new apprentices'!$B$2:$B$90386=$A51)*('Data - new apprentices'!$H$2:$H$90386=E$5)*('Data - new apprentices'!$I$2:$I$90386))</f>
        <v>0</v>
      </c>
      <c r="F51" s="66" cm="1">
        <f t="array" ref="F51">SUMPRODUCT(('Data - new apprentices'!$A$2:$A$90386=$A$3)*('Data - new apprentices'!$G$2:$G$90386=$B$4)*('Data - new apprentices'!$B$2:$B$90386=$A51)*('Data - new apprentices'!$H$2:$H$90386=F$5)*('Data - new apprentices'!$I$2:$I$90386))</f>
        <v>0</v>
      </c>
      <c r="G51" s="66" cm="1">
        <f t="array" ref="G51">SUMPRODUCT(('Data - new apprentices'!$A$2:$A$90386=$A$3)*('Data - new apprentices'!$G$2:$G$90386=$B$4)*('Data - new apprentices'!$B$2:$B$90386=$A51)*('Data - new apprentices'!$H$2:$H$90386=G$5)*('Data - new apprentices'!$I$2:$I$90386))</f>
        <v>0</v>
      </c>
      <c r="H51" s="76">
        <f t="shared" si="10"/>
        <v>28.060000000000002</v>
      </c>
      <c r="I51" s="68"/>
      <c r="J51" s="66" cm="1">
        <f t="array" ref="J51">SUMPRODUCT(('Data - new apprentices'!$A$2:$A$90386=$A$3)*('Data - new apprentices'!$G$2:$G$90386=$J$4)*('Data - new apprentices'!$B$2:$B$90386=$A51)*('Data - new apprentices'!$H$2:$H$90386=J$5)*('Data - new apprentices'!$I$2:$I$90386))</f>
        <v>3</v>
      </c>
      <c r="K51" s="66" cm="1">
        <f t="array" ref="K51">SUMPRODUCT(('Data - new apprentices'!$A$2:$A$90386=$A$3)*('Data - new apprentices'!$G$2:$G$90386=$J$4)*('Data - new apprentices'!$B$2:$B$90386=$A51)*('Data - new apprentices'!$H$2:$H$90386=K$5)*('Data - new apprentices'!$I$2:$I$90386))</f>
        <v>2</v>
      </c>
      <c r="L51" s="66" cm="1">
        <f t="array" ref="L51">SUMPRODUCT(('Data - new apprentices'!$A$2:$A$90386=$A$3)*('Data - new apprentices'!$G$2:$G$90386=$J$4)*('Data - new apprentices'!$B$2:$B$90386=$A51)*('Data - new apprentices'!$H$2:$H$90386=L$5)*('Data - new apprentices'!$I$2:$I$90386))</f>
        <v>0</v>
      </c>
      <c r="M51" s="66" cm="1">
        <f t="array" ref="M51">SUMPRODUCT(('Data - new apprentices'!$A$2:$A$90386=$A$3)*('Data - new apprentices'!$G$2:$G$90386=$J$4)*('Data - new apprentices'!$B$2:$B$90386=$A51)*('Data - new apprentices'!$H$2:$H$90386=M$5)*('Data - new apprentices'!$I$2:$I$90386))</f>
        <v>0</v>
      </c>
      <c r="N51" s="66" cm="1">
        <f t="array" ref="N51">SUMPRODUCT(('Data - new apprentices'!$A$2:$A$90386=$A$3)*('Data - new apprentices'!$G$2:$G$90386=$J$4)*('Data - new apprentices'!$B$2:$B$90386=$A51)*('Data - new apprentices'!$H$2:$H$90386=N$5)*('Data - new apprentices'!$I$2:$I$90386))</f>
        <v>0</v>
      </c>
      <c r="O51" s="66" cm="1">
        <f t="array" ref="O51">SUMPRODUCT(('Data - new apprentices'!$A$2:$A$90386=$A$3)*('Data - new apprentices'!$G$2:$G$90386=$J$4)*('Data - new apprentices'!$B$2:$B$90386=$A51)*('Data - new apprentices'!$H$2:$H$90386=O$5)*('Data - new apprentices'!$I$2:$I$90386))</f>
        <v>0</v>
      </c>
      <c r="P51" s="76">
        <f t="shared" si="11"/>
        <v>24</v>
      </c>
      <c r="Q51" s="68"/>
      <c r="R51" s="66" cm="1">
        <f t="array" ref="R51">SUMPRODUCT(('Data - new apprentices'!$A$2:$A$90386=$A$3)*('Data - new apprentices'!$G$2:$G$90386=$R$4)*('Data - new apprentices'!$B$2:$B$90386=$A51)*('Data - new apprentices'!$H$2:$H$90386=R$5)*('Data - new apprentices'!$I$2:$I$90386))</f>
        <v>0</v>
      </c>
      <c r="S51" s="66" cm="1">
        <f t="array" ref="S51">SUMPRODUCT(('Data - new apprentices'!$A$2:$A$90386=$A$3)*('Data - new apprentices'!$G$2:$G$90386=$R$4)*('Data - new apprentices'!$B$2:$B$90386=$A51)*('Data - new apprentices'!$H$2:$H$90386=S$5)*('Data - new apprentices'!$I$2:$I$90386))</f>
        <v>0</v>
      </c>
      <c r="T51" s="66" cm="1">
        <f t="array" ref="T51">SUMPRODUCT(('Data - new apprentices'!$A$2:$A$90386=$A$3)*('Data - new apprentices'!$G$2:$G$90386=$R$4)*('Data - new apprentices'!$B$2:$B$90386=$A51)*('Data - new apprentices'!$H$2:$H$90386=T$5)*('Data - new apprentices'!$I$2:$I$90386))</f>
        <v>0</v>
      </c>
      <c r="U51" s="66" cm="1">
        <f t="array" ref="U51">SUMPRODUCT(('Data - new apprentices'!$A$2:$A$90386=$A$3)*('Data - new apprentices'!$G$2:$G$90386=$R$4)*('Data - new apprentices'!$B$2:$B$90386=$A51)*('Data - new apprentices'!$H$2:$H$90386=U$5)*('Data - new apprentices'!$I$2:$I$90386))</f>
        <v>0</v>
      </c>
      <c r="V51" s="66" cm="1">
        <f t="array" ref="V51">SUMPRODUCT(('Data - new apprentices'!$A$2:$A$90386=$A$3)*('Data - new apprentices'!$G$2:$G$90386=$R$4)*('Data - new apprentices'!$B$2:$B$90386=$A51)*('Data - new apprentices'!$H$2:$H$90386=V$5)*('Data - new apprentices'!$I$2:$I$90386))</f>
        <v>0</v>
      </c>
      <c r="W51" s="66" cm="1">
        <f t="array" ref="W51">SUMPRODUCT(('Data - new apprentices'!$A$2:$A$90386=$A$3)*('Data - new apprentices'!$G$2:$G$90386=$R$4)*('Data - new apprentices'!$B$2:$B$90386=$A51)*('Data - new apprentices'!$H$2:$H$90386=W$5)*('Data - new apprentices'!$I$2:$I$90386))</f>
        <v>0</v>
      </c>
      <c r="X51" s="67" t="str">
        <f t="shared" si="12"/>
        <v>-</v>
      </c>
      <c r="Y51" s="68"/>
      <c r="Z51" s="66">
        <f t="shared" si="13"/>
        <v>11</v>
      </c>
      <c r="AA51" s="66">
        <f t="shared" si="14"/>
        <v>16</v>
      </c>
      <c r="AB51" s="66">
        <f t="shared" si="15"/>
        <v>3</v>
      </c>
      <c r="AC51" s="66">
        <f t="shared" si="16"/>
        <v>0</v>
      </c>
      <c r="AD51" s="66">
        <f t="shared" si="17"/>
        <v>0</v>
      </c>
      <c r="AE51" s="66">
        <f t="shared" si="18"/>
        <v>0</v>
      </c>
      <c r="AF51" s="76">
        <f t="shared" si="9"/>
        <v>27.383333333333333</v>
      </c>
      <c r="AG51" s="59"/>
      <c r="AH51" s="59"/>
      <c r="AI51" s="68"/>
      <c r="AJ51" s="68"/>
      <c r="AK51" s="68"/>
      <c r="AL51" s="69"/>
    </row>
    <row r="52" spans="1:38" ht="15" customHeight="1" x14ac:dyDescent="0.25">
      <c r="A52" s="59" t="s">
        <v>96</v>
      </c>
      <c r="B52" s="66" cm="1">
        <f t="array" ref="B52">SUMPRODUCT(('Data - new apprentices'!$A$2:$A$90386=$A$3)*('Data - new apprentices'!$G$2:$G$90386=$B$4)*('Data - new apprentices'!$B$2:$B$90386=$A52)*('Data - new apprentices'!$H$2:$H$90386=B$5)*('Data - new apprentices'!$I$2:$I$90386))</f>
        <v>6</v>
      </c>
      <c r="C52" s="66" cm="1">
        <f t="array" ref="C52">SUMPRODUCT(('Data - new apprentices'!$A$2:$A$90386=$A$3)*('Data - new apprentices'!$G$2:$G$90386=$B$4)*('Data - new apprentices'!$B$2:$B$90386=$A52)*('Data - new apprentices'!$H$2:$H$90386=C$5)*('Data - new apprentices'!$I$2:$I$90386))</f>
        <v>21</v>
      </c>
      <c r="D52" s="66" cm="1">
        <f t="array" ref="D52">SUMPRODUCT(('Data - new apprentices'!$A$2:$A$90386=$A$3)*('Data - new apprentices'!$G$2:$G$90386=$B$4)*('Data - new apprentices'!$B$2:$B$90386=$A52)*('Data - new apprentices'!$H$2:$H$90386=D$5)*('Data - new apprentices'!$I$2:$I$90386))</f>
        <v>8</v>
      </c>
      <c r="E52" s="66" cm="1">
        <f t="array" ref="E52">SUMPRODUCT(('Data - new apprentices'!$A$2:$A$90386=$A$3)*('Data - new apprentices'!$G$2:$G$90386=$B$4)*('Data - new apprentices'!$B$2:$B$90386=$A52)*('Data - new apprentices'!$H$2:$H$90386=E$5)*('Data - new apprentices'!$I$2:$I$90386))</f>
        <v>0</v>
      </c>
      <c r="F52" s="66" cm="1">
        <f t="array" ref="F52">SUMPRODUCT(('Data - new apprentices'!$A$2:$A$90386=$A$3)*('Data - new apprentices'!$G$2:$G$90386=$B$4)*('Data - new apprentices'!$B$2:$B$90386=$A52)*('Data - new apprentices'!$H$2:$H$90386=F$5)*('Data - new apprentices'!$I$2:$I$90386))</f>
        <v>0</v>
      </c>
      <c r="G52" s="66" cm="1">
        <f t="array" ref="G52">SUMPRODUCT(('Data - new apprentices'!$A$2:$A$90386=$A$3)*('Data - new apprentices'!$G$2:$G$90386=$B$4)*('Data - new apprentices'!$B$2:$B$90386=$A52)*('Data - new apprentices'!$H$2:$H$90386=G$5)*('Data - new apprentices'!$I$2:$I$90386))</f>
        <v>0</v>
      </c>
      <c r="H52" s="76">
        <f t="shared" si="10"/>
        <v>30.685714285714287</v>
      </c>
      <c r="I52" s="68"/>
      <c r="J52" s="66" cm="1">
        <f t="array" ref="J52">SUMPRODUCT(('Data - new apprentices'!$A$2:$A$90386=$A$3)*('Data - new apprentices'!$G$2:$G$90386=$J$4)*('Data - new apprentices'!$B$2:$B$90386=$A52)*('Data - new apprentices'!$H$2:$H$90386=J$5)*('Data - new apprentices'!$I$2:$I$90386))</f>
        <v>0</v>
      </c>
      <c r="K52" s="66" cm="1">
        <f t="array" ref="K52">SUMPRODUCT(('Data - new apprentices'!$A$2:$A$90386=$A$3)*('Data - new apprentices'!$G$2:$G$90386=$J$4)*('Data - new apprentices'!$B$2:$B$90386=$A52)*('Data - new apprentices'!$H$2:$H$90386=K$5)*('Data - new apprentices'!$I$2:$I$90386))</f>
        <v>2</v>
      </c>
      <c r="L52" s="66" cm="1">
        <f t="array" ref="L52">SUMPRODUCT(('Data - new apprentices'!$A$2:$A$90386=$A$3)*('Data - new apprentices'!$G$2:$G$90386=$J$4)*('Data - new apprentices'!$B$2:$B$90386=$A52)*('Data - new apprentices'!$H$2:$H$90386=L$5)*('Data - new apprentices'!$I$2:$I$90386))</f>
        <v>1</v>
      </c>
      <c r="M52" s="66" cm="1">
        <f t="array" ref="M52">SUMPRODUCT(('Data - new apprentices'!$A$2:$A$90386=$A$3)*('Data - new apprentices'!$G$2:$G$90386=$J$4)*('Data - new apprentices'!$B$2:$B$90386=$A52)*('Data - new apprentices'!$H$2:$H$90386=M$5)*('Data - new apprentices'!$I$2:$I$90386))</f>
        <v>0</v>
      </c>
      <c r="N52" s="66" cm="1">
        <f t="array" ref="N52">SUMPRODUCT(('Data - new apprentices'!$A$2:$A$90386=$A$3)*('Data - new apprentices'!$G$2:$G$90386=$J$4)*('Data - new apprentices'!$B$2:$B$90386=$A52)*('Data - new apprentices'!$H$2:$H$90386=N$5)*('Data - new apprentices'!$I$2:$I$90386))</f>
        <v>0</v>
      </c>
      <c r="O52" s="66" cm="1">
        <f t="array" ref="O52">SUMPRODUCT(('Data - new apprentices'!$A$2:$A$90386=$A$3)*('Data - new apprentices'!$G$2:$G$90386=$J$4)*('Data - new apprentices'!$B$2:$B$90386=$A52)*('Data - new apprentices'!$H$2:$H$90386=O$5)*('Data - new apprentices'!$I$2:$I$90386))</f>
        <v>0</v>
      </c>
      <c r="P52" s="76">
        <f t="shared" si="11"/>
        <v>33.5</v>
      </c>
      <c r="Q52" s="68"/>
      <c r="R52" s="66" cm="1">
        <f t="array" ref="R52">SUMPRODUCT(('Data - new apprentices'!$A$2:$A$90386=$A$3)*('Data - new apprentices'!$G$2:$G$90386=$R$4)*('Data - new apprentices'!$B$2:$B$90386=$A52)*('Data - new apprentices'!$H$2:$H$90386=R$5)*('Data - new apprentices'!$I$2:$I$90386))</f>
        <v>1</v>
      </c>
      <c r="S52" s="66" cm="1">
        <f t="array" ref="S52">SUMPRODUCT(('Data - new apprentices'!$A$2:$A$90386=$A$3)*('Data - new apprentices'!$G$2:$G$90386=$R$4)*('Data - new apprentices'!$B$2:$B$90386=$A52)*('Data - new apprentices'!$H$2:$H$90386=S$5)*('Data - new apprentices'!$I$2:$I$90386))</f>
        <v>1</v>
      </c>
      <c r="T52" s="66" cm="1">
        <f t="array" ref="T52">SUMPRODUCT(('Data - new apprentices'!$A$2:$A$90386=$A$3)*('Data - new apprentices'!$G$2:$G$90386=$R$4)*('Data - new apprentices'!$B$2:$B$90386=$A52)*('Data - new apprentices'!$H$2:$H$90386=T$5)*('Data - new apprentices'!$I$2:$I$90386))</f>
        <v>2</v>
      </c>
      <c r="U52" s="66" cm="1">
        <f t="array" ref="U52">SUMPRODUCT(('Data - new apprentices'!$A$2:$A$90386=$A$3)*('Data - new apprentices'!$G$2:$G$90386=$R$4)*('Data - new apprentices'!$B$2:$B$90386=$A52)*('Data - new apprentices'!$H$2:$H$90386=U$5)*('Data - new apprentices'!$I$2:$I$90386))</f>
        <v>2</v>
      </c>
      <c r="V52" s="66" cm="1">
        <f t="array" ref="V52">SUMPRODUCT(('Data - new apprentices'!$A$2:$A$90386=$A$3)*('Data - new apprentices'!$G$2:$G$90386=$R$4)*('Data - new apprentices'!$B$2:$B$90386=$A52)*('Data - new apprentices'!$H$2:$H$90386=V$5)*('Data - new apprentices'!$I$2:$I$90386))</f>
        <v>0</v>
      </c>
      <c r="W52" s="66" cm="1">
        <f t="array" ref="W52">SUMPRODUCT(('Data - new apprentices'!$A$2:$A$90386=$A$3)*('Data - new apprentices'!$G$2:$G$90386=$R$4)*('Data - new apprentices'!$B$2:$B$90386=$A52)*('Data - new apprentices'!$H$2:$H$90386=W$5)*('Data - new apprentices'!$I$2:$I$90386))</f>
        <v>0</v>
      </c>
      <c r="X52" s="76">
        <f t="shared" si="12"/>
        <v>38.666666666666664</v>
      </c>
      <c r="Y52" s="68"/>
      <c r="Z52" s="66">
        <f t="shared" si="13"/>
        <v>7</v>
      </c>
      <c r="AA52" s="66">
        <f t="shared" si="14"/>
        <v>24</v>
      </c>
      <c r="AB52" s="66">
        <f t="shared" si="15"/>
        <v>11</v>
      </c>
      <c r="AC52" s="66">
        <f t="shared" si="16"/>
        <v>2</v>
      </c>
      <c r="AD52" s="66">
        <f t="shared" si="17"/>
        <v>0</v>
      </c>
      <c r="AE52" s="66">
        <f t="shared" si="18"/>
        <v>0</v>
      </c>
      <c r="AF52" s="76">
        <f t="shared" si="9"/>
        <v>31.965909090909093</v>
      </c>
      <c r="AG52" s="59"/>
      <c r="AH52" s="59"/>
      <c r="AI52" s="68"/>
      <c r="AJ52" s="68"/>
      <c r="AK52" s="68"/>
      <c r="AL52" s="69"/>
    </row>
    <row r="53" spans="1:38" ht="15" customHeight="1" x14ac:dyDescent="0.25">
      <c r="A53" s="59" t="s">
        <v>36</v>
      </c>
      <c r="B53" s="66" cm="1">
        <f t="array" ref="B53">SUMPRODUCT(('Data - new apprentices'!$A$2:$A$90386=$A$3)*('Data - new apprentices'!$G$2:$G$90386=$B$4)*('Data - new apprentices'!$B$2:$B$90386=$A53)*('Data - new apprentices'!$H$2:$H$90386=B$5)*('Data - new apprentices'!$I$2:$I$90386))</f>
        <v>0</v>
      </c>
      <c r="C53" s="66" cm="1">
        <f t="array" ref="C53">SUMPRODUCT(('Data - new apprentices'!$A$2:$A$90386=$A$3)*('Data - new apprentices'!$G$2:$G$90386=$B$4)*('Data - new apprentices'!$B$2:$B$90386=$A53)*('Data - new apprentices'!$H$2:$H$90386=C$5)*('Data - new apprentices'!$I$2:$I$90386))</f>
        <v>0</v>
      </c>
      <c r="D53" s="66" cm="1">
        <f t="array" ref="D53">SUMPRODUCT(('Data - new apprentices'!$A$2:$A$90386=$A$3)*('Data - new apprentices'!$G$2:$G$90386=$B$4)*('Data - new apprentices'!$B$2:$B$90386=$A53)*('Data - new apprentices'!$H$2:$H$90386=D$5)*('Data - new apprentices'!$I$2:$I$90386))</f>
        <v>0</v>
      </c>
      <c r="E53" s="66" cm="1">
        <f t="array" ref="E53">SUMPRODUCT(('Data - new apprentices'!$A$2:$A$90386=$A$3)*('Data - new apprentices'!$G$2:$G$90386=$B$4)*('Data - new apprentices'!$B$2:$B$90386=$A53)*('Data - new apprentices'!$H$2:$H$90386=E$5)*('Data - new apprentices'!$I$2:$I$90386))</f>
        <v>0</v>
      </c>
      <c r="F53" s="66" cm="1">
        <f t="array" ref="F53">SUMPRODUCT(('Data - new apprentices'!$A$2:$A$90386=$A$3)*('Data - new apprentices'!$G$2:$G$90386=$B$4)*('Data - new apprentices'!$B$2:$B$90386=$A53)*('Data - new apprentices'!$H$2:$H$90386=F$5)*('Data - new apprentices'!$I$2:$I$90386))</f>
        <v>0</v>
      </c>
      <c r="G53" s="66" cm="1">
        <f t="array" ref="G53">SUMPRODUCT(('Data - new apprentices'!$A$2:$A$90386=$A$3)*('Data - new apprentices'!$G$2:$G$90386=$B$4)*('Data - new apprentices'!$B$2:$B$90386=$A53)*('Data - new apprentices'!$H$2:$H$90386=G$5)*('Data - new apprentices'!$I$2:$I$90386))</f>
        <v>0</v>
      </c>
      <c r="H53" s="67" t="str">
        <f t="shared" si="10"/>
        <v>-</v>
      </c>
      <c r="I53" s="68"/>
      <c r="J53" s="66" cm="1">
        <f t="array" ref="J53">SUMPRODUCT(('Data - new apprentices'!$A$2:$A$90386=$A$3)*('Data - new apprentices'!$G$2:$G$90386=$J$4)*('Data - new apprentices'!$B$2:$B$90386=$A53)*('Data - new apprentices'!$H$2:$H$90386=J$5)*('Data - new apprentices'!$I$2:$I$90386))</f>
        <v>0</v>
      </c>
      <c r="K53" s="66" cm="1">
        <f t="array" ref="K53">SUMPRODUCT(('Data - new apprentices'!$A$2:$A$90386=$A$3)*('Data - new apprentices'!$G$2:$G$90386=$J$4)*('Data - new apprentices'!$B$2:$B$90386=$A53)*('Data - new apprentices'!$H$2:$H$90386=K$5)*('Data - new apprentices'!$I$2:$I$90386))</f>
        <v>0</v>
      </c>
      <c r="L53" s="66" cm="1">
        <f t="array" ref="L53">SUMPRODUCT(('Data - new apprentices'!$A$2:$A$90386=$A$3)*('Data - new apprentices'!$G$2:$G$90386=$J$4)*('Data - new apprentices'!$B$2:$B$90386=$A53)*('Data - new apprentices'!$H$2:$H$90386=L$5)*('Data - new apprentices'!$I$2:$I$90386))</f>
        <v>0</v>
      </c>
      <c r="M53" s="66" cm="1">
        <f t="array" ref="M53">SUMPRODUCT(('Data - new apprentices'!$A$2:$A$90386=$A$3)*('Data - new apprentices'!$G$2:$G$90386=$J$4)*('Data - new apprentices'!$B$2:$B$90386=$A53)*('Data - new apprentices'!$H$2:$H$90386=M$5)*('Data - new apprentices'!$I$2:$I$90386))</f>
        <v>0</v>
      </c>
      <c r="N53" s="66" cm="1">
        <f t="array" ref="N53">SUMPRODUCT(('Data - new apprentices'!$A$2:$A$90386=$A$3)*('Data - new apprentices'!$G$2:$G$90386=$J$4)*('Data - new apprentices'!$B$2:$B$90386=$A53)*('Data - new apprentices'!$H$2:$H$90386=N$5)*('Data - new apprentices'!$I$2:$I$90386))</f>
        <v>0</v>
      </c>
      <c r="O53" s="66" cm="1">
        <f t="array" ref="O53">SUMPRODUCT(('Data - new apprentices'!$A$2:$A$90386=$A$3)*('Data - new apprentices'!$G$2:$G$90386=$J$4)*('Data - new apprentices'!$B$2:$B$90386=$A53)*('Data - new apprentices'!$H$2:$H$90386=O$5)*('Data - new apprentices'!$I$2:$I$90386))</f>
        <v>0</v>
      </c>
      <c r="P53" s="67" t="str">
        <f t="shared" si="11"/>
        <v>-</v>
      </c>
      <c r="Q53" s="68"/>
      <c r="R53" s="66" cm="1">
        <f t="array" ref="R53">SUMPRODUCT(('Data - new apprentices'!$A$2:$A$90386=$A$3)*('Data - new apprentices'!$G$2:$G$90386=$R$4)*('Data - new apprentices'!$B$2:$B$90386=$A53)*('Data - new apprentices'!$H$2:$H$90386=R$5)*('Data - new apprentices'!$I$2:$I$90386))</f>
        <v>1</v>
      </c>
      <c r="S53" s="66" cm="1">
        <f t="array" ref="S53">SUMPRODUCT(('Data - new apprentices'!$A$2:$A$90386=$A$3)*('Data - new apprentices'!$G$2:$G$90386=$R$4)*('Data - new apprentices'!$B$2:$B$90386=$A53)*('Data - new apprentices'!$H$2:$H$90386=S$5)*('Data - new apprentices'!$I$2:$I$90386))</f>
        <v>0</v>
      </c>
      <c r="T53" s="66" cm="1">
        <f t="array" ref="T53">SUMPRODUCT(('Data - new apprentices'!$A$2:$A$90386=$A$3)*('Data - new apprentices'!$G$2:$G$90386=$R$4)*('Data - new apprentices'!$B$2:$B$90386=$A53)*('Data - new apprentices'!$H$2:$H$90386=T$5)*('Data - new apprentices'!$I$2:$I$90386))</f>
        <v>0</v>
      </c>
      <c r="U53" s="66" cm="1">
        <f t="array" ref="U53">SUMPRODUCT(('Data - new apprentices'!$A$2:$A$90386=$A$3)*('Data - new apprentices'!$G$2:$G$90386=$R$4)*('Data - new apprentices'!$B$2:$B$90386=$A53)*('Data - new apprentices'!$H$2:$H$90386=U$5)*('Data - new apprentices'!$I$2:$I$90386))</f>
        <v>0</v>
      </c>
      <c r="V53" s="66" cm="1">
        <f t="array" ref="V53">SUMPRODUCT(('Data - new apprentices'!$A$2:$A$90386=$A$3)*('Data - new apprentices'!$G$2:$G$90386=$R$4)*('Data - new apprentices'!$B$2:$B$90386=$A53)*('Data - new apprentices'!$H$2:$H$90386=V$5)*('Data - new apprentices'!$I$2:$I$90386))</f>
        <v>0</v>
      </c>
      <c r="W53" s="66" cm="1">
        <f t="array" ref="W53">SUMPRODUCT(('Data - new apprentices'!$A$2:$A$90386=$A$3)*('Data - new apprentices'!$G$2:$G$90386=$R$4)*('Data - new apprentices'!$B$2:$B$90386=$A53)*('Data - new apprentices'!$H$2:$H$90386=W$5)*('Data - new apprentices'!$I$2:$I$90386))</f>
        <v>0</v>
      </c>
      <c r="X53" s="76">
        <f t="shared" si="12"/>
        <v>20</v>
      </c>
      <c r="Y53" s="68"/>
      <c r="Z53" s="66">
        <f t="shared" si="13"/>
        <v>1</v>
      </c>
      <c r="AA53" s="66">
        <f t="shared" si="14"/>
        <v>0</v>
      </c>
      <c r="AB53" s="66">
        <f t="shared" si="15"/>
        <v>0</v>
      </c>
      <c r="AC53" s="66">
        <f t="shared" si="16"/>
        <v>0</v>
      </c>
      <c r="AD53" s="66">
        <f t="shared" si="17"/>
        <v>0</v>
      </c>
      <c r="AE53" s="66">
        <f t="shared" si="18"/>
        <v>0</v>
      </c>
      <c r="AF53" s="76">
        <f t="shared" si="9"/>
        <v>20</v>
      </c>
      <c r="AG53" s="59"/>
      <c r="AH53" s="59"/>
      <c r="AI53" s="70"/>
      <c r="AJ53" s="68"/>
      <c r="AK53" s="68"/>
      <c r="AL53" s="69"/>
    </row>
    <row r="54" spans="1:38" ht="15.75" x14ac:dyDescent="0.25">
      <c r="A54" s="59" t="s">
        <v>37</v>
      </c>
      <c r="B54" s="66" cm="1">
        <f t="array" ref="B54">SUMPRODUCT(('Data - new apprentices'!$A$2:$A$90386=$A$3)*('Data - new apprentices'!$G$2:$G$90386=$B$4)*('Data - new apprentices'!$B$2:$B$90386=$A54)*('Data - new apprentices'!$H$2:$H$90386=B$5)*('Data - new apprentices'!$I$2:$I$90386))</f>
        <v>0</v>
      </c>
      <c r="C54" s="66" cm="1">
        <f t="array" ref="C54">SUMPRODUCT(('Data - new apprentices'!$A$2:$A$90386=$A$3)*('Data - new apprentices'!$G$2:$G$90386=$B$4)*('Data - new apprentices'!$B$2:$B$90386=$A54)*('Data - new apprentices'!$H$2:$H$90386=C$5)*('Data - new apprentices'!$I$2:$I$90386))</f>
        <v>0</v>
      </c>
      <c r="D54" s="66" cm="1">
        <f t="array" ref="D54">SUMPRODUCT(('Data - new apprentices'!$A$2:$A$90386=$A$3)*('Data - new apprentices'!$G$2:$G$90386=$B$4)*('Data - new apprentices'!$B$2:$B$90386=$A54)*('Data - new apprentices'!$H$2:$H$90386=D$5)*('Data - new apprentices'!$I$2:$I$90386))</f>
        <v>0</v>
      </c>
      <c r="E54" s="66" cm="1">
        <f t="array" ref="E54">SUMPRODUCT(('Data - new apprentices'!$A$2:$A$90386=$A$3)*('Data - new apprentices'!$G$2:$G$90386=$B$4)*('Data - new apprentices'!$B$2:$B$90386=$A54)*('Data - new apprentices'!$H$2:$H$90386=E$5)*('Data - new apprentices'!$I$2:$I$90386))</f>
        <v>0</v>
      </c>
      <c r="F54" s="66" cm="1">
        <f t="array" ref="F54">SUMPRODUCT(('Data - new apprentices'!$A$2:$A$90386=$A$3)*('Data - new apprentices'!$G$2:$G$90386=$B$4)*('Data - new apprentices'!$B$2:$B$90386=$A54)*('Data - new apprentices'!$H$2:$H$90386=F$5)*('Data - new apprentices'!$I$2:$I$90386))</f>
        <v>0</v>
      </c>
      <c r="G54" s="66" cm="1">
        <f t="array" ref="G54">SUMPRODUCT(('Data - new apprentices'!$A$2:$A$90386=$A$3)*('Data - new apprentices'!$G$2:$G$90386=$B$4)*('Data - new apprentices'!$B$2:$B$90386=$A54)*('Data - new apprentices'!$H$2:$H$90386=G$5)*('Data - new apprentices'!$I$2:$I$90386))</f>
        <v>0</v>
      </c>
      <c r="H54" s="67" t="str">
        <f t="shared" si="10"/>
        <v>-</v>
      </c>
      <c r="I54" s="59"/>
      <c r="J54" s="66" cm="1">
        <f t="array" ref="J54">SUMPRODUCT(('Data - new apprentices'!$A$2:$A$90386=$A$3)*('Data - new apprentices'!$G$2:$G$90386=$J$4)*('Data - new apprentices'!$B$2:$B$90386=$A54)*('Data - new apprentices'!$H$2:$H$90386=J$5)*('Data - new apprentices'!$I$2:$I$90386))</f>
        <v>0</v>
      </c>
      <c r="K54" s="66" cm="1">
        <f t="array" ref="K54">SUMPRODUCT(('Data - new apprentices'!$A$2:$A$90386=$A$3)*('Data - new apprentices'!$G$2:$G$90386=$J$4)*('Data - new apprentices'!$B$2:$B$90386=$A54)*('Data - new apprentices'!$H$2:$H$90386=K$5)*('Data - new apprentices'!$I$2:$I$90386))</f>
        <v>0</v>
      </c>
      <c r="L54" s="66" cm="1">
        <f t="array" ref="L54">SUMPRODUCT(('Data - new apprentices'!$A$2:$A$90386=$A$3)*('Data - new apprentices'!$G$2:$G$90386=$J$4)*('Data - new apprentices'!$B$2:$B$90386=$A54)*('Data - new apprentices'!$H$2:$H$90386=L$5)*('Data - new apprentices'!$I$2:$I$90386))</f>
        <v>0</v>
      </c>
      <c r="M54" s="66" cm="1">
        <f t="array" ref="M54">SUMPRODUCT(('Data - new apprentices'!$A$2:$A$90386=$A$3)*('Data - new apprentices'!$G$2:$G$90386=$J$4)*('Data - new apprentices'!$B$2:$B$90386=$A54)*('Data - new apprentices'!$H$2:$H$90386=M$5)*('Data - new apprentices'!$I$2:$I$90386))</f>
        <v>0</v>
      </c>
      <c r="N54" s="66" cm="1">
        <f t="array" ref="N54">SUMPRODUCT(('Data - new apprentices'!$A$2:$A$90386=$A$3)*('Data - new apprentices'!$G$2:$G$90386=$J$4)*('Data - new apprentices'!$B$2:$B$90386=$A54)*('Data - new apprentices'!$H$2:$H$90386=N$5)*('Data - new apprentices'!$I$2:$I$90386))</f>
        <v>0</v>
      </c>
      <c r="O54" s="66" cm="1">
        <f t="array" ref="O54">SUMPRODUCT(('Data - new apprentices'!$A$2:$A$90386=$A$3)*('Data - new apprentices'!$G$2:$G$90386=$J$4)*('Data - new apprentices'!$B$2:$B$90386=$A54)*('Data - new apprentices'!$H$2:$H$90386=O$5)*('Data - new apprentices'!$I$2:$I$90386))</f>
        <v>0</v>
      </c>
      <c r="P54" s="67" t="str">
        <f t="shared" si="11"/>
        <v>-</v>
      </c>
      <c r="Q54" s="59"/>
      <c r="R54" s="66" cm="1">
        <f t="array" ref="R54">SUMPRODUCT(('Data - new apprentices'!$A$2:$A$90386=$A$3)*('Data - new apprentices'!$G$2:$G$90386=$R$4)*('Data - new apprentices'!$B$2:$B$90386=$A54)*('Data - new apprentices'!$H$2:$H$90386=R$5)*('Data - new apprentices'!$I$2:$I$90386))</f>
        <v>2</v>
      </c>
      <c r="S54" s="66" cm="1">
        <f t="array" ref="S54">SUMPRODUCT(('Data - new apprentices'!$A$2:$A$90386=$A$3)*('Data - new apprentices'!$G$2:$G$90386=$R$4)*('Data - new apprentices'!$B$2:$B$90386=$A54)*('Data - new apprentices'!$H$2:$H$90386=S$5)*('Data - new apprentices'!$I$2:$I$90386))</f>
        <v>4</v>
      </c>
      <c r="T54" s="66" cm="1">
        <f t="array" ref="T54">SUMPRODUCT(('Data - new apprentices'!$A$2:$A$90386=$A$3)*('Data - new apprentices'!$G$2:$G$90386=$R$4)*('Data - new apprentices'!$B$2:$B$90386=$A54)*('Data - new apprentices'!$H$2:$H$90386=T$5)*('Data - new apprentices'!$I$2:$I$90386))</f>
        <v>1</v>
      </c>
      <c r="U54" s="66" cm="1">
        <f t="array" ref="U54">SUMPRODUCT(('Data - new apprentices'!$A$2:$A$90386=$A$3)*('Data - new apprentices'!$G$2:$G$90386=$R$4)*('Data - new apprentices'!$B$2:$B$90386=$A54)*('Data - new apprentices'!$H$2:$H$90386=U$5)*('Data - new apprentices'!$I$2:$I$90386))</f>
        <v>3</v>
      </c>
      <c r="V54" s="66" cm="1">
        <f t="array" ref="V54">SUMPRODUCT(('Data - new apprentices'!$A$2:$A$90386=$A$3)*('Data - new apprentices'!$G$2:$G$90386=$R$4)*('Data - new apprentices'!$B$2:$B$90386=$A54)*('Data - new apprentices'!$H$2:$H$90386=V$5)*('Data - new apprentices'!$I$2:$I$90386))</f>
        <v>0</v>
      </c>
      <c r="W54" s="66" cm="1">
        <f t="array" ref="W54">SUMPRODUCT(('Data - new apprentices'!$A$2:$A$90386=$A$3)*('Data - new apprentices'!$G$2:$G$90386=$R$4)*('Data - new apprentices'!$B$2:$B$90386=$A54)*('Data - new apprentices'!$H$2:$H$90386=W$5)*('Data - new apprentices'!$I$2:$I$90386))</f>
        <v>0</v>
      </c>
      <c r="X54" s="76">
        <f t="shared" si="12"/>
        <v>35.200000000000003</v>
      </c>
      <c r="Y54" s="59"/>
      <c r="Z54" s="66">
        <f t="shared" si="13"/>
        <v>2</v>
      </c>
      <c r="AA54" s="66">
        <f t="shared" si="14"/>
        <v>4</v>
      </c>
      <c r="AB54" s="66">
        <f t="shared" si="15"/>
        <v>1</v>
      </c>
      <c r="AC54" s="66">
        <f t="shared" si="16"/>
        <v>3</v>
      </c>
      <c r="AD54" s="66">
        <f t="shared" si="17"/>
        <v>0</v>
      </c>
      <c r="AE54" s="66">
        <f t="shared" si="18"/>
        <v>0</v>
      </c>
      <c r="AF54" s="76">
        <f t="shared" ref="AF54:AF56" si="19">IF(SUM(Z54:AD54)=0,"-",20*(Z54/SUM(Z54:AD54))+30*(AA54/SUM(Z54:AD54))+40.5*(AB54/SUM(Z54:AD54))+50.5*(AC54/SUM(Z54:AD54))+60.5*(AD54/SUM(Z54:AD54)))</f>
        <v>35.200000000000003</v>
      </c>
      <c r="AG54" s="59"/>
      <c r="AH54" s="59"/>
      <c r="AI54" s="59"/>
      <c r="AJ54" s="68"/>
      <c r="AK54" s="59"/>
      <c r="AL54" s="59"/>
    </row>
    <row r="55" spans="1:38" ht="15" customHeight="1" x14ac:dyDescent="0.25">
      <c r="A55" s="59" t="s">
        <v>38</v>
      </c>
      <c r="B55" s="66" cm="1">
        <f t="array" ref="B55">SUMPRODUCT(('Data - new apprentices'!$A$2:$A$90386=$A$3)*('Data - new apprentices'!$G$2:$G$90386=$B$4)*('Data - new apprentices'!$B$2:$B$90386=$A55)*('Data - new apprentices'!$H$2:$H$90386=B$5)*('Data - new apprentices'!$I$2:$I$90386))</f>
        <v>0</v>
      </c>
      <c r="C55" s="66" cm="1">
        <f t="array" ref="C55">SUMPRODUCT(('Data - new apprentices'!$A$2:$A$90386=$A$3)*('Data - new apprentices'!$G$2:$G$90386=$B$4)*('Data - new apprentices'!$B$2:$B$90386=$A55)*('Data - new apprentices'!$H$2:$H$90386=C$5)*('Data - new apprentices'!$I$2:$I$90386))</f>
        <v>0</v>
      </c>
      <c r="D55" s="66" cm="1">
        <f t="array" ref="D55">SUMPRODUCT(('Data - new apprentices'!$A$2:$A$90386=$A$3)*('Data - new apprentices'!$G$2:$G$90386=$B$4)*('Data - new apprentices'!$B$2:$B$90386=$A55)*('Data - new apprentices'!$H$2:$H$90386=D$5)*('Data - new apprentices'!$I$2:$I$90386))</f>
        <v>0</v>
      </c>
      <c r="E55" s="66" cm="1">
        <f t="array" ref="E55">SUMPRODUCT(('Data - new apprentices'!$A$2:$A$90386=$A$3)*('Data - new apprentices'!$G$2:$G$90386=$B$4)*('Data - new apprentices'!$B$2:$B$90386=$A55)*('Data - new apprentices'!$H$2:$H$90386=E$5)*('Data - new apprentices'!$I$2:$I$90386))</f>
        <v>0</v>
      </c>
      <c r="F55" s="66" cm="1">
        <f t="array" ref="F55">SUMPRODUCT(('Data - new apprentices'!$A$2:$A$90386=$A$3)*('Data - new apprentices'!$G$2:$G$90386=$B$4)*('Data - new apprentices'!$B$2:$B$90386=$A55)*('Data - new apprentices'!$H$2:$H$90386=F$5)*('Data - new apprentices'!$I$2:$I$90386))</f>
        <v>0</v>
      </c>
      <c r="G55" s="66" cm="1">
        <f t="array" ref="G55">SUMPRODUCT(('Data - new apprentices'!$A$2:$A$90386=$A$3)*('Data - new apprentices'!$G$2:$G$90386=$B$4)*('Data - new apprentices'!$B$2:$B$90386=$A55)*('Data - new apprentices'!$H$2:$H$90386=G$5)*('Data - new apprentices'!$I$2:$I$90386))</f>
        <v>0</v>
      </c>
      <c r="H55" s="67" t="str">
        <f t="shared" si="10"/>
        <v>-</v>
      </c>
      <c r="I55" s="71"/>
      <c r="J55" s="66" cm="1">
        <f t="array" ref="J55">SUMPRODUCT(('Data - new apprentices'!$A$2:$A$90386=$A$3)*('Data - new apprentices'!$G$2:$G$90386=$J$4)*('Data - new apprentices'!$B$2:$B$90386=$A55)*('Data - new apprentices'!$H$2:$H$90386=J$5)*('Data - new apprentices'!$I$2:$I$90386))</f>
        <v>0</v>
      </c>
      <c r="K55" s="66" cm="1">
        <f t="array" ref="K55">SUMPRODUCT(('Data - new apprentices'!$A$2:$A$90386=$A$3)*('Data - new apprentices'!$G$2:$G$90386=$J$4)*('Data - new apprentices'!$B$2:$B$90386=$A55)*('Data - new apprentices'!$H$2:$H$90386=K$5)*('Data - new apprentices'!$I$2:$I$90386))</f>
        <v>0</v>
      </c>
      <c r="L55" s="66" cm="1">
        <f t="array" ref="L55">SUMPRODUCT(('Data - new apprentices'!$A$2:$A$90386=$A$3)*('Data - new apprentices'!$G$2:$G$90386=$J$4)*('Data - new apprentices'!$B$2:$B$90386=$A55)*('Data - new apprentices'!$H$2:$H$90386=L$5)*('Data - new apprentices'!$I$2:$I$90386))</f>
        <v>0</v>
      </c>
      <c r="M55" s="66" cm="1">
        <f t="array" ref="M55">SUMPRODUCT(('Data - new apprentices'!$A$2:$A$90386=$A$3)*('Data - new apprentices'!$G$2:$G$90386=$J$4)*('Data - new apprentices'!$B$2:$B$90386=$A55)*('Data - new apprentices'!$H$2:$H$90386=M$5)*('Data - new apprentices'!$I$2:$I$90386))</f>
        <v>0</v>
      </c>
      <c r="N55" s="66" cm="1">
        <f t="array" ref="N55">SUMPRODUCT(('Data - new apprentices'!$A$2:$A$90386=$A$3)*('Data - new apprentices'!$G$2:$G$90386=$J$4)*('Data - new apprentices'!$B$2:$B$90386=$A55)*('Data - new apprentices'!$H$2:$H$90386=N$5)*('Data - new apprentices'!$I$2:$I$90386))</f>
        <v>0</v>
      </c>
      <c r="O55" s="66" cm="1">
        <f t="array" ref="O55">SUMPRODUCT(('Data - new apprentices'!$A$2:$A$90386=$A$3)*('Data - new apprentices'!$G$2:$G$90386=$J$4)*('Data - new apprentices'!$B$2:$B$90386=$A55)*('Data - new apprentices'!$H$2:$H$90386=O$5)*('Data - new apprentices'!$I$2:$I$90386))</f>
        <v>0</v>
      </c>
      <c r="P55" s="67" t="str">
        <f t="shared" si="11"/>
        <v>-</v>
      </c>
      <c r="Q55" s="71"/>
      <c r="R55" s="66" cm="1">
        <f t="array" ref="R55">SUMPRODUCT(('Data - new apprentices'!$A$2:$A$90386=$A$3)*('Data - new apprentices'!$G$2:$G$90386=$R$4)*('Data - new apprentices'!$B$2:$B$90386=$A55)*('Data - new apprentices'!$H$2:$H$90386=R$5)*('Data - new apprentices'!$I$2:$I$90386))</f>
        <v>0</v>
      </c>
      <c r="S55" s="66" cm="1">
        <f t="array" ref="S55">SUMPRODUCT(('Data - new apprentices'!$A$2:$A$90386=$A$3)*('Data - new apprentices'!$G$2:$G$90386=$R$4)*('Data - new apprentices'!$B$2:$B$90386=$A55)*('Data - new apprentices'!$H$2:$H$90386=S$5)*('Data - new apprentices'!$I$2:$I$90386))</f>
        <v>0</v>
      </c>
      <c r="T55" s="66" cm="1">
        <f t="array" ref="T55">SUMPRODUCT(('Data - new apprentices'!$A$2:$A$90386=$A$3)*('Data - new apprentices'!$G$2:$G$90386=$R$4)*('Data - new apprentices'!$B$2:$B$90386=$A55)*('Data - new apprentices'!$H$2:$H$90386=T$5)*('Data - new apprentices'!$I$2:$I$90386))</f>
        <v>0</v>
      </c>
      <c r="U55" s="66" cm="1">
        <f t="array" ref="U55">SUMPRODUCT(('Data - new apprentices'!$A$2:$A$90386=$A$3)*('Data - new apprentices'!$G$2:$G$90386=$R$4)*('Data - new apprentices'!$B$2:$B$90386=$A55)*('Data - new apprentices'!$H$2:$H$90386=U$5)*('Data - new apprentices'!$I$2:$I$90386))</f>
        <v>0</v>
      </c>
      <c r="V55" s="66" cm="1">
        <f t="array" ref="V55">SUMPRODUCT(('Data - new apprentices'!$A$2:$A$90386=$A$3)*('Data - new apprentices'!$G$2:$G$90386=$R$4)*('Data - new apprentices'!$B$2:$B$90386=$A55)*('Data - new apprentices'!$H$2:$H$90386=V$5)*('Data - new apprentices'!$I$2:$I$90386))</f>
        <v>0</v>
      </c>
      <c r="W55" s="66" cm="1">
        <f t="array" ref="W55">SUMPRODUCT(('Data - new apprentices'!$A$2:$A$90386=$A$3)*('Data - new apprentices'!$G$2:$G$90386=$R$4)*('Data - new apprentices'!$B$2:$B$90386=$A55)*('Data - new apprentices'!$H$2:$H$90386=W$5)*('Data - new apprentices'!$I$2:$I$90386))</f>
        <v>0</v>
      </c>
      <c r="X55" s="67" t="str">
        <f t="shared" si="12"/>
        <v>-</v>
      </c>
      <c r="Y55" s="71"/>
      <c r="Z55" s="66">
        <f t="shared" si="13"/>
        <v>0</v>
      </c>
      <c r="AA55" s="66">
        <f t="shared" si="14"/>
        <v>0</v>
      </c>
      <c r="AB55" s="66">
        <f t="shared" si="15"/>
        <v>0</v>
      </c>
      <c r="AC55" s="66">
        <f t="shared" si="16"/>
        <v>0</v>
      </c>
      <c r="AD55" s="66">
        <f t="shared" si="17"/>
        <v>0</v>
      </c>
      <c r="AE55" s="66">
        <f t="shared" si="18"/>
        <v>0</v>
      </c>
      <c r="AF55" s="67" t="str">
        <f t="shared" si="19"/>
        <v>-</v>
      </c>
      <c r="AG55" s="59"/>
      <c r="AH55" s="59"/>
      <c r="AI55" s="59"/>
      <c r="AJ55" s="68"/>
      <c r="AK55" s="59"/>
      <c r="AL55" s="59"/>
    </row>
    <row r="56" spans="1:38" ht="15" customHeight="1" x14ac:dyDescent="0.25">
      <c r="A56" s="59" t="s">
        <v>39</v>
      </c>
      <c r="B56" s="66" cm="1">
        <f t="array" ref="B56">SUMPRODUCT(('Data - new apprentices'!$A$2:$A$90386=$A$3)*('Data - new apprentices'!$G$2:$G$90386=$B$4)*('Data - new apprentices'!$B$2:$B$90386=$A56)*('Data - new apprentices'!$H$2:$H$90386=B$5)*('Data - new apprentices'!$I$2:$I$90386))</f>
        <v>0</v>
      </c>
      <c r="C56" s="66" cm="1">
        <f t="array" ref="C56">SUMPRODUCT(('Data - new apprentices'!$A$2:$A$90386=$A$3)*('Data - new apprentices'!$G$2:$G$90386=$B$4)*('Data - new apprentices'!$B$2:$B$90386=$A56)*('Data - new apprentices'!$H$2:$H$90386=C$5)*('Data - new apprentices'!$I$2:$I$90386))</f>
        <v>1</v>
      </c>
      <c r="D56" s="66" cm="1">
        <f t="array" ref="D56">SUMPRODUCT(('Data - new apprentices'!$A$2:$A$90386=$A$3)*('Data - new apprentices'!$G$2:$G$90386=$B$4)*('Data - new apprentices'!$B$2:$B$90386=$A56)*('Data - new apprentices'!$H$2:$H$90386=D$5)*('Data - new apprentices'!$I$2:$I$90386))</f>
        <v>15</v>
      </c>
      <c r="E56" s="66" cm="1">
        <f t="array" ref="E56">SUMPRODUCT(('Data - new apprentices'!$A$2:$A$90386=$A$3)*('Data - new apprentices'!$G$2:$G$90386=$B$4)*('Data - new apprentices'!$B$2:$B$90386=$A56)*('Data - new apprentices'!$H$2:$H$90386=E$5)*('Data - new apprentices'!$I$2:$I$90386))</f>
        <v>7</v>
      </c>
      <c r="F56" s="66" cm="1">
        <f t="array" ref="F56">SUMPRODUCT(('Data - new apprentices'!$A$2:$A$90386=$A$3)*('Data - new apprentices'!$G$2:$G$90386=$B$4)*('Data - new apprentices'!$B$2:$B$90386=$A56)*('Data - new apprentices'!$H$2:$H$90386=F$5)*('Data - new apprentices'!$I$2:$I$90386))</f>
        <v>0</v>
      </c>
      <c r="G56" s="66" cm="1">
        <f t="array" ref="G56">SUMPRODUCT(('Data - new apprentices'!$A$2:$A$90386=$A$3)*('Data - new apprentices'!$G$2:$G$90386=$B$4)*('Data - new apprentices'!$B$2:$B$90386=$A56)*('Data - new apprentices'!$H$2:$H$90386=G$5)*('Data - new apprentices'!$I$2:$I$90386))</f>
        <v>0</v>
      </c>
      <c r="H56" s="76">
        <f t="shared" si="10"/>
        <v>43.086956521739133</v>
      </c>
      <c r="I56" s="59"/>
      <c r="J56" s="66" cm="1">
        <f t="array" ref="J56">SUMPRODUCT(('Data - new apprentices'!$A$2:$A$90386=$A$3)*('Data - new apprentices'!$G$2:$G$90386=$J$4)*('Data - new apprentices'!$B$2:$B$90386=$A56)*('Data - new apprentices'!$H$2:$H$90386=J$5)*('Data - new apprentices'!$I$2:$I$90386))</f>
        <v>0</v>
      </c>
      <c r="K56" s="66" cm="1">
        <f t="array" ref="K56">SUMPRODUCT(('Data - new apprentices'!$A$2:$A$90386=$A$3)*('Data - new apprentices'!$G$2:$G$90386=$J$4)*('Data - new apprentices'!$B$2:$B$90386=$A56)*('Data - new apprentices'!$H$2:$H$90386=K$5)*('Data - new apprentices'!$I$2:$I$90386))</f>
        <v>1</v>
      </c>
      <c r="L56" s="66" cm="1">
        <f t="array" ref="L56">SUMPRODUCT(('Data - new apprentices'!$A$2:$A$90386=$A$3)*('Data - new apprentices'!$G$2:$G$90386=$J$4)*('Data - new apprentices'!$B$2:$B$90386=$A56)*('Data - new apprentices'!$H$2:$H$90386=L$5)*('Data - new apprentices'!$I$2:$I$90386))</f>
        <v>0</v>
      </c>
      <c r="M56" s="66" cm="1">
        <f t="array" ref="M56">SUMPRODUCT(('Data - new apprentices'!$A$2:$A$90386=$A$3)*('Data - new apprentices'!$G$2:$G$90386=$J$4)*('Data - new apprentices'!$B$2:$B$90386=$A56)*('Data - new apprentices'!$H$2:$H$90386=M$5)*('Data - new apprentices'!$I$2:$I$90386))</f>
        <v>0</v>
      </c>
      <c r="N56" s="66" cm="1">
        <f t="array" ref="N56">SUMPRODUCT(('Data - new apprentices'!$A$2:$A$90386=$A$3)*('Data - new apprentices'!$G$2:$G$90386=$J$4)*('Data - new apprentices'!$B$2:$B$90386=$A56)*('Data - new apprentices'!$H$2:$H$90386=N$5)*('Data - new apprentices'!$I$2:$I$90386))</f>
        <v>0</v>
      </c>
      <c r="O56" s="66" cm="1">
        <f t="array" ref="O56">SUMPRODUCT(('Data - new apprentices'!$A$2:$A$90386=$A$3)*('Data - new apprentices'!$G$2:$G$90386=$J$4)*('Data - new apprentices'!$B$2:$B$90386=$A56)*('Data - new apprentices'!$H$2:$H$90386=O$5)*('Data - new apprentices'!$I$2:$I$90386))</f>
        <v>0</v>
      </c>
      <c r="P56" s="76">
        <f t="shared" si="11"/>
        <v>30</v>
      </c>
      <c r="Q56" s="59"/>
      <c r="R56" s="66" cm="1">
        <f t="array" ref="R56">SUMPRODUCT(('Data - new apprentices'!$A$2:$A$90386=$A$3)*('Data - new apprentices'!$G$2:$G$90386=$R$4)*('Data - new apprentices'!$B$2:$B$90386=$A56)*('Data - new apprentices'!$H$2:$H$90386=R$5)*('Data - new apprentices'!$I$2:$I$90386))</f>
        <v>0</v>
      </c>
      <c r="S56" s="66" cm="1">
        <f t="array" ref="S56">SUMPRODUCT(('Data - new apprentices'!$A$2:$A$90386=$A$3)*('Data - new apprentices'!$G$2:$G$90386=$R$4)*('Data - new apprentices'!$B$2:$B$90386=$A56)*('Data - new apprentices'!$H$2:$H$90386=S$5)*('Data - new apprentices'!$I$2:$I$90386))</f>
        <v>4</v>
      </c>
      <c r="T56" s="66" cm="1">
        <f t="array" ref="T56">SUMPRODUCT(('Data - new apprentices'!$A$2:$A$90386=$A$3)*('Data - new apprentices'!$G$2:$G$90386=$R$4)*('Data - new apprentices'!$B$2:$B$90386=$A56)*('Data - new apprentices'!$H$2:$H$90386=T$5)*('Data - new apprentices'!$I$2:$I$90386))</f>
        <v>7</v>
      </c>
      <c r="U56" s="66" cm="1">
        <f t="array" ref="U56">SUMPRODUCT(('Data - new apprentices'!$A$2:$A$90386=$A$3)*('Data - new apprentices'!$G$2:$G$90386=$R$4)*('Data - new apprentices'!$B$2:$B$90386=$A56)*('Data - new apprentices'!$H$2:$H$90386=U$5)*('Data - new apprentices'!$I$2:$I$90386))</f>
        <v>5</v>
      </c>
      <c r="V56" s="66" cm="1">
        <f t="array" ref="V56">SUMPRODUCT(('Data - new apprentices'!$A$2:$A$90386=$A$3)*('Data - new apprentices'!$G$2:$G$90386=$R$4)*('Data - new apprentices'!$B$2:$B$90386=$A56)*('Data - new apprentices'!$H$2:$H$90386=V$5)*('Data - new apprentices'!$I$2:$I$90386))</f>
        <v>2</v>
      </c>
      <c r="W56" s="66" cm="1">
        <f t="array" ref="W56">SUMPRODUCT(('Data - new apprentices'!$A$2:$A$90386=$A$3)*('Data - new apprentices'!$G$2:$G$90386=$R$4)*('Data - new apprentices'!$B$2:$B$90386=$A56)*('Data - new apprentices'!$H$2:$H$90386=W$5)*('Data - new apprentices'!$I$2:$I$90386))</f>
        <v>0</v>
      </c>
      <c r="X56" s="76">
        <f t="shared" si="12"/>
        <v>43.166666666666664</v>
      </c>
      <c r="Y56" s="59"/>
      <c r="Z56" s="66">
        <f t="shared" si="13"/>
        <v>0</v>
      </c>
      <c r="AA56" s="66">
        <f t="shared" si="14"/>
        <v>6</v>
      </c>
      <c r="AB56" s="66">
        <f t="shared" si="15"/>
        <v>22</v>
      </c>
      <c r="AC56" s="66">
        <f t="shared" si="16"/>
        <v>12</v>
      </c>
      <c r="AD56" s="66">
        <f t="shared" si="17"/>
        <v>2</v>
      </c>
      <c r="AE56" s="66">
        <f t="shared" si="18"/>
        <v>0</v>
      </c>
      <c r="AF56" s="76">
        <f t="shared" si="19"/>
        <v>42.80952380952381</v>
      </c>
      <c r="AG56" s="59"/>
      <c r="AH56" s="59"/>
      <c r="AI56" s="59"/>
      <c r="AJ56" s="68"/>
      <c r="AK56" s="59"/>
      <c r="AL56" s="59"/>
    </row>
    <row r="57" spans="1:38" x14ac:dyDescent="0.2">
      <c r="A57" s="72"/>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73"/>
      <c r="AG57" s="59"/>
      <c r="AH57" s="59"/>
      <c r="AI57" s="59"/>
      <c r="AJ57" s="68"/>
      <c r="AK57" s="59"/>
      <c r="AL57" s="59"/>
    </row>
    <row r="58" spans="1:38" x14ac:dyDescent="0.2">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68"/>
      <c r="AK58" s="59"/>
      <c r="AL58" s="59"/>
    </row>
    <row r="59" spans="1:38" x14ac:dyDescent="0.2">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68"/>
      <c r="AK59" s="59"/>
      <c r="AL59" s="59"/>
    </row>
    <row r="60" spans="1:38" x14ac:dyDescent="0.2">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68"/>
      <c r="AK60" s="59"/>
      <c r="AL60" s="59"/>
    </row>
    <row r="61" spans="1:38" x14ac:dyDescent="0.2">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68"/>
      <c r="AK61" s="59"/>
      <c r="AL61" s="59"/>
    </row>
    <row r="62" spans="1:38" x14ac:dyDescent="0.2">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68"/>
      <c r="AK62" s="59"/>
      <c r="AL62" s="59"/>
    </row>
    <row r="63" spans="1:38" x14ac:dyDescent="0.2">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68"/>
      <c r="AK63" s="59"/>
      <c r="AL63" s="59"/>
    </row>
    <row r="64" spans="1:38" x14ac:dyDescent="0.2">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68"/>
      <c r="AK64" s="59"/>
      <c r="AL64" s="59"/>
    </row>
    <row r="65" spans="1:38" x14ac:dyDescent="0.2">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68"/>
      <c r="AK65" s="59"/>
      <c r="AL65" s="59"/>
    </row>
    <row r="66" spans="1:38" x14ac:dyDescent="0.2">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68"/>
      <c r="AK66" s="59"/>
      <c r="AL66" s="59"/>
    </row>
    <row r="67" spans="1:38" x14ac:dyDescent="0.2">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68"/>
      <c r="AK67" s="59"/>
      <c r="AL67" s="59"/>
    </row>
    <row r="68" spans="1:38" x14ac:dyDescent="0.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68"/>
      <c r="AK68" s="59"/>
      <c r="AL68" s="59"/>
    </row>
    <row r="69" spans="1:38" x14ac:dyDescent="0.2">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68"/>
      <c r="AK69" s="59"/>
      <c r="AL69" s="59"/>
    </row>
    <row r="70" spans="1:38" x14ac:dyDescent="0.2">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68"/>
      <c r="AK70" s="59"/>
      <c r="AL70" s="59"/>
    </row>
    <row r="71" spans="1:38" x14ac:dyDescent="0.2">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68"/>
      <c r="AK71" s="59"/>
      <c r="AL71" s="59"/>
    </row>
    <row r="72" spans="1:38" x14ac:dyDescent="0.2">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68"/>
      <c r="AK72" s="59"/>
      <c r="AL72" s="59"/>
    </row>
    <row r="73" spans="1:38" x14ac:dyDescent="0.2">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68"/>
      <c r="AK73" s="59"/>
      <c r="AL73" s="59"/>
    </row>
    <row r="74" spans="1:38" x14ac:dyDescent="0.2">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68"/>
      <c r="AK74" s="59"/>
      <c r="AL74" s="59"/>
    </row>
    <row r="75" spans="1:38" x14ac:dyDescent="0.2">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68"/>
      <c r="AK75" s="59"/>
      <c r="AL75" s="59"/>
    </row>
    <row r="76" spans="1:38" x14ac:dyDescent="0.2">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68"/>
      <c r="AK76" s="59"/>
      <c r="AL76" s="59"/>
    </row>
    <row r="77" spans="1:38" x14ac:dyDescent="0.2">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68"/>
      <c r="AK77" s="59"/>
      <c r="AL77" s="59"/>
    </row>
    <row r="78" spans="1:38" x14ac:dyDescent="0.2">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68"/>
      <c r="AK78" s="59"/>
      <c r="AL78" s="59"/>
    </row>
    <row r="79" spans="1:38" x14ac:dyDescent="0.2">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68"/>
      <c r="AK79" s="59"/>
      <c r="AL79" s="59"/>
    </row>
    <row r="80" spans="1:38" x14ac:dyDescent="0.2">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68"/>
      <c r="AK80" s="59"/>
      <c r="AL80" s="59"/>
    </row>
    <row r="81" spans="1:38" x14ac:dyDescent="0.2">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68"/>
      <c r="AK81" s="59"/>
      <c r="AL81" s="59"/>
    </row>
    <row r="82" spans="1:38" x14ac:dyDescent="0.2">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68"/>
      <c r="AK82" s="59"/>
      <c r="AL82" s="59"/>
    </row>
    <row r="83" spans="1:38" x14ac:dyDescent="0.2">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68"/>
      <c r="AK83" s="59"/>
      <c r="AL83" s="59"/>
    </row>
    <row r="84" spans="1:38" x14ac:dyDescent="0.2">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68"/>
      <c r="AK84" s="59"/>
      <c r="AL84" s="59"/>
    </row>
    <row r="85" spans="1:38" x14ac:dyDescent="0.2">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row>
    <row r="86" spans="1:38" x14ac:dyDescent="0.2">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row>
    <row r="87" spans="1:38" x14ac:dyDescent="0.2">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row>
    <row r="88" spans="1:38" x14ac:dyDescent="0.2">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row>
    <row r="89" spans="1:38" x14ac:dyDescent="0.2">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row>
    <row r="90" spans="1:38" x14ac:dyDescent="0.2">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row>
    <row r="91" spans="1:38" x14ac:dyDescent="0.2">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row>
    <row r="92" spans="1:38" x14ac:dyDescent="0.2">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row>
    <row r="93" spans="1:38" x14ac:dyDescent="0.2">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row>
    <row r="94" spans="1:38" x14ac:dyDescent="0.2">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row>
    <row r="95" spans="1:38" x14ac:dyDescent="0.2">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row>
    <row r="96" spans="1:38" x14ac:dyDescent="0.2">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row>
    <row r="97" spans="1:38" x14ac:dyDescent="0.2">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row>
    <row r="98" spans="1:38" x14ac:dyDescent="0.2">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row>
    <row r="99" spans="1:38" x14ac:dyDescent="0.2">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row>
    <row r="100" spans="1:38" x14ac:dyDescent="0.2">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row>
    <row r="101" spans="1:38" x14ac:dyDescent="0.2">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row>
    <row r="102" spans="1:38" x14ac:dyDescent="0.2">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row>
    <row r="103" spans="1:38" x14ac:dyDescent="0.2">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row>
    <row r="104" spans="1:38" x14ac:dyDescent="0.2">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row>
    <row r="105" spans="1:38" x14ac:dyDescent="0.2">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row>
    <row r="106" spans="1:38" x14ac:dyDescent="0.2">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row>
    <row r="107" spans="1:38" x14ac:dyDescent="0.2">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row>
    <row r="108" spans="1:38" x14ac:dyDescent="0.2">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row>
    <row r="109" spans="1:38" x14ac:dyDescent="0.2">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row>
    <row r="110" spans="1:38" x14ac:dyDescent="0.2">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row>
    <row r="111" spans="1:38" x14ac:dyDescent="0.2">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row>
    <row r="112" spans="1:38" x14ac:dyDescent="0.2">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row>
    <row r="113" spans="1:38" x14ac:dyDescent="0.2">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row>
    <row r="114" spans="1:38" x14ac:dyDescent="0.2">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row>
    <row r="115" spans="1:38" x14ac:dyDescent="0.2">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x14ac:dyDescent="0.2">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row>
    <row r="117" spans="1:38" x14ac:dyDescent="0.2">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row>
    <row r="118" spans="1:38" x14ac:dyDescent="0.2">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row>
    <row r="119" spans="1:38" x14ac:dyDescent="0.2">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row>
    <row r="120" spans="1:38" x14ac:dyDescent="0.2">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row>
    <row r="121" spans="1:38" x14ac:dyDescent="0.2">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row>
    <row r="122" spans="1:38" x14ac:dyDescent="0.2">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row>
    <row r="123" spans="1:38" x14ac:dyDescent="0.2">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row>
    <row r="124" spans="1:38" x14ac:dyDescent="0.2">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68">
        <v>2017</v>
      </c>
      <c r="AK124" s="59"/>
      <c r="AL124" s="59"/>
    </row>
    <row r="125" spans="1:38" x14ac:dyDescent="0.2">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68">
        <v>2016</v>
      </c>
      <c r="AK125" s="59"/>
      <c r="AL125" s="59"/>
    </row>
    <row r="126" spans="1:38" x14ac:dyDescent="0.2">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68">
        <v>2015</v>
      </c>
      <c r="AK126" s="59"/>
      <c r="AL126" s="59"/>
    </row>
    <row r="127" spans="1:38" x14ac:dyDescent="0.2">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68">
        <v>2014</v>
      </c>
      <c r="AK127" s="59"/>
      <c r="AL127" s="59"/>
    </row>
    <row r="128" spans="1:38" x14ac:dyDescent="0.2">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68">
        <v>2013</v>
      </c>
      <c r="AK128" s="59"/>
      <c r="AL128" s="59"/>
    </row>
    <row r="129" spans="1:38" x14ac:dyDescent="0.2">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68">
        <v>2012</v>
      </c>
      <c r="AK129" s="59"/>
      <c r="AL129" s="59"/>
    </row>
    <row r="130" spans="1:38" x14ac:dyDescent="0.2">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68">
        <v>2011</v>
      </c>
      <c r="AK130" s="59"/>
      <c r="AL130" s="59"/>
    </row>
    <row r="131" spans="1:38" x14ac:dyDescent="0.2">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68">
        <v>2010</v>
      </c>
      <c r="AK131" s="59"/>
      <c r="AL131" s="59"/>
    </row>
    <row r="132" spans="1:38" x14ac:dyDescent="0.2">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68">
        <v>2009</v>
      </c>
      <c r="AK132" s="59"/>
      <c r="AL132" s="59"/>
    </row>
    <row r="133" spans="1:38" x14ac:dyDescent="0.2">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68">
        <v>2008</v>
      </c>
      <c r="AK133" s="59"/>
      <c r="AL133" s="59"/>
    </row>
    <row r="134" spans="1:38" x14ac:dyDescent="0.2">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68">
        <v>2007</v>
      </c>
      <c r="AK134" s="59"/>
      <c r="AL134" s="59"/>
    </row>
    <row r="135" spans="1:38" x14ac:dyDescent="0.2">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68">
        <v>2006</v>
      </c>
      <c r="AK135" s="59"/>
      <c r="AL135" s="59"/>
    </row>
    <row r="136" spans="1:38" x14ac:dyDescent="0.2">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68">
        <v>2005</v>
      </c>
      <c r="AK136" s="59"/>
      <c r="AL136" s="59"/>
    </row>
    <row r="137" spans="1:38" x14ac:dyDescent="0.2">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68">
        <v>2004</v>
      </c>
      <c r="AK137" s="59"/>
      <c r="AL137" s="59"/>
    </row>
    <row r="138" spans="1:38" x14ac:dyDescent="0.2">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68">
        <v>2003</v>
      </c>
      <c r="AK138" s="59"/>
      <c r="AL138" s="59"/>
    </row>
    <row r="139" spans="1:38" x14ac:dyDescent="0.2">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68">
        <v>2002</v>
      </c>
      <c r="AK139" s="59"/>
      <c r="AL139" s="59"/>
    </row>
  </sheetData>
  <pageMargins left="0.7" right="0.7" top="0.75" bottom="0.75" header="0.3" footer="0.3"/>
  <headerFooter>
    <oddHeader>&amp;C&amp;"Calibri"&amp;10&amp;K000000 OFFICIAL-SENSITIVE - MHCLG ONLY&amp;1#_x000D_</oddHeader>
    <oddFooter>&amp;C_x000D_&amp;1#&amp;"Calibri"&amp;10&amp;K000000 OFFICIAL-SENSITIVE - MHCLG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433E7-66CB-4F5F-994D-C1C6D8BD60B9}">
  <sheetPr codeName="Sheet8"/>
  <dimension ref="A1:AL169"/>
  <sheetViews>
    <sheetView topLeftCell="F1" zoomScaleNormal="100" workbookViewId="0">
      <selection activeCell="Z6" sqref="Z6:AD6"/>
    </sheetView>
  </sheetViews>
  <sheetFormatPr defaultColWidth="9.140625" defaultRowHeight="15" x14ac:dyDescent="0.2"/>
  <cols>
    <col min="1" max="1" width="41.5703125" style="39" customWidth="1"/>
    <col min="2" max="7" width="8.5703125" style="39" customWidth="1"/>
    <col min="8" max="8" width="11.7109375" style="39" customWidth="1"/>
    <col min="9" max="9" width="1.7109375" style="39" customWidth="1"/>
    <col min="10" max="15" width="8.5703125" style="39" customWidth="1"/>
    <col min="16" max="16" width="11.7109375" style="39" customWidth="1"/>
    <col min="17" max="17" width="1.7109375" style="39" customWidth="1"/>
    <col min="18" max="23" width="8.5703125" style="39" customWidth="1"/>
    <col min="24" max="24" width="11.7109375" style="39" customWidth="1"/>
    <col min="25" max="25" width="1.7109375" style="39" customWidth="1"/>
    <col min="26" max="31" width="8.5703125" style="39" customWidth="1"/>
    <col min="32" max="32" width="11.7109375" style="39" customWidth="1"/>
    <col min="33" max="33" width="21.5703125" style="39" bestFit="1" customWidth="1"/>
    <col min="34" max="34" width="9.140625" style="39"/>
    <col min="35" max="35" width="9.140625" style="39" customWidth="1"/>
    <col min="36" max="36" width="15.140625" style="39" hidden="1" customWidth="1"/>
    <col min="37" max="37" width="10" style="39" customWidth="1"/>
    <col min="38" max="16384" width="9.140625" style="39"/>
  </cols>
  <sheetData>
    <row r="1" spans="1:38" s="16" customFormat="1" ht="18.75" x14ac:dyDescent="0.25">
      <c r="A1" s="78" t="s">
        <v>210</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41"/>
      <c r="AJ1" s="41"/>
      <c r="AK1" s="59"/>
      <c r="AL1" s="59"/>
    </row>
    <row r="2" spans="1:38" s="16" customFormat="1" ht="24.75" customHeight="1" x14ac:dyDescent="0.2">
      <c r="A2" s="43" t="s">
        <v>154</v>
      </c>
      <c r="B2" s="29"/>
      <c r="C2" s="29"/>
      <c r="D2" s="29"/>
      <c r="E2" s="43"/>
      <c r="F2" s="29"/>
      <c r="G2" s="29"/>
      <c r="H2" s="43"/>
      <c r="I2" s="43"/>
      <c r="J2" s="29"/>
      <c r="K2" s="29"/>
      <c r="L2" s="29"/>
      <c r="M2" s="29"/>
      <c r="N2" s="29"/>
      <c r="O2" s="29"/>
      <c r="P2" s="29"/>
      <c r="Q2" s="43"/>
      <c r="R2" s="29"/>
      <c r="S2" s="29"/>
      <c r="T2" s="29"/>
      <c r="U2" s="29"/>
      <c r="V2" s="29"/>
      <c r="W2" s="29"/>
      <c r="X2" s="29"/>
      <c r="Y2" s="43"/>
      <c r="Z2" s="29"/>
      <c r="AA2" s="29"/>
      <c r="AB2" s="29"/>
      <c r="AC2" s="29"/>
      <c r="AD2" s="29"/>
      <c r="AE2" s="29"/>
      <c r="AF2" s="29"/>
      <c r="AG2" s="41"/>
      <c r="AH2" s="41"/>
      <c r="AI2" s="41"/>
      <c r="AJ2" s="41"/>
      <c r="AK2" s="59"/>
      <c r="AL2" s="59"/>
    </row>
    <row r="3" spans="1:38" s="16" customFormat="1" ht="15" customHeight="1" x14ac:dyDescent="0.2">
      <c r="A3" s="44" t="s">
        <v>144</v>
      </c>
      <c r="B3" s="30"/>
      <c r="C3" s="30"/>
      <c r="D3" s="30"/>
      <c r="E3" s="30"/>
      <c r="F3" s="30"/>
      <c r="G3" s="30"/>
      <c r="H3" s="30"/>
      <c r="I3" s="30"/>
      <c r="J3" s="30"/>
      <c r="K3" s="30"/>
      <c r="L3" s="30"/>
      <c r="M3" s="30"/>
      <c r="N3" s="30"/>
      <c r="O3" s="30"/>
      <c r="P3" s="41"/>
      <c r="Q3" s="41"/>
      <c r="R3" s="41"/>
      <c r="S3" s="41"/>
      <c r="T3" s="41"/>
      <c r="U3" s="41"/>
      <c r="V3" s="41"/>
      <c r="W3" s="41"/>
      <c r="X3" s="59"/>
      <c r="Y3" s="59"/>
      <c r="Z3" s="59"/>
      <c r="AA3" s="59"/>
      <c r="AB3" s="59"/>
      <c r="AC3" s="59"/>
      <c r="AD3" s="59"/>
      <c r="AE3" s="59"/>
      <c r="AF3" s="59"/>
      <c r="AG3" s="59"/>
      <c r="AH3" s="59"/>
      <c r="AI3" s="59"/>
      <c r="AJ3" s="59"/>
      <c r="AK3" s="59"/>
      <c r="AL3" s="59"/>
    </row>
    <row r="4" spans="1:38" s="16" customFormat="1" ht="32.1" customHeight="1" thickBot="1" x14ac:dyDescent="0.25">
      <c r="A4" s="41"/>
      <c r="B4" s="79" t="s">
        <v>41</v>
      </c>
      <c r="C4" s="79"/>
      <c r="D4" s="79"/>
      <c r="E4" s="79"/>
      <c r="F4" s="79"/>
      <c r="G4" s="79"/>
      <c r="H4" s="79"/>
      <c r="I4" s="31" t="s">
        <v>65</v>
      </c>
      <c r="J4" s="79" t="s">
        <v>116</v>
      </c>
      <c r="K4" s="79"/>
      <c r="L4" s="79"/>
      <c r="M4" s="79"/>
      <c r="N4" s="79"/>
      <c r="O4" s="79"/>
      <c r="P4" s="79"/>
      <c r="Q4" s="31" t="s">
        <v>65</v>
      </c>
      <c r="R4" s="79" t="s">
        <v>117</v>
      </c>
      <c r="S4" s="79"/>
      <c r="T4" s="79"/>
      <c r="U4" s="79"/>
      <c r="V4" s="79"/>
      <c r="W4" s="79"/>
      <c r="X4" s="79"/>
      <c r="Y4" s="31" t="s">
        <v>65</v>
      </c>
      <c r="Z4" s="80" t="s">
        <v>118</v>
      </c>
      <c r="AA4" s="80"/>
      <c r="AB4" s="80"/>
      <c r="AC4" s="80"/>
      <c r="AD4" s="80"/>
      <c r="AE4" s="80"/>
      <c r="AF4" s="80"/>
      <c r="AG4" s="41"/>
      <c r="AH4" s="41"/>
      <c r="AI4" s="41"/>
      <c r="AJ4" s="41"/>
      <c r="AK4" s="59"/>
      <c r="AL4" s="59"/>
    </row>
    <row r="5" spans="1:38" s="33" customFormat="1" ht="45" customHeight="1" thickBot="1" x14ac:dyDescent="0.3">
      <c r="A5" s="81" t="s">
        <v>206</v>
      </c>
      <c r="B5" s="82" t="s">
        <v>42</v>
      </c>
      <c r="C5" s="82" t="s">
        <v>43</v>
      </c>
      <c r="D5" s="82" t="s">
        <v>44</v>
      </c>
      <c r="E5" s="82" t="s">
        <v>45</v>
      </c>
      <c r="F5" s="107" t="s">
        <v>46</v>
      </c>
      <c r="G5" s="82" t="s">
        <v>101</v>
      </c>
      <c r="H5" s="82" t="s">
        <v>207</v>
      </c>
      <c r="I5" s="32" t="s">
        <v>65</v>
      </c>
      <c r="J5" s="82" t="s">
        <v>42</v>
      </c>
      <c r="K5" s="82" t="s">
        <v>43</v>
      </c>
      <c r="L5" s="82" t="s">
        <v>44</v>
      </c>
      <c r="M5" s="82" t="s">
        <v>45</v>
      </c>
      <c r="N5" s="107" t="s">
        <v>46</v>
      </c>
      <c r="O5" s="82" t="s">
        <v>101</v>
      </c>
      <c r="P5" s="82" t="s">
        <v>207</v>
      </c>
      <c r="Q5" s="32" t="s">
        <v>65</v>
      </c>
      <c r="R5" s="82" t="s">
        <v>42</v>
      </c>
      <c r="S5" s="82" t="s">
        <v>43</v>
      </c>
      <c r="T5" s="82" t="s">
        <v>44</v>
      </c>
      <c r="U5" s="82" t="s">
        <v>45</v>
      </c>
      <c r="V5" s="107" t="s">
        <v>46</v>
      </c>
      <c r="W5" s="82" t="s">
        <v>101</v>
      </c>
      <c r="X5" s="82" t="s">
        <v>207</v>
      </c>
      <c r="Y5" s="32" t="s">
        <v>65</v>
      </c>
      <c r="Z5" s="83" t="s">
        <v>42</v>
      </c>
      <c r="AA5" s="83" t="s">
        <v>43</v>
      </c>
      <c r="AB5" s="83" t="s">
        <v>44</v>
      </c>
      <c r="AC5" s="83" t="s">
        <v>45</v>
      </c>
      <c r="AD5" s="108" t="s">
        <v>46</v>
      </c>
      <c r="AE5" s="83" t="s">
        <v>101</v>
      </c>
      <c r="AF5" s="83" t="s">
        <v>208</v>
      </c>
      <c r="AG5" s="84"/>
      <c r="AH5" s="84"/>
      <c r="AI5" s="84"/>
      <c r="AJ5" s="84"/>
      <c r="AK5" s="84"/>
      <c r="AL5" s="84"/>
    </row>
    <row r="6" spans="1:38" s="35" customFormat="1" ht="15" customHeight="1" x14ac:dyDescent="0.25">
      <c r="A6" s="61" t="s">
        <v>0</v>
      </c>
      <c r="B6" s="85">
        <f>ROUND(FIRE1125b_working!B6,0)</f>
        <v>179</v>
      </c>
      <c r="C6" s="85">
        <f>ROUND(FIRE1125b_working!C6,0)</f>
        <v>376</v>
      </c>
      <c r="D6" s="85">
        <f>ROUND(FIRE1125b_working!D6,0)</f>
        <v>137</v>
      </c>
      <c r="E6" s="85">
        <f>ROUND(FIRE1125b_working!E6,0)</f>
        <v>41</v>
      </c>
      <c r="F6" s="85">
        <f>ROUND(FIRE1125b_working!F6,0)</f>
        <v>0</v>
      </c>
      <c r="G6" s="85">
        <f>ROUND(FIRE1125b_working!G6,0)</f>
        <v>0</v>
      </c>
      <c r="H6" s="85">
        <f>IF(SUM(B6:F6)=0,"-",ROUND(FIRE1125b_working!H6,0))</f>
        <v>31</v>
      </c>
      <c r="I6" s="34" t="s">
        <v>65</v>
      </c>
      <c r="J6" s="85">
        <f>ROUND(FIRE1125b_working!J6,0)</f>
        <v>6</v>
      </c>
      <c r="K6" s="85">
        <f>ROUND(FIRE1125b_working!K6,0)</f>
        <v>11</v>
      </c>
      <c r="L6" s="85">
        <f>ROUND(FIRE1125b_working!L6,0)</f>
        <v>6</v>
      </c>
      <c r="M6" s="85">
        <f>ROUND(FIRE1125b_working!M6,0)</f>
        <v>0</v>
      </c>
      <c r="N6" s="85">
        <f>ROUND(FIRE1125b_working!N6,0)</f>
        <v>0</v>
      </c>
      <c r="O6" s="85">
        <f>ROUND(FIRE1125b_working!O6,0)</f>
        <v>0</v>
      </c>
      <c r="P6" s="85">
        <f>IF(SUM(J6:N6)=0,"-",ROUND(FIRE1125b_working!P6,0))</f>
        <v>30</v>
      </c>
      <c r="Q6" s="34" t="s">
        <v>65</v>
      </c>
      <c r="R6" s="85">
        <f>ROUND(FIRE1125b_working!R6,0)</f>
        <v>28</v>
      </c>
      <c r="S6" s="85">
        <f>ROUND(FIRE1125b_working!S6,0)</f>
        <v>40</v>
      </c>
      <c r="T6" s="85">
        <f>ROUND(FIRE1125b_working!T6,0)</f>
        <v>31</v>
      </c>
      <c r="U6" s="85">
        <f>ROUND(FIRE1125b_working!U6,0)</f>
        <v>18</v>
      </c>
      <c r="V6" s="85">
        <f>ROUND(FIRE1125b_working!V6,0)</f>
        <v>2</v>
      </c>
      <c r="W6" s="85">
        <f>ROUND(FIRE1125b_working!W6,0)</f>
        <v>0</v>
      </c>
      <c r="X6" s="85">
        <f>IF(SUM(R6:V6)=0,"-",ROUND(FIRE1125b_working!X6,0))</f>
        <v>34</v>
      </c>
      <c r="Y6" s="34" t="s">
        <v>65</v>
      </c>
      <c r="Z6" s="85">
        <f>ROUND(FIRE1125b_working!Z6,0)</f>
        <v>213</v>
      </c>
      <c r="AA6" s="85">
        <f>ROUND(FIRE1125b_working!AA6,0)</f>
        <v>427</v>
      </c>
      <c r="AB6" s="85">
        <f>ROUND(FIRE1125b_working!AB6,0)</f>
        <v>174</v>
      </c>
      <c r="AC6" s="85">
        <f>ROUND(FIRE1125b_working!AC6,0)</f>
        <v>59</v>
      </c>
      <c r="AD6" s="85">
        <f>ROUND(FIRE1125b_working!AD6,0)</f>
        <v>2</v>
      </c>
      <c r="AE6" s="85">
        <f>ROUND(FIRE1125b_working!AE6,0)</f>
        <v>0</v>
      </c>
      <c r="AF6" s="85">
        <f>IF(SUM(Z6:AD6)=0,"-",ROUND(FIRE1125b_working!AF6,0))</f>
        <v>31</v>
      </c>
      <c r="AG6" s="40"/>
      <c r="AH6" s="40"/>
      <c r="AI6" s="86"/>
      <c r="AJ6" s="86"/>
      <c r="AK6" s="61"/>
      <c r="AL6" s="61"/>
    </row>
    <row r="7" spans="1:38" s="35" customFormat="1" ht="15" customHeight="1" x14ac:dyDescent="0.25">
      <c r="A7" s="61" t="s">
        <v>83</v>
      </c>
      <c r="B7" s="87">
        <f>ROUND(FIRE1125b_working!B7,0)</f>
        <v>76</v>
      </c>
      <c r="C7" s="87">
        <f>ROUND(FIRE1125b_working!C7,0)</f>
        <v>140</v>
      </c>
      <c r="D7" s="87">
        <f>ROUND(FIRE1125b_working!D7,0)</f>
        <v>42</v>
      </c>
      <c r="E7" s="87">
        <f>ROUND(FIRE1125b_working!E7,0)</f>
        <v>19</v>
      </c>
      <c r="F7" s="87">
        <f>ROUND(FIRE1125b_working!F7,0)</f>
        <v>0</v>
      </c>
      <c r="G7" s="87">
        <f>ROUND(FIRE1125b_working!G7,0)</f>
        <v>0</v>
      </c>
      <c r="H7" s="87">
        <f>IF(SUM(B7:F7)=0,"-",ROUND(FIRE1125b_working!H7,0))</f>
        <v>30</v>
      </c>
      <c r="I7" s="36" t="s">
        <v>65</v>
      </c>
      <c r="J7" s="87">
        <f>ROUND(FIRE1125b_working!J7,0)</f>
        <v>6</v>
      </c>
      <c r="K7" s="87">
        <f>ROUND(FIRE1125b_working!K7,0)</f>
        <v>8</v>
      </c>
      <c r="L7" s="87">
        <f>ROUND(FIRE1125b_working!L7,0)</f>
        <v>3</v>
      </c>
      <c r="M7" s="87">
        <f>ROUND(FIRE1125b_working!M7,0)</f>
        <v>0</v>
      </c>
      <c r="N7" s="87">
        <f>ROUND(FIRE1125b_working!N7,0)</f>
        <v>0</v>
      </c>
      <c r="O7" s="87">
        <f>ROUND(FIRE1125b_working!O7,0)</f>
        <v>0</v>
      </c>
      <c r="P7" s="87">
        <f>IF(SUM(J7:N7)=0,"-",ROUND(FIRE1125b_working!P7,0))</f>
        <v>28</v>
      </c>
      <c r="Q7" s="36" t="s">
        <v>65</v>
      </c>
      <c r="R7" s="87">
        <f>ROUND(FIRE1125b_working!R7,0)</f>
        <v>19</v>
      </c>
      <c r="S7" s="87">
        <f>ROUND(FIRE1125b_working!S7,0)</f>
        <v>28</v>
      </c>
      <c r="T7" s="87">
        <f>ROUND(FIRE1125b_working!T7,0)</f>
        <v>20</v>
      </c>
      <c r="U7" s="87">
        <f>ROUND(FIRE1125b_working!U7,0)</f>
        <v>6</v>
      </c>
      <c r="V7" s="87">
        <f>ROUND(FIRE1125b_working!V7,0)</f>
        <v>0</v>
      </c>
      <c r="W7" s="87">
        <f>ROUND(FIRE1125b_working!W7,0)</f>
        <v>0</v>
      </c>
      <c r="X7" s="87">
        <f>IF(SUM(R7:V7)=0,"-",ROUND(FIRE1125b_working!X7,0))</f>
        <v>32</v>
      </c>
      <c r="Y7" s="36" t="s">
        <v>65</v>
      </c>
      <c r="Z7" s="87">
        <f>ROUND(FIRE1125b_working!Z7,0)</f>
        <v>101</v>
      </c>
      <c r="AA7" s="87">
        <f>ROUND(FIRE1125b_working!AA7,0)</f>
        <v>176</v>
      </c>
      <c r="AB7" s="87">
        <f>ROUND(FIRE1125b_working!AB7,0)</f>
        <v>65</v>
      </c>
      <c r="AC7" s="87">
        <f>ROUND(FIRE1125b_working!AC7,0)</f>
        <v>25</v>
      </c>
      <c r="AD7" s="87">
        <f>ROUND(FIRE1125b_working!AD7,0)</f>
        <v>0</v>
      </c>
      <c r="AE7" s="87">
        <f>ROUND(FIRE1125b_working!AE7,0)</f>
        <v>0</v>
      </c>
      <c r="AF7" s="87">
        <f>IF(SUM(Z7:AD7)=0,"-",ROUND(FIRE1125b_working!AF7,0))</f>
        <v>31</v>
      </c>
      <c r="AG7" s="40"/>
      <c r="AH7" s="40"/>
      <c r="AI7" s="86"/>
      <c r="AJ7" s="86"/>
      <c r="AK7" s="61"/>
      <c r="AL7" s="61"/>
    </row>
    <row r="8" spans="1:38" s="35" customFormat="1" ht="15" customHeight="1" x14ac:dyDescent="0.25">
      <c r="A8" s="61" t="s">
        <v>40</v>
      </c>
      <c r="B8" s="87">
        <f>ROUND(FIRE1125b_working!B8,0)</f>
        <v>103</v>
      </c>
      <c r="C8" s="87">
        <f>ROUND(FIRE1125b_working!C8,0)</f>
        <v>236</v>
      </c>
      <c r="D8" s="87">
        <f>ROUND(FIRE1125b_working!D8,0)</f>
        <v>95</v>
      </c>
      <c r="E8" s="87">
        <f>ROUND(FIRE1125b_working!E8,0)</f>
        <v>22</v>
      </c>
      <c r="F8" s="87">
        <f>ROUND(FIRE1125b_working!F8,0)</f>
        <v>0</v>
      </c>
      <c r="G8" s="87">
        <f>ROUND(FIRE1125b_working!G8,0)</f>
        <v>0</v>
      </c>
      <c r="H8" s="87">
        <f>IF(SUM(B8:F8)=0,"-",ROUND(FIRE1125b_working!H8,0))</f>
        <v>31</v>
      </c>
      <c r="I8" s="36" t="s">
        <v>65</v>
      </c>
      <c r="J8" s="87">
        <f>ROUND(FIRE1125b_working!J8,0)</f>
        <v>0</v>
      </c>
      <c r="K8" s="87">
        <f>ROUND(FIRE1125b_working!K8,0)</f>
        <v>3</v>
      </c>
      <c r="L8" s="87">
        <f>ROUND(FIRE1125b_working!L8,0)</f>
        <v>3</v>
      </c>
      <c r="M8" s="87">
        <f>ROUND(FIRE1125b_working!M8,0)</f>
        <v>0</v>
      </c>
      <c r="N8" s="87">
        <f>ROUND(FIRE1125b_working!N8,0)</f>
        <v>0</v>
      </c>
      <c r="O8" s="87">
        <f>ROUND(FIRE1125b_working!O8,0)</f>
        <v>0</v>
      </c>
      <c r="P8" s="87">
        <f>IF(SUM(J8:N8)=0,"-",ROUND(FIRE1125b_working!P8,0))</f>
        <v>35</v>
      </c>
      <c r="Q8" s="36" t="s">
        <v>65</v>
      </c>
      <c r="R8" s="87">
        <f>ROUND(FIRE1125b_working!R8,0)</f>
        <v>9</v>
      </c>
      <c r="S8" s="87">
        <f>ROUND(FIRE1125b_working!S8,0)</f>
        <v>12</v>
      </c>
      <c r="T8" s="87">
        <f>ROUND(FIRE1125b_working!T8,0)</f>
        <v>11</v>
      </c>
      <c r="U8" s="87">
        <f>ROUND(FIRE1125b_working!U8,0)</f>
        <v>12</v>
      </c>
      <c r="V8" s="87">
        <f>ROUND(FIRE1125b_working!V8,0)</f>
        <v>2</v>
      </c>
      <c r="W8" s="87">
        <f>ROUND(FIRE1125b_working!W8,0)</f>
        <v>0</v>
      </c>
      <c r="X8" s="87">
        <f>IF(SUM(R8:V8)=0,"-",ROUND(FIRE1125b_working!X8,0))</f>
        <v>37</v>
      </c>
      <c r="Y8" s="36" t="s">
        <v>65</v>
      </c>
      <c r="Z8" s="87">
        <f>ROUND(FIRE1125b_working!Z8,0)</f>
        <v>112</v>
      </c>
      <c r="AA8" s="87">
        <f>ROUND(FIRE1125b_working!AA8,0)</f>
        <v>251</v>
      </c>
      <c r="AB8" s="87">
        <f>ROUND(FIRE1125b_working!AB8,0)</f>
        <v>109</v>
      </c>
      <c r="AC8" s="87">
        <f>ROUND(FIRE1125b_working!AC8,0)</f>
        <v>34</v>
      </c>
      <c r="AD8" s="87">
        <f>ROUND(FIRE1125b_working!AD8,0)</f>
        <v>2</v>
      </c>
      <c r="AE8" s="87">
        <f>ROUND(FIRE1125b_working!AE8,0)</f>
        <v>0</v>
      </c>
      <c r="AF8" s="87">
        <f>IF(SUM(Z8:AD8)=0,"-",ROUND(FIRE1125b_working!AF8,0))</f>
        <v>32</v>
      </c>
      <c r="AG8" s="40"/>
      <c r="AH8" s="40"/>
      <c r="AI8" s="86"/>
      <c r="AJ8" s="86"/>
      <c r="AK8" s="61"/>
      <c r="AL8" s="61"/>
    </row>
    <row r="9" spans="1:38" s="35" customFormat="1" ht="15" customHeight="1" x14ac:dyDescent="0.25">
      <c r="A9" s="61" t="s">
        <v>84</v>
      </c>
      <c r="B9" s="87">
        <f>ROUND(FIRE1125b_working!B9,0)</f>
        <v>131</v>
      </c>
      <c r="C9" s="87">
        <f>ROUND(FIRE1125b_working!C9,0)</f>
        <v>298</v>
      </c>
      <c r="D9" s="87">
        <f>ROUND(FIRE1125b_working!D9,0)</f>
        <v>105</v>
      </c>
      <c r="E9" s="87">
        <f>ROUND(FIRE1125b_working!E9,0)</f>
        <v>22</v>
      </c>
      <c r="F9" s="87">
        <f>ROUND(FIRE1125b_working!F9,0)</f>
        <v>0</v>
      </c>
      <c r="G9" s="87">
        <f>ROUND(FIRE1125b_working!G9,0)</f>
        <v>0</v>
      </c>
      <c r="H9" s="87">
        <f>IF(SUM(B9:F9)=0,"-",ROUND(FIRE1125b_working!H9,0))</f>
        <v>30</v>
      </c>
      <c r="I9" s="36" t="s">
        <v>65</v>
      </c>
      <c r="J9" s="87">
        <f>ROUND(FIRE1125b_working!J9,0)</f>
        <v>3</v>
      </c>
      <c r="K9" s="87">
        <f>ROUND(FIRE1125b_working!K9,0)</f>
        <v>5</v>
      </c>
      <c r="L9" s="87">
        <f>ROUND(FIRE1125b_working!L9,0)</f>
        <v>3</v>
      </c>
      <c r="M9" s="87">
        <f>ROUND(FIRE1125b_working!M9,0)</f>
        <v>0</v>
      </c>
      <c r="N9" s="87">
        <f>ROUND(FIRE1125b_working!N9,0)</f>
        <v>0</v>
      </c>
      <c r="O9" s="87">
        <f>ROUND(FIRE1125b_working!O9,0)</f>
        <v>0</v>
      </c>
      <c r="P9" s="87">
        <f>IF(SUM(J9:N9)=0,"-",ROUND(FIRE1125b_working!P9,0))</f>
        <v>30</v>
      </c>
      <c r="Q9" s="36" t="s">
        <v>65</v>
      </c>
      <c r="R9" s="87">
        <f>ROUND(FIRE1125b_working!R9,0)</f>
        <v>13</v>
      </c>
      <c r="S9" s="87">
        <f>ROUND(FIRE1125b_working!S9,0)</f>
        <v>13</v>
      </c>
      <c r="T9" s="87">
        <f>ROUND(FIRE1125b_working!T9,0)</f>
        <v>11</v>
      </c>
      <c r="U9" s="87">
        <f>ROUND(FIRE1125b_working!U9,0)</f>
        <v>12</v>
      </c>
      <c r="V9" s="87">
        <f>ROUND(FIRE1125b_working!V9,0)</f>
        <v>2</v>
      </c>
      <c r="W9" s="87">
        <f>ROUND(FIRE1125b_working!W9,0)</f>
        <v>0</v>
      </c>
      <c r="X9" s="87">
        <f>IF(SUM(R9:V9)=0,"-",ROUND(FIRE1125b_working!X9,0))</f>
        <v>36</v>
      </c>
      <c r="Y9" s="36" t="s">
        <v>65</v>
      </c>
      <c r="Z9" s="87">
        <f>ROUND(FIRE1125b_working!Z9,0)</f>
        <v>147</v>
      </c>
      <c r="AA9" s="87">
        <f>ROUND(FIRE1125b_working!AA9,0)</f>
        <v>316</v>
      </c>
      <c r="AB9" s="87">
        <f>ROUND(FIRE1125b_working!AB9,0)</f>
        <v>119</v>
      </c>
      <c r="AC9" s="87">
        <f>ROUND(FIRE1125b_working!AC9,0)</f>
        <v>34</v>
      </c>
      <c r="AD9" s="87">
        <f>ROUND(FIRE1125b_working!AD9,0)</f>
        <v>2</v>
      </c>
      <c r="AE9" s="87">
        <f>ROUND(FIRE1125b_working!AE9,0)</f>
        <v>0</v>
      </c>
      <c r="AF9" s="87">
        <f>IF(SUM(Z9:AD9)=0,"-",ROUND(FIRE1125b_working!AF9,0))</f>
        <v>31</v>
      </c>
      <c r="AG9" s="40"/>
      <c r="AH9" s="40"/>
      <c r="AI9" s="86"/>
      <c r="AJ9" s="86"/>
      <c r="AK9" s="61"/>
      <c r="AL9" s="61"/>
    </row>
    <row r="10" spans="1:38" s="35" customFormat="1" ht="15" customHeight="1" x14ac:dyDescent="0.25">
      <c r="A10" s="61" t="s">
        <v>91</v>
      </c>
      <c r="B10" s="87">
        <f>ROUND(FIRE1125b_working!B10,0)</f>
        <v>36</v>
      </c>
      <c r="C10" s="87">
        <f>ROUND(FIRE1125b_working!C10,0)</f>
        <v>52</v>
      </c>
      <c r="D10" s="87">
        <f>ROUND(FIRE1125b_working!D10,0)</f>
        <v>22</v>
      </c>
      <c r="E10" s="87">
        <f>ROUND(FIRE1125b_working!E10,0)</f>
        <v>11</v>
      </c>
      <c r="F10" s="87">
        <f>ROUND(FIRE1125b_working!F10,0)</f>
        <v>0</v>
      </c>
      <c r="G10" s="87">
        <f>ROUND(FIRE1125b_working!G10,0)</f>
        <v>0</v>
      </c>
      <c r="H10" s="87">
        <f>IF(SUM(B10:F10)=0,"-",ROUND(FIRE1125b_working!H10,0))</f>
        <v>31</v>
      </c>
      <c r="I10" s="36" t="s">
        <v>65</v>
      </c>
      <c r="J10" s="87">
        <f>ROUND(FIRE1125b_working!J10,0)</f>
        <v>0</v>
      </c>
      <c r="K10" s="87">
        <f>ROUND(FIRE1125b_working!K10,0)</f>
        <v>0</v>
      </c>
      <c r="L10" s="87">
        <f>ROUND(FIRE1125b_working!L10,0)</f>
        <v>1</v>
      </c>
      <c r="M10" s="87">
        <f>ROUND(FIRE1125b_working!M10,0)</f>
        <v>0</v>
      </c>
      <c r="N10" s="87">
        <f>ROUND(FIRE1125b_working!N10,0)</f>
        <v>0</v>
      </c>
      <c r="O10" s="87">
        <f>ROUND(FIRE1125b_working!O10,0)</f>
        <v>0</v>
      </c>
      <c r="P10" s="87">
        <f>IF(SUM(J10:N10)=0,"-",ROUND(FIRE1125b_working!P10,0))</f>
        <v>41</v>
      </c>
      <c r="Q10" s="36" t="s">
        <v>65</v>
      </c>
      <c r="R10" s="87">
        <f>ROUND(FIRE1125b_working!R10,0)</f>
        <v>12</v>
      </c>
      <c r="S10" s="87">
        <f>ROUND(FIRE1125b_working!S10,0)</f>
        <v>18</v>
      </c>
      <c r="T10" s="87">
        <f>ROUND(FIRE1125b_working!T10,0)</f>
        <v>14</v>
      </c>
      <c r="U10" s="87">
        <f>ROUND(FIRE1125b_working!U10,0)</f>
        <v>5</v>
      </c>
      <c r="V10" s="87">
        <f>ROUND(FIRE1125b_working!V10,0)</f>
        <v>0</v>
      </c>
      <c r="W10" s="87">
        <f>ROUND(FIRE1125b_working!W10,0)</f>
        <v>0</v>
      </c>
      <c r="X10" s="87">
        <f>IF(SUM(R10:V10)=0,"-",ROUND(FIRE1125b_working!X10,0))</f>
        <v>33</v>
      </c>
      <c r="Y10" s="36" t="s">
        <v>65</v>
      </c>
      <c r="Z10" s="87">
        <f>ROUND(FIRE1125b_working!Z10,0)</f>
        <v>48</v>
      </c>
      <c r="AA10" s="87">
        <f>ROUND(FIRE1125b_working!AA10,0)</f>
        <v>70</v>
      </c>
      <c r="AB10" s="87">
        <f>ROUND(FIRE1125b_working!AB10,0)</f>
        <v>37</v>
      </c>
      <c r="AC10" s="87">
        <f>ROUND(FIRE1125b_working!AC10,0)</f>
        <v>16</v>
      </c>
      <c r="AD10" s="87">
        <f>ROUND(FIRE1125b_working!AD10,0)</f>
        <v>0</v>
      </c>
      <c r="AE10" s="87">
        <f>ROUND(FIRE1125b_working!AE10,0)</f>
        <v>0</v>
      </c>
      <c r="AF10" s="87">
        <f>IF(SUM(Z10:AD10)=0,"-",ROUND(FIRE1125b_working!AF10,0))</f>
        <v>31</v>
      </c>
      <c r="AG10" s="40"/>
      <c r="AH10" s="40"/>
      <c r="AI10" s="86"/>
      <c r="AJ10" s="86"/>
      <c r="AK10" s="61"/>
      <c r="AL10" s="61"/>
    </row>
    <row r="11" spans="1:38" s="35" customFormat="1" ht="15" customHeight="1" x14ac:dyDescent="0.25">
      <c r="A11" s="61" t="s">
        <v>92</v>
      </c>
      <c r="B11" s="87">
        <f>ROUND(FIRE1125b_working!B11,0)</f>
        <v>12</v>
      </c>
      <c r="C11" s="87">
        <f>ROUND(FIRE1125b_working!C11,0)</f>
        <v>26</v>
      </c>
      <c r="D11" s="87">
        <f>ROUND(FIRE1125b_working!D11,0)</f>
        <v>10</v>
      </c>
      <c r="E11" s="87">
        <f>ROUND(FIRE1125b_working!E11,0)</f>
        <v>8</v>
      </c>
      <c r="F11" s="87">
        <f>ROUND(FIRE1125b_working!F11,0)</f>
        <v>0</v>
      </c>
      <c r="G11" s="87">
        <f>ROUND(FIRE1125b_working!G11,0)</f>
        <v>0</v>
      </c>
      <c r="H11" s="87">
        <f>IF(SUM(B11:F11)=0,"-",ROUND(FIRE1125b_working!H11,0))</f>
        <v>33</v>
      </c>
      <c r="I11" s="36" t="s">
        <v>65</v>
      </c>
      <c r="J11" s="87">
        <f>ROUND(FIRE1125b_working!J11,0)</f>
        <v>3</v>
      </c>
      <c r="K11" s="87">
        <f>ROUND(FIRE1125b_working!K11,0)</f>
        <v>6</v>
      </c>
      <c r="L11" s="87">
        <f>ROUND(FIRE1125b_working!L11,0)</f>
        <v>2</v>
      </c>
      <c r="M11" s="87">
        <f>ROUND(FIRE1125b_working!M11,0)</f>
        <v>0</v>
      </c>
      <c r="N11" s="87">
        <f>ROUND(FIRE1125b_working!N11,0)</f>
        <v>0</v>
      </c>
      <c r="O11" s="87">
        <f>ROUND(FIRE1125b_working!O11,0)</f>
        <v>0</v>
      </c>
      <c r="P11" s="87">
        <f>IF(SUM(J11:N11)=0,"-",ROUND(FIRE1125b_working!P11,0))</f>
        <v>29</v>
      </c>
      <c r="Q11" s="36" t="s">
        <v>65</v>
      </c>
      <c r="R11" s="87">
        <f>ROUND(FIRE1125b_working!R11,0)</f>
        <v>3</v>
      </c>
      <c r="S11" s="87">
        <f>ROUND(FIRE1125b_working!S11,0)</f>
        <v>9</v>
      </c>
      <c r="T11" s="87">
        <f>ROUND(FIRE1125b_working!T11,0)</f>
        <v>6</v>
      </c>
      <c r="U11" s="87">
        <f>ROUND(FIRE1125b_working!U11,0)</f>
        <v>1</v>
      </c>
      <c r="V11" s="87">
        <f>ROUND(FIRE1125b_working!V11,0)</f>
        <v>0</v>
      </c>
      <c r="W11" s="87">
        <f>ROUND(FIRE1125b_working!W11,0)</f>
        <v>0</v>
      </c>
      <c r="X11" s="87">
        <f>IF(SUM(R11:V11)=0,"-",ROUND(FIRE1125b_working!X11,0))</f>
        <v>33</v>
      </c>
      <c r="Y11" s="36" t="s">
        <v>65</v>
      </c>
      <c r="Z11" s="87">
        <f>ROUND(FIRE1125b_working!Z11,0)</f>
        <v>18</v>
      </c>
      <c r="AA11" s="87">
        <f>ROUND(FIRE1125b_working!AA11,0)</f>
        <v>41</v>
      </c>
      <c r="AB11" s="87">
        <f>ROUND(FIRE1125b_working!AB11,0)</f>
        <v>18</v>
      </c>
      <c r="AC11" s="87">
        <f>ROUND(FIRE1125b_working!AC11,0)</f>
        <v>9</v>
      </c>
      <c r="AD11" s="87">
        <f>ROUND(FIRE1125b_working!AD11,0)</f>
        <v>0</v>
      </c>
      <c r="AE11" s="87">
        <f>ROUND(FIRE1125b_working!AE11,0)</f>
        <v>0</v>
      </c>
      <c r="AF11" s="87">
        <f>IF(SUM(Z11:AD11)=0,"-",ROUND(FIRE1125b_working!AF11,0))</f>
        <v>32</v>
      </c>
      <c r="AG11" s="40"/>
      <c r="AH11" s="40"/>
      <c r="AI11" s="86"/>
      <c r="AJ11" s="86"/>
      <c r="AK11" s="61"/>
      <c r="AL11" s="61"/>
    </row>
    <row r="12" spans="1:38" s="16" customFormat="1" ht="15" customHeight="1" x14ac:dyDescent="0.25">
      <c r="A12" s="59" t="s">
        <v>1</v>
      </c>
      <c r="B12" s="66">
        <f>ROUND(FIRE1125b_working!B12,0)</f>
        <v>0</v>
      </c>
      <c r="C12" s="66">
        <f>ROUND(FIRE1125b_working!C12,0)</f>
        <v>0</v>
      </c>
      <c r="D12" s="66">
        <f>ROUND(FIRE1125b_working!D12,0)</f>
        <v>0</v>
      </c>
      <c r="E12" s="66">
        <f>ROUND(FIRE1125b_working!E12,0)</f>
        <v>0</v>
      </c>
      <c r="F12" s="66">
        <f>ROUND(FIRE1125b_working!F12,0)</f>
        <v>0</v>
      </c>
      <c r="G12" s="66">
        <f>ROUND(FIRE1125b_working!G12,0)</f>
        <v>0</v>
      </c>
      <c r="H12" s="66" t="str">
        <f>IF(SUM(B12:F12)=0,"-",ROUND(FIRE1125b_working!H12,0))</f>
        <v>-</v>
      </c>
      <c r="I12" s="37" t="s">
        <v>65</v>
      </c>
      <c r="J12" s="66">
        <f>ROUND(FIRE1125b_working!J12,0)</f>
        <v>0</v>
      </c>
      <c r="K12" s="66">
        <f>ROUND(FIRE1125b_working!K12,0)</f>
        <v>0</v>
      </c>
      <c r="L12" s="66">
        <f>ROUND(FIRE1125b_working!L12,0)</f>
        <v>0</v>
      </c>
      <c r="M12" s="66">
        <f>ROUND(FIRE1125b_working!M12,0)</f>
        <v>0</v>
      </c>
      <c r="N12" s="66">
        <f>ROUND(FIRE1125b_working!N12,0)</f>
        <v>0</v>
      </c>
      <c r="O12" s="66">
        <f>ROUND(FIRE1125b_working!O12,0)</f>
        <v>0</v>
      </c>
      <c r="P12" s="66" t="str">
        <f>IF(SUM(J12:N12)=0,"-",ROUND(FIRE1125b_working!P12,0))</f>
        <v>-</v>
      </c>
      <c r="Q12" s="37" t="s">
        <v>65</v>
      </c>
      <c r="R12" s="66">
        <f>ROUND(FIRE1125b_working!R12,0)</f>
        <v>0</v>
      </c>
      <c r="S12" s="66">
        <f>ROUND(FIRE1125b_working!S12,0)</f>
        <v>0</v>
      </c>
      <c r="T12" s="66">
        <f>ROUND(FIRE1125b_working!T12,0)</f>
        <v>0</v>
      </c>
      <c r="U12" s="66">
        <f>ROUND(FIRE1125b_working!U12,0)</f>
        <v>0</v>
      </c>
      <c r="V12" s="66">
        <f>ROUND(FIRE1125b_working!V12,0)</f>
        <v>0</v>
      </c>
      <c r="W12" s="66">
        <f>ROUND(FIRE1125b_working!W12,0)</f>
        <v>0</v>
      </c>
      <c r="X12" s="66" t="str">
        <f>IF(SUM(R12:V12)=0,"-",ROUND(FIRE1125b_working!X12,0))</f>
        <v>-</v>
      </c>
      <c r="Y12" s="37" t="s">
        <v>65</v>
      </c>
      <c r="Z12" s="87">
        <f>ROUND(FIRE1125b_working!Z12,0)</f>
        <v>0</v>
      </c>
      <c r="AA12" s="87">
        <f>ROUND(FIRE1125b_working!AA12,0)</f>
        <v>0</v>
      </c>
      <c r="AB12" s="87">
        <f>ROUND(FIRE1125b_working!AB12,0)</f>
        <v>0</v>
      </c>
      <c r="AC12" s="87">
        <f>ROUND(FIRE1125b_working!AC12,0)</f>
        <v>0</v>
      </c>
      <c r="AD12" s="87">
        <f>ROUND(FIRE1125b_working!AD12,0)</f>
        <v>0</v>
      </c>
      <c r="AE12" s="87">
        <f>ROUND(FIRE1125b_working!AE12,0)</f>
        <v>0</v>
      </c>
      <c r="AF12" s="87" t="str">
        <f>IF(SUM(Z12:AD12)=0,"-",ROUND(FIRE1125b_working!AF12,0))</f>
        <v>-</v>
      </c>
      <c r="AG12" s="41"/>
      <c r="AH12" s="41"/>
      <c r="AI12" s="88"/>
      <c r="AJ12" s="88"/>
      <c r="AK12" s="59"/>
      <c r="AL12" s="59"/>
    </row>
    <row r="13" spans="1:38" s="16" customFormat="1" ht="15" customHeight="1" x14ac:dyDescent="0.25">
      <c r="A13" s="59" t="s">
        <v>2</v>
      </c>
      <c r="B13" s="66">
        <f>ROUND(FIRE1125b_working!B13,0)</f>
        <v>0</v>
      </c>
      <c r="C13" s="66">
        <f>ROUND(FIRE1125b_working!C13,0)</f>
        <v>0</v>
      </c>
      <c r="D13" s="66">
        <f>ROUND(FIRE1125b_working!D13,0)</f>
        <v>0</v>
      </c>
      <c r="E13" s="66">
        <f>ROUND(FIRE1125b_working!E13,0)</f>
        <v>0</v>
      </c>
      <c r="F13" s="66">
        <f>ROUND(FIRE1125b_working!F13,0)</f>
        <v>0</v>
      </c>
      <c r="G13" s="66">
        <f>ROUND(FIRE1125b_working!G13,0)</f>
        <v>0</v>
      </c>
      <c r="H13" s="66" t="str">
        <f>IF(SUM(B13:F13)=0,"-",ROUND(FIRE1125b_working!H13,0))</f>
        <v>-</v>
      </c>
      <c r="I13" s="37" t="s">
        <v>65</v>
      </c>
      <c r="J13" s="66">
        <f>ROUND(FIRE1125b_working!J13,0)</f>
        <v>0</v>
      </c>
      <c r="K13" s="66">
        <f>ROUND(FIRE1125b_working!K13,0)</f>
        <v>0</v>
      </c>
      <c r="L13" s="66">
        <f>ROUND(FIRE1125b_working!L13,0)</f>
        <v>0</v>
      </c>
      <c r="M13" s="66">
        <f>ROUND(FIRE1125b_working!M13,0)</f>
        <v>0</v>
      </c>
      <c r="N13" s="66">
        <f>ROUND(FIRE1125b_working!N13,0)</f>
        <v>0</v>
      </c>
      <c r="O13" s="66">
        <f>ROUND(FIRE1125b_working!O13,0)</f>
        <v>0</v>
      </c>
      <c r="P13" s="66" t="str">
        <f>IF(SUM(J13:N13)=0,"-",ROUND(FIRE1125b_working!P13,0))</f>
        <v>-</v>
      </c>
      <c r="Q13" s="37" t="s">
        <v>65</v>
      </c>
      <c r="R13" s="66">
        <f>ROUND(FIRE1125b_working!R13,0)</f>
        <v>0</v>
      </c>
      <c r="S13" s="66">
        <f>ROUND(FIRE1125b_working!S13,0)</f>
        <v>0</v>
      </c>
      <c r="T13" s="66">
        <f>ROUND(FIRE1125b_working!T13,0)</f>
        <v>0</v>
      </c>
      <c r="U13" s="66">
        <f>ROUND(FIRE1125b_working!U13,0)</f>
        <v>0</v>
      </c>
      <c r="V13" s="66">
        <f>ROUND(FIRE1125b_working!V13,0)</f>
        <v>0</v>
      </c>
      <c r="W13" s="66">
        <f>ROUND(FIRE1125b_working!W13,0)</f>
        <v>0</v>
      </c>
      <c r="X13" s="66" t="str">
        <f>IF(SUM(R13:V13)=0,"-",ROUND(FIRE1125b_working!X13,0))</f>
        <v>-</v>
      </c>
      <c r="Y13" s="37" t="s">
        <v>65</v>
      </c>
      <c r="Z13" s="87">
        <f>ROUND(FIRE1125b_working!Z13,0)</f>
        <v>0</v>
      </c>
      <c r="AA13" s="87">
        <f>ROUND(FIRE1125b_working!AA13,0)</f>
        <v>0</v>
      </c>
      <c r="AB13" s="87">
        <f>ROUND(FIRE1125b_working!AB13,0)</f>
        <v>0</v>
      </c>
      <c r="AC13" s="87">
        <f>ROUND(FIRE1125b_working!AC13,0)</f>
        <v>0</v>
      </c>
      <c r="AD13" s="87">
        <f>ROUND(FIRE1125b_working!AD13,0)</f>
        <v>0</v>
      </c>
      <c r="AE13" s="87">
        <f>ROUND(FIRE1125b_working!AE13,0)</f>
        <v>0</v>
      </c>
      <c r="AF13" s="87" t="str">
        <f>IF(SUM(Z13:AD13)=0,"-",ROUND(FIRE1125b_working!AF13,0))</f>
        <v>-</v>
      </c>
      <c r="AG13" s="41"/>
      <c r="AH13" s="41"/>
      <c r="AI13" s="88"/>
      <c r="AJ13" s="88"/>
      <c r="AK13" s="59"/>
      <c r="AL13" s="59"/>
    </row>
    <row r="14" spans="1:38" s="16" customFormat="1" ht="15" customHeight="1" x14ac:dyDescent="0.25">
      <c r="A14" s="59" t="s">
        <v>3</v>
      </c>
      <c r="B14" s="66">
        <f>ROUND(FIRE1125b_working!B14,0)</f>
        <v>8</v>
      </c>
      <c r="C14" s="66">
        <f>ROUND(FIRE1125b_working!C14,0)</f>
        <v>19</v>
      </c>
      <c r="D14" s="66">
        <f>ROUND(FIRE1125b_working!D14,0)</f>
        <v>2</v>
      </c>
      <c r="E14" s="66">
        <f>ROUND(FIRE1125b_working!E14,0)</f>
        <v>0</v>
      </c>
      <c r="F14" s="66">
        <f>ROUND(FIRE1125b_working!F14,0)</f>
        <v>0</v>
      </c>
      <c r="G14" s="66">
        <f>ROUND(FIRE1125b_working!G14,0)</f>
        <v>0</v>
      </c>
      <c r="H14" s="66">
        <f>IF(SUM(B14:F14)=0,"-",ROUND(FIRE1125b_working!H14,0))</f>
        <v>28</v>
      </c>
      <c r="I14" s="37" t="s">
        <v>65</v>
      </c>
      <c r="J14" s="66">
        <f>ROUND(FIRE1125b_working!J14,0)</f>
        <v>0</v>
      </c>
      <c r="K14" s="66">
        <f>ROUND(FIRE1125b_working!K14,0)</f>
        <v>0</v>
      </c>
      <c r="L14" s="66">
        <f>ROUND(FIRE1125b_working!L14,0)</f>
        <v>0</v>
      </c>
      <c r="M14" s="66">
        <f>ROUND(FIRE1125b_working!M14,0)</f>
        <v>0</v>
      </c>
      <c r="N14" s="66">
        <f>ROUND(FIRE1125b_working!N14,0)</f>
        <v>0</v>
      </c>
      <c r="O14" s="66">
        <f>ROUND(FIRE1125b_working!O14,0)</f>
        <v>0</v>
      </c>
      <c r="P14" s="66" t="str">
        <f>IF(SUM(J14:N14)=0,"-",ROUND(FIRE1125b_working!P14,0))</f>
        <v>-</v>
      </c>
      <c r="Q14" s="37" t="s">
        <v>65</v>
      </c>
      <c r="R14" s="66">
        <f>ROUND(FIRE1125b_working!R14,0)</f>
        <v>1</v>
      </c>
      <c r="S14" s="66">
        <f>ROUND(FIRE1125b_working!S14,0)</f>
        <v>0</v>
      </c>
      <c r="T14" s="66">
        <f>ROUND(FIRE1125b_working!T14,0)</f>
        <v>0</v>
      </c>
      <c r="U14" s="66">
        <f>ROUND(FIRE1125b_working!U14,0)</f>
        <v>0</v>
      </c>
      <c r="V14" s="66">
        <f>ROUND(FIRE1125b_working!V14,0)</f>
        <v>0</v>
      </c>
      <c r="W14" s="66">
        <f>ROUND(FIRE1125b_working!W14,0)</f>
        <v>0</v>
      </c>
      <c r="X14" s="66">
        <f>IF(SUM(R14:V14)=0,"-",ROUND(FIRE1125b_working!X14,0))</f>
        <v>20</v>
      </c>
      <c r="Y14" s="37" t="s">
        <v>65</v>
      </c>
      <c r="Z14" s="87">
        <f>ROUND(FIRE1125b_working!Z14,0)</f>
        <v>9</v>
      </c>
      <c r="AA14" s="87">
        <f>ROUND(FIRE1125b_working!AA14,0)</f>
        <v>19</v>
      </c>
      <c r="AB14" s="87">
        <f>ROUND(FIRE1125b_working!AB14,0)</f>
        <v>2</v>
      </c>
      <c r="AC14" s="87">
        <f>ROUND(FIRE1125b_working!AC14,0)</f>
        <v>0</v>
      </c>
      <c r="AD14" s="87">
        <f>ROUND(FIRE1125b_working!AD14,0)</f>
        <v>0</v>
      </c>
      <c r="AE14" s="87">
        <f>ROUND(FIRE1125b_working!AE14,0)</f>
        <v>0</v>
      </c>
      <c r="AF14" s="87">
        <f>IF(SUM(Z14:AD14)=0,"-",ROUND(FIRE1125b_working!AF14,0))</f>
        <v>28</v>
      </c>
      <c r="AG14" s="41"/>
      <c r="AH14" s="41"/>
      <c r="AI14" s="88"/>
      <c r="AJ14" s="88"/>
      <c r="AK14" s="59"/>
      <c r="AL14" s="59"/>
    </row>
    <row r="15" spans="1:38" s="16" customFormat="1" ht="15" customHeight="1" x14ac:dyDescent="0.25">
      <c r="A15" s="59" t="s">
        <v>4</v>
      </c>
      <c r="B15" s="66">
        <f>ROUND(FIRE1125b_working!B15,0)</f>
        <v>4</v>
      </c>
      <c r="C15" s="66">
        <f>ROUND(FIRE1125b_working!C15,0)</f>
        <v>6</v>
      </c>
      <c r="D15" s="66">
        <f>ROUND(FIRE1125b_working!D15,0)</f>
        <v>2</v>
      </c>
      <c r="E15" s="66">
        <f>ROUND(FIRE1125b_working!E15,0)</f>
        <v>1</v>
      </c>
      <c r="F15" s="66">
        <f>ROUND(FIRE1125b_working!F15,0)</f>
        <v>0</v>
      </c>
      <c r="G15" s="66">
        <f>ROUND(FIRE1125b_working!G15,0)</f>
        <v>0</v>
      </c>
      <c r="H15" s="66">
        <f>IF(SUM(B15:F15)=0,"-",ROUND(FIRE1125b_working!H15,0))</f>
        <v>30</v>
      </c>
      <c r="I15" s="37" t="s">
        <v>65</v>
      </c>
      <c r="J15" s="66">
        <f>ROUND(FIRE1125b_working!J15,0)</f>
        <v>0</v>
      </c>
      <c r="K15" s="66">
        <f>ROUND(FIRE1125b_working!K15,0)</f>
        <v>0</v>
      </c>
      <c r="L15" s="66">
        <f>ROUND(FIRE1125b_working!L15,0)</f>
        <v>0</v>
      </c>
      <c r="M15" s="66">
        <f>ROUND(FIRE1125b_working!M15,0)</f>
        <v>0</v>
      </c>
      <c r="N15" s="66">
        <f>ROUND(FIRE1125b_working!N15,0)</f>
        <v>0</v>
      </c>
      <c r="O15" s="66">
        <f>ROUND(FIRE1125b_working!O15,0)</f>
        <v>0</v>
      </c>
      <c r="P15" s="66" t="str">
        <f>IF(SUM(J15:N15)=0,"-",ROUND(FIRE1125b_working!P15,0))</f>
        <v>-</v>
      </c>
      <c r="Q15" s="37" t="s">
        <v>65</v>
      </c>
      <c r="R15" s="66">
        <f>ROUND(FIRE1125b_working!R15,0)</f>
        <v>2</v>
      </c>
      <c r="S15" s="66">
        <f>ROUND(FIRE1125b_working!S15,0)</f>
        <v>0</v>
      </c>
      <c r="T15" s="66">
        <f>ROUND(FIRE1125b_working!T15,0)</f>
        <v>0</v>
      </c>
      <c r="U15" s="66">
        <f>ROUND(FIRE1125b_working!U15,0)</f>
        <v>0</v>
      </c>
      <c r="V15" s="66">
        <f>ROUND(FIRE1125b_working!V15,0)</f>
        <v>0</v>
      </c>
      <c r="W15" s="66">
        <f>ROUND(FIRE1125b_working!W15,0)</f>
        <v>0</v>
      </c>
      <c r="X15" s="66">
        <f>IF(SUM(R15:V15)=0,"-",ROUND(FIRE1125b_working!X15,0))</f>
        <v>20</v>
      </c>
      <c r="Y15" s="37" t="s">
        <v>65</v>
      </c>
      <c r="Z15" s="87">
        <f>ROUND(FIRE1125b_working!Z15,0)</f>
        <v>6</v>
      </c>
      <c r="AA15" s="87">
        <f>ROUND(FIRE1125b_working!AA15,0)</f>
        <v>6</v>
      </c>
      <c r="AB15" s="87">
        <f>ROUND(FIRE1125b_working!AB15,0)</f>
        <v>2</v>
      </c>
      <c r="AC15" s="87">
        <f>ROUND(FIRE1125b_working!AC15,0)</f>
        <v>1</v>
      </c>
      <c r="AD15" s="87">
        <f>ROUND(FIRE1125b_working!AD15,0)</f>
        <v>0</v>
      </c>
      <c r="AE15" s="87">
        <f>ROUND(FIRE1125b_working!AE15,0)</f>
        <v>0</v>
      </c>
      <c r="AF15" s="87">
        <f>IF(SUM(Z15:AD15)=0,"-",ROUND(FIRE1125b_working!AF15,0))</f>
        <v>29</v>
      </c>
      <c r="AG15" s="41"/>
      <c r="AH15" s="41"/>
      <c r="AI15" s="88"/>
      <c r="AJ15" s="88"/>
      <c r="AK15" s="59"/>
      <c r="AL15" s="59"/>
    </row>
    <row r="16" spans="1:38" s="16" customFormat="1" ht="15" customHeight="1" x14ac:dyDescent="0.25">
      <c r="A16" s="59" t="s">
        <v>5</v>
      </c>
      <c r="B16" s="66">
        <f>ROUND(FIRE1125b_working!B16,0)</f>
        <v>0</v>
      </c>
      <c r="C16" s="66">
        <f>ROUND(FIRE1125b_working!C16,0)</f>
        <v>0</v>
      </c>
      <c r="D16" s="66">
        <f>ROUND(FIRE1125b_working!D16,0)</f>
        <v>0</v>
      </c>
      <c r="E16" s="66">
        <f>ROUND(FIRE1125b_working!E16,0)</f>
        <v>0</v>
      </c>
      <c r="F16" s="66">
        <f>ROUND(FIRE1125b_working!F16,0)</f>
        <v>0</v>
      </c>
      <c r="G16" s="66">
        <f>ROUND(FIRE1125b_working!G16,0)</f>
        <v>0</v>
      </c>
      <c r="H16" s="66" t="str">
        <f>IF(SUM(B16:F16)=0,"-",ROUND(FIRE1125b_working!H16,0))</f>
        <v>-</v>
      </c>
      <c r="I16" s="37" t="s">
        <v>65</v>
      </c>
      <c r="J16" s="66">
        <f>ROUND(FIRE1125b_working!J16,0)</f>
        <v>0</v>
      </c>
      <c r="K16" s="66">
        <f>ROUND(FIRE1125b_working!K16,0)</f>
        <v>0</v>
      </c>
      <c r="L16" s="66">
        <f>ROUND(FIRE1125b_working!L16,0)</f>
        <v>0</v>
      </c>
      <c r="M16" s="66">
        <f>ROUND(FIRE1125b_working!M16,0)</f>
        <v>0</v>
      </c>
      <c r="N16" s="66">
        <f>ROUND(FIRE1125b_working!N16,0)</f>
        <v>0</v>
      </c>
      <c r="O16" s="66">
        <f>ROUND(FIRE1125b_working!O16,0)</f>
        <v>0</v>
      </c>
      <c r="P16" s="66" t="str">
        <f>IF(SUM(J16:N16)=0,"-",ROUND(FIRE1125b_working!P16,0))</f>
        <v>-</v>
      </c>
      <c r="Q16" s="37" t="s">
        <v>65</v>
      </c>
      <c r="R16" s="66">
        <f>ROUND(FIRE1125b_working!R16,0)</f>
        <v>1</v>
      </c>
      <c r="S16" s="66">
        <f>ROUND(FIRE1125b_working!S16,0)</f>
        <v>0</v>
      </c>
      <c r="T16" s="66">
        <f>ROUND(FIRE1125b_working!T16,0)</f>
        <v>0</v>
      </c>
      <c r="U16" s="66">
        <f>ROUND(FIRE1125b_working!U16,0)</f>
        <v>0</v>
      </c>
      <c r="V16" s="66">
        <f>ROUND(FIRE1125b_working!V16,0)</f>
        <v>0</v>
      </c>
      <c r="W16" s="66">
        <f>ROUND(FIRE1125b_working!W16,0)</f>
        <v>0</v>
      </c>
      <c r="X16" s="66">
        <f>IF(SUM(R16:V16)=0,"-",ROUND(FIRE1125b_working!X16,0))</f>
        <v>20</v>
      </c>
      <c r="Y16" s="37" t="s">
        <v>65</v>
      </c>
      <c r="Z16" s="87">
        <f>ROUND(FIRE1125b_working!Z16,0)</f>
        <v>1</v>
      </c>
      <c r="AA16" s="87">
        <f>ROUND(FIRE1125b_working!AA16,0)</f>
        <v>0</v>
      </c>
      <c r="AB16" s="87">
        <f>ROUND(FIRE1125b_working!AB16,0)</f>
        <v>0</v>
      </c>
      <c r="AC16" s="87">
        <f>ROUND(FIRE1125b_working!AC16,0)</f>
        <v>0</v>
      </c>
      <c r="AD16" s="87">
        <f>ROUND(FIRE1125b_working!AD16,0)</f>
        <v>0</v>
      </c>
      <c r="AE16" s="87">
        <f>ROUND(FIRE1125b_working!AE16,0)</f>
        <v>0</v>
      </c>
      <c r="AF16" s="87">
        <f>IF(SUM(Z16:AD16)=0,"-",ROUND(FIRE1125b_working!AF16,0))</f>
        <v>20</v>
      </c>
      <c r="AG16" s="41"/>
      <c r="AH16" s="41"/>
      <c r="AI16" s="88"/>
      <c r="AJ16" s="88"/>
      <c r="AK16" s="59"/>
      <c r="AL16" s="59"/>
    </row>
    <row r="17" spans="1:38" s="16" customFormat="1" ht="15" customHeight="1" x14ac:dyDescent="0.25">
      <c r="A17" s="59" t="s">
        <v>6</v>
      </c>
      <c r="B17" s="66">
        <f>ROUND(FIRE1125b_working!B17,0)</f>
        <v>6</v>
      </c>
      <c r="C17" s="66">
        <f>ROUND(FIRE1125b_working!C17,0)</f>
        <v>8</v>
      </c>
      <c r="D17" s="66">
        <f>ROUND(FIRE1125b_working!D17,0)</f>
        <v>7</v>
      </c>
      <c r="E17" s="66">
        <f>ROUND(FIRE1125b_working!E17,0)</f>
        <v>3</v>
      </c>
      <c r="F17" s="66">
        <f>ROUND(FIRE1125b_working!F17,0)</f>
        <v>0</v>
      </c>
      <c r="G17" s="66">
        <f>ROUND(FIRE1125b_working!G17,0)</f>
        <v>0</v>
      </c>
      <c r="H17" s="66">
        <f>IF(SUM(B17:F17)=0,"-",ROUND(FIRE1125b_working!H17,0))</f>
        <v>33</v>
      </c>
      <c r="I17" s="37" t="s">
        <v>65</v>
      </c>
      <c r="J17" s="66">
        <f>ROUND(FIRE1125b_working!J17,0)</f>
        <v>0</v>
      </c>
      <c r="K17" s="66">
        <f>ROUND(FIRE1125b_working!K17,0)</f>
        <v>0</v>
      </c>
      <c r="L17" s="66">
        <f>ROUND(FIRE1125b_working!L17,0)</f>
        <v>0</v>
      </c>
      <c r="M17" s="66">
        <f>ROUND(FIRE1125b_working!M17,0)</f>
        <v>0</v>
      </c>
      <c r="N17" s="66">
        <f>ROUND(FIRE1125b_working!N17,0)</f>
        <v>0</v>
      </c>
      <c r="O17" s="66">
        <f>ROUND(FIRE1125b_working!O17,0)</f>
        <v>0</v>
      </c>
      <c r="P17" s="66" t="str">
        <f>IF(SUM(J17:N17)=0,"-",ROUND(FIRE1125b_working!P17,0))</f>
        <v>-</v>
      </c>
      <c r="Q17" s="37" t="s">
        <v>65</v>
      </c>
      <c r="R17" s="66">
        <f>ROUND(FIRE1125b_working!R17,0)</f>
        <v>2</v>
      </c>
      <c r="S17" s="66">
        <f>ROUND(FIRE1125b_working!S17,0)</f>
        <v>1</v>
      </c>
      <c r="T17" s="66">
        <f>ROUND(FIRE1125b_working!T17,0)</f>
        <v>3</v>
      </c>
      <c r="U17" s="66">
        <f>ROUND(FIRE1125b_working!U17,0)</f>
        <v>0</v>
      </c>
      <c r="V17" s="66">
        <f>ROUND(FIRE1125b_working!V17,0)</f>
        <v>0</v>
      </c>
      <c r="W17" s="66">
        <f>ROUND(FIRE1125b_working!W17,0)</f>
        <v>0</v>
      </c>
      <c r="X17" s="66">
        <f>IF(SUM(R17:V17)=0,"-",ROUND(FIRE1125b_working!X17,0))</f>
        <v>32</v>
      </c>
      <c r="Y17" s="37" t="s">
        <v>65</v>
      </c>
      <c r="Z17" s="87">
        <f>ROUND(FIRE1125b_working!Z17,0)</f>
        <v>8</v>
      </c>
      <c r="AA17" s="87">
        <f>ROUND(FIRE1125b_working!AA17,0)</f>
        <v>9</v>
      </c>
      <c r="AB17" s="87">
        <f>ROUND(FIRE1125b_working!AB17,0)</f>
        <v>10</v>
      </c>
      <c r="AC17" s="87">
        <f>ROUND(FIRE1125b_working!AC17,0)</f>
        <v>3</v>
      </c>
      <c r="AD17" s="87">
        <f>ROUND(FIRE1125b_working!AD17,0)</f>
        <v>0</v>
      </c>
      <c r="AE17" s="87">
        <f>ROUND(FIRE1125b_working!AE17,0)</f>
        <v>0</v>
      </c>
      <c r="AF17" s="87">
        <f>IF(SUM(Z17:AD17)=0,"-",ROUND(FIRE1125b_working!AF17,0))</f>
        <v>33</v>
      </c>
      <c r="AG17" s="41"/>
      <c r="AH17" s="41"/>
      <c r="AI17" s="88"/>
      <c r="AJ17" s="88"/>
      <c r="AK17" s="59"/>
      <c r="AL17" s="59"/>
    </row>
    <row r="18" spans="1:38" s="16" customFormat="1" ht="15" customHeight="1" x14ac:dyDescent="0.25">
      <c r="A18" s="59" t="s">
        <v>7</v>
      </c>
      <c r="B18" s="66">
        <f>ROUND(FIRE1125b_working!B18,0)</f>
        <v>0</v>
      </c>
      <c r="C18" s="66">
        <f>ROUND(FIRE1125b_working!C18,0)</f>
        <v>0</v>
      </c>
      <c r="D18" s="66">
        <f>ROUND(FIRE1125b_working!D18,0)</f>
        <v>0</v>
      </c>
      <c r="E18" s="66">
        <f>ROUND(FIRE1125b_working!E18,0)</f>
        <v>0</v>
      </c>
      <c r="F18" s="66">
        <f>ROUND(FIRE1125b_working!F18,0)</f>
        <v>0</v>
      </c>
      <c r="G18" s="66">
        <f>ROUND(FIRE1125b_working!G18,0)</f>
        <v>0</v>
      </c>
      <c r="H18" s="66" t="str">
        <f>IF(SUM(B18:F18)=0,"-",ROUND(FIRE1125b_working!H18,0))</f>
        <v>-</v>
      </c>
      <c r="I18" s="37" t="s">
        <v>65</v>
      </c>
      <c r="J18" s="66">
        <f>ROUND(FIRE1125b_working!J18,0)</f>
        <v>0</v>
      </c>
      <c r="K18" s="66">
        <f>ROUND(FIRE1125b_working!K18,0)</f>
        <v>0</v>
      </c>
      <c r="L18" s="66">
        <f>ROUND(FIRE1125b_working!L18,0)</f>
        <v>0</v>
      </c>
      <c r="M18" s="66">
        <f>ROUND(FIRE1125b_working!M18,0)</f>
        <v>0</v>
      </c>
      <c r="N18" s="66">
        <f>ROUND(FIRE1125b_working!N18,0)</f>
        <v>0</v>
      </c>
      <c r="O18" s="66">
        <f>ROUND(FIRE1125b_working!O18,0)</f>
        <v>0</v>
      </c>
      <c r="P18" s="66" t="str">
        <f>IF(SUM(J18:N18)=0,"-",ROUND(FIRE1125b_working!P18,0))</f>
        <v>-</v>
      </c>
      <c r="Q18" s="37" t="s">
        <v>65</v>
      </c>
      <c r="R18" s="66">
        <f>ROUND(FIRE1125b_working!R18,0)</f>
        <v>2</v>
      </c>
      <c r="S18" s="66">
        <f>ROUND(FIRE1125b_working!S18,0)</f>
        <v>0</v>
      </c>
      <c r="T18" s="66">
        <f>ROUND(FIRE1125b_working!T18,0)</f>
        <v>0</v>
      </c>
      <c r="U18" s="66">
        <f>ROUND(FIRE1125b_working!U18,0)</f>
        <v>0</v>
      </c>
      <c r="V18" s="66">
        <f>ROUND(FIRE1125b_working!V18,0)</f>
        <v>0</v>
      </c>
      <c r="W18" s="66">
        <f>ROUND(FIRE1125b_working!W18,0)</f>
        <v>0</v>
      </c>
      <c r="X18" s="66">
        <f>IF(SUM(R18:V18)=0,"-",ROUND(FIRE1125b_working!X18,0))</f>
        <v>20</v>
      </c>
      <c r="Y18" s="37" t="s">
        <v>65</v>
      </c>
      <c r="Z18" s="87">
        <f>ROUND(FIRE1125b_working!Z18,0)</f>
        <v>2</v>
      </c>
      <c r="AA18" s="87">
        <f>ROUND(FIRE1125b_working!AA18,0)</f>
        <v>0</v>
      </c>
      <c r="AB18" s="87">
        <f>ROUND(FIRE1125b_working!AB18,0)</f>
        <v>0</v>
      </c>
      <c r="AC18" s="87">
        <f>ROUND(FIRE1125b_working!AC18,0)</f>
        <v>0</v>
      </c>
      <c r="AD18" s="87">
        <f>ROUND(FIRE1125b_working!AD18,0)</f>
        <v>0</v>
      </c>
      <c r="AE18" s="87">
        <f>ROUND(FIRE1125b_working!AE18,0)</f>
        <v>0</v>
      </c>
      <c r="AF18" s="87">
        <f>IF(SUM(Z18:AD18)=0,"-",ROUND(FIRE1125b_working!AF18,0))</f>
        <v>20</v>
      </c>
      <c r="AG18" s="41"/>
      <c r="AH18" s="41"/>
      <c r="AI18" s="88"/>
      <c r="AJ18" s="88"/>
      <c r="AK18" s="59"/>
      <c r="AL18" s="59"/>
    </row>
    <row r="19" spans="1:38" s="16" customFormat="1" ht="15" customHeight="1" x14ac:dyDescent="0.25">
      <c r="A19" s="59" t="s">
        <v>8</v>
      </c>
      <c r="B19" s="66">
        <f>ROUND(FIRE1125b_working!B19,0)</f>
        <v>0</v>
      </c>
      <c r="C19" s="66">
        <f>ROUND(FIRE1125b_working!C19,0)</f>
        <v>0</v>
      </c>
      <c r="D19" s="66">
        <f>ROUND(FIRE1125b_working!D19,0)</f>
        <v>0</v>
      </c>
      <c r="E19" s="66">
        <f>ROUND(FIRE1125b_working!E19,0)</f>
        <v>0</v>
      </c>
      <c r="F19" s="66">
        <f>ROUND(FIRE1125b_working!F19,0)</f>
        <v>0</v>
      </c>
      <c r="G19" s="66">
        <f>ROUND(FIRE1125b_working!G19,0)</f>
        <v>0</v>
      </c>
      <c r="H19" s="66" t="str">
        <f>IF(SUM(B19:F19)=0,"-",ROUND(FIRE1125b_working!H19,0))</f>
        <v>-</v>
      </c>
      <c r="I19" s="37" t="s">
        <v>65</v>
      </c>
      <c r="J19" s="66">
        <f>ROUND(FIRE1125b_working!J19,0)</f>
        <v>0</v>
      </c>
      <c r="K19" s="66">
        <f>ROUND(FIRE1125b_working!K19,0)</f>
        <v>0</v>
      </c>
      <c r="L19" s="66">
        <f>ROUND(FIRE1125b_working!L19,0)</f>
        <v>0</v>
      </c>
      <c r="M19" s="66">
        <f>ROUND(FIRE1125b_working!M19,0)</f>
        <v>0</v>
      </c>
      <c r="N19" s="66">
        <f>ROUND(FIRE1125b_working!N19,0)</f>
        <v>0</v>
      </c>
      <c r="O19" s="66">
        <f>ROUND(FIRE1125b_working!O19,0)</f>
        <v>0</v>
      </c>
      <c r="P19" s="66" t="str">
        <f>IF(SUM(J19:N19)=0,"-",ROUND(FIRE1125b_working!P19,0))</f>
        <v>-</v>
      </c>
      <c r="Q19" s="37" t="s">
        <v>65</v>
      </c>
      <c r="R19" s="66">
        <f>ROUND(FIRE1125b_working!R19,0)</f>
        <v>0</v>
      </c>
      <c r="S19" s="66">
        <f>ROUND(FIRE1125b_working!S19,0)</f>
        <v>0</v>
      </c>
      <c r="T19" s="66">
        <f>ROUND(FIRE1125b_working!T19,0)</f>
        <v>0</v>
      </c>
      <c r="U19" s="66">
        <f>ROUND(FIRE1125b_working!U19,0)</f>
        <v>0</v>
      </c>
      <c r="V19" s="66">
        <f>ROUND(FIRE1125b_working!V19,0)</f>
        <v>0</v>
      </c>
      <c r="W19" s="66">
        <f>ROUND(FIRE1125b_working!W19,0)</f>
        <v>0</v>
      </c>
      <c r="X19" s="66" t="str">
        <f>IF(SUM(R19:V19)=0,"-",ROUND(FIRE1125b_working!X19,0))</f>
        <v>-</v>
      </c>
      <c r="Y19" s="37" t="s">
        <v>65</v>
      </c>
      <c r="Z19" s="87">
        <f>ROUND(FIRE1125b_working!Z19,0)</f>
        <v>0</v>
      </c>
      <c r="AA19" s="87">
        <f>ROUND(FIRE1125b_working!AA19,0)</f>
        <v>0</v>
      </c>
      <c r="AB19" s="87">
        <f>ROUND(FIRE1125b_working!AB19,0)</f>
        <v>0</v>
      </c>
      <c r="AC19" s="87">
        <f>ROUND(FIRE1125b_working!AC19,0)</f>
        <v>0</v>
      </c>
      <c r="AD19" s="87">
        <f>ROUND(FIRE1125b_working!AD19,0)</f>
        <v>0</v>
      </c>
      <c r="AE19" s="87">
        <f>ROUND(FIRE1125b_working!AE19,0)</f>
        <v>0</v>
      </c>
      <c r="AF19" s="87" t="str">
        <f>IF(SUM(Z19:AD19)=0,"-",ROUND(FIRE1125b_working!AF19,0))</f>
        <v>-</v>
      </c>
      <c r="AG19" s="41"/>
      <c r="AH19" s="41"/>
      <c r="AI19" s="88"/>
      <c r="AJ19" s="88"/>
      <c r="AK19" s="59"/>
      <c r="AL19" s="59"/>
    </row>
    <row r="20" spans="1:38" s="16" customFormat="1" ht="15" customHeight="1" x14ac:dyDescent="0.25">
      <c r="A20" s="59" t="s">
        <v>9</v>
      </c>
      <c r="B20" s="66">
        <f>ROUND(FIRE1125b_working!B20,0)</f>
        <v>0</v>
      </c>
      <c r="C20" s="66">
        <f>ROUND(FIRE1125b_working!C20,0)</f>
        <v>0</v>
      </c>
      <c r="D20" s="66">
        <f>ROUND(FIRE1125b_working!D20,0)</f>
        <v>0</v>
      </c>
      <c r="E20" s="66">
        <f>ROUND(FIRE1125b_working!E20,0)</f>
        <v>0</v>
      </c>
      <c r="F20" s="66">
        <f>ROUND(FIRE1125b_working!F20,0)</f>
        <v>0</v>
      </c>
      <c r="G20" s="66">
        <f>ROUND(FIRE1125b_working!G20,0)</f>
        <v>0</v>
      </c>
      <c r="H20" s="66" t="str">
        <f>IF(SUM(B20:F20)=0,"-",ROUND(FIRE1125b_working!H20,0))</f>
        <v>-</v>
      </c>
      <c r="I20" s="37" t="s">
        <v>65</v>
      </c>
      <c r="J20" s="66">
        <f>ROUND(FIRE1125b_working!J20,0)</f>
        <v>0</v>
      </c>
      <c r="K20" s="66">
        <f>ROUND(FIRE1125b_working!K20,0)</f>
        <v>0</v>
      </c>
      <c r="L20" s="66">
        <f>ROUND(FIRE1125b_working!L20,0)</f>
        <v>0</v>
      </c>
      <c r="M20" s="66">
        <f>ROUND(FIRE1125b_working!M20,0)</f>
        <v>0</v>
      </c>
      <c r="N20" s="66">
        <f>ROUND(FIRE1125b_working!N20,0)</f>
        <v>0</v>
      </c>
      <c r="O20" s="66">
        <f>ROUND(FIRE1125b_working!O20,0)</f>
        <v>0</v>
      </c>
      <c r="P20" s="66" t="str">
        <f>IF(SUM(J20:N20)=0,"-",ROUND(FIRE1125b_working!P20,0))</f>
        <v>-</v>
      </c>
      <c r="Q20" s="37" t="s">
        <v>65</v>
      </c>
      <c r="R20" s="66">
        <f>ROUND(FIRE1125b_working!R20,0)</f>
        <v>0</v>
      </c>
      <c r="S20" s="66">
        <f>ROUND(FIRE1125b_working!S20,0)</f>
        <v>0</v>
      </c>
      <c r="T20" s="66">
        <f>ROUND(FIRE1125b_working!T20,0)</f>
        <v>0</v>
      </c>
      <c r="U20" s="66">
        <f>ROUND(FIRE1125b_working!U20,0)</f>
        <v>0</v>
      </c>
      <c r="V20" s="66">
        <f>ROUND(FIRE1125b_working!V20,0)</f>
        <v>0</v>
      </c>
      <c r="W20" s="66">
        <f>ROUND(FIRE1125b_working!W20,0)</f>
        <v>0</v>
      </c>
      <c r="X20" s="66" t="str">
        <f>IF(SUM(R20:V20)=0,"-",ROUND(FIRE1125b_working!X20,0))</f>
        <v>-</v>
      </c>
      <c r="Y20" s="37" t="s">
        <v>65</v>
      </c>
      <c r="Z20" s="87">
        <f>ROUND(FIRE1125b_working!Z20,0)</f>
        <v>0</v>
      </c>
      <c r="AA20" s="87">
        <f>ROUND(FIRE1125b_working!AA20,0)</f>
        <v>0</v>
      </c>
      <c r="AB20" s="87">
        <f>ROUND(FIRE1125b_working!AB20,0)</f>
        <v>0</v>
      </c>
      <c r="AC20" s="87">
        <f>ROUND(FIRE1125b_working!AC20,0)</f>
        <v>0</v>
      </c>
      <c r="AD20" s="87">
        <f>ROUND(FIRE1125b_working!AD20,0)</f>
        <v>0</v>
      </c>
      <c r="AE20" s="87">
        <f>ROUND(FIRE1125b_working!AE20,0)</f>
        <v>0</v>
      </c>
      <c r="AF20" s="87" t="str">
        <f>IF(SUM(Z20:AD20)=0,"-",ROUND(FIRE1125b_working!AF20,0))</f>
        <v>-</v>
      </c>
      <c r="AG20" s="41"/>
      <c r="AH20" s="41"/>
      <c r="AI20" s="88"/>
      <c r="AJ20" s="88"/>
      <c r="AK20" s="59"/>
      <c r="AL20" s="59"/>
    </row>
    <row r="21" spans="1:38" s="16" customFormat="1" ht="15" customHeight="1" x14ac:dyDescent="0.25">
      <c r="A21" s="68" t="s">
        <v>10</v>
      </c>
      <c r="B21" s="66">
        <f>ROUND(FIRE1125b_working!B21,0)</f>
        <v>0</v>
      </c>
      <c r="C21" s="66">
        <f>ROUND(FIRE1125b_working!C21,0)</f>
        <v>0</v>
      </c>
      <c r="D21" s="66">
        <f>ROUND(FIRE1125b_working!D21,0)</f>
        <v>0</v>
      </c>
      <c r="E21" s="66">
        <f>ROUND(FIRE1125b_working!E21,0)</f>
        <v>0</v>
      </c>
      <c r="F21" s="66">
        <f>ROUND(FIRE1125b_working!F21,0)</f>
        <v>0</v>
      </c>
      <c r="G21" s="66">
        <f>ROUND(FIRE1125b_working!G21,0)</f>
        <v>0</v>
      </c>
      <c r="H21" s="66" t="str">
        <f>IF(SUM(B21:F21)=0,"-",ROUND(FIRE1125b_working!H21,0))</f>
        <v>-</v>
      </c>
      <c r="I21" s="37" t="s">
        <v>65</v>
      </c>
      <c r="J21" s="66">
        <f>ROUND(FIRE1125b_working!J21,0)</f>
        <v>0</v>
      </c>
      <c r="K21" s="66">
        <f>ROUND(FIRE1125b_working!K21,0)</f>
        <v>0</v>
      </c>
      <c r="L21" s="66">
        <f>ROUND(FIRE1125b_working!L21,0)</f>
        <v>0</v>
      </c>
      <c r="M21" s="66">
        <f>ROUND(FIRE1125b_working!M21,0)</f>
        <v>0</v>
      </c>
      <c r="N21" s="66">
        <f>ROUND(FIRE1125b_working!N21,0)</f>
        <v>0</v>
      </c>
      <c r="O21" s="66">
        <f>ROUND(FIRE1125b_working!O21,0)</f>
        <v>0</v>
      </c>
      <c r="P21" s="66" t="str">
        <f>IF(SUM(J21:N21)=0,"-",ROUND(FIRE1125b_working!P21,0))</f>
        <v>-</v>
      </c>
      <c r="Q21" s="37" t="s">
        <v>65</v>
      </c>
      <c r="R21" s="66">
        <f>ROUND(FIRE1125b_working!R21,0)</f>
        <v>0</v>
      </c>
      <c r="S21" s="66">
        <f>ROUND(FIRE1125b_working!S21,0)</f>
        <v>0</v>
      </c>
      <c r="T21" s="66">
        <f>ROUND(FIRE1125b_working!T21,0)</f>
        <v>0</v>
      </c>
      <c r="U21" s="66">
        <f>ROUND(FIRE1125b_working!U21,0)</f>
        <v>0</v>
      </c>
      <c r="V21" s="66">
        <f>ROUND(FIRE1125b_working!V21,0)</f>
        <v>0</v>
      </c>
      <c r="W21" s="66">
        <f>ROUND(FIRE1125b_working!W21,0)</f>
        <v>0</v>
      </c>
      <c r="X21" s="66" t="str">
        <f>IF(SUM(R21:V21)=0,"-",ROUND(FIRE1125b_working!X21,0))</f>
        <v>-</v>
      </c>
      <c r="Y21" s="37" t="s">
        <v>65</v>
      </c>
      <c r="Z21" s="87">
        <f>ROUND(FIRE1125b_working!Z21,0)</f>
        <v>0</v>
      </c>
      <c r="AA21" s="87">
        <f>ROUND(FIRE1125b_working!AA21,0)</f>
        <v>0</v>
      </c>
      <c r="AB21" s="87">
        <f>ROUND(FIRE1125b_working!AB21,0)</f>
        <v>0</v>
      </c>
      <c r="AC21" s="87">
        <f>ROUND(FIRE1125b_working!AC21,0)</f>
        <v>0</v>
      </c>
      <c r="AD21" s="87">
        <f>ROUND(FIRE1125b_working!AD21,0)</f>
        <v>0</v>
      </c>
      <c r="AE21" s="87">
        <f>ROUND(FIRE1125b_working!AE21,0)</f>
        <v>0</v>
      </c>
      <c r="AF21" s="87" t="str">
        <f>IF(SUM(Z21:AD21)=0,"-",ROUND(FIRE1125b_working!AF21,0))</f>
        <v>-</v>
      </c>
      <c r="AG21" s="41"/>
      <c r="AH21" s="41"/>
      <c r="AI21" s="88"/>
      <c r="AJ21" s="88"/>
      <c r="AK21" s="59"/>
      <c r="AL21" s="59"/>
    </row>
    <row r="22" spans="1:38" s="16" customFormat="1" ht="15" customHeight="1" x14ac:dyDescent="0.25">
      <c r="A22" s="68" t="s">
        <v>93</v>
      </c>
      <c r="B22" s="66">
        <f>ROUND(FIRE1125b_working!B22,0)</f>
        <v>0</v>
      </c>
      <c r="C22" s="66">
        <f>ROUND(FIRE1125b_working!C22,0)</f>
        <v>4</v>
      </c>
      <c r="D22" s="66">
        <f>ROUND(FIRE1125b_working!D22,0)</f>
        <v>3</v>
      </c>
      <c r="E22" s="66">
        <f>ROUND(FIRE1125b_working!E22,0)</f>
        <v>3</v>
      </c>
      <c r="F22" s="66">
        <f>ROUND(FIRE1125b_working!F22,0)</f>
        <v>0</v>
      </c>
      <c r="G22" s="66">
        <f>ROUND(FIRE1125b_working!G22,0)</f>
        <v>0</v>
      </c>
      <c r="H22" s="66">
        <f>IF(SUM(B22:F22)=0,"-",ROUND(FIRE1125b_working!H22,0))</f>
        <v>39</v>
      </c>
      <c r="I22" s="37" t="s">
        <v>65</v>
      </c>
      <c r="J22" s="66">
        <f>ROUND(FIRE1125b_working!J22,0)</f>
        <v>0</v>
      </c>
      <c r="K22" s="66">
        <f>ROUND(FIRE1125b_working!K22,0)</f>
        <v>0</v>
      </c>
      <c r="L22" s="66">
        <f>ROUND(FIRE1125b_working!L22,0)</f>
        <v>0</v>
      </c>
      <c r="M22" s="66">
        <f>ROUND(FIRE1125b_working!M22,0)</f>
        <v>0</v>
      </c>
      <c r="N22" s="66">
        <f>ROUND(FIRE1125b_working!N22,0)</f>
        <v>0</v>
      </c>
      <c r="O22" s="66">
        <f>ROUND(FIRE1125b_working!O22,0)</f>
        <v>0</v>
      </c>
      <c r="P22" s="66" t="str">
        <f>IF(SUM(J22:N22)=0,"-",ROUND(FIRE1125b_working!P22,0))</f>
        <v>-</v>
      </c>
      <c r="Q22" s="37" t="s">
        <v>65</v>
      </c>
      <c r="R22" s="66">
        <f>ROUND(FIRE1125b_working!R22,0)</f>
        <v>0</v>
      </c>
      <c r="S22" s="66">
        <f>ROUND(FIRE1125b_working!S22,0)</f>
        <v>1</v>
      </c>
      <c r="T22" s="66">
        <f>ROUND(FIRE1125b_working!T22,0)</f>
        <v>5</v>
      </c>
      <c r="U22" s="66">
        <f>ROUND(FIRE1125b_working!U22,0)</f>
        <v>1</v>
      </c>
      <c r="V22" s="66">
        <f>ROUND(FIRE1125b_working!V22,0)</f>
        <v>0</v>
      </c>
      <c r="W22" s="66">
        <f>ROUND(FIRE1125b_working!W22,0)</f>
        <v>0</v>
      </c>
      <c r="X22" s="66">
        <f>IF(SUM(R22:V22)=0,"-",ROUND(FIRE1125b_working!X22,0))</f>
        <v>40</v>
      </c>
      <c r="Y22" s="37" t="s">
        <v>65</v>
      </c>
      <c r="Z22" s="87">
        <f>ROUND(FIRE1125b_working!Z22,0)</f>
        <v>0</v>
      </c>
      <c r="AA22" s="87">
        <f>ROUND(FIRE1125b_working!AA22,0)</f>
        <v>5</v>
      </c>
      <c r="AB22" s="87">
        <f>ROUND(FIRE1125b_working!AB22,0)</f>
        <v>8</v>
      </c>
      <c r="AC22" s="87">
        <f>ROUND(FIRE1125b_working!AC22,0)</f>
        <v>4</v>
      </c>
      <c r="AD22" s="87">
        <f>ROUND(FIRE1125b_working!AD22,0)</f>
        <v>0</v>
      </c>
      <c r="AE22" s="87">
        <f>ROUND(FIRE1125b_working!AE22,0)</f>
        <v>0</v>
      </c>
      <c r="AF22" s="87">
        <f>IF(SUM(Z22:AD22)=0,"-",ROUND(FIRE1125b_working!AF22,0))</f>
        <v>40</v>
      </c>
      <c r="AG22" s="41"/>
      <c r="AH22" s="41"/>
      <c r="AI22" s="88"/>
      <c r="AJ22" s="88"/>
      <c r="AK22" s="59"/>
      <c r="AL22" s="59"/>
    </row>
    <row r="23" spans="1:38" s="16" customFormat="1" ht="15" customHeight="1" x14ac:dyDescent="0.25">
      <c r="A23" s="59" t="s">
        <v>94</v>
      </c>
      <c r="B23" s="66">
        <f>ROUND(FIRE1125b_working!B23,0)</f>
        <v>0</v>
      </c>
      <c r="C23" s="66">
        <f>ROUND(FIRE1125b_working!C23,0)</f>
        <v>2</v>
      </c>
      <c r="D23" s="66">
        <f>ROUND(FIRE1125b_working!D23,0)</f>
        <v>0</v>
      </c>
      <c r="E23" s="66">
        <f>ROUND(FIRE1125b_working!E23,0)</f>
        <v>1</v>
      </c>
      <c r="F23" s="66">
        <f>ROUND(FIRE1125b_working!F23,0)</f>
        <v>0</v>
      </c>
      <c r="G23" s="66">
        <f>ROUND(FIRE1125b_working!G23,0)</f>
        <v>0</v>
      </c>
      <c r="H23" s="66">
        <f>IF(SUM(B23:F23)=0,"-",ROUND(FIRE1125b_working!H23,0))</f>
        <v>37</v>
      </c>
      <c r="I23" s="37" t="s">
        <v>65</v>
      </c>
      <c r="J23" s="66">
        <f>ROUND(FIRE1125b_working!J23,0)</f>
        <v>0</v>
      </c>
      <c r="K23" s="66">
        <f>ROUND(FIRE1125b_working!K23,0)</f>
        <v>0</v>
      </c>
      <c r="L23" s="66">
        <f>ROUND(FIRE1125b_working!L23,0)</f>
        <v>0</v>
      </c>
      <c r="M23" s="66">
        <f>ROUND(FIRE1125b_working!M23,0)</f>
        <v>0</v>
      </c>
      <c r="N23" s="66">
        <f>ROUND(FIRE1125b_working!N23,0)</f>
        <v>0</v>
      </c>
      <c r="O23" s="66">
        <f>ROUND(FIRE1125b_working!O23,0)</f>
        <v>0</v>
      </c>
      <c r="P23" s="66" t="str">
        <f>IF(SUM(J23:N23)=0,"-",ROUND(FIRE1125b_working!P23,0))</f>
        <v>-</v>
      </c>
      <c r="Q23" s="37" t="s">
        <v>65</v>
      </c>
      <c r="R23" s="66">
        <f>ROUND(FIRE1125b_working!R23,0)</f>
        <v>2</v>
      </c>
      <c r="S23" s="66">
        <f>ROUND(FIRE1125b_working!S23,0)</f>
        <v>5</v>
      </c>
      <c r="T23" s="66">
        <f>ROUND(FIRE1125b_working!T23,0)</f>
        <v>4</v>
      </c>
      <c r="U23" s="66">
        <f>ROUND(FIRE1125b_working!U23,0)</f>
        <v>3</v>
      </c>
      <c r="V23" s="66">
        <f>ROUND(FIRE1125b_working!V23,0)</f>
        <v>0</v>
      </c>
      <c r="W23" s="66">
        <f>ROUND(FIRE1125b_working!W23,0)</f>
        <v>0</v>
      </c>
      <c r="X23" s="66">
        <f>IF(SUM(R23:V23)=0,"-",ROUND(FIRE1125b_working!X23,0))</f>
        <v>36</v>
      </c>
      <c r="Y23" s="37" t="s">
        <v>65</v>
      </c>
      <c r="Z23" s="87">
        <f>ROUND(FIRE1125b_working!Z23,0)</f>
        <v>2</v>
      </c>
      <c r="AA23" s="87">
        <f>ROUND(FIRE1125b_working!AA23,0)</f>
        <v>7</v>
      </c>
      <c r="AB23" s="87">
        <f>ROUND(FIRE1125b_working!AB23,0)</f>
        <v>4</v>
      </c>
      <c r="AC23" s="87">
        <f>ROUND(FIRE1125b_working!AC23,0)</f>
        <v>4</v>
      </c>
      <c r="AD23" s="87">
        <f>ROUND(FIRE1125b_working!AD23,0)</f>
        <v>0</v>
      </c>
      <c r="AE23" s="87">
        <f>ROUND(FIRE1125b_working!AE23,0)</f>
        <v>0</v>
      </c>
      <c r="AF23" s="87">
        <f>IF(SUM(Z23:AD23)=0,"-",ROUND(FIRE1125b_working!AF23,0))</f>
        <v>36</v>
      </c>
      <c r="AG23" s="41"/>
      <c r="AH23" s="41"/>
      <c r="AI23" s="88"/>
      <c r="AJ23" s="88"/>
      <c r="AK23" s="59"/>
      <c r="AL23" s="59"/>
    </row>
    <row r="24" spans="1:38" s="16" customFormat="1" ht="15" customHeight="1" x14ac:dyDescent="0.25">
      <c r="A24" s="59" t="s">
        <v>11</v>
      </c>
      <c r="B24" s="66">
        <f>ROUND(FIRE1125b_working!B24,0)</f>
        <v>6</v>
      </c>
      <c r="C24" s="66">
        <f>ROUND(FIRE1125b_working!C24,0)</f>
        <v>13</v>
      </c>
      <c r="D24" s="66">
        <f>ROUND(FIRE1125b_working!D24,0)</f>
        <v>3</v>
      </c>
      <c r="E24" s="66">
        <f>ROUND(FIRE1125b_working!E24,0)</f>
        <v>3</v>
      </c>
      <c r="F24" s="66">
        <f>ROUND(FIRE1125b_working!F24,0)</f>
        <v>0</v>
      </c>
      <c r="G24" s="66">
        <f>ROUND(FIRE1125b_working!G24,0)</f>
        <v>0</v>
      </c>
      <c r="H24" s="66">
        <f>IF(SUM(B24:F24)=0,"-",ROUND(FIRE1125b_working!H24,0))</f>
        <v>31</v>
      </c>
      <c r="I24" s="37" t="s">
        <v>65</v>
      </c>
      <c r="J24" s="66">
        <f>ROUND(FIRE1125b_working!J24,0)</f>
        <v>1</v>
      </c>
      <c r="K24" s="66">
        <f>ROUND(FIRE1125b_working!K24,0)</f>
        <v>2</v>
      </c>
      <c r="L24" s="66">
        <f>ROUND(FIRE1125b_working!L24,0)</f>
        <v>1</v>
      </c>
      <c r="M24" s="66">
        <f>ROUND(FIRE1125b_working!M24,0)</f>
        <v>0</v>
      </c>
      <c r="N24" s="66">
        <f>ROUND(FIRE1125b_working!N24,0)</f>
        <v>0</v>
      </c>
      <c r="O24" s="66">
        <f>ROUND(FIRE1125b_working!O24,0)</f>
        <v>0</v>
      </c>
      <c r="P24" s="66">
        <f>IF(SUM(J24:N24)=0,"-",ROUND(FIRE1125b_working!P24,0))</f>
        <v>30</v>
      </c>
      <c r="Q24" s="37" t="s">
        <v>65</v>
      </c>
      <c r="R24" s="66">
        <f>ROUND(FIRE1125b_working!R24,0)</f>
        <v>0</v>
      </c>
      <c r="S24" s="66">
        <f>ROUND(FIRE1125b_working!S24,0)</f>
        <v>3</v>
      </c>
      <c r="T24" s="66">
        <f>ROUND(FIRE1125b_working!T24,0)</f>
        <v>0</v>
      </c>
      <c r="U24" s="66">
        <f>ROUND(FIRE1125b_working!U24,0)</f>
        <v>0</v>
      </c>
      <c r="V24" s="66">
        <f>ROUND(FIRE1125b_working!V24,0)</f>
        <v>0</v>
      </c>
      <c r="W24" s="66">
        <f>ROUND(FIRE1125b_working!W24,0)</f>
        <v>0</v>
      </c>
      <c r="X24" s="66">
        <f>IF(SUM(R24:V24)=0,"-",ROUND(FIRE1125b_working!X24,0))</f>
        <v>30</v>
      </c>
      <c r="Y24" s="37" t="s">
        <v>65</v>
      </c>
      <c r="Z24" s="87">
        <f>ROUND(FIRE1125b_working!Z24,0)</f>
        <v>7</v>
      </c>
      <c r="AA24" s="87">
        <f>ROUND(FIRE1125b_working!AA24,0)</f>
        <v>18</v>
      </c>
      <c r="AB24" s="87">
        <f>ROUND(FIRE1125b_working!AB24,0)</f>
        <v>4</v>
      </c>
      <c r="AC24" s="87">
        <f>ROUND(FIRE1125b_working!AC24,0)</f>
        <v>3</v>
      </c>
      <c r="AD24" s="87">
        <f>ROUND(FIRE1125b_working!AD24,0)</f>
        <v>0</v>
      </c>
      <c r="AE24" s="87">
        <f>ROUND(FIRE1125b_working!AE24,0)</f>
        <v>0</v>
      </c>
      <c r="AF24" s="87">
        <f>IF(SUM(Z24:AD24)=0,"-",ROUND(FIRE1125b_working!AF24,0))</f>
        <v>31</v>
      </c>
      <c r="AG24" s="41"/>
      <c r="AH24" s="41"/>
      <c r="AI24" s="88"/>
      <c r="AJ24" s="88"/>
      <c r="AK24" s="59"/>
      <c r="AL24" s="59"/>
    </row>
    <row r="25" spans="1:38" s="16" customFormat="1" ht="15" customHeight="1" x14ac:dyDescent="0.25">
      <c r="A25" s="59" t="s">
        <v>12</v>
      </c>
      <c r="B25" s="66">
        <f>ROUND(FIRE1125b_working!B25,0)</f>
        <v>0</v>
      </c>
      <c r="C25" s="66">
        <f>ROUND(FIRE1125b_working!C25,0)</f>
        <v>0</v>
      </c>
      <c r="D25" s="66">
        <f>ROUND(FIRE1125b_working!D25,0)</f>
        <v>0</v>
      </c>
      <c r="E25" s="66">
        <f>ROUND(FIRE1125b_working!E25,0)</f>
        <v>0</v>
      </c>
      <c r="F25" s="66">
        <f>ROUND(FIRE1125b_working!F25,0)</f>
        <v>0</v>
      </c>
      <c r="G25" s="66">
        <f>ROUND(FIRE1125b_working!G25,0)</f>
        <v>0</v>
      </c>
      <c r="H25" s="66" t="str">
        <f>IF(SUM(B25:F25)=0,"-",ROUND(FIRE1125b_working!H25,0))</f>
        <v>-</v>
      </c>
      <c r="I25" s="37" t="s">
        <v>65</v>
      </c>
      <c r="J25" s="66">
        <f>ROUND(FIRE1125b_working!J25,0)</f>
        <v>0</v>
      </c>
      <c r="K25" s="66">
        <f>ROUND(FIRE1125b_working!K25,0)</f>
        <v>0</v>
      </c>
      <c r="L25" s="66">
        <f>ROUND(FIRE1125b_working!L25,0)</f>
        <v>0</v>
      </c>
      <c r="M25" s="66">
        <f>ROUND(FIRE1125b_working!M25,0)</f>
        <v>0</v>
      </c>
      <c r="N25" s="66">
        <f>ROUND(FIRE1125b_working!N25,0)</f>
        <v>0</v>
      </c>
      <c r="O25" s="66">
        <f>ROUND(FIRE1125b_working!O25,0)</f>
        <v>0</v>
      </c>
      <c r="P25" s="66" t="str">
        <f>IF(SUM(J25:N25)=0,"-",ROUND(FIRE1125b_working!P25,0))</f>
        <v>-</v>
      </c>
      <c r="Q25" s="37" t="s">
        <v>65</v>
      </c>
      <c r="R25" s="66">
        <f>ROUND(FIRE1125b_working!R25,0)</f>
        <v>0</v>
      </c>
      <c r="S25" s="66">
        <f>ROUND(FIRE1125b_working!S25,0)</f>
        <v>0</v>
      </c>
      <c r="T25" s="66">
        <f>ROUND(FIRE1125b_working!T25,0)</f>
        <v>0</v>
      </c>
      <c r="U25" s="66">
        <f>ROUND(FIRE1125b_working!U25,0)</f>
        <v>0</v>
      </c>
      <c r="V25" s="66">
        <f>ROUND(FIRE1125b_working!V25,0)</f>
        <v>0</v>
      </c>
      <c r="W25" s="66">
        <f>ROUND(FIRE1125b_working!W25,0)</f>
        <v>0</v>
      </c>
      <c r="X25" s="66" t="str">
        <f>IF(SUM(R25:V25)=0,"-",ROUND(FIRE1125b_working!X25,0))</f>
        <v>-</v>
      </c>
      <c r="Y25" s="37" t="s">
        <v>65</v>
      </c>
      <c r="Z25" s="87">
        <f>ROUND(FIRE1125b_working!Z25,0)</f>
        <v>0</v>
      </c>
      <c r="AA25" s="87">
        <f>ROUND(FIRE1125b_working!AA25,0)</f>
        <v>0</v>
      </c>
      <c r="AB25" s="87">
        <f>ROUND(FIRE1125b_working!AB25,0)</f>
        <v>0</v>
      </c>
      <c r="AC25" s="87">
        <f>ROUND(FIRE1125b_working!AC25,0)</f>
        <v>0</v>
      </c>
      <c r="AD25" s="87">
        <f>ROUND(FIRE1125b_working!AD25,0)</f>
        <v>0</v>
      </c>
      <c r="AE25" s="87">
        <f>ROUND(FIRE1125b_working!AE25,0)</f>
        <v>0</v>
      </c>
      <c r="AF25" s="87" t="str">
        <f>IF(SUM(Z25:AD25)=0,"-",ROUND(FIRE1125b_working!AF25,0))</f>
        <v>-</v>
      </c>
      <c r="AG25" s="41"/>
      <c r="AH25" s="41"/>
      <c r="AI25" s="88"/>
      <c r="AJ25" s="88"/>
      <c r="AK25" s="59"/>
      <c r="AL25" s="59"/>
    </row>
    <row r="26" spans="1:38" s="16" customFormat="1" ht="15" customHeight="1" x14ac:dyDescent="0.25">
      <c r="A26" s="59" t="s">
        <v>13</v>
      </c>
      <c r="B26" s="66">
        <f>ROUND(FIRE1125b_working!B26,0)</f>
        <v>14</v>
      </c>
      <c r="C26" s="66">
        <f>ROUND(FIRE1125b_working!C26,0)</f>
        <v>16</v>
      </c>
      <c r="D26" s="66">
        <f>ROUND(FIRE1125b_working!D26,0)</f>
        <v>1</v>
      </c>
      <c r="E26" s="66">
        <f>ROUND(FIRE1125b_working!E26,0)</f>
        <v>0</v>
      </c>
      <c r="F26" s="66">
        <f>ROUND(FIRE1125b_working!F26,0)</f>
        <v>0</v>
      </c>
      <c r="G26" s="66">
        <f>ROUND(FIRE1125b_working!G26,0)</f>
        <v>0</v>
      </c>
      <c r="H26" s="66">
        <f>IF(SUM(B26:F26)=0,"-",ROUND(FIRE1125b_working!H26,0))</f>
        <v>26</v>
      </c>
      <c r="I26" s="37" t="s">
        <v>65</v>
      </c>
      <c r="J26" s="66">
        <f>ROUND(FIRE1125b_working!J26,0)</f>
        <v>0</v>
      </c>
      <c r="K26" s="66">
        <f>ROUND(FIRE1125b_working!K26,0)</f>
        <v>0</v>
      </c>
      <c r="L26" s="66">
        <f>ROUND(FIRE1125b_working!L26,0)</f>
        <v>0</v>
      </c>
      <c r="M26" s="66">
        <f>ROUND(FIRE1125b_working!M26,0)</f>
        <v>0</v>
      </c>
      <c r="N26" s="66">
        <f>ROUND(FIRE1125b_working!N26,0)</f>
        <v>0</v>
      </c>
      <c r="O26" s="66">
        <f>ROUND(FIRE1125b_working!O26,0)</f>
        <v>0</v>
      </c>
      <c r="P26" s="66" t="str">
        <f>IF(SUM(J26:N26)=0,"-",ROUND(FIRE1125b_working!P26,0))</f>
        <v>-</v>
      </c>
      <c r="Q26" s="37" t="s">
        <v>65</v>
      </c>
      <c r="R26" s="66">
        <f>ROUND(FIRE1125b_working!R26,0)</f>
        <v>0</v>
      </c>
      <c r="S26" s="66">
        <f>ROUND(FIRE1125b_working!S26,0)</f>
        <v>0</v>
      </c>
      <c r="T26" s="66">
        <f>ROUND(FIRE1125b_working!T26,0)</f>
        <v>0</v>
      </c>
      <c r="U26" s="66">
        <f>ROUND(FIRE1125b_working!U26,0)</f>
        <v>0</v>
      </c>
      <c r="V26" s="66">
        <f>ROUND(FIRE1125b_working!V26,0)</f>
        <v>0</v>
      </c>
      <c r="W26" s="66">
        <f>ROUND(FIRE1125b_working!W26,0)</f>
        <v>0</v>
      </c>
      <c r="X26" s="66" t="str">
        <f>IF(SUM(R26:V26)=0,"-",ROUND(FIRE1125b_working!X26,0))</f>
        <v>-</v>
      </c>
      <c r="Y26" s="37" t="s">
        <v>65</v>
      </c>
      <c r="Z26" s="87">
        <f>ROUND(FIRE1125b_working!Z26,0)</f>
        <v>14</v>
      </c>
      <c r="AA26" s="87">
        <f>ROUND(FIRE1125b_working!AA26,0)</f>
        <v>16</v>
      </c>
      <c r="AB26" s="87">
        <f>ROUND(FIRE1125b_working!AB26,0)</f>
        <v>1</v>
      </c>
      <c r="AC26" s="87">
        <f>ROUND(FIRE1125b_working!AC26,0)</f>
        <v>0</v>
      </c>
      <c r="AD26" s="87">
        <f>ROUND(FIRE1125b_working!AD26,0)</f>
        <v>0</v>
      </c>
      <c r="AE26" s="87">
        <f>ROUND(FIRE1125b_working!AE26,0)</f>
        <v>0</v>
      </c>
      <c r="AF26" s="87">
        <f>IF(SUM(Z26:AD26)=0,"-",ROUND(FIRE1125b_working!AF26,0))</f>
        <v>26</v>
      </c>
      <c r="AG26" s="41"/>
      <c r="AH26" s="41"/>
      <c r="AI26" s="88"/>
      <c r="AJ26" s="88"/>
      <c r="AK26" s="59"/>
      <c r="AL26" s="59"/>
    </row>
    <row r="27" spans="1:38" s="16" customFormat="1" ht="15" customHeight="1" x14ac:dyDescent="0.25">
      <c r="A27" s="59" t="s">
        <v>14</v>
      </c>
      <c r="B27" s="66">
        <f>ROUND(FIRE1125b_working!B27,0)</f>
        <v>0</v>
      </c>
      <c r="C27" s="66">
        <f>ROUND(FIRE1125b_working!C27,0)</f>
        <v>0</v>
      </c>
      <c r="D27" s="66">
        <f>ROUND(FIRE1125b_working!D27,0)</f>
        <v>0</v>
      </c>
      <c r="E27" s="66">
        <f>ROUND(FIRE1125b_working!E27,0)</f>
        <v>4</v>
      </c>
      <c r="F27" s="66">
        <f>ROUND(FIRE1125b_working!F27,0)</f>
        <v>0</v>
      </c>
      <c r="G27" s="66">
        <f>ROUND(FIRE1125b_working!G27,0)</f>
        <v>0</v>
      </c>
      <c r="H27" s="66">
        <f>IF(SUM(B27:F27)=0,"-",ROUND(FIRE1125b_working!H27,0))</f>
        <v>51</v>
      </c>
      <c r="I27" s="37" t="s">
        <v>65</v>
      </c>
      <c r="J27" s="66">
        <f>ROUND(FIRE1125b_working!J27,0)</f>
        <v>0</v>
      </c>
      <c r="K27" s="66">
        <f>ROUND(FIRE1125b_working!K27,0)</f>
        <v>0</v>
      </c>
      <c r="L27" s="66">
        <f>ROUND(FIRE1125b_working!L27,0)</f>
        <v>0</v>
      </c>
      <c r="M27" s="66">
        <f>ROUND(FIRE1125b_working!M27,0)</f>
        <v>0</v>
      </c>
      <c r="N27" s="66">
        <f>ROUND(FIRE1125b_working!N27,0)</f>
        <v>0</v>
      </c>
      <c r="O27" s="66">
        <f>ROUND(FIRE1125b_working!O27,0)</f>
        <v>0</v>
      </c>
      <c r="P27" s="66" t="str">
        <f>IF(SUM(J27:N27)=0,"-",ROUND(FIRE1125b_working!P27,0))</f>
        <v>-</v>
      </c>
      <c r="Q27" s="37" t="s">
        <v>65</v>
      </c>
      <c r="R27" s="66">
        <f>ROUND(FIRE1125b_working!R27,0)</f>
        <v>0</v>
      </c>
      <c r="S27" s="66">
        <f>ROUND(FIRE1125b_working!S27,0)</f>
        <v>1</v>
      </c>
      <c r="T27" s="66">
        <f>ROUND(FIRE1125b_working!T27,0)</f>
        <v>2</v>
      </c>
      <c r="U27" s="66">
        <f>ROUND(FIRE1125b_working!U27,0)</f>
        <v>0</v>
      </c>
      <c r="V27" s="66">
        <f>ROUND(FIRE1125b_working!V27,0)</f>
        <v>0</v>
      </c>
      <c r="W27" s="66">
        <f>ROUND(FIRE1125b_working!W27,0)</f>
        <v>0</v>
      </c>
      <c r="X27" s="66">
        <f>IF(SUM(R27:V27)=0,"-",ROUND(FIRE1125b_working!X27,0))</f>
        <v>37</v>
      </c>
      <c r="Y27" s="37" t="s">
        <v>65</v>
      </c>
      <c r="Z27" s="87">
        <f>ROUND(FIRE1125b_working!Z27,0)</f>
        <v>0</v>
      </c>
      <c r="AA27" s="87">
        <f>ROUND(FIRE1125b_working!AA27,0)</f>
        <v>1</v>
      </c>
      <c r="AB27" s="87">
        <f>ROUND(FIRE1125b_working!AB27,0)</f>
        <v>2</v>
      </c>
      <c r="AC27" s="87">
        <f>ROUND(FIRE1125b_working!AC27,0)</f>
        <v>4</v>
      </c>
      <c r="AD27" s="87">
        <f>ROUND(FIRE1125b_working!AD27,0)</f>
        <v>0</v>
      </c>
      <c r="AE27" s="87">
        <f>ROUND(FIRE1125b_working!AE27,0)</f>
        <v>0</v>
      </c>
      <c r="AF27" s="87">
        <f>IF(SUM(Z27:AD27)=0,"-",ROUND(FIRE1125b_working!AF27,0))</f>
        <v>45</v>
      </c>
      <c r="AG27" s="41"/>
      <c r="AH27" s="41"/>
      <c r="AI27" s="88"/>
      <c r="AJ27" s="88"/>
      <c r="AK27" s="59"/>
      <c r="AL27" s="59"/>
    </row>
    <row r="28" spans="1:38" s="16" customFormat="1" ht="15" customHeight="1" x14ac:dyDescent="0.25">
      <c r="A28" s="59" t="s">
        <v>15</v>
      </c>
      <c r="B28" s="66">
        <f>ROUND(FIRE1125b_working!B28,0)</f>
        <v>70</v>
      </c>
      <c r="C28" s="66">
        <f>ROUND(FIRE1125b_working!C28,0)</f>
        <v>139</v>
      </c>
      <c r="D28" s="66">
        <f>ROUND(FIRE1125b_working!D28,0)</f>
        <v>39</v>
      </c>
      <c r="E28" s="66">
        <f>ROUND(FIRE1125b_working!E28,0)</f>
        <v>7</v>
      </c>
      <c r="F28" s="66">
        <f>ROUND(FIRE1125b_working!F28,0)</f>
        <v>0</v>
      </c>
      <c r="G28" s="66">
        <f>ROUND(FIRE1125b_working!G28,0)</f>
        <v>0</v>
      </c>
      <c r="H28" s="66">
        <f>IF(SUM(B28:F28)=0,"-",ROUND(FIRE1125b_working!H28,0))</f>
        <v>29</v>
      </c>
      <c r="I28" s="37" t="s">
        <v>65</v>
      </c>
      <c r="J28" s="66">
        <f>ROUND(FIRE1125b_working!J28,0)</f>
        <v>0</v>
      </c>
      <c r="K28" s="66">
        <f>ROUND(FIRE1125b_working!K28,0)</f>
        <v>0</v>
      </c>
      <c r="L28" s="66">
        <f>ROUND(FIRE1125b_working!L28,0)</f>
        <v>0</v>
      </c>
      <c r="M28" s="66">
        <f>ROUND(FIRE1125b_working!M28,0)</f>
        <v>0</v>
      </c>
      <c r="N28" s="66">
        <f>ROUND(FIRE1125b_working!N28,0)</f>
        <v>0</v>
      </c>
      <c r="O28" s="66">
        <f>ROUND(FIRE1125b_working!O28,0)</f>
        <v>0</v>
      </c>
      <c r="P28" s="66" t="str">
        <f>IF(SUM(J28:N28)=0,"-",ROUND(FIRE1125b_working!P28,0))</f>
        <v>-</v>
      </c>
      <c r="Q28" s="37" t="s">
        <v>65</v>
      </c>
      <c r="R28" s="66">
        <f>ROUND(FIRE1125b_working!R28,0)</f>
        <v>0</v>
      </c>
      <c r="S28" s="66">
        <f>ROUND(FIRE1125b_working!S28,0)</f>
        <v>0</v>
      </c>
      <c r="T28" s="66">
        <f>ROUND(FIRE1125b_working!T28,0)</f>
        <v>0</v>
      </c>
      <c r="U28" s="66">
        <f>ROUND(FIRE1125b_working!U28,0)</f>
        <v>0</v>
      </c>
      <c r="V28" s="66">
        <f>ROUND(FIRE1125b_working!V28,0)</f>
        <v>0</v>
      </c>
      <c r="W28" s="66">
        <f>ROUND(FIRE1125b_working!W28,0)</f>
        <v>0</v>
      </c>
      <c r="X28" s="66" t="str">
        <f>IF(SUM(R28:V28)=0,"-",ROUND(FIRE1125b_working!X28,0))</f>
        <v>-</v>
      </c>
      <c r="Y28" s="37" t="s">
        <v>65</v>
      </c>
      <c r="Z28" s="87">
        <f>ROUND(FIRE1125b_working!Z28,0)</f>
        <v>70</v>
      </c>
      <c r="AA28" s="87">
        <f>ROUND(FIRE1125b_working!AA28,0)</f>
        <v>139</v>
      </c>
      <c r="AB28" s="87">
        <f>ROUND(FIRE1125b_working!AB28,0)</f>
        <v>39</v>
      </c>
      <c r="AC28" s="87">
        <f>ROUND(FIRE1125b_working!AC28,0)</f>
        <v>7</v>
      </c>
      <c r="AD28" s="87">
        <f>ROUND(FIRE1125b_working!AD28,0)</f>
        <v>0</v>
      </c>
      <c r="AE28" s="87">
        <f>ROUND(FIRE1125b_working!AE28,0)</f>
        <v>0</v>
      </c>
      <c r="AF28" s="87">
        <f>IF(SUM(Z28:AD28)=0,"-",ROUND(FIRE1125b_working!AF28,0))</f>
        <v>29</v>
      </c>
      <c r="AG28" s="41"/>
      <c r="AH28" s="41"/>
      <c r="AI28" s="88"/>
      <c r="AJ28" s="88"/>
      <c r="AK28" s="59"/>
      <c r="AL28" s="59"/>
    </row>
    <row r="29" spans="1:38" s="16" customFormat="1" ht="15" customHeight="1" x14ac:dyDescent="0.25">
      <c r="A29" s="59" t="s">
        <v>16</v>
      </c>
      <c r="B29" s="66">
        <f>ROUND(FIRE1125b_working!B29,0)</f>
        <v>21</v>
      </c>
      <c r="C29" s="66">
        <f>ROUND(FIRE1125b_working!C29,0)</f>
        <v>50</v>
      </c>
      <c r="D29" s="66">
        <f>ROUND(FIRE1125b_working!D29,0)</f>
        <v>12</v>
      </c>
      <c r="E29" s="66">
        <f>ROUND(FIRE1125b_working!E29,0)</f>
        <v>0</v>
      </c>
      <c r="F29" s="66">
        <f>ROUND(FIRE1125b_working!F29,0)</f>
        <v>0</v>
      </c>
      <c r="G29" s="66">
        <f>ROUND(FIRE1125b_working!G29,0)</f>
        <v>0</v>
      </c>
      <c r="H29" s="66">
        <f>IF(SUM(B29:F29)=0,"-",ROUND(FIRE1125b_working!H29,0))</f>
        <v>29</v>
      </c>
      <c r="I29" s="37" t="s">
        <v>65</v>
      </c>
      <c r="J29" s="66">
        <f>ROUND(FIRE1125b_working!J29,0)</f>
        <v>0</v>
      </c>
      <c r="K29" s="66">
        <f>ROUND(FIRE1125b_working!K29,0)</f>
        <v>0</v>
      </c>
      <c r="L29" s="66">
        <f>ROUND(FIRE1125b_working!L29,0)</f>
        <v>0</v>
      </c>
      <c r="M29" s="66">
        <f>ROUND(FIRE1125b_working!M29,0)</f>
        <v>0</v>
      </c>
      <c r="N29" s="66">
        <f>ROUND(FIRE1125b_working!N29,0)</f>
        <v>0</v>
      </c>
      <c r="O29" s="66">
        <f>ROUND(FIRE1125b_working!O29,0)</f>
        <v>0</v>
      </c>
      <c r="P29" s="66" t="str">
        <f>IF(SUM(J29:N29)=0,"-",ROUND(FIRE1125b_working!P29,0))</f>
        <v>-</v>
      </c>
      <c r="Q29" s="37" t="s">
        <v>65</v>
      </c>
      <c r="R29" s="66">
        <f>ROUND(FIRE1125b_working!R29,0)</f>
        <v>0</v>
      </c>
      <c r="S29" s="66">
        <f>ROUND(FIRE1125b_working!S29,0)</f>
        <v>0</v>
      </c>
      <c r="T29" s="66">
        <f>ROUND(FIRE1125b_working!T29,0)</f>
        <v>0</v>
      </c>
      <c r="U29" s="66">
        <f>ROUND(FIRE1125b_working!U29,0)</f>
        <v>0</v>
      </c>
      <c r="V29" s="66">
        <f>ROUND(FIRE1125b_working!V29,0)</f>
        <v>0</v>
      </c>
      <c r="W29" s="66">
        <f>ROUND(FIRE1125b_working!W29,0)</f>
        <v>0</v>
      </c>
      <c r="X29" s="66" t="str">
        <f>IF(SUM(R29:V29)=0,"-",ROUND(FIRE1125b_working!X29,0))</f>
        <v>-</v>
      </c>
      <c r="Y29" s="37" t="s">
        <v>65</v>
      </c>
      <c r="Z29" s="87">
        <f>ROUND(FIRE1125b_working!Z29,0)</f>
        <v>21</v>
      </c>
      <c r="AA29" s="87">
        <f>ROUND(FIRE1125b_working!AA29,0)</f>
        <v>50</v>
      </c>
      <c r="AB29" s="87">
        <f>ROUND(FIRE1125b_working!AB29,0)</f>
        <v>12</v>
      </c>
      <c r="AC29" s="87">
        <f>ROUND(FIRE1125b_working!AC29,0)</f>
        <v>0</v>
      </c>
      <c r="AD29" s="87">
        <f>ROUND(FIRE1125b_working!AD29,0)</f>
        <v>0</v>
      </c>
      <c r="AE29" s="87">
        <f>ROUND(FIRE1125b_working!AE29,0)</f>
        <v>0</v>
      </c>
      <c r="AF29" s="87">
        <f>IF(SUM(Z29:AD29)=0,"-",ROUND(FIRE1125b_working!AF29,0))</f>
        <v>29</v>
      </c>
      <c r="AG29" s="41"/>
      <c r="AH29" s="41"/>
      <c r="AI29" s="88"/>
      <c r="AJ29" s="88"/>
      <c r="AK29" s="59"/>
      <c r="AL29" s="59"/>
    </row>
    <row r="30" spans="1:38" s="16" customFormat="1" ht="15" customHeight="1" x14ac:dyDescent="0.25">
      <c r="A30" s="59" t="s">
        <v>67</v>
      </c>
      <c r="B30" s="66">
        <f>ROUND(FIRE1125b_working!B30,0)</f>
        <v>0</v>
      </c>
      <c r="C30" s="66">
        <f>ROUND(FIRE1125b_working!C30,0)</f>
        <v>0</v>
      </c>
      <c r="D30" s="66">
        <f>ROUND(FIRE1125b_working!D30,0)</f>
        <v>2</v>
      </c>
      <c r="E30" s="66">
        <f>ROUND(FIRE1125b_working!E30,0)</f>
        <v>0</v>
      </c>
      <c r="F30" s="66">
        <f>ROUND(FIRE1125b_working!F30,0)</f>
        <v>0</v>
      </c>
      <c r="G30" s="66">
        <f>ROUND(FIRE1125b_working!G30,0)</f>
        <v>0</v>
      </c>
      <c r="H30" s="66">
        <f>IF(SUM(B30:F30)=0,"-",ROUND(FIRE1125b_working!H30,0))</f>
        <v>41</v>
      </c>
      <c r="I30" s="37" t="s">
        <v>65</v>
      </c>
      <c r="J30" s="66">
        <f>ROUND(FIRE1125b_working!J30,0)</f>
        <v>0</v>
      </c>
      <c r="K30" s="66">
        <f>ROUND(FIRE1125b_working!K30,0)</f>
        <v>0</v>
      </c>
      <c r="L30" s="66">
        <f>ROUND(FIRE1125b_working!L30,0)</f>
        <v>0</v>
      </c>
      <c r="M30" s="66">
        <f>ROUND(FIRE1125b_working!M30,0)</f>
        <v>0</v>
      </c>
      <c r="N30" s="66">
        <f>ROUND(FIRE1125b_working!N30,0)</f>
        <v>0</v>
      </c>
      <c r="O30" s="66">
        <f>ROUND(FIRE1125b_working!O30,0)</f>
        <v>0</v>
      </c>
      <c r="P30" s="66" t="str">
        <f>IF(SUM(J30:N30)=0,"-",ROUND(FIRE1125b_working!P30,0))</f>
        <v>-</v>
      </c>
      <c r="Q30" s="37" t="s">
        <v>65</v>
      </c>
      <c r="R30" s="66">
        <f>ROUND(FIRE1125b_working!R30,0)</f>
        <v>3</v>
      </c>
      <c r="S30" s="66">
        <f>ROUND(FIRE1125b_working!S30,0)</f>
        <v>4</v>
      </c>
      <c r="T30" s="66">
        <f>ROUND(FIRE1125b_working!T30,0)</f>
        <v>0</v>
      </c>
      <c r="U30" s="66">
        <f>ROUND(FIRE1125b_working!U30,0)</f>
        <v>0</v>
      </c>
      <c r="V30" s="66">
        <f>ROUND(FIRE1125b_working!V30,0)</f>
        <v>0</v>
      </c>
      <c r="W30" s="66">
        <f>ROUND(FIRE1125b_working!W30,0)</f>
        <v>0</v>
      </c>
      <c r="X30" s="66">
        <f>IF(SUM(R30:V30)=0,"-",ROUND(FIRE1125b_working!X30,0))</f>
        <v>26</v>
      </c>
      <c r="Y30" s="37" t="s">
        <v>65</v>
      </c>
      <c r="Z30" s="87">
        <f>ROUND(FIRE1125b_working!Z30,0)</f>
        <v>3</v>
      </c>
      <c r="AA30" s="87">
        <f>ROUND(FIRE1125b_working!AA30,0)</f>
        <v>4</v>
      </c>
      <c r="AB30" s="87">
        <f>ROUND(FIRE1125b_working!AB30,0)</f>
        <v>2</v>
      </c>
      <c r="AC30" s="87">
        <f>ROUND(FIRE1125b_working!AC30,0)</f>
        <v>0</v>
      </c>
      <c r="AD30" s="87">
        <f>ROUND(FIRE1125b_working!AD30,0)</f>
        <v>0</v>
      </c>
      <c r="AE30" s="87">
        <f>ROUND(FIRE1125b_working!AE30,0)</f>
        <v>0</v>
      </c>
      <c r="AF30" s="87">
        <f>IF(SUM(Z30:AD30)=0,"-",ROUND(FIRE1125b_working!AF30,0))</f>
        <v>29</v>
      </c>
      <c r="AG30" s="41"/>
      <c r="AH30" s="41"/>
      <c r="AI30" s="88"/>
      <c r="AJ30" s="88"/>
      <c r="AK30" s="59"/>
      <c r="AL30" s="59"/>
    </row>
    <row r="31" spans="1:38" s="16" customFormat="1" ht="15" customHeight="1" x14ac:dyDescent="0.25">
      <c r="A31" s="59" t="s">
        <v>95</v>
      </c>
      <c r="B31" s="66">
        <f>ROUND(FIRE1125b_working!B31,0)</f>
        <v>0</v>
      </c>
      <c r="C31" s="66">
        <f>ROUND(FIRE1125b_working!C31,0)</f>
        <v>0</v>
      </c>
      <c r="D31" s="66">
        <f>ROUND(FIRE1125b_working!D31,0)</f>
        <v>0</v>
      </c>
      <c r="E31" s="66">
        <f>ROUND(FIRE1125b_working!E31,0)</f>
        <v>0</v>
      </c>
      <c r="F31" s="66">
        <f>ROUND(FIRE1125b_working!F31,0)</f>
        <v>0</v>
      </c>
      <c r="G31" s="66">
        <f>ROUND(FIRE1125b_working!G31,0)</f>
        <v>0</v>
      </c>
      <c r="H31" s="66" t="str">
        <f>IF(SUM(B31:F31)=0,"-",ROUND(FIRE1125b_working!H31,0))</f>
        <v>-</v>
      </c>
      <c r="I31" s="37" t="s">
        <v>65</v>
      </c>
      <c r="J31" s="66">
        <f>ROUND(FIRE1125b_working!J31,0)</f>
        <v>0</v>
      </c>
      <c r="K31" s="66">
        <f>ROUND(FIRE1125b_working!K31,0)</f>
        <v>0</v>
      </c>
      <c r="L31" s="66">
        <f>ROUND(FIRE1125b_working!L31,0)</f>
        <v>0</v>
      </c>
      <c r="M31" s="66">
        <f>ROUND(FIRE1125b_working!M31,0)</f>
        <v>0</v>
      </c>
      <c r="N31" s="66">
        <f>ROUND(FIRE1125b_working!N31,0)</f>
        <v>0</v>
      </c>
      <c r="O31" s="66">
        <f>ROUND(FIRE1125b_working!O31,0)</f>
        <v>0</v>
      </c>
      <c r="P31" s="66" t="str">
        <f>IF(SUM(J31:N31)=0,"-",ROUND(FIRE1125b_working!P31,0))</f>
        <v>-</v>
      </c>
      <c r="Q31" s="37" t="s">
        <v>65</v>
      </c>
      <c r="R31" s="66">
        <f>ROUND(FIRE1125b_working!R31,0)</f>
        <v>0</v>
      </c>
      <c r="S31" s="66">
        <f>ROUND(FIRE1125b_working!S31,0)</f>
        <v>2</v>
      </c>
      <c r="T31" s="66">
        <f>ROUND(FIRE1125b_working!T31,0)</f>
        <v>0</v>
      </c>
      <c r="U31" s="66">
        <f>ROUND(FIRE1125b_working!U31,0)</f>
        <v>0</v>
      </c>
      <c r="V31" s="66">
        <f>ROUND(FIRE1125b_working!V31,0)</f>
        <v>0</v>
      </c>
      <c r="W31" s="66">
        <f>ROUND(FIRE1125b_working!W31,0)</f>
        <v>0</v>
      </c>
      <c r="X31" s="66">
        <f>IF(SUM(R31:V31)=0,"-",ROUND(FIRE1125b_working!X31,0))</f>
        <v>30</v>
      </c>
      <c r="Y31" s="37" t="s">
        <v>65</v>
      </c>
      <c r="Z31" s="87">
        <f>ROUND(FIRE1125b_working!Z31,0)</f>
        <v>0</v>
      </c>
      <c r="AA31" s="87">
        <f>ROUND(FIRE1125b_working!AA31,0)</f>
        <v>2</v>
      </c>
      <c r="AB31" s="87">
        <f>ROUND(FIRE1125b_working!AB31,0)</f>
        <v>0</v>
      </c>
      <c r="AC31" s="87">
        <f>ROUND(FIRE1125b_working!AC31,0)</f>
        <v>0</v>
      </c>
      <c r="AD31" s="87">
        <f>ROUND(FIRE1125b_working!AD31,0)</f>
        <v>0</v>
      </c>
      <c r="AE31" s="87">
        <f>ROUND(FIRE1125b_working!AE31,0)</f>
        <v>0</v>
      </c>
      <c r="AF31" s="87">
        <f>IF(SUM(Z31:AD31)=0,"-",ROUND(FIRE1125b_working!AF31,0))</f>
        <v>30</v>
      </c>
      <c r="AG31" s="59"/>
      <c r="AH31" s="59"/>
      <c r="AI31" s="68"/>
      <c r="AJ31" s="68"/>
      <c r="AK31" s="59"/>
      <c r="AL31" s="59"/>
    </row>
    <row r="32" spans="1:38" s="16" customFormat="1" ht="15" customHeight="1" x14ac:dyDescent="0.25">
      <c r="A32" s="59" t="s">
        <v>17</v>
      </c>
      <c r="B32" s="66">
        <f>ROUND(FIRE1125b_working!B32,0)</f>
        <v>8</v>
      </c>
      <c r="C32" s="66">
        <f>ROUND(FIRE1125b_working!C32,0)</f>
        <v>7</v>
      </c>
      <c r="D32" s="66">
        <f>ROUND(FIRE1125b_working!D32,0)</f>
        <v>0</v>
      </c>
      <c r="E32" s="66">
        <f>ROUND(FIRE1125b_working!E32,0)</f>
        <v>0</v>
      </c>
      <c r="F32" s="66">
        <f>ROUND(FIRE1125b_working!F32,0)</f>
        <v>0</v>
      </c>
      <c r="G32" s="66">
        <f>ROUND(FIRE1125b_working!G32,0)</f>
        <v>0</v>
      </c>
      <c r="H32" s="66">
        <f>IF(SUM(B32:F32)=0,"-",ROUND(FIRE1125b_working!H32,0))</f>
        <v>25</v>
      </c>
      <c r="I32" s="37" t="s">
        <v>65</v>
      </c>
      <c r="J32" s="66">
        <f>ROUND(FIRE1125b_working!J32,0)</f>
        <v>0</v>
      </c>
      <c r="K32" s="66">
        <f>ROUND(FIRE1125b_working!K32,0)</f>
        <v>0</v>
      </c>
      <c r="L32" s="66">
        <f>ROUND(FIRE1125b_working!L32,0)</f>
        <v>0</v>
      </c>
      <c r="M32" s="66">
        <f>ROUND(FIRE1125b_working!M32,0)</f>
        <v>0</v>
      </c>
      <c r="N32" s="66">
        <f>ROUND(FIRE1125b_working!N32,0)</f>
        <v>0</v>
      </c>
      <c r="O32" s="66">
        <f>ROUND(FIRE1125b_working!O32,0)</f>
        <v>0</v>
      </c>
      <c r="P32" s="66" t="str">
        <f>IF(SUM(J32:N32)=0,"-",ROUND(FIRE1125b_working!P32,0))</f>
        <v>-</v>
      </c>
      <c r="Q32" s="37" t="s">
        <v>65</v>
      </c>
      <c r="R32" s="66">
        <f>ROUND(FIRE1125b_working!R32,0)</f>
        <v>0</v>
      </c>
      <c r="S32" s="66">
        <f>ROUND(FIRE1125b_working!S32,0)</f>
        <v>0</v>
      </c>
      <c r="T32" s="66">
        <f>ROUND(FIRE1125b_working!T32,0)</f>
        <v>0</v>
      </c>
      <c r="U32" s="66">
        <f>ROUND(FIRE1125b_working!U32,0)</f>
        <v>0</v>
      </c>
      <c r="V32" s="66">
        <f>ROUND(FIRE1125b_working!V32,0)</f>
        <v>0</v>
      </c>
      <c r="W32" s="66">
        <f>ROUND(FIRE1125b_working!W32,0)</f>
        <v>0</v>
      </c>
      <c r="X32" s="66" t="str">
        <f>IF(SUM(R32:V32)=0,"-",ROUND(FIRE1125b_working!X32,0))</f>
        <v>-</v>
      </c>
      <c r="Y32" s="37" t="s">
        <v>65</v>
      </c>
      <c r="Z32" s="87">
        <f>ROUND(FIRE1125b_working!Z32,0)</f>
        <v>8</v>
      </c>
      <c r="AA32" s="87">
        <f>ROUND(FIRE1125b_working!AA32,0)</f>
        <v>7</v>
      </c>
      <c r="AB32" s="87">
        <f>ROUND(FIRE1125b_working!AB32,0)</f>
        <v>0</v>
      </c>
      <c r="AC32" s="87">
        <f>ROUND(FIRE1125b_working!AC32,0)</f>
        <v>0</v>
      </c>
      <c r="AD32" s="87">
        <f>ROUND(FIRE1125b_working!AD32,0)</f>
        <v>0</v>
      </c>
      <c r="AE32" s="87">
        <f>ROUND(FIRE1125b_working!AE32,0)</f>
        <v>0</v>
      </c>
      <c r="AF32" s="87">
        <f>IF(SUM(Z32:AD32)=0,"-",ROUND(FIRE1125b_working!AF32,0))</f>
        <v>25</v>
      </c>
      <c r="AG32" s="41"/>
      <c r="AH32" s="41"/>
      <c r="AI32" s="88"/>
      <c r="AJ32" s="88"/>
      <c r="AK32" s="59"/>
      <c r="AL32" s="59"/>
    </row>
    <row r="33" spans="1:38" s="16" customFormat="1" ht="15" customHeight="1" x14ac:dyDescent="0.25">
      <c r="A33" s="59" t="s">
        <v>18</v>
      </c>
      <c r="B33" s="66">
        <f>ROUND(FIRE1125b_working!B33,0)</f>
        <v>0</v>
      </c>
      <c r="C33" s="66">
        <f>ROUND(FIRE1125b_working!C33,0)</f>
        <v>0</v>
      </c>
      <c r="D33" s="66">
        <f>ROUND(FIRE1125b_working!D33,0)</f>
        <v>0</v>
      </c>
      <c r="E33" s="66">
        <f>ROUND(FIRE1125b_working!E33,0)</f>
        <v>1</v>
      </c>
      <c r="F33" s="66">
        <f>ROUND(FIRE1125b_working!F33,0)</f>
        <v>0</v>
      </c>
      <c r="G33" s="66">
        <f>ROUND(FIRE1125b_working!G33,0)</f>
        <v>0</v>
      </c>
      <c r="H33" s="66">
        <f>IF(SUM(B33:F33)=0,"-",ROUND(FIRE1125b_working!H33,0))</f>
        <v>51</v>
      </c>
      <c r="I33" s="37" t="s">
        <v>65</v>
      </c>
      <c r="J33" s="66">
        <f>ROUND(FIRE1125b_working!J33,0)</f>
        <v>0</v>
      </c>
      <c r="K33" s="66">
        <f>ROUND(FIRE1125b_working!K33,0)</f>
        <v>0</v>
      </c>
      <c r="L33" s="66">
        <f>ROUND(FIRE1125b_working!L33,0)</f>
        <v>1</v>
      </c>
      <c r="M33" s="66">
        <f>ROUND(FIRE1125b_working!M33,0)</f>
        <v>0</v>
      </c>
      <c r="N33" s="66">
        <f>ROUND(FIRE1125b_working!N33,0)</f>
        <v>0</v>
      </c>
      <c r="O33" s="66">
        <f>ROUND(FIRE1125b_working!O33,0)</f>
        <v>0</v>
      </c>
      <c r="P33" s="66">
        <f>IF(SUM(J33:N33)=0,"-",ROUND(FIRE1125b_working!P33,0))</f>
        <v>41</v>
      </c>
      <c r="Q33" s="37" t="s">
        <v>65</v>
      </c>
      <c r="R33" s="66">
        <f>ROUND(FIRE1125b_working!R33,0)</f>
        <v>2</v>
      </c>
      <c r="S33" s="66">
        <f>ROUND(FIRE1125b_working!S33,0)</f>
        <v>3</v>
      </c>
      <c r="T33" s="66">
        <f>ROUND(FIRE1125b_working!T33,0)</f>
        <v>2</v>
      </c>
      <c r="U33" s="66">
        <f>ROUND(FIRE1125b_working!U33,0)</f>
        <v>1</v>
      </c>
      <c r="V33" s="66">
        <f>ROUND(FIRE1125b_working!V33,0)</f>
        <v>0</v>
      </c>
      <c r="W33" s="66">
        <f>ROUND(FIRE1125b_working!W33,0)</f>
        <v>0</v>
      </c>
      <c r="X33" s="66">
        <f>IF(SUM(R33:V33)=0,"-",ROUND(FIRE1125b_working!X33,0))</f>
        <v>33</v>
      </c>
      <c r="Y33" s="37" t="s">
        <v>65</v>
      </c>
      <c r="Z33" s="87">
        <f>ROUND(FIRE1125b_working!Z33,0)</f>
        <v>2</v>
      </c>
      <c r="AA33" s="87">
        <f>ROUND(FIRE1125b_working!AA33,0)</f>
        <v>3</v>
      </c>
      <c r="AB33" s="87">
        <f>ROUND(FIRE1125b_working!AB33,0)</f>
        <v>3</v>
      </c>
      <c r="AC33" s="87">
        <f>ROUND(FIRE1125b_working!AC33,0)</f>
        <v>2</v>
      </c>
      <c r="AD33" s="87">
        <f>ROUND(FIRE1125b_working!AD33,0)</f>
        <v>0</v>
      </c>
      <c r="AE33" s="87">
        <f>ROUND(FIRE1125b_working!AE33,0)</f>
        <v>0</v>
      </c>
      <c r="AF33" s="87">
        <f>IF(SUM(Z33:AD33)=0,"-",ROUND(FIRE1125b_working!AF33,0))</f>
        <v>35</v>
      </c>
      <c r="AG33" s="41"/>
      <c r="AH33" s="41"/>
      <c r="AI33" s="88"/>
      <c r="AJ33" s="88"/>
      <c r="AK33" s="59"/>
      <c r="AL33" s="59"/>
    </row>
    <row r="34" spans="1:38" s="16" customFormat="1" ht="15" customHeight="1" x14ac:dyDescent="0.25">
      <c r="A34" s="59" t="s">
        <v>19</v>
      </c>
      <c r="B34" s="66">
        <f>ROUND(FIRE1125b_working!B34,0)</f>
        <v>0</v>
      </c>
      <c r="C34" s="66">
        <f>ROUND(FIRE1125b_working!C34,0)</f>
        <v>0</v>
      </c>
      <c r="D34" s="66">
        <f>ROUND(FIRE1125b_working!D34,0)</f>
        <v>0</v>
      </c>
      <c r="E34" s="66">
        <f>ROUND(FIRE1125b_working!E34,0)</f>
        <v>0</v>
      </c>
      <c r="F34" s="66">
        <f>ROUND(FIRE1125b_working!F34,0)</f>
        <v>0</v>
      </c>
      <c r="G34" s="66">
        <f>ROUND(FIRE1125b_working!G34,0)</f>
        <v>0</v>
      </c>
      <c r="H34" s="66" t="str">
        <f>IF(SUM(B34:F34)=0,"-",ROUND(FIRE1125b_working!H34,0))</f>
        <v>-</v>
      </c>
      <c r="I34" s="37" t="s">
        <v>65</v>
      </c>
      <c r="J34" s="66">
        <f>ROUND(FIRE1125b_working!J34,0)</f>
        <v>0</v>
      </c>
      <c r="K34" s="66">
        <f>ROUND(FIRE1125b_working!K34,0)</f>
        <v>0</v>
      </c>
      <c r="L34" s="66">
        <f>ROUND(FIRE1125b_working!L34,0)</f>
        <v>0</v>
      </c>
      <c r="M34" s="66">
        <f>ROUND(FIRE1125b_working!M34,0)</f>
        <v>0</v>
      </c>
      <c r="N34" s="66">
        <f>ROUND(FIRE1125b_working!N34,0)</f>
        <v>0</v>
      </c>
      <c r="O34" s="66">
        <f>ROUND(FIRE1125b_working!O34,0)</f>
        <v>0</v>
      </c>
      <c r="P34" s="66" t="str">
        <f>IF(SUM(J34:N34)=0,"-",ROUND(FIRE1125b_working!P34,0))</f>
        <v>-</v>
      </c>
      <c r="Q34" s="37" t="s">
        <v>65</v>
      </c>
      <c r="R34" s="66">
        <f>ROUND(FIRE1125b_working!R34,0)</f>
        <v>0</v>
      </c>
      <c r="S34" s="66">
        <f>ROUND(FIRE1125b_working!S34,0)</f>
        <v>0</v>
      </c>
      <c r="T34" s="66">
        <f>ROUND(FIRE1125b_working!T34,0)</f>
        <v>0</v>
      </c>
      <c r="U34" s="66">
        <f>ROUND(FIRE1125b_working!U34,0)</f>
        <v>0</v>
      </c>
      <c r="V34" s="66">
        <f>ROUND(FIRE1125b_working!V34,0)</f>
        <v>0</v>
      </c>
      <c r="W34" s="66">
        <f>ROUND(FIRE1125b_working!W34,0)</f>
        <v>0</v>
      </c>
      <c r="X34" s="66" t="str">
        <f>IF(SUM(R34:V34)=0,"-",ROUND(FIRE1125b_working!X34,0))</f>
        <v>-</v>
      </c>
      <c r="Y34" s="37" t="s">
        <v>65</v>
      </c>
      <c r="Z34" s="87">
        <f>ROUND(FIRE1125b_working!Z34,0)</f>
        <v>0</v>
      </c>
      <c r="AA34" s="87">
        <f>ROUND(FIRE1125b_working!AA34,0)</f>
        <v>0</v>
      </c>
      <c r="AB34" s="87">
        <f>ROUND(FIRE1125b_working!AB34,0)</f>
        <v>0</v>
      </c>
      <c r="AC34" s="87">
        <f>ROUND(FIRE1125b_working!AC34,0)</f>
        <v>0</v>
      </c>
      <c r="AD34" s="87">
        <f>ROUND(FIRE1125b_working!AD34,0)</f>
        <v>0</v>
      </c>
      <c r="AE34" s="87">
        <f>ROUND(FIRE1125b_working!AE34,0)</f>
        <v>0</v>
      </c>
      <c r="AF34" s="87" t="str">
        <f>IF(SUM(Z34:AD34)=0,"-",ROUND(FIRE1125b_working!AF34,0))</f>
        <v>-</v>
      </c>
      <c r="AG34" s="41"/>
      <c r="AH34" s="41"/>
      <c r="AI34" s="88"/>
      <c r="AJ34" s="88"/>
      <c r="AK34" s="59"/>
      <c r="AL34" s="59"/>
    </row>
    <row r="35" spans="1:38" s="16" customFormat="1" ht="15" customHeight="1" x14ac:dyDescent="0.25">
      <c r="A35" s="59" t="s">
        <v>20</v>
      </c>
      <c r="B35" s="66">
        <f>ROUND(FIRE1125b_working!B35,0)</f>
        <v>0</v>
      </c>
      <c r="C35" s="66">
        <f>ROUND(FIRE1125b_working!C35,0)</f>
        <v>0</v>
      </c>
      <c r="D35" s="66">
        <f>ROUND(FIRE1125b_working!D35,0)</f>
        <v>0</v>
      </c>
      <c r="E35" s="66">
        <f>ROUND(FIRE1125b_working!E35,0)</f>
        <v>0</v>
      </c>
      <c r="F35" s="66">
        <f>ROUND(FIRE1125b_working!F35,0)</f>
        <v>0</v>
      </c>
      <c r="G35" s="66">
        <f>ROUND(FIRE1125b_working!G35,0)</f>
        <v>0</v>
      </c>
      <c r="H35" s="66" t="str">
        <f>IF(SUM(B35:F35)=0,"-",ROUND(FIRE1125b_working!H35,0))</f>
        <v>-</v>
      </c>
      <c r="I35" s="37" t="s">
        <v>65</v>
      </c>
      <c r="J35" s="66">
        <f>ROUND(FIRE1125b_working!J35,0)</f>
        <v>0</v>
      </c>
      <c r="K35" s="66">
        <f>ROUND(FIRE1125b_working!K35,0)</f>
        <v>0</v>
      </c>
      <c r="L35" s="66">
        <f>ROUND(FIRE1125b_working!L35,0)</f>
        <v>0</v>
      </c>
      <c r="M35" s="66">
        <f>ROUND(FIRE1125b_working!M35,0)</f>
        <v>0</v>
      </c>
      <c r="N35" s="66">
        <f>ROUND(FIRE1125b_working!N35,0)</f>
        <v>0</v>
      </c>
      <c r="O35" s="66">
        <f>ROUND(FIRE1125b_working!O35,0)</f>
        <v>0</v>
      </c>
      <c r="P35" s="66" t="str">
        <f>IF(SUM(J35:N35)=0,"-",ROUND(FIRE1125b_working!P35,0))</f>
        <v>-</v>
      </c>
      <c r="Q35" s="37" t="s">
        <v>65</v>
      </c>
      <c r="R35" s="66">
        <f>ROUND(FIRE1125b_working!R35,0)</f>
        <v>0</v>
      </c>
      <c r="S35" s="66">
        <f>ROUND(FIRE1125b_working!S35,0)</f>
        <v>0</v>
      </c>
      <c r="T35" s="66">
        <f>ROUND(FIRE1125b_working!T35,0)</f>
        <v>0</v>
      </c>
      <c r="U35" s="66">
        <f>ROUND(FIRE1125b_working!U35,0)</f>
        <v>0</v>
      </c>
      <c r="V35" s="66">
        <f>ROUND(FIRE1125b_working!V35,0)</f>
        <v>0</v>
      </c>
      <c r="W35" s="66">
        <f>ROUND(FIRE1125b_working!W35,0)</f>
        <v>0</v>
      </c>
      <c r="X35" s="66" t="str">
        <f>IF(SUM(R35:V35)=0,"-",ROUND(FIRE1125b_working!X35,0))</f>
        <v>-</v>
      </c>
      <c r="Y35" s="37" t="s">
        <v>65</v>
      </c>
      <c r="Z35" s="87">
        <f>ROUND(FIRE1125b_working!Z35,0)</f>
        <v>0</v>
      </c>
      <c r="AA35" s="87">
        <f>ROUND(FIRE1125b_working!AA35,0)</f>
        <v>0</v>
      </c>
      <c r="AB35" s="87">
        <f>ROUND(FIRE1125b_working!AB35,0)</f>
        <v>0</v>
      </c>
      <c r="AC35" s="87">
        <f>ROUND(FIRE1125b_working!AC35,0)</f>
        <v>0</v>
      </c>
      <c r="AD35" s="87">
        <f>ROUND(FIRE1125b_working!AD35,0)</f>
        <v>0</v>
      </c>
      <c r="AE35" s="87">
        <f>ROUND(FIRE1125b_working!AE35,0)</f>
        <v>0</v>
      </c>
      <c r="AF35" s="87" t="str">
        <f>IF(SUM(Z35:AD35)=0,"-",ROUND(FIRE1125b_working!AF35,0))</f>
        <v>-</v>
      </c>
      <c r="AG35" s="41"/>
      <c r="AH35" s="41"/>
      <c r="AI35" s="88"/>
      <c r="AJ35" s="88"/>
      <c r="AK35" s="59"/>
      <c r="AL35" s="59"/>
    </row>
    <row r="36" spans="1:38" s="16" customFormat="1" ht="15" customHeight="1" x14ac:dyDescent="0.25">
      <c r="A36" s="59" t="s">
        <v>21</v>
      </c>
      <c r="B36" s="66">
        <f>ROUND(FIRE1125b_working!B36,0)</f>
        <v>2</v>
      </c>
      <c r="C36" s="66">
        <f>ROUND(FIRE1125b_working!C36,0)</f>
        <v>7</v>
      </c>
      <c r="D36" s="66">
        <f>ROUND(FIRE1125b_working!D36,0)</f>
        <v>0</v>
      </c>
      <c r="E36" s="66">
        <f>ROUND(FIRE1125b_working!E36,0)</f>
        <v>0</v>
      </c>
      <c r="F36" s="66">
        <f>ROUND(FIRE1125b_working!F36,0)</f>
        <v>0</v>
      </c>
      <c r="G36" s="66">
        <f>ROUND(FIRE1125b_working!G36,0)</f>
        <v>0</v>
      </c>
      <c r="H36" s="66">
        <f>IF(SUM(B36:F36)=0,"-",ROUND(FIRE1125b_working!H36,0))</f>
        <v>28</v>
      </c>
      <c r="I36" s="37" t="s">
        <v>65</v>
      </c>
      <c r="J36" s="66">
        <f>ROUND(FIRE1125b_working!J36,0)</f>
        <v>0</v>
      </c>
      <c r="K36" s="66">
        <f>ROUND(FIRE1125b_working!K36,0)</f>
        <v>0</v>
      </c>
      <c r="L36" s="66">
        <f>ROUND(FIRE1125b_working!L36,0)</f>
        <v>0</v>
      </c>
      <c r="M36" s="66">
        <f>ROUND(FIRE1125b_working!M36,0)</f>
        <v>0</v>
      </c>
      <c r="N36" s="66">
        <f>ROUND(FIRE1125b_working!N36,0)</f>
        <v>0</v>
      </c>
      <c r="O36" s="66">
        <f>ROUND(FIRE1125b_working!O36,0)</f>
        <v>0</v>
      </c>
      <c r="P36" s="66" t="str">
        <f>IF(SUM(J36:N36)=0,"-",ROUND(FIRE1125b_working!P36,0))</f>
        <v>-</v>
      </c>
      <c r="Q36" s="37" t="s">
        <v>65</v>
      </c>
      <c r="R36" s="66">
        <f>ROUND(FIRE1125b_working!R36,0)</f>
        <v>1</v>
      </c>
      <c r="S36" s="66">
        <f>ROUND(FIRE1125b_working!S36,0)</f>
        <v>1</v>
      </c>
      <c r="T36" s="66">
        <f>ROUND(FIRE1125b_working!T36,0)</f>
        <v>0</v>
      </c>
      <c r="U36" s="66">
        <f>ROUND(FIRE1125b_working!U36,0)</f>
        <v>0</v>
      </c>
      <c r="V36" s="66">
        <f>ROUND(FIRE1125b_working!V36,0)</f>
        <v>0</v>
      </c>
      <c r="W36" s="66">
        <f>ROUND(FIRE1125b_working!W36,0)</f>
        <v>0</v>
      </c>
      <c r="X36" s="66">
        <f>IF(SUM(R36:V36)=0,"-",ROUND(FIRE1125b_working!X36,0))</f>
        <v>25</v>
      </c>
      <c r="Y36" s="37" t="s">
        <v>65</v>
      </c>
      <c r="Z36" s="87">
        <f>ROUND(FIRE1125b_working!Z36,0)</f>
        <v>3</v>
      </c>
      <c r="AA36" s="87">
        <f>ROUND(FIRE1125b_working!AA36,0)</f>
        <v>8</v>
      </c>
      <c r="AB36" s="87">
        <f>ROUND(FIRE1125b_working!AB36,0)</f>
        <v>0</v>
      </c>
      <c r="AC36" s="87">
        <f>ROUND(FIRE1125b_working!AC36,0)</f>
        <v>0</v>
      </c>
      <c r="AD36" s="87">
        <f>ROUND(FIRE1125b_working!AD36,0)</f>
        <v>0</v>
      </c>
      <c r="AE36" s="87">
        <f>ROUND(FIRE1125b_working!AE36,0)</f>
        <v>0</v>
      </c>
      <c r="AF36" s="87">
        <f>IF(SUM(Z36:AD36)=0,"-",ROUND(FIRE1125b_working!AF36,0))</f>
        <v>27</v>
      </c>
      <c r="AG36" s="41"/>
      <c r="AH36" s="41"/>
      <c r="AI36" s="88"/>
      <c r="AJ36" s="88"/>
      <c r="AK36" s="59"/>
      <c r="AL36" s="59"/>
    </row>
    <row r="37" spans="1:38" s="16" customFormat="1" ht="15" customHeight="1" x14ac:dyDescent="0.25">
      <c r="A37" s="59" t="s">
        <v>22</v>
      </c>
      <c r="B37" s="66">
        <f>ROUND(FIRE1125b_working!B37,0)</f>
        <v>4</v>
      </c>
      <c r="C37" s="66">
        <f>ROUND(FIRE1125b_working!C37,0)</f>
        <v>9</v>
      </c>
      <c r="D37" s="66">
        <f>ROUND(FIRE1125b_working!D37,0)</f>
        <v>4</v>
      </c>
      <c r="E37" s="66">
        <f>ROUND(FIRE1125b_working!E37,0)</f>
        <v>0</v>
      </c>
      <c r="F37" s="66">
        <f>ROUND(FIRE1125b_working!F37,0)</f>
        <v>0</v>
      </c>
      <c r="G37" s="66">
        <f>ROUND(FIRE1125b_working!G37,0)</f>
        <v>0</v>
      </c>
      <c r="H37" s="66">
        <f>IF(SUM(B37:F37)=0,"-",ROUND(FIRE1125b_working!H37,0))</f>
        <v>30</v>
      </c>
      <c r="I37" s="37" t="s">
        <v>65</v>
      </c>
      <c r="J37" s="66">
        <f>ROUND(FIRE1125b_working!J37,0)</f>
        <v>0</v>
      </c>
      <c r="K37" s="66">
        <f>ROUND(FIRE1125b_working!K37,0)</f>
        <v>0</v>
      </c>
      <c r="L37" s="66">
        <f>ROUND(FIRE1125b_working!L37,0)</f>
        <v>0</v>
      </c>
      <c r="M37" s="66">
        <f>ROUND(FIRE1125b_working!M37,0)</f>
        <v>0</v>
      </c>
      <c r="N37" s="66">
        <f>ROUND(FIRE1125b_working!N37,0)</f>
        <v>0</v>
      </c>
      <c r="O37" s="66">
        <f>ROUND(FIRE1125b_working!O37,0)</f>
        <v>0</v>
      </c>
      <c r="P37" s="66" t="str">
        <f>IF(SUM(J37:N37)=0,"-",ROUND(FIRE1125b_working!P37,0))</f>
        <v>-</v>
      </c>
      <c r="Q37" s="37" t="s">
        <v>65</v>
      </c>
      <c r="R37" s="66">
        <f>ROUND(FIRE1125b_working!R37,0)</f>
        <v>0</v>
      </c>
      <c r="S37" s="66">
        <f>ROUND(FIRE1125b_working!S37,0)</f>
        <v>2</v>
      </c>
      <c r="T37" s="66">
        <f>ROUND(FIRE1125b_working!T37,0)</f>
        <v>3</v>
      </c>
      <c r="U37" s="66">
        <f>ROUND(FIRE1125b_working!U37,0)</f>
        <v>1</v>
      </c>
      <c r="V37" s="66">
        <f>ROUND(FIRE1125b_working!V37,0)</f>
        <v>0</v>
      </c>
      <c r="W37" s="66">
        <f>ROUND(FIRE1125b_working!W37,0)</f>
        <v>0</v>
      </c>
      <c r="X37" s="66">
        <f>IF(SUM(R37:V37)=0,"-",ROUND(FIRE1125b_working!X37,0))</f>
        <v>39</v>
      </c>
      <c r="Y37" s="37" t="s">
        <v>65</v>
      </c>
      <c r="Z37" s="87">
        <f>ROUND(FIRE1125b_working!Z37,0)</f>
        <v>4</v>
      </c>
      <c r="AA37" s="87">
        <f>ROUND(FIRE1125b_working!AA37,0)</f>
        <v>11</v>
      </c>
      <c r="AB37" s="87">
        <f>ROUND(FIRE1125b_working!AB37,0)</f>
        <v>7</v>
      </c>
      <c r="AC37" s="87">
        <f>ROUND(FIRE1125b_working!AC37,0)</f>
        <v>1</v>
      </c>
      <c r="AD37" s="87">
        <f>ROUND(FIRE1125b_working!AD37,0)</f>
        <v>0</v>
      </c>
      <c r="AE37" s="87">
        <f>ROUND(FIRE1125b_working!AE37,0)</f>
        <v>0</v>
      </c>
      <c r="AF37" s="87">
        <f>IF(SUM(Z37:AD37)=0,"-",ROUND(FIRE1125b_working!AF37,0))</f>
        <v>32</v>
      </c>
      <c r="AG37" s="41"/>
      <c r="AH37" s="41"/>
      <c r="AI37" s="88"/>
      <c r="AJ37" s="88"/>
      <c r="AK37" s="59"/>
      <c r="AL37" s="59"/>
    </row>
    <row r="38" spans="1:38" s="16" customFormat="1" ht="15" customHeight="1" x14ac:dyDescent="0.25">
      <c r="A38" s="59" t="s">
        <v>23</v>
      </c>
      <c r="B38" s="66">
        <f>ROUND(FIRE1125b_working!B38,0)</f>
        <v>0</v>
      </c>
      <c r="C38" s="66">
        <f>ROUND(FIRE1125b_working!C38,0)</f>
        <v>0</v>
      </c>
      <c r="D38" s="66">
        <f>ROUND(FIRE1125b_working!D38,0)</f>
        <v>1</v>
      </c>
      <c r="E38" s="66">
        <f>ROUND(FIRE1125b_working!E38,0)</f>
        <v>1</v>
      </c>
      <c r="F38" s="66">
        <f>ROUND(FIRE1125b_working!F38,0)</f>
        <v>0</v>
      </c>
      <c r="G38" s="66">
        <f>ROUND(FIRE1125b_working!G38,0)</f>
        <v>0</v>
      </c>
      <c r="H38" s="66">
        <f>IF(SUM(B38:F38)=0,"-",ROUND(FIRE1125b_working!H38,0))</f>
        <v>46</v>
      </c>
      <c r="I38" s="37" t="s">
        <v>65</v>
      </c>
      <c r="J38" s="66">
        <f>ROUND(FIRE1125b_working!J38,0)</f>
        <v>0</v>
      </c>
      <c r="K38" s="66">
        <f>ROUND(FIRE1125b_working!K38,0)</f>
        <v>0</v>
      </c>
      <c r="L38" s="66">
        <f>ROUND(FIRE1125b_working!L38,0)</f>
        <v>0</v>
      </c>
      <c r="M38" s="66">
        <f>ROUND(FIRE1125b_working!M38,0)</f>
        <v>0</v>
      </c>
      <c r="N38" s="66">
        <f>ROUND(FIRE1125b_working!N38,0)</f>
        <v>0</v>
      </c>
      <c r="O38" s="66">
        <f>ROUND(FIRE1125b_working!O38,0)</f>
        <v>0</v>
      </c>
      <c r="P38" s="66" t="str">
        <f>IF(SUM(J38:N38)=0,"-",ROUND(FIRE1125b_working!P38,0))</f>
        <v>-</v>
      </c>
      <c r="Q38" s="37" t="s">
        <v>65</v>
      </c>
      <c r="R38" s="66">
        <f>ROUND(FIRE1125b_working!R38,0)</f>
        <v>1</v>
      </c>
      <c r="S38" s="66">
        <f>ROUND(FIRE1125b_working!S38,0)</f>
        <v>3</v>
      </c>
      <c r="T38" s="66">
        <f>ROUND(FIRE1125b_working!T38,0)</f>
        <v>1</v>
      </c>
      <c r="U38" s="66">
        <f>ROUND(FIRE1125b_working!U38,0)</f>
        <v>0</v>
      </c>
      <c r="V38" s="66">
        <f>ROUND(FIRE1125b_working!V38,0)</f>
        <v>0</v>
      </c>
      <c r="W38" s="66">
        <f>ROUND(FIRE1125b_working!W38,0)</f>
        <v>0</v>
      </c>
      <c r="X38" s="66">
        <f>IF(SUM(R38:V38)=0,"-",ROUND(FIRE1125b_working!X38,0))</f>
        <v>30</v>
      </c>
      <c r="Y38" s="37" t="s">
        <v>65</v>
      </c>
      <c r="Z38" s="87">
        <f>ROUND(FIRE1125b_working!Z38,0)</f>
        <v>1</v>
      </c>
      <c r="AA38" s="87">
        <f>ROUND(FIRE1125b_working!AA38,0)</f>
        <v>3</v>
      </c>
      <c r="AB38" s="87">
        <f>ROUND(FIRE1125b_working!AB38,0)</f>
        <v>2</v>
      </c>
      <c r="AC38" s="87">
        <f>ROUND(FIRE1125b_working!AC38,0)</f>
        <v>1</v>
      </c>
      <c r="AD38" s="87">
        <f>ROUND(FIRE1125b_working!AD38,0)</f>
        <v>0</v>
      </c>
      <c r="AE38" s="87">
        <f>ROUND(FIRE1125b_working!AE38,0)</f>
        <v>0</v>
      </c>
      <c r="AF38" s="87">
        <f>IF(SUM(Z38:AD38)=0,"-",ROUND(FIRE1125b_working!AF38,0))</f>
        <v>35</v>
      </c>
      <c r="AG38" s="41"/>
      <c r="AH38" s="41"/>
      <c r="AI38" s="88"/>
      <c r="AJ38" s="88"/>
      <c r="AK38" s="59"/>
      <c r="AL38" s="59"/>
    </row>
    <row r="39" spans="1:38" s="16" customFormat="1" ht="15" customHeight="1" x14ac:dyDescent="0.25">
      <c r="A39" s="59" t="s">
        <v>24</v>
      </c>
      <c r="B39" s="66">
        <f>ROUND(FIRE1125b_working!B39,0)</f>
        <v>6</v>
      </c>
      <c r="C39" s="66">
        <f>ROUND(FIRE1125b_working!C39,0)</f>
        <v>20</v>
      </c>
      <c r="D39" s="66">
        <f>ROUND(FIRE1125b_working!D39,0)</f>
        <v>3</v>
      </c>
      <c r="E39" s="66">
        <f>ROUND(FIRE1125b_working!E39,0)</f>
        <v>0</v>
      </c>
      <c r="F39" s="66">
        <f>ROUND(FIRE1125b_working!F39,0)</f>
        <v>0</v>
      </c>
      <c r="G39" s="66">
        <f>ROUND(FIRE1125b_working!G39,0)</f>
        <v>0</v>
      </c>
      <c r="H39" s="66">
        <f>IF(SUM(B39:F39)=0,"-",ROUND(FIRE1125b_working!H39,0))</f>
        <v>29</v>
      </c>
      <c r="I39" s="37" t="s">
        <v>65</v>
      </c>
      <c r="J39" s="66">
        <f>ROUND(FIRE1125b_working!J39,0)</f>
        <v>0</v>
      </c>
      <c r="K39" s="66">
        <f>ROUND(FIRE1125b_working!K39,0)</f>
        <v>0</v>
      </c>
      <c r="L39" s="66">
        <f>ROUND(FIRE1125b_working!L39,0)</f>
        <v>0</v>
      </c>
      <c r="M39" s="66">
        <f>ROUND(FIRE1125b_working!M39,0)</f>
        <v>0</v>
      </c>
      <c r="N39" s="66">
        <f>ROUND(FIRE1125b_working!N39,0)</f>
        <v>0</v>
      </c>
      <c r="O39" s="66">
        <f>ROUND(FIRE1125b_working!O39,0)</f>
        <v>0</v>
      </c>
      <c r="P39" s="66" t="str">
        <f>IF(SUM(J39:N39)=0,"-",ROUND(FIRE1125b_working!P39,0))</f>
        <v>-</v>
      </c>
      <c r="Q39" s="37" t="s">
        <v>65</v>
      </c>
      <c r="R39" s="66">
        <f>ROUND(FIRE1125b_working!R39,0)</f>
        <v>5</v>
      </c>
      <c r="S39" s="66">
        <f>ROUND(FIRE1125b_working!S39,0)</f>
        <v>2</v>
      </c>
      <c r="T39" s="66">
        <f>ROUND(FIRE1125b_working!T39,0)</f>
        <v>0</v>
      </c>
      <c r="U39" s="66">
        <f>ROUND(FIRE1125b_working!U39,0)</f>
        <v>0</v>
      </c>
      <c r="V39" s="66">
        <f>ROUND(FIRE1125b_working!V39,0)</f>
        <v>0</v>
      </c>
      <c r="W39" s="66">
        <f>ROUND(FIRE1125b_working!W39,0)</f>
        <v>0</v>
      </c>
      <c r="X39" s="66">
        <f>IF(SUM(R39:V39)=0,"-",ROUND(FIRE1125b_working!X39,0))</f>
        <v>23</v>
      </c>
      <c r="Y39" s="37" t="s">
        <v>65</v>
      </c>
      <c r="Z39" s="87">
        <f>ROUND(FIRE1125b_working!Z39,0)</f>
        <v>11</v>
      </c>
      <c r="AA39" s="87">
        <f>ROUND(FIRE1125b_working!AA39,0)</f>
        <v>22</v>
      </c>
      <c r="AB39" s="87">
        <f>ROUND(FIRE1125b_working!AB39,0)</f>
        <v>3</v>
      </c>
      <c r="AC39" s="87">
        <f>ROUND(FIRE1125b_working!AC39,0)</f>
        <v>0</v>
      </c>
      <c r="AD39" s="87">
        <f>ROUND(FIRE1125b_working!AD39,0)</f>
        <v>0</v>
      </c>
      <c r="AE39" s="87">
        <f>ROUND(FIRE1125b_working!AE39,0)</f>
        <v>0</v>
      </c>
      <c r="AF39" s="87">
        <f>IF(SUM(Z39:AD39)=0,"-",ROUND(FIRE1125b_working!AF39,0))</f>
        <v>28</v>
      </c>
      <c r="AG39" s="41"/>
      <c r="AH39" s="41"/>
      <c r="AI39" s="88"/>
      <c r="AJ39" s="88"/>
      <c r="AK39" s="59"/>
      <c r="AL39" s="59"/>
    </row>
    <row r="40" spans="1:38" s="16" customFormat="1" ht="15" customHeight="1" x14ac:dyDescent="0.25">
      <c r="A40" s="59" t="s">
        <v>25</v>
      </c>
      <c r="B40" s="66">
        <f>ROUND(FIRE1125b_working!B40,0)</f>
        <v>0</v>
      </c>
      <c r="C40" s="66">
        <f>ROUND(FIRE1125b_working!C40,0)</f>
        <v>0</v>
      </c>
      <c r="D40" s="66">
        <f>ROUND(FIRE1125b_working!D40,0)</f>
        <v>0</v>
      </c>
      <c r="E40" s="66">
        <f>ROUND(FIRE1125b_working!E40,0)</f>
        <v>0</v>
      </c>
      <c r="F40" s="66">
        <f>ROUND(FIRE1125b_working!F40,0)</f>
        <v>0</v>
      </c>
      <c r="G40" s="66">
        <f>ROUND(FIRE1125b_working!G40,0)</f>
        <v>0</v>
      </c>
      <c r="H40" s="66" t="str">
        <f>IF(SUM(B40:F40)=0,"-",ROUND(FIRE1125b_working!H40,0))</f>
        <v>-</v>
      </c>
      <c r="I40" s="37" t="s">
        <v>65</v>
      </c>
      <c r="J40" s="66">
        <f>ROUND(FIRE1125b_working!J40,0)</f>
        <v>2</v>
      </c>
      <c r="K40" s="66">
        <f>ROUND(FIRE1125b_working!K40,0)</f>
        <v>4</v>
      </c>
      <c r="L40" s="66">
        <f>ROUND(FIRE1125b_working!L40,0)</f>
        <v>1</v>
      </c>
      <c r="M40" s="66">
        <f>ROUND(FIRE1125b_working!M40,0)</f>
        <v>0</v>
      </c>
      <c r="N40" s="66">
        <f>ROUND(FIRE1125b_working!N40,0)</f>
        <v>0</v>
      </c>
      <c r="O40" s="66">
        <f>ROUND(FIRE1125b_working!O40,0)</f>
        <v>0</v>
      </c>
      <c r="P40" s="66">
        <f>IF(SUM(J40:N40)=0,"-",ROUND(FIRE1125b_working!P40,0))</f>
        <v>29</v>
      </c>
      <c r="Q40" s="37" t="s">
        <v>65</v>
      </c>
      <c r="R40" s="66">
        <f>ROUND(FIRE1125b_working!R40,0)</f>
        <v>0</v>
      </c>
      <c r="S40" s="66">
        <f>ROUND(FIRE1125b_working!S40,0)</f>
        <v>1</v>
      </c>
      <c r="T40" s="66">
        <f>ROUND(FIRE1125b_working!T40,0)</f>
        <v>0</v>
      </c>
      <c r="U40" s="66">
        <f>ROUND(FIRE1125b_working!U40,0)</f>
        <v>0</v>
      </c>
      <c r="V40" s="66">
        <f>ROUND(FIRE1125b_working!V40,0)</f>
        <v>0</v>
      </c>
      <c r="W40" s="66">
        <f>ROUND(FIRE1125b_working!W40,0)</f>
        <v>0</v>
      </c>
      <c r="X40" s="66">
        <f>IF(SUM(R40:V40)=0,"-",ROUND(FIRE1125b_working!X40,0))</f>
        <v>30</v>
      </c>
      <c r="Y40" s="37" t="s">
        <v>65</v>
      </c>
      <c r="Z40" s="87">
        <f>ROUND(FIRE1125b_working!Z40,0)</f>
        <v>2</v>
      </c>
      <c r="AA40" s="87">
        <f>ROUND(FIRE1125b_working!AA40,0)</f>
        <v>5</v>
      </c>
      <c r="AB40" s="87">
        <f>ROUND(FIRE1125b_working!AB40,0)</f>
        <v>1</v>
      </c>
      <c r="AC40" s="87">
        <f>ROUND(FIRE1125b_working!AC40,0)</f>
        <v>0</v>
      </c>
      <c r="AD40" s="87">
        <f>ROUND(FIRE1125b_working!AD40,0)</f>
        <v>0</v>
      </c>
      <c r="AE40" s="87">
        <f>ROUND(FIRE1125b_working!AE40,0)</f>
        <v>0</v>
      </c>
      <c r="AF40" s="87">
        <f>IF(SUM(Z40:AD40)=0,"-",ROUND(FIRE1125b_working!AF40,0))</f>
        <v>29</v>
      </c>
      <c r="AG40" s="41"/>
      <c r="AH40" s="41"/>
      <c r="AI40" s="88"/>
      <c r="AJ40" s="88"/>
      <c r="AK40" s="59"/>
      <c r="AL40" s="59"/>
    </row>
    <row r="41" spans="1:38" s="16" customFormat="1" ht="15" customHeight="1" x14ac:dyDescent="0.25">
      <c r="A41" s="59" t="s">
        <v>69</v>
      </c>
      <c r="B41" s="66">
        <f>ROUND(FIRE1125b_working!B41,0)</f>
        <v>0</v>
      </c>
      <c r="C41" s="66">
        <f>ROUND(FIRE1125b_working!C41,0)</f>
        <v>0</v>
      </c>
      <c r="D41" s="66">
        <f>ROUND(FIRE1125b_working!D41,0)</f>
        <v>0</v>
      </c>
      <c r="E41" s="66">
        <f>ROUND(FIRE1125b_working!E41,0)</f>
        <v>0</v>
      </c>
      <c r="F41" s="66">
        <f>ROUND(FIRE1125b_working!F41,0)</f>
        <v>0</v>
      </c>
      <c r="G41" s="66">
        <f>ROUND(FIRE1125b_working!G41,0)</f>
        <v>0</v>
      </c>
      <c r="H41" s="66" t="str">
        <f>IF(SUM(B41:F41)=0,"-",ROUND(FIRE1125b_working!H41,0))</f>
        <v>-</v>
      </c>
      <c r="I41" s="37" t="s">
        <v>65</v>
      </c>
      <c r="J41" s="66">
        <f>ROUND(FIRE1125b_working!J41,0)</f>
        <v>0</v>
      </c>
      <c r="K41" s="66">
        <f>ROUND(FIRE1125b_working!K41,0)</f>
        <v>0</v>
      </c>
      <c r="L41" s="66">
        <f>ROUND(FIRE1125b_working!L41,0)</f>
        <v>0</v>
      </c>
      <c r="M41" s="66">
        <f>ROUND(FIRE1125b_working!M41,0)</f>
        <v>0</v>
      </c>
      <c r="N41" s="66">
        <f>ROUND(FIRE1125b_working!N41,0)</f>
        <v>0</v>
      </c>
      <c r="O41" s="66">
        <f>ROUND(FIRE1125b_working!O41,0)</f>
        <v>0</v>
      </c>
      <c r="P41" s="66" t="str">
        <f>IF(SUM(J41:N41)=0,"-",ROUND(FIRE1125b_working!P41,0))</f>
        <v>-</v>
      </c>
      <c r="Q41" s="37" t="s">
        <v>65</v>
      </c>
      <c r="R41" s="66">
        <f>ROUND(FIRE1125b_working!R41,0)</f>
        <v>0</v>
      </c>
      <c r="S41" s="66">
        <f>ROUND(FIRE1125b_working!S41,0)</f>
        <v>0</v>
      </c>
      <c r="T41" s="66">
        <f>ROUND(FIRE1125b_working!T41,0)</f>
        <v>0</v>
      </c>
      <c r="U41" s="66">
        <f>ROUND(FIRE1125b_working!U41,0)</f>
        <v>0</v>
      </c>
      <c r="V41" s="66">
        <f>ROUND(FIRE1125b_working!V41,0)</f>
        <v>0</v>
      </c>
      <c r="W41" s="66">
        <f>ROUND(FIRE1125b_working!W41,0)</f>
        <v>0</v>
      </c>
      <c r="X41" s="66" t="str">
        <f>IF(SUM(R41:V41)=0,"-",ROUND(FIRE1125b_working!X41,0))</f>
        <v>-</v>
      </c>
      <c r="Y41" s="37" t="s">
        <v>65</v>
      </c>
      <c r="Z41" s="87">
        <f>ROUND(FIRE1125b_working!Z41,0)</f>
        <v>0</v>
      </c>
      <c r="AA41" s="87">
        <f>ROUND(FIRE1125b_working!AA41,0)</f>
        <v>0</v>
      </c>
      <c r="AB41" s="87">
        <f>ROUND(FIRE1125b_working!AB41,0)</f>
        <v>0</v>
      </c>
      <c r="AC41" s="87">
        <f>ROUND(FIRE1125b_working!AC41,0)</f>
        <v>0</v>
      </c>
      <c r="AD41" s="87">
        <f>ROUND(FIRE1125b_working!AD41,0)</f>
        <v>0</v>
      </c>
      <c r="AE41" s="87">
        <f>ROUND(FIRE1125b_working!AE41,0)</f>
        <v>0</v>
      </c>
      <c r="AF41" s="87" t="str">
        <f>IF(SUM(Z41:AD41)=0,"-",ROUND(FIRE1125b_working!AF41,0))</f>
        <v>-</v>
      </c>
      <c r="AG41" s="41"/>
      <c r="AH41" s="41"/>
      <c r="AI41" s="88"/>
      <c r="AJ41" s="88"/>
      <c r="AK41" s="59"/>
      <c r="AL41" s="59"/>
    </row>
    <row r="42" spans="1:38" s="16" customFormat="1" ht="15" customHeight="1" x14ac:dyDescent="0.25">
      <c r="A42" s="59" t="s">
        <v>26</v>
      </c>
      <c r="B42" s="66">
        <f>ROUND(FIRE1125b_working!B42,0)</f>
        <v>0</v>
      </c>
      <c r="C42" s="66">
        <f>ROUND(FIRE1125b_working!C42,0)</f>
        <v>0</v>
      </c>
      <c r="D42" s="66">
        <f>ROUND(FIRE1125b_working!D42,0)</f>
        <v>0</v>
      </c>
      <c r="E42" s="66">
        <f>ROUND(FIRE1125b_working!E42,0)</f>
        <v>0</v>
      </c>
      <c r="F42" s="66">
        <f>ROUND(FIRE1125b_working!F42,0)</f>
        <v>0</v>
      </c>
      <c r="G42" s="66">
        <f>ROUND(FIRE1125b_working!G42,0)</f>
        <v>0</v>
      </c>
      <c r="H42" s="66" t="str">
        <f>IF(SUM(B42:F42)=0,"-",ROUND(FIRE1125b_working!H42,0))</f>
        <v>-</v>
      </c>
      <c r="I42" s="37" t="s">
        <v>65</v>
      </c>
      <c r="J42" s="66">
        <f>ROUND(FIRE1125b_working!J42,0)</f>
        <v>0</v>
      </c>
      <c r="K42" s="66">
        <f>ROUND(FIRE1125b_working!K42,0)</f>
        <v>0</v>
      </c>
      <c r="L42" s="66">
        <f>ROUND(FIRE1125b_working!L42,0)</f>
        <v>0</v>
      </c>
      <c r="M42" s="66">
        <f>ROUND(FIRE1125b_working!M42,0)</f>
        <v>0</v>
      </c>
      <c r="N42" s="66">
        <f>ROUND(FIRE1125b_working!N42,0)</f>
        <v>0</v>
      </c>
      <c r="O42" s="66">
        <f>ROUND(FIRE1125b_working!O42,0)</f>
        <v>0</v>
      </c>
      <c r="P42" s="66" t="str">
        <f>IF(SUM(J42:N42)=0,"-",ROUND(FIRE1125b_working!P42,0))</f>
        <v>-</v>
      </c>
      <c r="Q42" s="37" t="s">
        <v>65</v>
      </c>
      <c r="R42" s="66">
        <f>ROUND(FIRE1125b_working!R42,0)</f>
        <v>0</v>
      </c>
      <c r="S42" s="66">
        <f>ROUND(FIRE1125b_working!S42,0)</f>
        <v>0</v>
      </c>
      <c r="T42" s="66">
        <f>ROUND(FIRE1125b_working!T42,0)</f>
        <v>0</v>
      </c>
      <c r="U42" s="66">
        <f>ROUND(FIRE1125b_working!U42,0)</f>
        <v>0</v>
      </c>
      <c r="V42" s="66">
        <f>ROUND(FIRE1125b_working!V42,0)</f>
        <v>0</v>
      </c>
      <c r="W42" s="66">
        <f>ROUND(FIRE1125b_working!W42,0)</f>
        <v>0</v>
      </c>
      <c r="X42" s="66" t="str">
        <f>IF(SUM(R42:V42)=0,"-",ROUND(FIRE1125b_working!X42,0))</f>
        <v>-</v>
      </c>
      <c r="Y42" s="37" t="s">
        <v>65</v>
      </c>
      <c r="Z42" s="87">
        <f>ROUND(FIRE1125b_working!Z42,0)</f>
        <v>0</v>
      </c>
      <c r="AA42" s="87">
        <f>ROUND(FIRE1125b_working!AA42,0)</f>
        <v>0</v>
      </c>
      <c r="AB42" s="87">
        <f>ROUND(FIRE1125b_working!AB42,0)</f>
        <v>0</v>
      </c>
      <c r="AC42" s="87">
        <f>ROUND(FIRE1125b_working!AC42,0)</f>
        <v>0</v>
      </c>
      <c r="AD42" s="87">
        <f>ROUND(FIRE1125b_working!AD42,0)</f>
        <v>0</v>
      </c>
      <c r="AE42" s="87">
        <f>ROUND(FIRE1125b_working!AE42,0)</f>
        <v>0</v>
      </c>
      <c r="AF42" s="87" t="str">
        <f>IF(SUM(Z42:AD42)=0,"-",ROUND(FIRE1125b_working!AF42,0))</f>
        <v>-</v>
      </c>
      <c r="AG42" s="41"/>
      <c r="AH42" s="41"/>
      <c r="AI42" s="88"/>
      <c r="AJ42" s="88"/>
      <c r="AK42" s="59"/>
      <c r="AL42" s="59"/>
    </row>
    <row r="43" spans="1:38" s="16" customFormat="1" ht="15" customHeight="1" x14ac:dyDescent="0.25">
      <c r="A43" s="59" t="s">
        <v>27</v>
      </c>
      <c r="B43" s="66">
        <f>ROUND(FIRE1125b_working!B43,0)</f>
        <v>2</v>
      </c>
      <c r="C43" s="66">
        <f>ROUND(FIRE1125b_working!C43,0)</f>
        <v>6</v>
      </c>
      <c r="D43" s="66">
        <f>ROUND(FIRE1125b_working!D43,0)</f>
        <v>3</v>
      </c>
      <c r="E43" s="66">
        <f>ROUND(FIRE1125b_working!E43,0)</f>
        <v>0</v>
      </c>
      <c r="F43" s="66">
        <f>ROUND(FIRE1125b_working!F43,0)</f>
        <v>0</v>
      </c>
      <c r="G43" s="66">
        <f>ROUND(FIRE1125b_working!G43,0)</f>
        <v>0</v>
      </c>
      <c r="H43" s="66">
        <f>IF(SUM(B43:F43)=0,"-",ROUND(FIRE1125b_working!H43,0))</f>
        <v>31</v>
      </c>
      <c r="I43" s="37" t="s">
        <v>65</v>
      </c>
      <c r="J43" s="66">
        <f>ROUND(FIRE1125b_working!J43,0)</f>
        <v>0</v>
      </c>
      <c r="K43" s="66">
        <f>ROUND(FIRE1125b_working!K43,0)</f>
        <v>0</v>
      </c>
      <c r="L43" s="66">
        <f>ROUND(FIRE1125b_working!L43,0)</f>
        <v>0</v>
      </c>
      <c r="M43" s="66">
        <f>ROUND(FIRE1125b_working!M43,0)</f>
        <v>0</v>
      </c>
      <c r="N43" s="66">
        <f>ROUND(FIRE1125b_working!N43,0)</f>
        <v>0</v>
      </c>
      <c r="O43" s="66">
        <f>ROUND(FIRE1125b_working!O43,0)</f>
        <v>0</v>
      </c>
      <c r="P43" s="66" t="str">
        <f>IF(SUM(J43:N43)=0,"-",ROUND(FIRE1125b_working!P43,0))</f>
        <v>-</v>
      </c>
      <c r="Q43" s="37" t="s">
        <v>65</v>
      </c>
      <c r="R43" s="66">
        <f>ROUND(FIRE1125b_working!R43,0)</f>
        <v>0</v>
      </c>
      <c r="S43" s="66">
        <f>ROUND(FIRE1125b_working!S43,0)</f>
        <v>0</v>
      </c>
      <c r="T43" s="66">
        <f>ROUND(FIRE1125b_working!T43,0)</f>
        <v>0</v>
      </c>
      <c r="U43" s="66">
        <f>ROUND(FIRE1125b_working!U43,0)</f>
        <v>0</v>
      </c>
      <c r="V43" s="66">
        <f>ROUND(FIRE1125b_working!V43,0)</f>
        <v>0</v>
      </c>
      <c r="W43" s="66">
        <f>ROUND(FIRE1125b_working!W43,0)</f>
        <v>0</v>
      </c>
      <c r="X43" s="66" t="str">
        <f>IF(SUM(R43:V43)=0,"-",ROUND(FIRE1125b_working!X43,0))</f>
        <v>-</v>
      </c>
      <c r="Y43" s="37" t="s">
        <v>65</v>
      </c>
      <c r="Z43" s="87">
        <f>ROUND(FIRE1125b_working!Z43,0)</f>
        <v>2</v>
      </c>
      <c r="AA43" s="87">
        <f>ROUND(FIRE1125b_working!AA43,0)</f>
        <v>6</v>
      </c>
      <c r="AB43" s="87">
        <f>ROUND(FIRE1125b_working!AB43,0)</f>
        <v>3</v>
      </c>
      <c r="AC43" s="87">
        <f>ROUND(FIRE1125b_working!AC43,0)</f>
        <v>0</v>
      </c>
      <c r="AD43" s="87">
        <f>ROUND(FIRE1125b_working!AD43,0)</f>
        <v>0</v>
      </c>
      <c r="AE43" s="87">
        <f>ROUND(FIRE1125b_working!AE43,0)</f>
        <v>0</v>
      </c>
      <c r="AF43" s="87">
        <f>IF(SUM(Z43:AD43)=0,"-",ROUND(FIRE1125b_working!AF43,0))</f>
        <v>31</v>
      </c>
      <c r="AG43" s="41"/>
      <c r="AH43" s="41"/>
      <c r="AI43" s="88"/>
      <c r="AJ43" s="88"/>
      <c r="AK43" s="59"/>
      <c r="AL43" s="59"/>
    </row>
    <row r="44" spans="1:38" s="16" customFormat="1" ht="15" customHeight="1" x14ac:dyDescent="0.25">
      <c r="A44" s="59" t="s">
        <v>28</v>
      </c>
      <c r="B44" s="66">
        <f>ROUND(FIRE1125b_working!B44,0)</f>
        <v>0</v>
      </c>
      <c r="C44" s="66">
        <f>ROUND(FIRE1125b_working!C44,0)</f>
        <v>0</v>
      </c>
      <c r="D44" s="66">
        <f>ROUND(FIRE1125b_working!D44,0)</f>
        <v>0</v>
      </c>
      <c r="E44" s="66">
        <f>ROUND(FIRE1125b_working!E44,0)</f>
        <v>0</v>
      </c>
      <c r="F44" s="66">
        <f>ROUND(FIRE1125b_working!F44,0)</f>
        <v>0</v>
      </c>
      <c r="G44" s="66">
        <f>ROUND(FIRE1125b_working!G44,0)</f>
        <v>0</v>
      </c>
      <c r="H44" s="66" t="str">
        <f>IF(SUM(B44:F44)=0,"-",ROUND(FIRE1125b_working!H44,0))</f>
        <v>-</v>
      </c>
      <c r="I44" s="37" t="s">
        <v>65</v>
      </c>
      <c r="J44" s="66">
        <f>ROUND(FIRE1125b_working!J44,0)</f>
        <v>0</v>
      </c>
      <c r="K44" s="66">
        <f>ROUND(FIRE1125b_working!K44,0)</f>
        <v>0</v>
      </c>
      <c r="L44" s="66">
        <f>ROUND(FIRE1125b_working!L44,0)</f>
        <v>0</v>
      </c>
      <c r="M44" s="66">
        <f>ROUND(FIRE1125b_working!M44,0)</f>
        <v>0</v>
      </c>
      <c r="N44" s="66">
        <f>ROUND(FIRE1125b_working!N44,0)</f>
        <v>0</v>
      </c>
      <c r="O44" s="66">
        <f>ROUND(FIRE1125b_working!O44,0)</f>
        <v>0</v>
      </c>
      <c r="P44" s="66" t="str">
        <f>IF(SUM(J44:N44)=0,"-",ROUND(FIRE1125b_working!P44,0))</f>
        <v>-</v>
      </c>
      <c r="Q44" s="37" t="s">
        <v>65</v>
      </c>
      <c r="R44" s="66">
        <f>ROUND(FIRE1125b_working!R44,0)</f>
        <v>0</v>
      </c>
      <c r="S44" s="66">
        <f>ROUND(FIRE1125b_working!S44,0)</f>
        <v>0</v>
      </c>
      <c r="T44" s="66">
        <f>ROUND(FIRE1125b_working!T44,0)</f>
        <v>0</v>
      </c>
      <c r="U44" s="66">
        <f>ROUND(FIRE1125b_working!U44,0)</f>
        <v>0</v>
      </c>
      <c r="V44" s="66">
        <f>ROUND(FIRE1125b_working!V44,0)</f>
        <v>0</v>
      </c>
      <c r="W44" s="66">
        <f>ROUND(FIRE1125b_working!W44,0)</f>
        <v>0</v>
      </c>
      <c r="X44" s="66" t="str">
        <f>IF(SUM(R44:V44)=0,"-",ROUND(FIRE1125b_working!X44,0))</f>
        <v>-</v>
      </c>
      <c r="Y44" s="37" t="s">
        <v>65</v>
      </c>
      <c r="Z44" s="87">
        <f>ROUND(FIRE1125b_working!Z44,0)</f>
        <v>0</v>
      </c>
      <c r="AA44" s="87">
        <f>ROUND(FIRE1125b_working!AA44,0)</f>
        <v>0</v>
      </c>
      <c r="AB44" s="87">
        <f>ROUND(FIRE1125b_working!AB44,0)</f>
        <v>0</v>
      </c>
      <c r="AC44" s="87">
        <f>ROUND(FIRE1125b_working!AC44,0)</f>
        <v>0</v>
      </c>
      <c r="AD44" s="87">
        <f>ROUND(FIRE1125b_working!AD44,0)</f>
        <v>0</v>
      </c>
      <c r="AE44" s="87">
        <f>ROUND(FIRE1125b_working!AE44,0)</f>
        <v>0</v>
      </c>
      <c r="AF44" s="87" t="str">
        <f>IF(SUM(Z44:AD44)=0,"-",ROUND(FIRE1125b_working!AF44,0))</f>
        <v>-</v>
      </c>
      <c r="AG44" s="41"/>
      <c r="AH44" s="41"/>
      <c r="AI44" s="88"/>
      <c r="AJ44" s="88"/>
      <c r="AK44" s="59"/>
      <c r="AL44" s="59"/>
    </row>
    <row r="45" spans="1:38" s="16" customFormat="1" ht="15" customHeight="1" x14ac:dyDescent="0.25">
      <c r="A45" s="59" t="s">
        <v>29</v>
      </c>
      <c r="B45" s="66">
        <f>ROUND(FIRE1125b_working!B45,0)</f>
        <v>2</v>
      </c>
      <c r="C45" s="66">
        <f>ROUND(FIRE1125b_working!C45,0)</f>
        <v>15</v>
      </c>
      <c r="D45" s="66">
        <f>ROUND(FIRE1125b_working!D45,0)</f>
        <v>5</v>
      </c>
      <c r="E45" s="66">
        <f>ROUND(FIRE1125b_working!E45,0)</f>
        <v>0</v>
      </c>
      <c r="F45" s="66">
        <f>ROUND(FIRE1125b_working!F45,0)</f>
        <v>0</v>
      </c>
      <c r="G45" s="66">
        <f>ROUND(FIRE1125b_working!G45,0)</f>
        <v>0</v>
      </c>
      <c r="H45" s="66">
        <f>IF(SUM(B45:F45)=0,"-",ROUND(FIRE1125b_working!H45,0))</f>
        <v>31</v>
      </c>
      <c r="I45" s="37" t="s">
        <v>65</v>
      </c>
      <c r="J45" s="66">
        <f>ROUND(FIRE1125b_working!J45,0)</f>
        <v>0</v>
      </c>
      <c r="K45" s="66">
        <f>ROUND(FIRE1125b_working!K45,0)</f>
        <v>0</v>
      </c>
      <c r="L45" s="66">
        <f>ROUND(FIRE1125b_working!L45,0)</f>
        <v>0</v>
      </c>
      <c r="M45" s="66">
        <f>ROUND(FIRE1125b_working!M45,0)</f>
        <v>0</v>
      </c>
      <c r="N45" s="66">
        <f>ROUND(FIRE1125b_working!N45,0)</f>
        <v>0</v>
      </c>
      <c r="O45" s="66">
        <f>ROUND(FIRE1125b_working!O45,0)</f>
        <v>0</v>
      </c>
      <c r="P45" s="66" t="str">
        <f>IF(SUM(J45:N45)=0,"-",ROUND(FIRE1125b_working!P45,0))</f>
        <v>-</v>
      </c>
      <c r="Q45" s="37" t="s">
        <v>65</v>
      </c>
      <c r="R45" s="66">
        <f>ROUND(FIRE1125b_working!R45,0)</f>
        <v>0</v>
      </c>
      <c r="S45" s="66">
        <f>ROUND(FIRE1125b_working!S45,0)</f>
        <v>0</v>
      </c>
      <c r="T45" s="66">
        <f>ROUND(FIRE1125b_working!T45,0)</f>
        <v>0</v>
      </c>
      <c r="U45" s="66">
        <f>ROUND(FIRE1125b_working!U45,0)</f>
        <v>0</v>
      </c>
      <c r="V45" s="66">
        <f>ROUND(FIRE1125b_working!V45,0)</f>
        <v>0</v>
      </c>
      <c r="W45" s="66">
        <f>ROUND(FIRE1125b_working!W45,0)</f>
        <v>0</v>
      </c>
      <c r="X45" s="66" t="str">
        <f>IF(SUM(R45:V45)=0,"-",ROUND(FIRE1125b_working!X45,0))</f>
        <v>-</v>
      </c>
      <c r="Y45" s="37" t="s">
        <v>65</v>
      </c>
      <c r="Z45" s="87">
        <f>ROUND(FIRE1125b_working!Z45,0)</f>
        <v>2</v>
      </c>
      <c r="AA45" s="87">
        <f>ROUND(FIRE1125b_working!AA45,0)</f>
        <v>15</v>
      </c>
      <c r="AB45" s="87">
        <f>ROUND(FIRE1125b_working!AB45,0)</f>
        <v>5</v>
      </c>
      <c r="AC45" s="87">
        <f>ROUND(FIRE1125b_working!AC45,0)</f>
        <v>0</v>
      </c>
      <c r="AD45" s="87">
        <f>ROUND(FIRE1125b_working!AD45,0)</f>
        <v>0</v>
      </c>
      <c r="AE45" s="87">
        <f>ROUND(FIRE1125b_working!AE45,0)</f>
        <v>0</v>
      </c>
      <c r="AF45" s="87">
        <f>IF(SUM(Z45:AD45)=0,"-",ROUND(FIRE1125b_working!AF45,0))</f>
        <v>31</v>
      </c>
      <c r="AG45" s="41"/>
      <c r="AH45" s="41"/>
      <c r="AI45" s="88"/>
      <c r="AJ45" s="88"/>
      <c r="AK45" s="59"/>
      <c r="AL45" s="59"/>
    </row>
    <row r="46" spans="1:38" s="16" customFormat="1" ht="15" customHeight="1" x14ac:dyDescent="0.25">
      <c r="A46" s="59" t="s">
        <v>30</v>
      </c>
      <c r="B46" s="66">
        <f>ROUND(FIRE1125b_working!B46,0)</f>
        <v>5</v>
      </c>
      <c r="C46" s="66">
        <f>ROUND(FIRE1125b_working!C46,0)</f>
        <v>2</v>
      </c>
      <c r="D46" s="66">
        <f>ROUND(FIRE1125b_working!D46,0)</f>
        <v>2</v>
      </c>
      <c r="E46" s="66">
        <f>ROUND(FIRE1125b_working!E46,0)</f>
        <v>1</v>
      </c>
      <c r="F46" s="66">
        <f>ROUND(FIRE1125b_working!F46,0)</f>
        <v>0</v>
      </c>
      <c r="G46" s="66">
        <f>ROUND(FIRE1125b_working!G46,0)</f>
        <v>0</v>
      </c>
      <c r="H46" s="66">
        <f>IF(SUM(B46:F46)=0,"-",ROUND(FIRE1125b_working!H46,0))</f>
        <v>29</v>
      </c>
      <c r="I46" s="37" t="s">
        <v>65</v>
      </c>
      <c r="J46" s="66">
        <f>ROUND(FIRE1125b_working!J46,0)</f>
        <v>0</v>
      </c>
      <c r="K46" s="66">
        <f>ROUND(FIRE1125b_working!K46,0)</f>
        <v>0</v>
      </c>
      <c r="L46" s="66">
        <f>ROUND(FIRE1125b_working!L46,0)</f>
        <v>0</v>
      </c>
      <c r="M46" s="66">
        <f>ROUND(FIRE1125b_working!M46,0)</f>
        <v>0</v>
      </c>
      <c r="N46" s="66">
        <f>ROUND(FIRE1125b_working!N46,0)</f>
        <v>0</v>
      </c>
      <c r="O46" s="66">
        <f>ROUND(FIRE1125b_working!O46,0)</f>
        <v>0</v>
      </c>
      <c r="P46" s="66" t="str">
        <f>IF(SUM(J46:N46)=0,"-",ROUND(FIRE1125b_working!P46,0))</f>
        <v>-</v>
      </c>
      <c r="Q46" s="37" t="s">
        <v>65</v>
      </c>
      <c r="R46" s="66">
        <f>ROUND(FIRE1125b_working!R46,0)</f>
        <v>0</v>
      </c>
      <c r="S46" s="66">
        <f>ROUND(FIRE1125b_working!S46,0)</f>
        <v>0</v>
      </c>
      <c r="T46" s="66">
        <f>ROUND(FIRE1125b_working!T46,0)</f>
        <v>0</v>
      </c>
      <c r="U46" s="66">
        <f>ROUND(FIRE1125b_working!U46,0)</f>
        <v>0</v>
      </c>
      <c r="V46" s="66">
        <f>ROUND(FIRE1125b_working!V46,0)</f>
        <v>0</v>
      </c>
      <c r="W46" s="66">
        <f>ROUND(FIRE1125b_working!W46,0)</f>
        <v>0</v>
      </c>
      <c r="X46" s="66" t="str">
        <f>IF(SUM(R46:V46)=0,"-",ROUND(FIRE1125b_working!X46,0))</f>
        <v>-</v>
      </c>
      <c r="Y46" s="37" t="s">
        <v>65</v>
      </c>
      <c r="Z46" s="87">
        <f>ROUND(FIRE1125b_working!Z46,0)</f>
        <v>5</v>
      </c>
      <c r="AA46" s="87">
        <f>ROUND(FIRE1125b_working!AA46,0)</f>
        <v>2</v>
      </c>
      <c r="AB46" s="87">
        <f>ROUND(FIRE1125b_working!AB46,0)</f>
        <v>2</v>
      </c>
      <c r="AC46" s="87">
        <f>ROUND(FIRE1125b_working!AC46,0)</f>
        <v>1</v>
      </c>
      <c r="AD46" s="87">
        <f>ROUND(FIRE1125b_working!AD46,0)</f>
        <v>0</v>
      </c>
      <c r="AE46" s="87">
        <f>ROUND(FIRE1125b_working!AE46,0)</f>
        <v>0</v>
      </c>
      <c r="AF46" s="87">
        <f>IF(SUM(Z46:AD46)=0,"-",ROUND(FIRE1125b_working!AF46,0))</f>
        <v>29</v>
      </c>
      <c r="AG46" s="41"/>
      <c r="AH46" s="41"/>
      <c r="AI46" s="88"/>
      <c r="AJ46" s="88"/>
      <c r="AK46" s="59"/>
      <c r="AL46" s="59"/>
    </row>
    <row r="47" spans="1:38" s="16" customFormat="1" ht="15" customHeight="1" x14ac:dyDescent="0.25">
      <c r="A47" s="59" t="s">
        <v>31</v>
      </c>
      <c r="B47" s="66">
        <f>ROUND(FIRE1125b_working!B47,0)</f>
        <v>1</v>
      </c>
      <c r="C47" s="66">
        <f>ROUND(FIRE1125b_working!C47,0)</f>
        <v>7</v>
      </c>
      <c r="D47" s="66">
        <f>ROUND(FIRE1125b_working!D47,0)</f>
        <v>1</v>
      </c>
      <c r="E47" s="66">
        <f>ROUND(FIRE1125b_working!E47,0)</f>
        <v>0</v>
      </c>
      <c r="F47" s="66">
        <f>ROUND(FIRE1125b_working!F47,0)</f>
        <v>0</v>
      </c>
      <c r="G47" s="66">
        <f>ROUND(FIRE1125b_working!G47,0)</f>
        <v>0</v>
      </c>
      <c r="H47" s="66">
        <f>IF(SUM(B47:F47)=0,"-",ROUND(FIRE1125b_working!H47,0))</f>
        <v>30</v>
      </c>
      <c r="I47" s="37" t="s">
        <v>65</v>
      </c>
      <c r="J47" s="66">
        <f>ROUND(FIRE1125b_working!J47,0)</f>
        <v>0</v>
      </c>
      <c r="K47" s="66">
        <f>ROUND(FIRE1125b_working!K47,0)</f>
        <v>0</v>
      </c>
      <c r="L47" s="66">
        <f>ROUND(FIRE1125b_working!L47,0)</f>
        <v>0</v>
      </c>
      <c r="M47" s="66">
        <f>ROUND(FIRE1125b_working!M47,0)</f>
        <v>0</v>
      </c>
      <c r="N47" s="66">
        <f>ROUND(FIRE1125b_working!N47,0)</f>
        <v>0</v>
      </c>
      <c r="O47" s="66">
        <f>ROUND(FIRE1125b_working!O47,0)</f>
        <v>0</v>
      </c>
      <c r="P47" s="66" t="str">
        <f>IF(SUM(J47:N47)=0,"-",ROUND(FIRE1125b_working!P47,0))</f>
        <v>-</v>
      </c>
      <c r="Q47" s="37" t="s">
        <v>65</v>
      </c>
      <c r="R47" s="66">
        <f>ROUND(FIRE1125b_working!R47,0)</f>
        <v>1</v>
      </c>
      <c r="S47" s="66">
        <f>ROUND(FIRE1125b_working!S47,0)</f>
        <v>1</v>
      </c>
      <c r="T47" s="66">
        <f>ROUND(FIRE1125b_working!T47,0)</f>
        <v>0</v>
      </c>
      <c r="U47" s="66">
        <f>ROUND(FIRE1125b_working!U47,0)</f>
        <v>0</v>
      </c>
      <c r="V47" s="66">
        <f>ROUND(FIRE1125b_working!V47,0)</f>
        <v>0</v>
      </c>
      <c r="W47" s="66">
        <f>ROUND(FIRE1125b_working!W47,0)</f>
        <v>0</v>
      </c>
      <c r="X47" s="66">
        <f>IF(SUM(R47:V47)=0,"-",ROUND(FIRE1125b_working!X47,0))</f>
        <v>25</v>
      </c>
      <c r="Y47" s="37" t="s">
        <v>65</v>
      </c>
      <c r="Z47" s="87">
        <f>ROUND(FIRE1125b_working!Z47,0)</f>
        <v>2</v>
      </c>
      <c r="AA47" s="87">
        <f>ROUND(FIRE1125b_working!AA47,0)</f>
        <v>8</v>
      </c>
      <c r="AB47" s="87">
        <f>ROUND(FIRE1125b_working!AB47,0)</f>
        <v>1</v>
      </c>
      <c r="AC47" s="87">
        <f>ROUND(FIRE1125b_working!AC47,0)</f>
        <v>0</v>
      </c>
      <c r="AD47" s="87">
        <f>ROUND(FIRE1125b_working!AD47,0)</f>
        <v>0</v>
      </c>
      <c r="AE47" s="87">
        <f>ROUND(FIRE1125b_working!AE47,0)</f>
        <v>0</v>
      </c>
      <c r="AF47" s="87">
        <f>IF(SUM(Z47:AD47)=0,"-",ROUND(FIRE1125b_working!AF47,0))</f>
        <v>29</v>
      </c>
      <c r="AG47" s="41"/>
      <c r="AH47" s="41"/>
      <c r="AI47" s="88"/>
      <c r="AJ47" s="88"/>
      <c r="AK47" s="59"/>
      <c r="AL47" s="59"/>
    </row>
    <row r="48" spans="1:38" s="16" customFormat="1" ht="15" customHeight="1" x14ac:dyDescent="0.25">
      <c r="A48" s="59" t="s">
        <v>32</v>
      </c>
      <c r="B48" s="66">
        <f>ROUND(FIRE1125b_working!B48,0)</f>
        <v>0</v>
      </c>
      <c r="C48" s="66">
        <f>ROUND(FIRE1125b_working!C48,0)</f>
        <v>5</v>
      </c>
      <c r="D48" s="66">
        <f>ROUND(FIRE1125b_working!D48,0)</f>
        <v>18</v>
      </c>
      <c r="E48" s="66">
        <f>ROUND(FIRE1125b_working!E48,0)</f>
        <v>8</v>
      </c>
      <c r="F48" s="66">
        <f>ROUND(FIRE1125b_working!F48,0)</f>
        <v>0</v>
      </c>
      <c r="G48" s="66">
        <f>ROUND(FIRE1125b_working!G48,0)</f>
        <v>0</v>
      </c>
      <c r="H48" s="66">
        <f>IF(SUM(B48:F48)=0,"-",ROUND(FIRE1125b_working!H48,0))</f>
        <v>41</v>
      </c>
      <c r="I48" s="37" t="s">
        <v>65</v>
      </c>
      <c r="J48" s="66">
        <f>ROUND(FIRE1125b_working!J48,0)</f>
        <v>0</v>
      </c>
      <c r="K48" s="66">
        <f>ROUND(FIRE1125b_working!K48,0)</f>
        <v>0</v>
      </c>
      <c r="L48" s="66">
        <f>ROUND(FIRE1125b_working!L48,0)</f>
        <v>2</v>
      </c>
      <c r="M48" s="66">
        <f>ROUND(FIRE1125b_working!M48,0)</f>
        <v>0</v>
      </c>
      <c r="N48" s="66">
        <f>ROUND(FIRE1125b_working!N48,0)</f>
        <v>0</v>
      </c>
      <c r="O48" s="66">
        <f>ROUND(FIRE1125b_working!O48,0)</f>
        <v>0</v>
      </c>
      <c r="P48" s="66">
        <f>IF(SUM(J48:N48)=0,"-",ROUND(FIRE1125b_working!P48,0))</f>
        <v>41</v>
      </c>
      <c r="Q48" s="37" t="s">
        <v>65</v>
      </c>
      <c r="R48" s="66">
        <f>ROUND(FIRE1125b_working!R48,0)</f>
        <v>1</v>
      </c>
      <c r="S48" s="66">
        <f>ROUND(FIRE1125b_working!S48,0)</f>
        <v>1</v>
      </c>
      <c r="T48" s="66">
        <f>ROUND(FIRE1125b_working!T48,0)</f>
        <v>1</v>
      </c>
      <c r="U48" s="66">
        <f>ROUND(FIRE1125b_working!U48,0)</f>
        <v>2</v>
      </c>
      <c r="V48" s="66">
        <f>ROUND(FIRE1125b_working!V48,0)</f>
        <v>0</v>
      </c>
      <c r="W48" s="66">
        <f>ROUND(FIRE1125b_working!W48,0)</f>
        <v>0</v>
      </c>
      <c r="X48" s="66">
        <f>IF(SUM(R48:V48)=0,"-",ROUND(FIRE1125b_working!X48,0))</f>
        <v>38</v>
      </c>
      <c r="Y48" s="37" t="s">
        <v>65</v>
      </c>
      <c r="Z48" s="87">
        <f>ROUND(FIRE1125b_working!Z48,0)</f>
        <v>1</v>
      </c>
      <c r="AA48" s="87">
        <f>ROUND(FIRE1125b_working!AA48,0)</f>
        <v>6</v>
      </c>
      <c r="AB48" s="87">
        <f>ROUND(FIRE1125b_working!AB48,0)</f>
        <v>21</v>
      </c>
      <c r="AC48" s="87">
        <f>ROUND(FIRE1125b_working!AC48,0)</f>
        <v>10</v>
      </c>
      <c r="AD48" s="87">
        <f>ROUND(FIRE1125b_working!AD48,0)</f>
        <v>0</v>
      </c>
      <c r="AE48" s="87">
        <f>ROUND(FIRE1125b_working!AE48,0)</f>
        <v>0</v>
      </c>
      <c r="AF48" s="87">
        <f>IF(SUM(Z48:AD48)=0,"-",ROUND(FIRE1125b_working!AF48,0))</f>
        <v>41</v>
      </c>
      <c r="AG48" s="59"/>
      <c r="AH48" s="89"/>
      <c r="AI48" s="59"/>
      <c r="AJ48" s="88"/>
      <c r="AK48" s="88"/>
      <c r="AL48" s="69"/>
    </row>
    <row r="49" spans="1:38" s="16" customFormat="1" ht="15" customHeight="1" x14ac:dyDescent="0.25">
      <c r="A49" s="59" t="s">
        <v>33</v>
      </c>
      <c r="B49" s="66">
        <f>ROUND(FIRE1125b_working!B49,0)</f>
        <v>6</v>
      </c>
      <c r="C49" s="66">
        <f>ROUND(FIRE1125b_working!C49,0)</f>
        <v>5</v>
      </c>
      <c r="D49" s="66">
        <f>ROUND(FIRE1125b_working!D49,0)</f>
        <v>3</v>
      </c>
      <c r="E49" s="66">
        <f>ROUND(FIRE1125b_working!E49,0)</f>
        <v>1</v>
      </c>
      <c r="F49" s="66">
        <f>ROUND(FIRE1125b_working!F49,0)</f>
        <v>0</v>
      </c>
      <c r="G49" s="66">
        <f>ROUND(FIRE1125b_working!G49,0)</f>
        <v>0</v>
      </c>
      <c r="H49" s="66">
        <f>IF(SUM(B49:F49)=0,"-",ROUND(FIRE1125b_working!H49,0))</f>
        <v>29</v>
      </c>
      <c r="I49" s="37" t="s">
        <v>65</v>
      </c>
      <c r="J49" s="66">
        <f>ROUND(FIRE1125b_working!J49,0)</f>
        <v>0</v>
      </c>
      <c r="K49" s="66">
        <f>ROUND(FIRE1125b_working!K49,0)</f>
        <v>0</v>
      </c>
      <c r="L49" s="66">
        <f>ROUND(FIRE1125b_working!L49,0)</f>
        <v>0</v>
      </c>
      <c r="M49" s="66">
        <f>ROUND(FIRE1125b_working!M49,0)</f>
        <v>0</v>
      </c>
      <c r="N49" s="66">
        <f>ROUND(FIRE1125b_working!N49,0)</f>
        <v>0</v>
      </c>
      <c r="O49" s="66">
        <f>ROUND(FIRE1125b_working!O49,0)</f>
        <v>0</v>
      </c>
      <c r="P49" s="66" t="str">
        <f>IF(SUM(J49:N49)=0,"-",ROUND(FIRE1125b_working!P49,0))</f>
        <v>-</v>
      </c>
      <c r="Q49" s="37" t="s">
        <v>65</v>
      </c>
      <c r="R49" s="66">
        <f>ROUND(FIRE1125b_working!R49,0)</f>
        <v>0</v>
      </c>
      <c r="S49" s="66">
        <f>ROUND(FIRE1125b_working!S49,0)</f>
        <v>0</v>
      </c>
      <c r="T49" s="66">
        <f>ROUND(FIRE1125b_working!T49,0)</f>
        <v>0</v>
      </c>
      <c r="U49" s="66">
        <f>ROUND(FIRE1125b_working!U49,0)</f>
        <v>0</v>
      </c>
      <c r="V49" s="66">
        <f>ROUND(FIRE1125b_working!V49,0)</f>
        <v>0</v>
      </c>
      <c r="W49" s="66">
        <f>ROUND(FIRE1125b_working!W49,0)</f>
        <v>0</v>
      </c>
      <c r="X49" s="66" t="str">
        <f>IF(SUM(R49:V49)=0,"-",ROUND(FIRE1125b_working!X49,0))</f>
        <v>-</v>
      </c>
      <c r="Y49" s="37" t="s">
        <v>65</v>
      </c>
      <c r="Z49" s="87">
        <f>ROUND(FIRE1125b_working!Z49,0)</f>
        <v>6</v>
      </c>
      <c r="AA49" s="87">
        <f>ROUND(FIRE1125b_working!AA49,0)</f>
        <v>5</v>
      </c>
      <c r="AB49" s="87">
        <f>ROUND(FIRE1125b_working!AB49,0)</f>
        <v>3</v>
      </c>
      <c r="AC49" s="87">
        <f>ROUND(FIRE1125b_working!AC49,0)</f>
        <v>1</v>
      </c>
      <c r="AD49" s="87">
        <f>ROUND(FIRE1125b_working!AD49,0)</f>
        <v>0</v>
      </c>
      <c r="AE49" s="87">
        <f>ROUND(FIRE1125b_working!AE49,0)</f>
        <v>0</v>
      </c>
      <c r="AF49" s="87">
        <f>IF(SUM(Z49:AD49)=0,"-",ROUND(FIRE1125b_working!AF49,0))</f>
        <v>29</v>
      </c>
      <c r="AG49" s="41"/>
      <c r="AH49" s="88"/>
      <c r="AI49" s="59"/>
      <c r="AJ49" s="88"/>
      <c r="AK49" s="88"/>
      <c r="AL49" s="69"/>
    </row>
    <row r="50" spans="1:38" s="16" customFormat="1" ht="15" customHeight="1" x14ac:dyDescent="0.25">
      <c r="A50" s="59" t="s">
        <v>34</v>
      </c>
      <c r="B50" s="66">
        <f>ROUND(FIRE1125b_working!B50,0)</f>
        <v>0</v>
      </c>
      <c r="C50" s="66">
        <f>ROUND(FIRE1125b_working!C50,0)</f>
        <v>0</v>
      </c>
      <c r="D50" s="66">
        <f>ROUND(FIRE1125b_working!D50,0)</f>
        <v>0</v>
      </c>
      <c r="E50" s="66">
        <f>ROUND(FIRE1125b_working!E50,0)</f>
        <v>0</v>
      </c>
      <c r="F50" s="66">
        <f>ROUND(FIRE1125b_working!F50,0)</f>
        <v>0</v>
      </c>
      <c r="G50" s="66">
        <f>ROUND(FIRE1125b_working!G50,0)</f>
        <v>0</v>
      </c>
      <c r="H50" s="66" t="str">
        <f>IF(SUM(B50:F50)=0,"-",ROUND(FIRE1125b_working!H50,0))</f>
        <v>-</v>
      </c>
      <c r="I50" s="37" t="s">
        <v>65</v>
      </c>
      <c r="J50" s="66">
        <f>ROUND(FIRE1125b_working!J50,0)</f>
        <v>0</v>
      </c>
      <c r="K50" s="66">
        <f>ROUND(FIRE1125b_working!K50,0)</f>
        <v>0</v>
      </c>
      <c r="L50" s="66">
        <f>ROUND(FIRE1125b_working!L50,0)</f>
        <v>0</v>
      </c>
      <c r="M50" s="66">
        <f>ROUND(FIRE1125b_working!M50,0)</f>
        <v>0</v>
      </c>
      <c r="N50" s="66">
        <f>ROUND(FIRE1125b_working!N50,0)</f>
        <v>0</v>
      </c>
      <c r="O50" s="66">
        <f>ROUND(FIRE1125b_working!O50,0)</f>
        <v>0</v>
      </c>
      <c r="P50" s="66" t="str">
        <f>IF(SUM(J50:N50)=0,"-",ROUND(FIRE1125b_working!P50,0))</f>
        <v>-</v>
      </c>
      <c r="Q50" s="37" t="s">
        <v>65</v>
      </c>
      <c r="R50" s="66">
        <f>ROUND(FIRE1125b_working!R50,0)</f>
        <v>0</v>
      </c>
      <c r="S50" s="66">
        <f>ROUND(FIRE1125b_working!S50,0)</f>
        <v>0</v>
      </c>
      <c r="T50" s="66">
        <f>ROUND(FIRE1125b_working!T50,0)</f>
        <v>0</v>
      </c>
      <c r="U50" s="66">
        <f>ROUND(FIRE1125b_working!U50,0)</f>
        <v>0</v>
      </c>
      <c r="V50" s="66">
        <f>ROUND(FIRE1125b_working!V50,0)</f>
        <v>0</v>
      </c>
      <c r="W50" s="66">
        <f>ROUND(FIRE1125b_working!W50,0)</f>
        <v>0</v>
      </c>
      <c r="X50" s="66" t="str">
        <f>IF(SUM(R50:V50)=0,"-",ROUND(FIRE1125b_working!X50,0))</f>
        <v>-</v>
      </c>
      <c r="Y50" s="37" t="s">
        <v>65</v>
      </c>
      <c r="Z50" s="87">
        <f>ROUND(FIRE1125b_working!Z50,0)</f>
        <v>0</v>
      </c>
      <c r="AA50" s="87">
        <f>ROUND(FIRE1125b_working!AA50,0)</f>
        <v>0</v>
      </c>
      <c r="AB50" s="87">
        <f>ROUND(FIRE1125b_working!AB50,0)</f>
        <v>0</v>
      </c>
      <c r="AC50" s="87">
        <f>ROUND(FIRE1125b_working!AC50,0)</f>
        <v>0</v>
      </c>
      <c r="AD50" s="87">
        <f>ROUND(FIRE1125b_working!AD50,0)</f>
        <v>0</v>
      </c>
      <c r="AE50" s="87">
        <f>ROUND(FIRE1125b_working!AE50,0)</f>
        <v>0</v>
      </c>
      <c r="AF50" s="87" t="str">
        <f>IF(SUM(Z50:AD50)=0,"-",ROUND(FIRE1125b_working!AF50,0))</f>
        <v>-</v>
      </c>
      <c r="AG50" s="41"/>
      <c r="AH50" s="88"/>
      <c r="AI50" s="88"/>
      <c r="AJ50" s="88"/>
      <c r="AK50" s="88"/>
      <c r="AL50" s="69"/>
    </row>
    <row r="51" spans="1:38" s="16" customFormat="1" ht="15" customHeight="1" x14ac:dyDescent="0.25">
      <c r="A51" s="59" t="s">
        <v>35</v>
      </c>
      <c r="B51" s="66">
        <f>ROUND(FIRE1125b_working!B51,0)</f>
        <v>8</v>
      </c>
      <c r="C51" s="66">
        <f>ROUND(FIRE1125b_working!C51,0)</f>
        <v>14</v>
      </c>
      <c r="D51" s="66">
        <f>ROUND(FIRE1125b_working!D51,0)</f>
        <v>3</v>
      </c>
      <c r="E51" s="66">
        <f>ROUND(FIRE1125b_working!E51,0)</f>
        <v>0</v>
      </c>
      <c r="F51" s="66">
        <f>ROUND(FIRE1125b_working!F51,0)</f>
        <v>0</v>
      </c>
      <c r="G51" s="66">
        <f>ROUND(FIRE1125b_working!G51,0)</f>
        <v>0</v>
      </c>
      <c r="H51" s="66">
        <f>IF(SUM(B51:F51)=0,"-",ROUND(FIRE1125b_working!H51,0))</f>
        <v>28</v>
      </c>
      <c r="I51" s="37" t="s">
        <v>65</v>
      </c>
      <c r="J51" s="66">
        <f>ROUND(FIRE1125b_working!J51,0)</f>
        <v>3</v>
      </c>
      <c r="K51" s="66">
        <f>ROUND(FIRE1125b_working!K51,0)</f>
        <v>2</v>
      </c>
      <c r="L51" s="66">
        <f>ROUND(FIRE1125b_working!L51,0)</f>
        <v>0</v>
      </c>
      <c r="M51" s="66">
        <f>ROUND(FIRE1125b_working!M51,0)</f>
        <v>0</v>
      </c>
      <c r="N51" s="66">
        <f>ROUND(FIRE1125b_working!N51,0)</f>
        <v>0</v>
      </c>
      <c r="O51" s="66">
        <f>ROUND(FIRE1125b_working!O51,0)</f>
        <v>0</v>
      </c>
      <c r="P51" s="66">
        <f>IF(SUM(J51:N51)=0,"-",ROUND(FIRE1125b_working!P51,0))</f>
        <v>24</v>
      </c>
      <c r="Q51" s="37" t="s">
        <v>65</v>
      </c>
      <c r="R51" s="66">
        <f>ROUND(FIRE1125b_working!R51,0)</f>
        <v>0</v>
      </c>
      <c r="S51" s="66">
        <f>ROUND(FIRE1125b_working!S51,0)</f>
        <v>0</v>
      </c>
      <c r="T51" s="66">
        <f>ROUND(FIRE1125b_working!T51,0)</f>
        <v>0</v>
      </c>
      <c r="U51" s="66">
        <f>ROUND(FIRE1125b_working!U51,0)</f>
        <v>0</v>
      </c>
      <c r="V51" s="66">
        <f>ROUND(FIRE1125b_working!V51,0)</f>
        <v>0</v>
      </c>
      <c r="W51" s="66">
        <f>ROUND(FIRE1125b_working!W51,0)</f>
        <v>0</v>
      </c>
      <c r="X51" s="66" t="str">
        <f>IF(SUM(R51:V51)=0,"-",ROUND(FIRE1125b_working!X51,0))</f>
        <v>-</v>
      </c>
      <c r="Y51" s="37" t="s">
        <v>65</v>
      </c>
      <c r="Z51" s="87">
        <f>ROUND(FIRE1125b_working!Z51,0)</f>
        <v>11</v>
      </c>
      <c r="AA51" s="87">
        <f>ROUND(FIRE1125b_working!AA51,0)</f>
        <v>16</v>
      </c>
      <c r="AB51" s="87">
        <f>ROUND(FIRE1125b_working!AB51,0)</f>
        <v>3</v>
      </c>
      <c r="AC51" s="87">
        <f>ROUND(FIRE1125b_working!AC51,0)</f>
        <v>0</v>
      </c>
      <c r="AD51" s="87">
        <f>ROUND(FIRE1125b_working!AD51,0)</f>
        <v>0</v>
      </c>
      <c r="AE51" s="87">
        <f>ROUND(FIRE1125b_working!AE51,0)</f>
        <v>0</v>
      </c>
      <c r="AF51" s="87">
        <f>IF(SUM(Z51:AD51)=0,"-",ROUND(FIRE1125b_working!AF51,0))</f>
        <v>27</v>
      </c>
      <c r="AG51" s="41"/>
      <c r="AH51" s="88"/>
      <c r="AI51" s="88"/>
      <c r="AJ51" s="88"/>
      <c r="AK51" s="88"/>
      <c r="AL51" s="69"/>
    </row>
    <row r="52" spans="1:38" s="16" customFormat="1" ht="15" customHeight="1" x14ac:dyDescent="0.25">
      <c r="A52" s="59" t="s">
        <v>96</v>
      </c>
      <c r="B52" s="66">
        <f>ROUND(FIRE1125b_working!B52,0)</f>
        <v>6</v>
      </c>
      <c r="C52" s="66">
        <f>ROUND(FIRE1125b_working!C52,0)</f>
        <v>21</v>
      </c>
      <c r="D52" s="66">
        <f>ROUND(FIRE1125b_working!D52,0)</f>
        <v>8</v>
      </c>
      <c r="E52" s="66">
        <f>ROUND(FIRE1125b_working!E52,0)</f>
        <v>0</v>
      </c>
      <c r="F52" s="66">
        <f>ROUND(FIRE1125b_working!F52,0)</f>
        <v>0</v>
      </c>
      <c r="G52" s="66">
        <f>ROUND(FIRE1125b_working!G52,0)</f>
        <v>0</v>
      </c>
      <c r="H52" s="66">
        <f>IF(SUM(B52:F52)=0,"-",ROUND(FIRE1125b_working!H52,0))</f>
        <v>31</v>
      </c>
      <c r="I52" s="37" t="s">
        <v>65</v>
      </c>
      <c r="J52" s="66">
        <f>ROUND(FIRE1125b_working!J52,0)</f>
        <v>0</v>
      </c>
      <c r="K52" s="66">
        <f>ROUND(FIRE1125b_working!K52,0)</f>
        <v>2</v>
      </c>
      <c r="L52" s="66">
        <f>ROUND(FIRE1125b_working!L52,0)</f>
        <v>1</v>
      </c>
      <c r="M52" s="66">
        <f>ROUND(FIRE1125b_working!M52,0)</f>
        <v>0</v>
      </c>
      <c r="N52" s="66">
        <f>ROUND(FIRE1125b_working!N52,0)</f>
        <v>0</v>
      </c>
      <c r="O52" s="66">
        <f>ROUND(FIRE1125b_working!O52,0)</f>
        <v>0</v>
      </c>
      <c r="P52" s="66">
        <f>IF(SUM(J52:N52)=0,"-",ROUND(FIRE1125b_working!P52,0))</f>
        <v>34</v>
      </c>
      <c r="Q52" s="37" t="s">
        <v>65</v>
      </c>
      <c r="R52" s="66">
        <f>ROUND(FIRE1125b_working!R52,0)</f>
        <v>1</v>
      </c>
      <c r="S52" s="66">
        <f>ROUND(FIRE1125b_working!S52,0)</f>
        <v>1</v>
      </c>
      <c r="T52" s="66">
        <f>ROUND(FIRE1125b_working!T52,0)</f>
        <v>2</v>
      </c>
      <c r="U52" s="66">
        <f>ROUND(FIRE1125b_working!U52,0)</f>
        <v>2</v>
      </c>
      <c r="V52" s="66">
        <f>ROUND(FIRE1125b_working!V52,0)</f>
        <v>0</v>
      </c>
      <c r="W52" s="66">
        <f>ROUND(FIRE1125b_working!W52,0)</f>
        <v>0</v>
      </c>
      <c r="X52" s="66">
        <f>IF(SUM(R52:V52)=0,"-",ROUND(FIRE1125b_working!X52,0))</f>
        <v>39</v>
      </c>
      <c r="Y52" s="37" t="s">
        <v>65</v>
      </c>
      <c r="Z52" s="87">
        <f>ROUND(FIRE1125b_working!Z52,0)</f>
        <v>7</v>
      </c>
      <c r="AA52" s="87">
        <f>ROUND(FIRE1125b_working!AA52,0)</f>
        <v>24</v>
      </c>
      <c r="AB52" s="87">
        <f>ROUND(FIRE1125b_working!AB52,0)</f>
        <v>11</v>
      </c>
      <c r="AC52" s="87">
        <f>ROUND(FIRE1125b_working!AC52,0)</f>
        <v>2</v>
      </c>
      <c r="AD52" s="87">
        <f>ROUND(FIRE1125b_working!AD52,0)</f>
        <v>0</v>
      </c>
      <c r="AE52" s="87">
        <f>ROUND(FIRE1125b_working!AE52,0)</f>
        <v>0</v>
      </c>
      <c r="AF52" s="87">
        <f>IF(SUM(Z52:AD52)=0,"-",ROUND(FIRE1125b_working!AF52,0))</f>
        <v>32</v>
      </c>
      <c r="AG52" s="41"/>
      <c r="AH52" s="88"/>
      <c r="AI52" s="88"/>
      <c r="AJ52" s="88"/>
      <c r="AK52" s="88"/>
      <c r="AL52" s="69"/>
    </row>
    <row r="53" spans="1:38" s="16" customFormat="1" ht="15" customHeight="1" x14ac:dyDescent="0.25">
      <c r="A53" s="59" t="s">
        <v>36</v>
      </c>
      <c r="B53" s="66">
        <f>ROUND(FIRE1125b_working!B53,0)</f>
        <v>0</v>
      </c>
      <c r="C53" s="66">
        <f>ROUND(FIRE1125b_working!C53,0)</f>
        <v>0</v>
      </c>
      <c r="D53" s="66">
        <f>ROUND(FIRE1125b_working!D53,0)</f>
        <v>0</v>
      </c>
      <c r="E53" s="66">
        <f>ROUND(FIRE1125b_working!E53,0)</f>
        <v>0</v>
      </c>
      <c r="F53" s="66">
        <f>ROUND(FIRE1125b_working!F53,0)</f>
        <v>0</v>
      </c>
      <c r="G53" s="66">
        <f>ROUND(FIRE1125b_working!G53,0)</f>
        <v>0</v>
      </c>
      <c r="H53" s="66" t="str">
        <f>IF(SUM(B53:F53)=0,"-",ROUND(FIRE1125b_working!H53,0))</f>
        <v>-</v>
      </c>
      <c r="I53" s="37" t="s">
        <v>65</v>
      </c>
      <c r="J53" s="66">
        <f>ROUND(FIRE1125b_working!J53,0)</f>
        <v>0</v>
      </c>
      <c r="K53" s="66">
        <f>ROUND(FIRE1125b_working!K53,0)</f>
        <v>0</v>
      </c>
      <c r="L53" s="66">
        <f>ROUND(FIRE1125b_working!L53,0)</f>
        <v>0</v>
      </c>
      <c r="M53" s="66">
        <f>ROUND(FIRE1125b_working!M53,0)</f>
        <v>0</v>
      </c>
      <c r="N53" s="66">
        <f>ROUND(FIRE1125b_working!N53,0)</f>
        <v>0</v>
      </c>
      <c r="O53" s="66">
        <f>ROUND(FIRE1125b_working!O53,0)</f>
        <v>0</v>
      </c>
      <c r="P53" s="66" t="str">
        <f>IF(SUM(J53:N53)=0,"-",ROUND(FIRE1125b_working!P53,0))</f>
        <v>-</v>
      </c>
      <c r="Q53" s="37" t="s">
        <v>65</v>
      </c>
      <c r="R53" s="66">
        <f>ROUND(FIRE1125b_working!R53,0)</f>
        <v>1</v>
      </c>
      <c r="S53" s="66">
        <f>ROUND(FIRE1125b_working!S53,0)</f>
        <v>0</v>
      </c>
      <c r="T53" s="66">
        <f>ROUND(FIRE1125b_working!T53,0)</f>
        <v>0</v>
      </c>
      <c r="U53" s="66">
        <f>ROUND(FIRE1125b_working!U53,0)</f>
        <v>0</v>
      </c>
      <c r="V53" s="66">
        <f>ROUND(FIRE1125b_working!V53,0)</f>
        <v>0</v>
      </c>
      <c r="W53" s="66">
        <f>ROUND(FIRE1125b_working!W53,0)</f>
        <v>0</v>
      </c>
      <c r="X53" s="66">
        <f>IF(SUM(R53:V53)=0,"-",ROUND(FIRE1125b_working!X53,0))</f>
        <v>20</v>
      </c>
      <c r="Y53" s="37" t="s">
        <v>65</v>
      </c>
      <c r="Z53" s="87">
        <f>ROUND(FIRE1125b_working!Z53,0)</f>
        <v>1</v>
      </c>
      <c r="AA53" s="87">
        <f>ROUND(FIRE1125b_working!AA53,0)</f>
        <v>0</v>
      </c>
      <c r="AB53" s="87">
        <f>ROUND(FIRE1125b_working!AB53,0)</f>
        <v>0</v>
      </c>
      <c r="AC53" s="87">
        <f>ROUND(FIRE1125b_working!AC53,0)</f>
        <v>0</v>
      </c>
      <c r="AD53" s="87">
        <f>ROUND(FIRE1125b_working!AD53,0)</f>
        <v>0</v>
      </c>
      <c r="AE53" s="87">
        <f>ROUND(FIRE1125b_working!AE53,0)</f>
        <v>0</v>
      </c>
      <c r="AF53" s="87">
        <f>IF(SUM(Z53:AD53)=0,"-",ROUND(FIRE1125b_working!AF53,0))</f>
        <v>20</v>
      </c>
      <c r="AG53" s="41"/>
      <c r="AH53" s="88"/>
      <c r="AI53" s="88"/>
      <c r="AJ53" s="88"/>
      <c r="AK53" s="88"/>
      <c r="AL53" s="69"/>
    </row>
    <row r="54" spans="1:38" s="16" customFormat="1" ht="15" customHeight="1" x14ac:dyDescent="0.25">
      <c r="A54" s="59" t="s">
        <v>37</v>
      </c>
      <c r="B54" s="66">
        <f>ROUND(FIRE1125b_working!B54,0)</f>
        <v>0</v>
      </c>
      <c r="C54" s="66">
        <f>ROUND(FIRE1125b_working!C54,0)</f>
        <v>0</v>
      </c>
      <c r="D54" s="66">
        <f>ROUND(FIRE1125b_working!D54,0)</f>
        <v>0</v>
      </c>
      <c r="E54" s="66">
        <f>ROUND(FIRE1125b_working!E54,0)</f>
        <v>0</v>
      </c>
      <c r="F54" s="66">
        <f>ROUND(FIRE1125b_working!F54,0)</f>
        <v>0</v>
      </c>
      <c r="G54" s="66">
        <f>ROUND(FIRE1125b_working!G54,0)</f>
        <v>0</v>
      </c>
      <c r="H54" s="66" t="str">
        <f>IF(SUM(B54:F54)=0,"-",ROUND(FIRE1125b_working!H54,0))</f>
        <v>-</v>
      </c>
      <c r="I54" s="37" t="s">
        <v>65</v>
      </c>
      <c r="J54" s="66">
        <f>ROUND(FIRE1125b_working!J54,0)</f>
        <v>0</v>
      </c>
      <c r="K54" s="66">
        <f>ROUND(FIRE1125b_working!K54,0)</f>
        <v>0</v>
      </c>
      <c r="L54" s="66">
        <f>ROUND(FIRE1125b_working!L54,0)</f>
        <v>0</v>
      </c>
      <c r="M54" s="66">
        <f>ROUND(FIRE1125b_working!M54,0)</f>
        <v>0</v>
      </c>
      <c r="N54" s="66">
        <f>ROUND(FIRE1125b_working!N54,0)</f>
        <v>0</v>
      </c>
      <c r="O54" s="66">
        <f>ROUND(FIRE1125b_working!O54,0)</f>
        <v>0</v>
      </c>
      <c r="P54" s="66" t="str">
        <f>IF(SUM(J54:N54)=0,"-",ROUND(FIRE1125b_working!P54,0))</f>
        <v>-</v>
      </c>
      <c r="Q54" s="37" t="s">
        <v>65</v>
      </c>
      <c r="R54" s="66">
        <f>ROUND(FIRE1125b_working!R54,0)</f>
        <v>2</v>
      </c>
      <c r="S54" s="66">
        <f>ROUND(FIRE1125b_working!S54,0)</f>
        <v>4</v>
      </c>
      <c r="T54" s="66">
        <f>ROUND(FIRE1125b_working!T54,0)</f>
        <v>1</v>
      </c>
      <c r="U54" s="66">
        <f>ROUND(FIRE1125b_working!U54,0)</f>
        <v>3</v>
      </c>
      <c r="V54" s="66">
        <f>ROUND(FIRE1125b_working!V54,0)</f>
        <v>0</v>
      </c>
      <c r="W54" s="66">
        <f>ROUND(FIRE1125b_working!W54,0)</f>
        <v>0</v>
      </c>
      <c r="X54" s="66">
        <f>IF(SUM(R54:V54)=0,"-",ROUND(FIRE1125b_working!X54,0))</f>
        <v>35</v>
      </c>
      <c r="Y54" s="37" t="s">
        <v>65</v>
      </c>
      <c r="Z54" s="87">
        <f>ROUND(FIRE1125b_working!Z54,0)</f>
        <v>2</v>
      </c>
      <c r="AA54" s="87">
        <f>ROUND(FIRE1125b_working!AA54,0)</f>
        <v>4</v>
      </c>
      <c r="AB54" s="87">
        <f>ROUND(FIRE1125b_working!AB54,0)</f>
        <v>1</v>
      </c>
      <c r="AC54" s="87">
        <f>ROUND(FIRE1125b_working!AC54,0)</f>
        <v>3</v>
      </c>
      <c r="AD54" s="87">
        <f>ROUND(FIRE1125b_working!AD54,0)</f>
        <v>0</v>
      </c>
      <c r="AE54" s="87">
        <f>ROUND(FIRE1125b_working!AE54,0)</f>
        <v>0</v>
      </c>
      <c r="AF54" s="87">
        <f>IF(SUM(Z54:AD54)=0,"-",ROUND(FIRE1125b_working!AF54,0))</f>
        <v>35</v>
      </c>
      <c r="AG54" s="41"/>
      <c r="AH54" s="90"/>
      <c r="AI54" s="88"/>
      <c r="AJ54" s="88"/>
      <c r="AK54" s="88"/>
      <c r="AL54" s="69"/>
    </row>
    <row r="55" spans="1:38" s="16" customFormat="1" ht="15" customHeight="1" x14ac:dyDescent="0.25">
      <c r="A55" s="59" t="s">
        <v>38</v>
      </c>
      <c r="B55" s="66">
        <f>ROUND(FIRE1125b_working!B55,0)</f>
        <v>0</v>
      </c>
      <c r="C55" s="66">
        <f>ROUND(FIRE1125b_working!C55,0)</f>
        <v>0</v>
      </c>
      <c r="D55" s="66">
        <f>ROUND(FIRE1125b_working!D55,0)</f>
        <v>0</v>
      </c>
      <c r="E55" s="66">
        <f>ROUND(FIRE1125b_working!E55,0)</f>
        <v>0</v>
      </c>
      <c r="F55" s="66">
        <f>ROUND(FIRE1125b_working!F55,0)</f>
        <v>0</v>
      </c>
      <c r="G55" s="66">
        <f>ROUND(FIRE1125b_working!G55,0)</f>
        <v>0</v>
      </c>
      <c r="H55" s="66" t="str">
        <f>IF(SUM(B55:F55)=0,"-",ROUND(FIRE1125b_working!H55,0))</f>
        <v>-</v>
      </c>
      <c r="I55" s="37" t="s">
        <v>65</v>
      </c>
      <c r="J55" s="66">
        <f>ROUND(FIRE1125b_working!J55,0)</f>
        <v>0</v>
      </c>
      <c r="K55" s="66">
        <f>ROUND(FIRE1125b_working!K55,0)</f>
        <v>0</v>
      </c>
      <c r="L55" s="66">
        <f>ROUND(FIRE1125b_working!L55,0)</f>
        <v>0</v>
      </c>
      <c r="M55" s="66">
        <f>ROUND(FIRE1125b_working!M55,0)</f>
        <v>0</v>
      </c>
      <c r="N55" s="66">
        <f>ROUND(FIRE1125b_working!N55,0)</f>
        <v>0</v>
      </c>
      <c r="O55" s="66">
        <f>ROUND(FIRE1125b_working!O55,0)</f>
        <v>0</v>
      </c>
      <c r="P55" s="66" t="str">
        <f>IF(SUM(J55:N55)=0,"-",ROUND(FIRE1125b_working!P55,0))</f>
        <v>-</v>
      </c>
      <c r="Q55" s="37" t="s">
        <v>65</v>
      </c>
      <c r="R55" s="66">
        <f>ROUND(FIRE1125b_working!R55,0)</f>
        <v>0</v>
      </c>
      <c r="S55" s="66">
        <f>ROUND(FIRE1125b_working!S55,0)</f>
        <v>0</v>
      </c>
      <c r="T55" s="66">
        <f>ROUND(FIRE1125b_working!T55,0)</f>
        <v>0</v>
      </c>
      <c r="U55" s="66">
        <f>ROUND(FIRE1125b_working!U55,0)</f>
        <v>0</v>
      </c>
      <c r="V55" s="66">
        <f>ROUND(FIRE1125b_working!V55,0)</f>
        <v>0</v>
      </c>
      <c r="W55" s="66">
        <f>ROUND(FIRE1125b_working!W55,0)</f>
        <v>0</v>
      </c>
      <c r="X55" s="66" t="str">
        <f>IF(SUM(R55:V55)=0,"-",ROUND(FIRE1125b_working!X55,0))</f>
        <v>-</v>
      </c>
      <c r="Y55" s="37" t="s">
        <v>65</v>
      </c>
      <c r="Z55" s="87">
        <f>ROUND(FIRE1125b_working!Z55,0)</f>
        <v>0</v>
      </c>
      <c r="AA55" s="87">
        <f>ROUND(FIRE1125b_working!AA55,0)</f>
        <v>0</v>
      </c>
      <c r="AB55" s="87">
        <f>ROUND(FIRE1125b_working!AB55,0)</f>
        <v>0</v>
      </c>
      <c r="AC55" s="87">
        <f>ROUND(FIRE1125b_working!AC55,0)</f>
        <v>0</v>
      </c>
      <c r="AD55" s="87">
        <f>ROUND(FIRE1125b_working!AD55,0)</f>
        <v>0</v>
      </c>
      <c r="AE55" s="87">
        <f>ROUND(FIRE1125b_working!AE55,0)</f>
        <v>0</v>
      </c>
      <c r="AF55" s="87" t="str">
        <f>IF(SUM(Z55:AD55)=0,"-",ROUND(FIRE1125b_working!AF55,0))</f>
        <v>-</v>
      </c>
      <c r="AG55" s="41"/>
      <c r="AH55" s="88"/>
      <c r="AI55" s="88"/>
      <c r="AJ55" s="88"/>
      <c r="AK55" s="88"/>
      <c r="AL55" s="69"/>
    </row>
    <row r="56" spans="1:38" s="16" customFormat="1" ht="15" customHeight="1" thickBot="1" x14ac:dyDescent="0.3">
      <c r="A56" s="91" t="s">
        <v>39</v>
      </c>
      <c r="B56" s="92">
        <f>ROUND(FIRE1125b_working!B56,0)</f>
        <v>0</v>
      </c>
      <c r="C56" s="92">
        <f>ROUND(FIRE1125b_working!C56,0)</f>
        <v>1</v>
      </c>
      <c r="D56" s="92">
        <f>ROUND(FIRE1125b_working!D56,0)</f>
        <v>15</v>
      </c>
      <c r="E56" s="92">
        <f>ROUND(FIRE1125b_working!E56,0)</f>
        <v>7</v>
      </c>
      <c r="F56" s="92">
        <f>ROUND(FIRE1125b_working!F56,0)</f>
        <v>0</v>
      </c>
      <c r="G56" s="92">
        <f>ROUND(FIRE1125b_working!G56,0)</f>
        <v>0</v>
      </c>
      <c r="H56" s="92">
        <f>IF(SUM(B56:F56)=0,"-",ROUND(FIRE1125b_working!H56,0))</f>
        <v>43</v>
      </c>
      <c r="I56" s="38" t="s">
        <v>65</v>
      </c>
      <c r="J56" s="92">
        <f>ROUND(FIRE1125b_working!J56,0)</f>
        <v>0</v>
      </c>
      <c r="K56" s="92">
        <f>ROUND(FIRE1125b_working!K56,0)</f>
        <v>1</v>
      </c>
      <c r="L56" s="92">
        <f>ROUND(FIRE1125b_working!L56,0)</f>
        <v>0</v>
      </c>
      <c r="M56" s="92">
        <f>ROUND(FIRE1125b_working!M56,0)</f>
        <v>0</v>
      </c>
      <c r="N56" s="92">
        <f>ROUND(FIRE1125b_working!N56,0)</f>
        <v>0</v>
      </c>
      <c r="O56" s="92">
        <f>ROUND(FIRE1125b_working!O56,0)</f>
        <v>0</v>
      </c>
      <c r="P56" s="92">
        <f>IF(SUM(J56:N56)=0,"-",ROUND(FIRE1125b_working!P56,0))</f>
        <v>30</v>
      </c>
      <c r="Q56" s="38" t="s">
        <v>65</v>
      </c>
      <c r="R56" s="92">
        <f>ROUND(FIRE1125b_working!R56,0)</f>
        <v>0</v>
      </c>
      <c r="S56" s="92">
        <f>ROUND(FIRE1125b_working!S56,0)</f>
        <v>4</v>
      </c>
      <c r="T56" s="92">
        <f>ROUND(FIRE1125b_working!T56,0)</f>
        <v>7</v>
      </c>
      <c r="U56" s="92">
        <f>ROUND(FIRE1125b_working!U56,0)</f>
        <v>5</v>
      </c>
      <c r="V56" s="92">
        <f>ROUND(FIRE1125b_working!V56,0)</f>
        <v>2</v>
      </c>
      <c r="W56" s="92">
        <f>ROUND(FIRE1125b_working!W56,0)</f>
        <v>0</v>
      </c>
      <c r="X56" s="92">
        <f>IF(SUM(R56:V56)=0,"-",ROUND(FIRE1125b_working!X56,0))</f>
        <v>43</v>
      </c>
      <c r="Y56" s="38" t="s">
        <v>65</v>
      </c>
      <c r="Z56" s="93">
        <f>ROUND(FIRE1125b_working!Z56,0)</f>
        <v>0</v>
      </c>
      <c r="AA56" s="93">
        <f>ROUND(FIRE1125b_working!AA56,0)</f>
        <v>6</v>
      </c>
      <c r="AB56" s="93">
        <f>ROUND(FIRE1125b_working!AB56,0)</f>
        <v>22</v>
      </c>
      <c r="AC56" s="93">
        <f>ROUND(FIRE1125b_working!AC56,0)</f>
        <v>12</v>
      </c>
      <c r="AD56" s="93">
        <f>ROUND(FIRE1125b_working!AD56,0)</f>
        <v>2</v>
      </c>
      <c r="AE56" s="93">
        <f>ROUND(FIRE1125b_working!AE56,0)</f>
        <v>0</v>
      </c>
      <c r="AF56" s="93">
        <f>IF(SUM(Z56:AD56)=0,"-",ROUND(FIRE1125b_working!AF56,0))</f>
        <v>43</v>
      </c>
      <c r="AG56" s="41"/>
      <c r="AH56" s="88"/>
      <c r="AI56" s="94"/>
      <c r="AJ56" s="88"/>
      <c r="AK56" s="88"/>
      <c r="AL56" s="69"/>
    </row>
    <row r="57" spans="1:38" s="16" customFormat="1" ht="30" customHeight="1" x14ac:dyDescent="0.2">
      <c r="A57" s="41" t="s">
        <v>104</v>
      </c>
      <c r="B57" s="41"/>
      <c r="C57" s="41"/>
      <c r="D57" s="41"/>
      <c r="E57" s="41"/>
      <c r="F57" s="41"/>
      <c r="G57" s="41"/>
      <c r="H57" s="41"/>
      <c r="I57" s="41"/>
      <c r="J57" s="41"/>
      <c r="K57" s="41"/>
      <c r="L57" s="41"/>
      <c r="M57" s="41"/>
      <c r="N57" s="41"/>
      <c r="O57" s="41"/>
      <c r="P57" s="41"/>
      <c r="Q57" s="41"/>
      <c r="R57" s="41"/>
      <c r="S57" s="41"/>
      <c r="T57" s="41"/>
      <c r="U57" s="88"/>
      <c r="V57" s="88"/>
      <c r="W57" s="88"/>
      <c r="X57" s="41"/>
      <c r="Y57" s="59"/>
      <c r="Z57" s="59"/>
      <c r="AA57" s="59"/>
      <c r="AB57" s="59"/>
      <c r="AC57" s="59"/>
      <c r="AD57" s="59"/>
      <c r="AE57" s="59"/>
      <c r="AF57" s="59"/>
      <c r="AG57" s="59"/>
      <c r="AH57" s="59"/>
      <c r="AI57" s="59"/>
      <c r="AJ57" s="59"/>
      <c r="AK57" s="59"/>
      <c r="AL57" s="59"/>
    </row>
    <row r="58" spans="1:38" s="16" customFormat="1" ht="12.75" customHeight="1" x14ac:dyDescent="0.2">
      <c r="A58" s="95" t="s">
        <v>105</v>
      </c>
      <c r="B58" s="95"/>
      <c r="C58" s="95"/>
      <c r="D58" s="95"/>
      <c r="E58" s="95"/>
      <c r="F58" s="95"/>
      <c r="G58" s="95"/>
      <c r="H58" s="95"/>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row>
    <row r="59" spans="1:38" s="16" customFormat="1" x14ac:dyDescent="0.2">
      <c r="A59" s="41" t="s">
        <v>119</v>
      </c>
      <c r="B59" s="41"/>
      <c r="C59" s="41"/>
      <c r="D59" s="41"/>
      <c r="E59" s="41"/>
      <c r="F59" s="41"/>
      <c r="G59" s="41"/>
      <c r="H59" s="41"/>
      <c r="I59" s="41"/>
      <c r="J59" s="41"/>
      <c r="K59" s="41"/>
      <c r="L59" s="41"/>
      <c r="M59" s="41"/>
      <c r="N59" s="41"/>
      <c r="O59" s="41"/>
      <c r="P59" s="41"/>
      <c r="Q59" s="41"/>
      <c r="R59" s="41"/>
      <c r="S59" s="41"/>
      <c r="T59" s="41"/>
      <c r="U59" s="88"/>
      <c r="V59" s="88"/>
      <c r="W59" s="88"/>
      <c r="X59" s="41"/>
      <c r="Y59" s="59"/>
      <c r="Z59" s="59"/>
      <c r="AA59" s="59"/>
      <c r="AB59" s="59"/>
      <c r="AC59" s="59"/>
      <c r="AD59" s="59"/>
      <c r="AE59" s="59"/>
      <c r="AF59" s="59"/>
      <c r="AG59" s="59"/>
      <c r="AH59" s="59"/>
      <c r="AI59" s="59"/>
      <c r="AJ59" s="59"/>
      <c r="AK59" s="59"/>
      <c r="AL59" s="59"/>
    </row>
    <row r="60" spans="1:38" x14ac:dyDescent="0.2">
      <c r="A60" s="96" t="s">
        <v>106</v>
      </c>
      <c r="B60" s="97"/>
      <c r="C60" s="97"/>
      <c r="D60" s="97"/>
      <c r="E60" s="97"/>
      <c r="F60" s="97"/>
      <c r="G60" s="97"/>
      <c r="H60" s="97"/>
      <c r="I60" s="41"/>
      <c r="J60" s="97"/>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row>
    <row r="61" spans="1:38" s="16" customFormat="1" ht="30" customHeight="1" x14ac:dyDescent="0.25">
      <c r="A61" s="40" t="s">
        <v>73</v>
      </c>
      <c r="B61" s="41"/>
      <c r="C61" s="41"/>
      <c r="D61" s="41"/>
      <c r="E61" s="41"/>
      <c r="F61" s="41"/>
      <c r="G61" s="41"/>
      <c r="H61" s="41"/>
      <c r="I61" s="41"/>
      <c r="J61" s="41"/>
      <c r="K61" s="41"/>
      <c r="L61" s="41"/>
      <c r="M61" s="41"/>
      <c r="N61" s="41"/>
      <c r="O61" s="41"/>
      <c r="P61" s="41"/>
      <c r="Q61" s="41"/>
      <c r="R61" s="41"/>
      <c r="S61" s="41"/>
      <c r="T61" s="41"/>
      <c r="U61" s="88"/>
      <c r="V61" s="88"/>
      <c r="W61" s="88"/>
      <c r="X61" s="41"/>
      <c r="Y61" s="59"/>
      <c r="Z61" s="59"/>
      <c r="AA61" s="59"/>
      <c r="AB61" s="59"/>
      <c r="AC61" s="59"/>
      <c r="AD61" s="59"/>
      <c r="AE61" s="59"/>
      <c r="AF61" s="59"/>
      <c r="AG61" s="59"/>
      <c r="AH61" s="59"/>
      <c r="AI61" s="59"/>
      <c r="AJ61" s="59"/>
      <c r="AK61" s="59"/>
      <c r="AL61" s="59"/>
    </row>
    <row r="62" spans="1:38" s="16" customFormat="1" ht="15" customHeight="1" x14ac:dyDescent="0.2">
      <c r="A62" s="41" t="s">
        <v>120</v>
      </c>
      <c r="B62" s="41"/>
      <c r="C62" s="41"/>
      <c r="D62" s="41"/>
      <c r="E62" s="41"/>
      <c r="F62" s="41"/>
      <c r="G62" s="41"/>
      <c r="H62" s="41"/>
      <c r="I62" s="41"/>
      <c r="J62" s="41"/>
      <c r="K62" s="41"/>
      <c r="L62" s="41"/>
      <c r="M62" s="41"/>
      <c r="N62" s="41"/>
      <c r="O62" s="41"/>
      <c r="P62" s="41"/>
      <c r="Q62" s="41"/>
      <c r="R62" s="41"/>
      <c r="S62" s="41"/>
      <c r="T62" s="41"/>
      <c r="U62" s="41"/>
      <c r="V62" s="41"/>
      <c r="W62" s="41"/>
      <c r="X62" s="41"/>
      <c r="Y62" s="88"/>
      <c r="Z62" s="88"/>
      <c r="AA62" s="88"/>
      <c r="AB62" s="41"/>
      <c r="AC62" s="59"/>
      <c r="AD62" s="59"/>
      <c r="AE62" s="59"/>
      <c r="AF62" s="59"/>
      <c r="AG62" s="59"/>
      <c r="AH62" s="59"/>
      <c r="AI62" s="59"/>
      <c r="AJ62" s="59"/>
      <c r="AK62" s="59"/>
      <c r="AL62" s="59"/>
    </row>
    <row r="63" spans="1:38" s="16" customFormat="1" ht="15" customHeight="1" x14ac:dyDescent="0.2">
      <c r="A63" s="41" t="s">
        <v>107</v>
      </c>
      <c r="B63" s="41"/>
      <c r="C63" s="41"/>
      <c r="D63" s="41"/>
      <c r="E63" s="41"/>
      <c r="F63" s="41"/>
      <c r="G63" s="41"/>
      <c r="H63" s="41"/>
      <c r="I63" s="41"/>
      <c r="J63" s="41"/>
      <c r="K63" s="41"/>
      <c r="L63" s="41"/>
      <c r="M63" s="41"/>
      <c r="N63" s="41"/>
      <c r="O63" s="41"/>
      <c r="P63" s="41"/>
      <c r="Q63" s="41"/>
      <c r="R63" s="41"/>
      <c r="S63" s="41"/>
      <c r="T63" s="41"/>
      <c r="U63" s="88"/>
      <c r="V63" s="88"/>
      <c r="W63" s="88"/>
      <c r="X63" s="41"/>
      <c r="Y63" s="59"/>
      <c r="Z63" s="59"/>
      <c r="AA63" s="59"/>
      <c r="AB63" s="59"/>
      <c r="AC63" s="59"/>
      <c r="AD63" s="59"/>
      <c r="AE63" s="59"/>
      <c r="AF63" s="59"/>
      <c r="AG63" s="59"/>
      <c r="AH63" s="59"/>
      <c r="AI63" s="59"/>
      <c r="AJ63" s="59"/>
      <c r="AK63" s="59"/>
      <c r="AL63" s="59"/>
    </row>
    <row r="64" spans="1:38" s="16" customFormat="1" ht="15" customHeight="1" x14ac:dyDescent="0.2">
      <c r="A64" s="98" t="s">
        <v>108</v>
      </c>
      <c r="B64" s="98"/>
      <c r="C64" s="98"/>
      <c r="D64" s="98"/>
      <c r="E64" s="98"/>
      <c r="F64" s="98"/>
      <c r="G64" s="98"/>
      <c r="H64" s="98"/>
      <c r="I64" s="98"/>
      <c r="J64" s="98"/>
      <c r="K64" s="98"/>
      <c r="L64" s="98"/>
      <c r="M64" s="98"/>
      <c r="N64" s="98"/>
      <c r="O64" s="98"/>
      <c r="P64" s="98"/>
      <c r="Q64" s="98"/>
      <c r="R64" s="98"/>
      <c r="S64" s="98"/>
      <c r="T64" s="98"/>
      <c r="U64" s="88"/>
      <c r="V64" s="88"/>
      <c r="W64" s="88"/>
      <c r="X64" s="41"/>
      <c r="Y64" s="59"/>
      <c r="Z64" s="59"/>
      <c r="AA64" s="59"/>
      <c r="AB64" s="59"/>
      <c r="AC64" s="59"/>
      <c r="AD64" s="59"/>
      <c r="AE64" s="59"/>
      <c r="AF64" s="59"/>
      <c r="AG64" s="59"/>
      <c r="AH64" s="59"/>
      <c r="AI64" s="59"/>
      <c r="AJ64" s="59"/>
      <c r="AK64" s="59"/>
      <c r="AL64" s="59"/>
    </row>
    <row r="65" spans="1:38" x14ac:dyDescent="0.2">
      <c r="A65" s="41" t="s">
        <v>70</v>
      </c>
      <c r="B65" s="41"/>
      <c r="C65" s="41"/>
      <c r="D65" s="41"/>
      <c r="E65" s="41"/>
      <c r="F65" s="41"/>
      <c r="G65" s="41"/>
      <c r="H65" s="41"/>
      <c r="I65" s="59"/>
      <c r="J65" s="41"/>
      <c r="K65" s="41"/>
      <c r="L65" s="41"/>
      <c r="M65" s="41"/>
      <c r="N65" s="41"/>
      <c r="O65" s="41"/>
      <c r="P65" s="41"/>
      <c r="Q65" s="59"/>
      <c r="R65" s="41"/>
      <c r="S65" s="41"/>
      <c r="T65" s="41"/>
      <c r="U65" s="41"/>
      <c r="V65" s="41"/>
      <c r="W65" s="41"/>
      <c r="X65" s="41"/>
      <c r="Y65" s="59"/>
      <c r="Z65" s="41"/>
      <c r="AA65" s="41"/>
      <c r="AB65" s="41"/>
      <c r="AC65" s="41"/>
      <c r="AD65" s="41"/>
      <c r="AE65" s="41"/>
      <c r="AF65" s="41"/>
      <c r="AG65" s="41"/>
      <c r="AH65" s="41"/>
      <c r="AI65" s="41"/>
      <c r="AJ65" s="41"/>
      <c r="AK65" s="41"/>
      <c r="AL65" s="41"/>
    </row>
    <row r="66" spans="1:38" x14ac:dyDescent="0.2">
      <c r="A66" s="98" t="s">
        <v>109</v>
      </c>
      <c r="B66" s="98"/>
      <c r="C66" s="98"/>
      <c r="D66" s="98"/>
      <c r="E66" s="98"/>
      <c r="F66" s="98"/>
      <c r="G66" s="98"/>
      <c r="H66" s="98"/>
      <c r="I66" s="59"/>
      <c r="J66" s="41"/>
      <c r="K66" s="41"/>
      <c r="L66" s="41"/>
      <c r="M66" s="41"/>
      <c r="N66" s="41"/>
      <c r="O66" s="41"/>
      <c r="P66" s="41"/>
      <c r="Q66" s="59"/>
      <c r="R66" s="41"/>
      <c r="S66" s="41"/>
      <c r="T66" s="41"/>
      <c r="U66" s="41"/>
      <c r="V66" s="41"/>
      <c r="W66" s="41"/>
      <c r="X66" s="41"/>
      <c r="Y66" s="59"/>
      <c r="Z66" s="41"/>
      <c r="AA66" s="41"/>
      <c r="AB66" s="41"/>
      <c r="AC66" s="41"/>
      <c r="AD66" s="41"/>
      <c r="AE66" s="41"/>
      <c r="AF66" s="41"/>
      <c r="AG66" s="41"/>
      <c r="AH66" s="41"/>
      <c r="AI66" s="41"/>
      <c r="AJ66" s="41"/>
      <c r="AK66" s="41"/>
      <c r="AL66" s="41"/>
    </row>
    <row r="67" spans="1:38" s="42" customFormat="1" x14ac:dyDescent="0.2">
      <c r="A67" s="96" t="s">
        <v>121</v>
      </c>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9"/>
      <c r="AD67" s="99"/>
      <c r="AE67" s="99"/>
      <c r="AF67" s="99"/>
      <c r="AG67" s="99"/>
      <c r="AH67" s="99"/>
      <c r="AI67" s="99"/>
      <c r="AJ67" s="99"/>
      <c r="AK67" s="99"/>
      <c r="AL67" s="99"/>
    </row>
    <row r="68" spans="1:38" s="16" customFormat="1" ht="15" customHeight="1" x14ac:dyDescent="0.2">
      <c r="A68" s="101" t="s">
        <v>156</v>
      </c>
      <c r="B68" s="98"/>
      <c r="C68" s="98"/>
      <c r="D68" s="98"/>
      <c r="E68" s="98"/>
      <c r="F68" s="98"/>
      <c r="G68" s="98"/>
      <c r="H68" s="98"/>
      <c r="I68" s="98"/>
      <c r="J68" s="98"/>
      <c r="K68" s="98"/>
      <c r="L68" s="98"/>
      <c r="M68" s="98"/>
      <c r="N68" s="98"/>
      <c r="O68" s="98"/>
      <c r="P68" s="98"/>
      <c r="Q68" s="98"/>
      <c r="R68" s="98"/>
      <c r="S68" s="98"/>
      <c r="T68" s="98"/>
      <c r="U68" s="88"/>
      <c r="V68" s="88"/>
      <c r="W68" s="88"/>
      <c r="X68" s="41"/>
      <c r="Y68" s="59"/>
      <c r="Z68" s="59"/>
      <c r="AA68" s="59"/>
      <c r="AB68" s="59"/>
      <c r="AC68" s="59"/>
      <c r="AD68" s="59"/>
      <c r="AE68" s="59"/>
      <c r="AF68" s="59"/>
      <c r="AG68" s="59"/>
      <c r="AH68" s="59"/>
      <c r="AI68" s="59"/>
      <c r="AJ68" s="59"/>
      <c r="AK68" s="59"/>
      <c r="AL68" s="59"/>
    </row>
    <row r="69" spans="1:38" s="16" customFormat="1" ht="15" customHeight="1" x14ac:dyDescent="0.2">
      <c r="A69" s="102" t="s">
        <v>110</v>
      </c>
      <c r="B69" s="98"/>
      <c r="C69" s="98"/>
      <c r="D69" s="98"/>
      <c r="E69" s="98"/>
      <c r="F69" s="98"/>
      <c r="G69" s="98"/>
      <c r="H69" s="98"/>
      <c r="I69" s="98"/>
      <c r="J69" s="98"/>
      <c r="K69" s="98"/>
      <c r="L69" s="98"/>
      <c r="M69" s="98"/>
      <c r="N69" s="98"/>
      <c r="O69" s="98"/>
      <c r="P69" s="98"/>
      <c r="Q69" s="98"/>
      <c r="R69" s="98"/>
      <c r="S69" s="98"/>
      <c r="T69" s="98"/>
      <c r="U69" s="88"/>
      <c r="V69" s="88"/>
      <c r="W69" s="88"/>
      <c r="X69" s="41"/>
      <c r="Y69" s="59"/>
      <c r="Z69" s="59"/>
      <c r="AA69" s="59"/>
      <c r="AB69" s="59"/>
      <c r="AC69" s="59"/>
      <c r="AD69" s="59"/>
      <c r="AE69" s="59"/>
      <c r="AF69" s="59"/>
      <c r="AG69" s="59"/>
      <c r="AH69" s="59"/>
      <c r="AI69" s="59"/>
      <c r="AJ69" s="59"/>
      <c r="AK69" s="59"/>
      <c r="AL69" s="59"/>
    </row>
    <row r="70" spans="1:38" s="16" customFormat="1" ht="30" customHeight="1" x14ac:dyDescent="0.25">
      <c r="A70" s="103" t="s">
        <v>72</v>
      </c>
      <c r="B70" s="98"/>
      <c r="C70" s="98"/>
      <c r="D70" s="98"/>
      <c r="E70" s="98"/>
      <c r="F70" s="98"/>
      <c r="G70" s="98"/>
      <c r="H70" s="98"/>
      <c r="I70" s="98"/>
      <c r="J70" s="98"/>
      <c r="K70" s="98"/>
      <c r="L70" s="98"/>
      <c r="M70" s="98"/>
      <c r="N70" s="98"/>
      <c r="O70" s="98"/>
      <c r="P70" s="98"/>
      <c r="Q70" s="98"/>
      <c r="R70" s="98"/>
      <c r="S70" s="98"/>
      <c r="T70" s="98"/>
      <c r="U70" s="88"/>
      <c r="V70" s="88"/>
      <c r="W70" s="88"/>
      <c r="X70" s="41"/>
      <c r="Y70" s="59"/>
      <c r="Z70" s="59"/>
      <c r="AA70" s="59"/>
      <c r="AB70" s="59"/>
      <c r="AC70" s="59"/>
      <c r="AD70" s="59"/>
      <c r="AE70" s="59"/>
      <c r="AF70" s="59"/>
      <c r="AG70" s="59"/>
      <c r="AH70" s="59"/>
      <c r="AI70" s="59"/>
      <c r="AJ70" s="59"/>
      <c r="AK70" s="59"/>
      <c r="AL70" s="59"/>
    </row>
    <row r="71" spans="1:38" s="16" customFormat="1" x14ac:dyDescent="0.2">
      <c r="A71" s="104" t="s">
        <v>111</v>
      </c>
      <c r="B71" s="98"/>
      <c r="C71" s="98"/>
      <c r="D71" s="98"/>
      <c r="E71" s="98"/>
      <c r="F71" s="98"/>
      <c r="G71" s="98"/>
      <c r="H71" s="98"/>
      <c r="I71" s="98"/>
      <c r="J71" s="98"/>
      <c r="K71" s="98"/>
      <c r="L71" s="98"/>
      <c r="M71" s="98"/>
      <c r="N71" s="98"/>
      <c r="O71" s="98"/>
      <c r="P71" s="98"/>
      <c r="Q71" s="98"/>
      <c r="R71" s="98"/>
      <c r="S71" s="98"/>
      <c r="T71" s="98"/>
      <c r="U71" s="88"/>
      <c r="V71" s="88"/>
      <c r="W71" s="88"/>
      <c r="X71" s="41"/>
      <c r="Y71" s="59"/>
      <c r="Z71" s="59"/>
      <c r="AA71" s="59"/>
      <c r="AB71" s="59"/>
      <c r="AC71" s="59"/>
      <c r="AD71" s="59"/>
      <c r="AE71" s="59"/>
      <c r="AF71" s="59"/>
      <c r="AG71" s="59"/>
      <c r="AH71" s="59"/>
      <c r="AI71" s="59"/>
      <c r="AJ71" s="59"/>
      <c r="AK71" s="59"/>
      <c r="AL71" s="59"/>
    </row>
    <row r="72" spans="1:38" s="16" customFormat="1" ht="30" customHeight="1" x14ac:dyDescent="0.2">
      <c r="A72" s="41" t="s">
        <v>47</v>
      </c>
      <c r="B72" s="98"/>
      <c r="C72" s="98"/>
      <c r="D72" s="98"/>
      <c r="E72" s="98"/>
      <c r="F72" s="98"/>
      <c r="G72" s="98"/>
      <c r="H72" s="98"/>
      <c r="I72" s="98"/>
      <c r="J72" s="98"/>
      <c r="K72" s="98"/>
      <c r="L72" s="98"/>
      <c r="M72" s="98"/>
      <c r="N72" s="98"/>
      <c r="O72" s="98"/>
      <c r="P72" s="98"/>
      <c r="Q72" s="98"/>
      <c r="R72" s="98"/>
      <c r="S72" s="98"/>
      <c r="T72" s="98"/>
      <c r="U72" s="88"/>
      <c r="V72" s="88"/>
      <c r="W72" s="88"/>
      <c r="X72" s="41"/>
      <c r="Y72" s="59"/>
      <c r="Z72" s="59"/>
      <c r="AA72" s="59"/>
      <c r="AB72" s="59"/>
      <c r="AC72" s="59"/>
      <c r="AD72" s="59"/>
      <c r="AE72" s="59"/>
      <c r="AF72" s="59"/>
      <c r="AG72" s="59"/>
      <c r="AH72" s="59"/>
      <c r="AI72" s="59"/>
      <c r="AJ72" s="59"/>
      <c r="AK72" s="59"/>
      <c r="AL72" s="59"/>
    </row>
    <row r="73" spans="1:38" s="16" customFormat="1" x14ac:dyDescent="0.2">
      <c r="A73" s="105" t="s">
        <v>48</v>
      </c>
      <c r="B73" s="98"/>
      <c r="C73" s="98"/>
      <c r="D73" s="98"/>
      <c r="E73" s="98"/>
      <c r="F73" s="98"/>
      <c r="G73" s="98"/>
      <c r="H73" s="98"/>
      <c r="I73" s="98"/>
      <c r="J73" s="98"/>
      <c r="K73" s="98"/>
      <c r="L73" s="98"/>
      <c r="M73" s="98"/>
      <c r="N73" s="98"/>
      <c r="O73" s="98"/>
      <c r="P73" s="98"/>
      <c r="Q73" s="98"/>
      <c r="R73" s="98"/>
      <c r="S73" s="98"/>
      <c r="T73" s="98"/>
      <c r="U73" s="88"/>
      <c r="V73" s="88"/>
      <c r="W73" s="88"/>
      <c r="X73" s="41"/>
      <c r="Y73" s="59"/>
      <c r="Z73" s="59"/>
      <c r="AA73" s="59"/>
      <c r="AB73" s="59"/>
      <c r="AC73" s="59"/>
      <c r="AD73" s="59"/>
      <c r="AE73" s="59"/>
      <c r="AF73" s="59"/>
      <c r="AG73" s="59"/>
      <c r="AH73" s="59"/>
      <c r="AI73" s="59"/>
      <c r="AJ73" s="59"/>
      <c r="AK73" s="59"/>
      <c r="AL73" s="59"/>
    </row>
    <row r="74" spans="1:38" s="16" customFormat="1" ht="19.350000000000001" customHeight="1" x14ac:dyDescent="0.2">
      <c r="A74" s="41" t="s">
        <v>49</v>
      </c>
      <c r="B74" s="98"/>
      <c r="C74" s="98"/>
      <c r="D74" s="98"/>
      <c r="E74" s="98"/>
      <c r="F74" s="98"/>
      <c r="G74" s="98"/>
      <c r="H74" s="98"/>
      <c r="I74" s="98"/>
      <c r="J74" s="98"/>
      <c r="K74" s="98"/>
      <c r="L74" s="98"/>
      <c r="M74" s="98"/>
      <c r="N74" s="98"/>
      <c r="O74" s="98"/>
      <c r="P74" s="98"/>
      <c r="Q74" s="98"/>
      <c r="R74" s="98"/>
      <c r="S74" s="98"/>
      <c r="T74" s="98"/>
      <c r="U74" s="88"/>
      <c r="V74" s="88"/>
      <c r="W74" s="88"/>
      <c r="X74" s="41"/>
      <c r="Y74" s="59"/>
      <c r="Z74" s="59"/>
      <c r="AA74" s="59"/>
      <c r="AB74" s="59"/>
      <c r="AC74" s="59"/>
      <c r="AD74" s="59"/>
      <c r="AE74" s="59"/>
      <c r="AF74" s="59"/>
      <c r="AG74" s="59"/>
      <c r="AH74" s="59"/>
      <c r="AI74" s="59"/>
      <c r="AJ74" s="59"/>
      <c r="AK74" s="59"/>
      <c r="AL74" s="59"/>
    </row>
    <row r="75" spans="1:38" s="16" customFormat="1" x14ac:dyDescent="0.2">
      <c r="A75" s="41" t="s">
        <v>50</v>
      </c>
      <c r="B75" s="98"/>
      <c r="C75" s="98"/>
      <c r="D75" s="98"/>
      <c r="E75" s="98"/>
      <c r="F75" s="98"/>
      <c r="G75" s="98"/>
      <c r="H75" s="98"/>
      <c r="I75" s="98"/>
      <c r="J75" s="98"/>
      <c r="K75" s="98"/>
      <c r="L75" s="98"/>
      <c r="M75" s="98"/>
      <c r="N75" s="98"/>
      <c r="O75" s="98"/>
      <c r="P75" s="98"/>
      <c r="Q75" s="98"/>
      <c r="R75" s="98"/>
      <c r="S75" s="98"/>
      <c r="T75" s="98"/>
      <c r="U75" s="88"/>
      <c r="V75" s="88"/>
      <c r="W75" s="88"/>
      <c r="X75" s="41"/>
      <c r="Y75" s="59"/>
      <c r="Z75" s="59"/>
      <c r="AA75" s="59"/>
      <c r="AB75" s="59"/>
      <c r="AC75" s="59"/>
      <c r="AD75" s="59"/>
      <c r="AE75" s="59"/>
      <c r="AF75" s="59"/>
      <c r="AG75" s="59"/>
      <c r="AH75" s="59"/>
      <c r="AI75" s="59"/>
      <c r="AJ75" s="59"/>
      <c r="AK75" s="59"/>
      <c r="AL75" s="59"/>
    </row>
    <row r="76" spans="1:38" s="16" customFormat="1" x14ac:dyDescent="0.2">
      <c r="A76" s="105" t="s">
        <v>51</v>
      </c>
      <c r="B76" s="98"/>
      <c r="C76" s="98"/>
      <c r="D76" s="98"/>
      <c r="E76" s="98"/>
      <c r="F76" s="98"/>
      <c r="G76" s="98"/>
      <c r="H76" s="98"/>
      <c r="I76" s="98"/>
      <c r="J76" s="98"/>
      <c r="K76" s="98"/>
      <c r="L76" s="98"/>
      <c r="M76" s="98"/>
      <c r="N76" s="98"/>
      <c r="O76" s="98"/>
      <c r="P76" s="98"/>
      <c r="Q76" s="98"/>
      <c r="R76" s="98"/>
      <c r="S76" s="98"/>
      <c r="T76" s="98"/>
      <c r="U76" s="88"/>
      <c r="V76" s="88"/>
      <c r="W76" s="88"/>
      <c r="X76" s="41"/>
      <c r="Y76" s="59"/>
      <c r="Z76" s="59"/>
      <c r="AA76" s="59"/>
      <c r="AB76" s="59"/>
      <c r="AC76" s="59"/>
      <c r="AD76" s="59"/>
      <c r="AE76" s="59"/>
      <c r="AF76" s="59"/>
      <c r="AG76" s="59"/>
      <c r="AH76" s="59"/>
      <c r="AI76" s="59"/>
      <c r="AJ76" s="59"/>
      <c r="AK76" s="59"/>
      <c r="AL76" s="59"/>
    </row>
    <row r="77" spans="1:38" s="16" customFormat="1" x14ac:dyDescent="0.2">
      <c r="A77" s="109" t="s">
        <v>66</v>
      </c>
      <c r="B77" s="98"/>
      <c r="C77" s="98"/>
      <c r="D77" s="98"/>
      <c r="E77" s="98"/>
      <c r="F77" s="98"/>
      <c r="G77" s="98"/>
      <c r="H77" s="98"/>
      <c r="I77" s="98"/>
      <c r="J77" s="98"/>
      <c r="K77" s="98"/>
      <c r="L77" s="98"/>
      <c r="M77" s="98"/>
      <c r="N77" s="98"/>
      <c r="O77" s="98"/>
      <c r="P77" s="98"/>
      <c r="Q77" s="98"/>
      <c r="R77" s="98"/>
      <c r="S77" s="98"/>
      <c r="T77" s="98"/>
      <c r="U77" s="88"/>
      <c r="V77" s="88"/>
      <c r="W77" s="88"/>
      <c r="X77" s="41"/>
      <c r="Y77" s="59"/>
      <c r="Z77" s="59"/>
      <c r="AA77" s="59"/>
      <c r="AB77" s="59"/>
      <c r="AC77" s="59"/>
      <c r="AD77" s="59"/>
      <c r="AE77" s="59"/>
      <c r="AF77" s="59"/>
      <c r="AG77" s="59"/>
      <c r="AH77" s="59"/>
      <c r="AI77" s="59"/>
      <c r="AJ77" s="59"/>
      <c r="AK77" s="59"/>
      <c r="AL77" s="59"/>
    </row>
    <row r="78" spans="1:38" s="16" customFormat="1" ht="21" customHeight="1" x14ac:dyDescent="0.2">
      <c r="A78" s="41"/>
      <c r="B78" s="98"/>
      <c r="C78" s="98"/>
      <c r="D78" s="98"/>
      <c r="E78" s="98"/>
      <c r="F78" s="98"/>
      <c r="G78" s="98"/>
      <c r="H78" s="98"/>
      <c r="I78" s="98"/>
      <c r="J78" s="98"/>
      <c r="K78" s="98"/>
      <c r="L78" s="98"/>
      <c r="M78" s="98"/>
      <c r="N78" s="98"/>
      <c r="O78" s="98"/>
      <c r="P78" s="98"/>
      <c r="Q78" s="98"/>
      <c r="R78" s="98"/>
      <c r="S78" s="98"/>
      <c r="T78" s="98"/>
      <c r="U78" s="88"/>
      <c r="V78" s="88"/>
      <c r="W78" s="88"/>
      <c r="X78" s="41"/>
      <c r="Y78" s="59"/>
      <c r="Z78" s="59"/>
      <c r="AA78" s="59"/>
      <c r="AB78" s="59"/>
      <c r="AC78" s="59"/>
      <c r="AD78" s="59"/>
      <c r="AE78" s="59"/>
      <c r="AF78" s="59"/>
      <c r="AG78" s="59"/>
      <c r="AH78" s="59"/>
      <c r="AI78" s="59"/>
      <c r="AJ78" s="59"/>
      <c r="AK78" s="59"/>
      <c r="AL78" s="59"/>
    </row>
    <row r="79" spans="1:38" s="16" customFormat="1" x14ac:dyDescent="0.2">
      <c r="A79" s="41"/>
      <c r="B79" s="98"/>
      <c r="C79" s="98"/>
      <c r="D79" s="98"/>
      <c r="E79" s="98"/>
      <c r="F79" s="98"/>
      <c r="G79" s="98"/>
      <c r="H79" s="98"/>
      <c r="I79" s="98"/>
      <c r="J79" s="98"/>
      <c r="K79" s="98"/>
      <c r="L79" s="98"/>
      <c r="M79" s="98"/>
      <c r="N79" s="98"/>
      <c r="O79" s="98"/>
      <c r="P79" s="98"/>
      <c r="Q79" s="98"/>
      <c r="R79" s="98"/>
      <c r="S79" s="98"/>
      <c r="T79" s="98"/>
      <c r="U79" s="88"/>
      <c r="V79" s="88"/>
      <c r="W79" s="88"/>
      <c r="X79" s="41"/>
      <c r="Y79" s="59"/>
      <c r="Z79" s="59"/>
      <c r="AA79" s="59"/>
      <c r="AB79" s="59"/>
      <c r="AC79" s="59"/>
      <c r="AD79" s="59"/>
      <c r="AE79" s="59"/>
      <c r="AF79" s="59"/>
      <c r="AG79" s="59"/>
      <c r="AH79" s="59"/>
      <c r="AI79" s="59"/>
      <c r="AJ79" s="59"/>
      <c r="AK79" s="59"/>
      <c r="AL79" s="59"/>
    </row>
    <row r="80" spans="1:38" s="16" customFormat="1" x14ac:dyDescent="0.2">
      <c r="A80" s="41"/>
      <c r="B80" s="98"/>
      <c r="C80" s="98"/>
      <c r="D80" s="98"/>
      <c r="E80" s="98"/>
      <c r="F80" s="98"/>
      <c r="G80" s="98"/>
      <c r="H80" s="98"/>
      <c r="I80" s="98"/>
      <c r="J80" s="98"/>
      <c r="K80" s="98"/>
      <c r="L80" s="98"/>
      <c r="M80" s="98"/>
      <c r="N80" s="98"/>
      <c r="O80" s="98"/>
      <c r="P80" s="98"/>
      <c r="Q80" s="98"/>
      <c r="R80" s="98"/>
      <c r="S80" s="98"/>
      <c r="T80" s="98"/>
      <c r="U80" s="88"/>
      <c r="V80" s="88"/>
      <c r="W80" s="88"/>
      <c r="X80" s="41"/>
      <c r="Y80" s="59"/>
      <c r="Z80" s="59"/>
      <c r="AA80" s="59"/>
      <c r="AB80" s="59"/>
      <c r="AC80" s="59"/>
      <c r="AD80" s="59"/>
      <c r="AE80" s="59"/>
      <c r="AF80" s="59"/>
      <c r="AG80" s="59"/>
      <c r="AH80" s="59"/>
      <c r="AI80" s="59"/>
      <c r="AJ80" s="59"/>
      <c r="AK80" s="59"/>
      <c r="AL80" s="59"/>
    </row>
    <row r="81" spans="1:38" s="16" customFormat="1" x14ac:dyDescent="0.2">
      <c r="A81" s="41"/>
      <c r="B81" s="98"/>
      <c r="C81" s="98"/>
      <c r="D81" s="98"/>
      <c r="E81" s="98"/>
      <c r="F81" s="98"/>
      <c r="G81" s="98"/>
      <c r="H81" s="98"/>
      <c r="I81" s="98"/>
      <c r="J81" s="98"/>
      <c r="K81" s="98"/>
      <c r="L81" s="98"/>
      <c r="M81" s="98"/>
      <c r="N81" s="98"/>
      <c r="O81" s="98"/>
      <c r="P81" s="98"/>
      <c r="Q81" s="98"/>
      <c r="R81" s="98"/>
      <c r="S81" s="98"/>
      <c r="T81" s="98"/>
      <c r="U81" s="88"/>
      <c r="V81" s="88"/>
      <c r="W81" s="88"/>
      <c r="X81" s="41"/>
      <c r="Y81" s="59"/>
      <c r="Z81" s="59"/>
      <c r="AA81" s="59"/>
      <c r="AB81" s="59"/>
      <c r="AC81" s="59"/>
      <c r="AD81" s="59"/>
      <c r="AE81" s="59"/>
      <c r="AF81" s="59"/>
      <c r="AG81" s="59"/>
      <c r="AH81" s="59"/>
      <c r="AI81" s="59"/>
      <c r="AJ81" s="59"/>
      <c r="AK81" s="59"/>
      <c r="AL81" s="59"/>
    </row>
    <row r="82" spans="1:38" s="16" customFormat="1" ht="27" customHeight="1" x14ac:dyDescent="0.2">
      <c r="A82" s="41"/>
      <c r="B82" s="98"/>
      <c r="C82" s="98"/>
      <c r="D82" s="98"/>
      <c r="E82" s="98"/>
      <c r="F82" s="98"/>
      <c r="G82" s="98"/>
      <c r="H82" s="98"/>
      <c r="I82" s="98"/>
      <c r="J82" s="98"/>
      <c r="K82" s="98"/>
      <c r="L82" s="98"/>
      <c r="M82" s="98"/>
      <c r="N82" s="98"/>
      <c r="O82" s="98"/>
      <c r="P82" s="98"/>
      <c r="Q82" s="98"/>
      <c r="R82" s="98"/>
      <c r="S82" s="98"/>
      <c r="T82" s="98"/>
      <c r="U82" s="88"/>
      <c r="V82" s="88"/>
      <c r="W82" s="88"/>
      <c r="X82" s="41"/>
      <c r="Y82" s="59"/>
      <c r="Z82" s="59"/>
      <c r="AA82" s="59"/>
      <c r="AB82" s="59"/>
      <c r="AC82" s="59"/>
      <c r="AD82" s="59"/>
      <c r="AE82" s="59"/>
      <c r="AF82" s="59"/>
      <c r="AG82" s="59"/>
      <c r="AH82" s="59"/>
      <c r="AI82" s="59"/>
      <c r="AJ82" s="59"/>
      <c r="AK82" s="59"/>
      <c r="AL82" s="59"/>
    </row>
    <row r="83" spans="1:38" s="16" customFormat="1" ht="15" customHeight="1" x14ac:dyDescent="0.2">
      <c r="A83" s="105"/>
      <c r="B83" s="105"/>
      <c r="C83" s="105"/>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59"/>
      <c r="AH83" s="59"/>
      <c r="AI83" s="59"/>
      <c r="AJ83" s="88"/>
      <c r="AK83" s="59"/>
      <c r="AL83" s="59"/>
    </row>
    <row r="84" spans="1:38" s="16" customFormat="1" ht="23.25" customHeight="1" x14ac:dyDescent="0.2">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59"/>
      <c r="AH84" s="59"/>
      <c r="AI84" s="59"/>
      <c r="AJ84" s="88"/>
      <c r="AK84" s="59"/>
      <c r="AL84" s="59"/>
    </row>
    <row r="85" spans="1:38" s="16" customFormat="1" ht="24.75" customHeight="1" x14ac:dyDescent="0.2">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59"/>
      <c r="AA85" s="100"/>
      <c r="AB85" s="100"/>
      <c r="AC85" s="100"/>
      <c r="AD85" s="59"/>
      <c r="AE85" s="100"/>
      <c r="AF85" s="59"/>
      <c r="AG85" s="59"/>
      <c r="AH85" s="59"/>
      <c r="AI85" s="59"/>
      <c r="AJ85" s="88"/>
      <c r="AK85" s="59"/>
      <c r="AL85" s="59"/>
    </row>
    <row r="86" spans="1:38" s="16" customFormat="1" x14ac:dyDescent="0.2">
      <c r="A86" s="105"/>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59"/>
      <c r="AE86" s="59"/>
      <c r="AF86" s="59"/>
      <c r="AG86" s="59"/>
      <c r="AH86" s="59"/>
      <c r="AI86" s="59"/>
      <c r="AJ86" s="88"/>
      <c r="AK86" s="59"/>
      <c r="AL86" s="59"/>
    </row>
    <row r="87" spans="1:38" x14ac:dyDescent="0.2">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88"/>
      <c r="AK87" s="41"/>
      <c r="AL87" s="41"/>
    </row>
    <row r="88" spans="1:38" x14ac:dyDescent="0.2">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88"/>
      <c r="AK88" s="41"/>
      <c r="AL88" s="41"/>
    </row>
    <row r="89" spans="1:38" x14ac:dyDescent="0.2">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88"/>
      <c r="AK89" s="41"/>
      <c r="AL89" s="41"/>
    </row>
    <row r="90" spans="1:38" x14ac:dyDescent="0.2">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88"/>
      <c r="AK90" s="41"/>
      <c r="AL90" s="41"/>
    </row>
    <row r="91" spans="1:38" x14ac:dyDescent="0.2">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88"/>
      <c r="AK91" s="41"/>
      <c r="AL91" s="41"/>
    </row>
    <row r="92" spans="1:38" x14ac:dyDescent="0.2">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88"/>
      <c r="AK92" s="41"/>
      <c r="AL92" s="41"/>
    </row>
    <row r="93" spans="1:38" x14ac:dyDescent="0.2">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88"/>
      <c r="AK93" s="41"/>
      <c r="AL93" s="41"/>
    </row>
    <row r="94" spans="1:38" x14ac:dyDescent="0.2">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88"/>
      <c r="AK94" s="41"/>
      <c r="AL94" s="41"/>
    </row>
    <row r="95" spans="1:38" x14ac:dyDescent="0.2">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88"/>
      <c r="AK95" s="41"/>
      <c r="AL95" s="41"/>
    </row>
    <row r="96" spans="1:38" x14ac:dyDescent="0.2">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88"/>
      <c r="AK96" s="41"/>
      <c r="AL96" s="41"/>
    </row>
    <row r="97" spans="1:38" x14ac:dyDescent="0.2">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88"/>
      <c r="AK97" s="41"/>
      <c r="AL97" s="41"/>
    </row>
    <row r="98" spans="1:38" x14ac:dyDescent="0.2">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88"/>
      <c r="AK98" s="41"/>
      <c r="AL98" s="41"/>
    </row>
    <row r="99" spans="1:38" x14ac:dyDescent="0.2">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88"/>
      <c r="AK99" s="41"/>
      <c r="AL99" s="41"/>
    </row>
    <row r="100" spans="1:38" x14ac:dyDescent="0.2">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88"/>
      <c r="AK100" s="41"/>
      <c r="AL100" s="41"/>
    </row>
    <row r="101" spans="1:38" x14ac:dyDescent="0.2">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88"/>
      <c r="AK101" s="41"/>
      <c r="AL101" s="41"/>
    </row>
    <row r="102" spans="1:38" x14ac:dyDescent="0.2">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88"/>
      <c r="AK102" s="41"/>
      <c r="AL102" s="41"/>
    </row>
    <row r="103" spans="1:38" x14ac:dyDescent="0.2">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88"/>
      <c r="AK103" s="59"/>
      <c r="AL103" s="41"/>
    </row>
    <row r="104" spans="1:38" x14ac:dyDescent="0.2">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88"/>
      <c r="AK104" s="59"/>
      <c r="AL104" s="41"/>
    </row>
    <row r="105" spans="1:38" x14ac:dyDescent="0.2">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c r="AJ105" s="88"/>
      <c r="AK105" s="59"/>
      <c r="AL105" s="41"/>
    </row>
    <row r="106" spans="1:38" x14ac:dyDescent="0.2">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88"/>
      <c r="AK106" s="59"/>
      <c r="AL106" s="41"/>
    </row>
    <row r="107" spans="1:38" x14ac:dyDescent="0.2">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88"/>
      <c r="AK107" s="59"/>
      <c r="AL107" s="41"/>
    </row>
    <row r="108" spans="1:38" x14ac:dyDescent="0.2">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88"/>
      <c r="AK108" s="59"/>
      <c r="AL108" s="41"/>
    </row>
    <row r="109" spans="1:38" x14ac:dyDescent="0.2">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88"/>
      <c r="AK109" s="59"/>
      <c r="AL109" s="41"/>
    </row>
    <row r="110" spans="1:38" x14ac:dyDescent="0.2">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88"/>
      <c r="AK110" s="59"/>
      <c r="AL110" s="41"/>
    </row>
    <row r="111" spans="1:38"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88"/>
      <c r="AK111" s="59"/>
      <c r="AL111" s="41"/>
    </row>
    <row r="112" spans="1:38" x14ac:dyDescent="0.2">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88"/>
      <c r="AK112" s="59"/>
      <c r="AL112" s="41"/>
    </row>
    <row r="113" spans="1:38" x14ac:dyDescent="0.2">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88"/>
      <c r="AK113" s="59"/>
      <c r="AL113" s="41"/>
    </row>
    <row r="114" spans="1:38" x14ac:dyDescent="0.2">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row>
    <row r="115" spans="1:38" x14ac:dyDescent="0.2">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c r="AJ115" s="41"/>
      <c r="AK115" s="59"/>
      <c r="AL115" s="41"/>
    </row>
    <row r="116" spans="1:38" x14ac:dyDescent="0.2">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59"/>
      <c r="AL116" s="41"/>
    </row>
    <row r="117" spans="1:38" x14ac:dyDescent="0.2">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c r="AJ117" s="41"/>
      <c r="AK117" s="59"/>
      <c r="AL117" s="41"/>
    </row>
    <row r="118" spans="1:38" x14ac:dyDescent="0.2">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c r="AJ118" s="41"/>
      <c r="AK118" s="59"/>
      <c r="AL118" s="41"/>
    </row>
    <row r="119" spans="1:38" x14ac:dyDescent="0.2">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c r="AJ119" s="41"/>
      <c r="AK119" s="59"/>
      <c r="AL119" s="41"/>
    </row>
    <row r="120" spans="1:38" x14ac:dyDescent="0.2">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c r="AJ120" s="41"/>
      <c r="AK120" s="59"/>
      <c r="AL120" s="41"/>
    </row>
    <row r="121" spans="1:38" x14ac:dyDescent="0.2">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c r="AJ121" s="59"/>
      <c r="AK121" s="59"/>
      <c r="AL121" s="41"/>
    </row>
    <row r="122" spans="1:38" x14ac:dyDescent="0.2">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c r="AJ122" s="59"/>
      <c r="AK122" s="59"/>
      <c r="AL122" s="41"/>
    </row>
    <row r="123" spans="1:38" x14ac:dyDescent="0.2">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9"/>
      <c r="AL123" s="41"/>
    </row>
    <row r="124" spans="1:38" x14ac:dyDescent="0.2">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59"/>
      <c r="AK124" s="59"/>
      <c r="AL124" s="41"/>
    </row>
    <row r="125" spans="1:38" x14ac:dyDescent="0.2">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c r="AJ125" s="59"/>
      <c r="AK125" s="59"/>
      <c r="AL125" s="41"/>
    </row>
    <row r="126" spans="1:38" x14ac:dyDescent="0.2">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59"/>
      <c r="AK126" s="41"/>
      <c r="AL126" s="41"/>
    </row>
    <row r="127" spans="1:38" x14ac:dyDescent="0.2">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c r="AJ127" s="59"/>
      <c r="AK127" s="59"/>
      <c r="AL127" s="41"/>
    </row>
    <row r="128" spans="1:38" x14ac:dyDescent="0.2">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59"/>
      <c r="AL128" s="41"/>
    </row>
    <row r="129" spans="1:38" x14ac:dyDescent="0.2">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row>
    <row r="130" spans="1:38" x14ac:dyDescent="0.2">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c r="AJ130" s="41"/>
      <c r="AK130" s="59"/>
      <c r="AL130" s="41"/>
    </row>
    <row r="131" spans="1:38" x14ac:dyDescent="0.2">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row>
    <row r="132" spans="1:38" x14ac:dyDescent="0.2">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59"/>
      <c r="AL132" s="41"/>
    </row>
    <row r="133" spans="1:38" x14ac:dyDescent="0.2">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59"/>
      <c r="AL133" s="41"/>
    </row>
    <row r="134" spans="1:38" x14ac:dyDescent="0.2">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c r="AJ134" s="41"/>
      <c r="AK134" s="59"/>
      <c r="AL134" s="41"/>
    </row>
    <row r="135" spans="1:38" x14ac:dyDescent="0.2">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c r="AJ135" s="41"/>
      <c r="AK135" s="59"/>
      <c r="AL135" s="41"/>
    </row>
    <row r="136" spans="1:38" x14ac:dyDescent="0.2">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59"/>
      <c r="AL136" s="41"/>
    </row>
    <row r="137" spans="1:38" x14ac:dyDescent="0.2">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c r="AL137" s="41"/>
    </row>
    <row r="138" spans="1:38" x14ac:dyDescent="0.2">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c r="AL138" s="41"/>
    </row>
    <row r="139" spans="1:38" x14ac:dyDescent="0.2">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c r="AJ139" s="41"/>
      <c r="AK139" s="41"/>
      <c r="AL139" s="41"/>
    </row>
    <row r="140" spans="1:38" x14ac:dyDescent="0.2">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row>
    <row r="141" spans="1:38" x14ac:dyDescent="0.2">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row>
    <row r="142" spans="1:38" x14ac:dyDescent="0.2">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row>
    <row r="143" spans="1:38" x14ac:dyDescent="0.2">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row>
    <row r="144" spans="1:38" x14ac:dyDescent="0.2">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row>
    <row r="145" spans="1:38" x14ac:dyDescent="0.2">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t="s">
        <v>144</v>
      </c>
      <c r="AK145" s="41"/>
      <c r="AL145" s="41"/>
    </row>
    <row r="146" spans="1:38" x14ac:dyDescent="0.2">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t="s">
        <v>155</v>
      </c>
      <c r="AK146" s="41"/>
      <c r="AL146" s="41"/>
    </row>
    <row r="147" spans="1:38"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t="s">
        <v>103</v>
      </c>
      <c r="AK147" s="41"/>
      <c r="AL147" s="41"/>
    </row>
    <row r="148" spans="1:38" x14ac:dyDescent="0.2">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t="s">
        <v>112</v>
      </c>
      <c r="AK148" s="41"/>
      <c r="AL148" s="41"/>
    </row>
    <row r="149" spans="1:38" x14ac:dyDescent="0.2">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t="s">
        <v>113</v>
      </c>
      <c r="AK149" s="41"/>
      <c r="AL149" s="41"/>
    </row>
    <row r="150" spans="1:38" x14ac:dyDescent="0.2">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t="s">
        <v>114</v>
      </c>
      <c r="AK150" s="41"/>
      <c r="AL150" s="41"/>
    </row>
    <row r="151" spans="1:38" x14ac:dyDescent="0.2">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t="s">
        <v>115</v>
      </c>
      <c r="AK151" s="41"/>
      <c r="AL151" s="41"/>
    </row>
    <row r="152" spans="1:38" x14ac:dyDescent="0.2">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38" x14ac:dyDescent="0.2">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38" x14ac:dyDescent="0.2">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row>
    <row r="155" spans="1:38" x14ac:dyDescent="0.2">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row>
    <row r="156" spans="1:38" x14ac:dyDescent="0.2">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row>
    <row r="157" spans="1:38" x14ac:dyDescent="0.2">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c r="AJ157" s="41"/>
      <c r="AK157" s="41"/>
      <c r="AL157" s="41"/>
    </row>
    <row r="158" spans="1:38" x14ac:dyDescent="0.2">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row>
    <row r="159" spans="1:38" x14ac:dyDescent="0.2">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row>
    <row r="160" spans="1:38" x14ac:dyDescent="0.2">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row>
    <row r="161" spans="1:38" x14ac:dyDescent="0.2">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59"/>
      <c r="AK161" s="41"/>
      <c r="AL161" s="41"/>
    </row>
    <row r="162" spans="1:38" x14ac:dyDescent="0.2">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row>
    <row r="163" spans="1:38" x14ac:dyDescent="0.2">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59"/>
      <c r="AK163" s="41"/>
      <c r="AL163" s="41"/>
    </row>
    <row r="164" spans="1:38" x14ac:dyDescent="0.2">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c r="AJ164" s="41"/>
      <c r="AK164" s="41"/>
      <c r="AL164" s="41"/>
    </row>
    <row r="165" spans="1:38" x14ac:dyDescent="0.2">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c r="AJ165" s="59"/>
      <c r="AK165" s="41"/>
      <c r="AL165" s="41"/>
    </row>
    <row r="166" spans="1:38" x14ac:dyDescent="0.2">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59"/>
      <c r="AK166" s="41"/>
      <c r="AL166" s="41"/>
    </row>
    <row r="167" spans="1:38" x14ac:dyDescent="0.2">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59"/>
      <c r="AK167" s="41"/>
      <c r="AL167" s="41"/>
    </row>
    <row r="168" spans="1:38" x14ac:dyDescent="0.2">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59"/>
      <c r="AK168" s="41"/>
      <c r="AL168" s="41"/>
    </row>
    <row r="169" spans="1:38" x14ac:dyDescent="0.2">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59"/>
      <c r="AK169" s="41"/>
      <c r="AL169" s="41"/>
    </row>
  </sheetData>
  <dataValidations count="1">
    <dataValidation type="list" allowBlank="1" showInputMessage="1" showErrorMessage="1" sqref="A3" xr:uid="{B033245D-D07B-45B7-83CD-19D9AD6D7760}">
      <formula1>$AJ$145:$AJ$151</formula1>
    </dataValidation>
  </dataValidations>
  <hyperlinks>
    <hyperlink ref="A73" r:id="rId1" xr:uid="{E6A10F5F-2318-4BFF-B11B-F9B54F7039AD}"/>
    <hyperlink ref="A76" r:id="rId2" xr:uid="{13532C50-60C7-421F-9AE4-772A9E437512}"/>
    <hyperlink ref="A58" location="FRS_geog_cats" display="1 For a list of FRAs and whether they are considered &quot;Metropolitan&quot;, &quot;Non Metropolitan&quot;, &quot;Predominately Rural&quot;, &quot;Significantly Rural&quot; or &quot;Predominantely Urban&quot; please see the FRS geographical categories sheet." xr:uid="{3AD886F0-21C2-45C8-B14A-B27BAA1227B3}"/>
    <hyperlink ref="A58:H58"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0C09DB66-F005-4706-B6EB-4F506311E2D4}"/>
    <hyperlink ref="A68" r:id="rId3" location="workforce" display="Detailed notes can be found in the guidance document, which has been extended this year." xr:uid="{69FA66E0-429C-4916-8107-32DC180EA678}"/>
  </hyperlinks>
  <pageMargins left="0.70866141732283472" right="0.70866141732283472" top="0.74803149606299213" bottom="0.74803149606299213" header="0.31496062992125984" footer="0.31496062992125984"/>
  <pageSetup paperSize="9" orientation="portrait" r:id="rId4"/>
  <headerFooter>
    <oddHeader>&amp;C&amp;"Calibri"&amp;10&amp;K000000 OFFICIAL-SENSITIVE - MHCLG ONLY&amp;1#_x000D_</oddHeader>
    <oddFooter>&amp;C_x000D_&amp;1#&amp;"Calibri"&amp;10&amp;K000000 OFFICIAL-SENSITIVE - MHCLG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HOMigrated xmlns="f2aea08d-7fae-41c6-92ff-91df552a059b">false</HOMigrated>
    <lcf76f155ced4ddcb4097134ff3c332f xmlns="f8e9d96c-a07e-4933-9220-38ca5ec96d4e">
      <Terms xmlns="http://schemas.microsoft.com/office/infopath/2007/PartnerControls"/>
    </lcf76f155ced4ddcb4097134ff3c332f>
    <lae2bfa7b6474897ab4a53f76ea236c7 xmlns="f2aea08d-7fae-41c6-92ff-91df552a059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f2aea08d-7fae-41c6-92ff-91df552a059b">
      <Value>3</Value>
      <Value>2</Value>
      <Value>1</Value>
    </TaxCatchAll>
    <HOworkspaceType xmlns="f2aea08d-7fae-41c6-92ff-91df552a059b">Continuous Teamwork</HOworkspaceType>
    <id2a76e1917c4be6961e12b425f79256 xmlns="f2aea08d-7fae-41c6-92ff-91df552a059b">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id2a76e1917c4be6961e12b425f79256>
    <ie640504e2964b25856743efbfa846d6 xmlns="f2aea08d-7fae-41c6-92ff-91df552a059b">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ie640504e2964b25856743efbfa846d6>
    <i8d248d2f27048728597da4d9cc9bde9 xmlns="f2aea08d-7fae-41c6-92ff-91df552a059b" xsi:nil="true"/>
    <TaxCatchAllLabel xmlns="f2aea08d-7fae-41c6-92ff-91df552a05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HO document" ma:contentTypeID="0x010100B49A4B2752467149B314925194543C540100BA87D6D06E82E64EBECCFEC12E2E263E" ma:contentTypeVersion="47" ma:contentTypeDescription="Create a new document." ma:contentTypeScope="" ma:versionID="17469c551943f667eebd6c5c016323a3">
  <xsd:schema xmlns:xsd="http://www.w3.org/2001/XMLSchema" xmlns:xs="http://www.w3.org/2001/XMLSchema" xmlns:p="http://schemas.microsoft.com/office/2006/metadata/properties" xmlns:ns2="f2aea08d-7fae-41c6-92ff-91df552a059b" xmlns:ns3="f8e9d96c-a07e-4933-9220-38ca5ec96d4e" targetNamespace="http://schemas.microsoft.com/office/2006/metadata/properties" ma:root="true" ma:fieldsID="32a73ac0e4c5e085799d35708320c5e8" ns2:_="" ns3:_="">
    <xsd:import namespace="f2aea08d-7fae-41c6-92ff-91df552a059b"/>
    <xsd:import namespace="f8e9d96c-a07e-4933-9220-38ca5ec96d4e"/>
    <xsd:element name="properties">
      <xsd:complexType>
        <xsd:sequence>
          <xsd:element name="documentManagement">
            <xsd:complexType>
              <xsd:all>
                <xsd:element ref="ns2:i8d248d2f27048728597da4d9cc9bde9" minOccurs="0"/>
                <xsd:element ref="ns2:TaxCatchAll" minOccurs="0"/>
                <xsd:element ref="ns2:HOworkspaceType" minOccurs="0"/>
                <xsd:element ref="ns2:HOMigrated" minOccurs="0"/>
                <xsd:element ref="ns2:TaxCatchAllLabel" minOccurs="0"/>
                <xsd:element ref="ns2:ie640504e2964b25856743efbfa846d6" minOccurs="0"/>
                <xsd:element ref="ns2:id2a76e1917c4be6961e12b425f79256" minOccurs="0"/>
                <xsd:element ref="ns2:lae2bfa7b6474897ab4a53f76ea236c7"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ea08d-7fae-41c6-92ff-91df552a059b" elementFormDefault="qualified">
    <xsd:import namespace="http://schemas.microsoft.com/office/2006/documentManagement/types"/>
    <xsd:import namespace="http://schemas.microsoft.com/office/infopath/2007/PartnerControls"/>
    <xsd:element name="i8d248d2f27048728597da4d9cc9bde9" ma:index="8" nillable="true" ma:displayName="Government Security Classification_0" ma:hidden="true" ma:internalName="i8d248d2f27048728597da4d9cc9bde9" ma:readOnly="false">
      <xsd:simpleType>
        <xsd:restriction base="dms:Note"/>
      </xsd:simpleType>
    </xsd:element>
    <xsd:element name="TaxCatchAll" ma:index="9" nillable="true" ma:displayName="Taxonomy Catch All Column" ma:hidden="true" ma:list="{1d06f445-af8f-4fa1-b139-95757d447b16}" ma:internalName="TaxCatchAll" ma:readOnly="false" ma:showField="CatchAllData"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HOworkspaceType" ma:index="13" nillable="true" ma:displayName="Workspace Type" ma:default="Continuous Teamwork" ma:internalName="HOworkspaceType" ma:readOnly="false">
      <xsd:simpleType>
        <xsd:restriction base="dms:Text"/>
      </xsd:simpleType>
    </xsd:element>
    <xsd:element name="HOMigrated" ma:index="14" nillable="true" ma:displayName="Migrated" ma:default="0" ma:internalName="HOMigrated" ma:readOnly="false">
      <xsd:simpleType>
        <xsd:restriction base="dms:Boolean"/>
      </xsd:simpleType>
    </xsd:element>
    <xsd:element name="TaxCatchAllLabel" ma:index="15" nillable="true" ma:displayName="Taxonomy Catch All Column1" ma:hidden="true" ma:list="{1d06f445-af8f-4fa1-b139-95757d447b16}" ma:internalName="TaxCatchAllLabel" ma:readOnly="false" ma:showField="CatchAllDataLabel"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ie640504e2964b25856743efbfa846d6" ma:index="16" ma:taxonomy="true" ma:internalName="ie640504e2964b25856743efbfa846d6" ma:taxonomyFieldName="HOCopyrightLevel" ma:displayName="Copyright level" ma:readOnly="false" ma:default="2;#Crown|69589897-2828-4761-976e-717fd8e631c9" ma:fieldId="{cf401361-b24e-474c-b011-be6eb76c0e76}" ma:sspId="756ca3a0-e5c0-40d7-8522-e7aae8be603d" ma:termSetId="bdd694c6-7266-48f2-93d6-d15992cd203e" ma:anchorId="00000000-0000-0000-0000-000000000000" ma:open="false" ma:isKeyword="false">
      <xsd:complexType>
        <xsd:sequence>
          <xsd:element ref="pc:Terms" minOccurs="0" maxOccurs="1"/>
        </xsd:sequence>
      </xsd:complexType>
    </xsd:element>
    <xsd:element name="id2a76e1917c4be6961e12b425f79256" ma:index="17" nillable="true" ma:taxonomy="true" ma:internalName="id2a76e1917c4be6961e12b425f79256" ma:taxonomyFieldName="HOBusinessUnit" ma:displayName="Business unit" ma:readOnly="false" ma:default="1;#Police and Fire Analysis Unit (A)|755c0ad7-1cd3-4e30-b1c3-86b5a4ff9bf7" ma:fieldId="{3b5e598a-f171-4153-9648-acf311d7477b}" ma:sspId="756ca3a0-e5c0-40d7-8522-e7aae8be603d" ma:termSetId="55eb802e-fbca-455b-a7d2-d5919d4ea3d2" ma:anchorId="00000000-0000-0000-0000-000000000000" ma:open="false" ma:isKeyword="false">
      <xsd:complexType>
        <xsd:sequence>
          <xsd:element ref="pc:Terms" minOccurs="0" maxOccurs="1"/>
        </xsd:sequence>
      </xsd:complexType>
    </xsd:element>
    <xsd:element name="lae2bfa7b6474897ab4a53f76ea236c7" ma:index="1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756ca3a0-e5c0-40d7-8522-e7aae8be603d" ma:termSetId="56209604-fc17-4ace-9b7b-f45f0f17d50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9d96c-a07e-4933-9220-38ca5ec96d4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CR" ma:index="26" nillable="true" ma:displayName="Extracted Text" ma:internalName="MediaServiceOCR"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5C432E-B19E-4A6C-AEC6-09E89E8D3BC8}">
  <ds:schemaRefs>
    <ds:schemaRef ds:uri="http://schemas.microsoft.com/sharepoint/v3/contenttype/forms"/>
  </ds:schemaRefs>
</ds:datastoreItem>
</file>

<file path=customXml/itemProps2.xml><?xml version="1.0" encoding="utf-8"?>
<ds:datastoreItem xmlns:ds="http://schemas.openxmlformats.org/officeDocument/2006/customXml" ds:itemID="{2AD75F86-BEAC-48AA-B7FE-0A4A9CC97FB2}">
  <ds:schemaRefs>
    <ds:schemaRef ds:uri="http://purl.org/dc/terms/"/>
    <ds:schemaRef ds:uri="http://purl.org/dc/dcmitype/"/>
    <ds:schemaRef ds:uri="http://schemas.microsoft.com/office/2006/documentManagement/types"/>
    <ds:schemaRef ds:uri="http://purl.org/dc/elements/1.1/"/>
    <ds:schemaRef ds:uri="http://schemas.microsoft.com/office/2006/metadata/properties"/>
    <ds:schemaRef ds:uri="f8e9d96c-a07e-4933-9220-38ca5ec96d4e"/>
    <ds:schemaRef ds:uri="http://schemas.microsoft.com/office/infopath/2007/PartnerControls"/>
    <ds:schemaRef ds:uri="http://schemas.openxmlformats.org/package/2006/metadata/core-properties"/>
    <ds:schemaRef ds:uri="f2aea08d-7fae-41c6-92ff-91df552a059b"/>
    <ds:schemaRef ds:uri="http://www.w3.org/XML/1998/namespace"/>
  </ds:schemaRefs>
</ds:datastoreItem>
</file>

<file path=customXml/itemProps3.xml><?xml version="1.0" encoding="utf-8"?>
<ds:datastoreItem xmlns:ds="http://schemas.openxmlformats.org/officeDocument/2006/customXml" ds:itemID="{D785EE1D-97E4-4541-BFD7-C3AD2438AA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ea08d-7fae-41c6-92ff-91df552a059b"/>
    <ds:schemaRef ds:uri="f8e9d96c-a07e-4933-9220-38ca5ec96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fbcf4e2-5e8b-446d-924e-95d6b0c92ad4}"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config</vt:lpstr>
      <vt:lpstr>Cover_sheet</vt:lpstr>
      <vt:lpstr>Contents</vt:lpstr>
      <vt:lpstr>Data - apprentices</vt:lpstr>
      <vt:lpstr>FIRE1125a_working</vt:lpstr>
      <vt:lpstr>FIRE1125a</vt:lpstr>
      <vt:lpstr>Data - new apprentices</vt:lpstr>
      <vt:lpstr>FIRE1125b_working</vt:lpstr>
      <vt:lpstr>FIRE1125b</vt:lpstr>
      <vt:lpstr>FRS geographical categories</vt:lpstr>
      <vt:lpstr>Contents!Print_Area</vt:lpstr>
      <vt:lpstr>FIRE1125a!Print_Area</vt:lpstr>
      <vt:lpstr>FIRE1125b!Print_Area</vt:lpstr>
      <vt:lpstr>FIRE1125a!Print_Titles</vt:lpstr>
      <vt:lpstr>FIRE1125b!Print_Titles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FIRE1125: Apprentices by age, fire and rescue authority and role</dc:title>
  <dc:creator/>
  <cp:keywords>data tables, apprentices, 2022</cp:keywords>
  <cp:lastModifiedBy/>
  <dcterms:created xsi:type="dcterms:W3CDTF">2022-10-14T13:22:21Z</dcterms:created>
  <dcterms:modified xsi:type="dcterms:W3CDTF">2025-11-28T12:09:42Z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0x010100B49A4B2752467149B314925194543C540100BA87D6D06E82E64EBECCFEC12E2E263E</vt:lpwstr>
  </property>
  <property fmtid="{D5CDD505-2E9C-101B-9397-08002B2CF9AE}" pid="3" name="MediaServiceImageTags">
    <vt:lpwstr/>
  </property>
  <property fmtid="{D5CDD505-2E9C-101B-9397-08002B2CF9AE}" pid="4" name="HOCopyrightLevel">
    <vt:lpwstr>2;#Crown|69589897-2828-4761-976e-717fd8e631c9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1;#Police and Fire Analysis Unit (A)|755c0ad7-1cd3-4e30-b1c3-86b5a4ff9bf7</vt:lpwstr>
  </property>
</Properties>
</file>