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codeName="ThisWorkbook"/>
  <xr:revisionPtr revIDLastSave="2" documentId="8_{DE23B836-1084-49A2-A3E7-A52C6169B00E}" xr6:coauthVersionLast="47" xr6:coauthVersionMax="47" xr10:uidLastSave="{B5DF6DF0-96ED-4045-9BAD-17ED6EAE1383}"/>
  <workbookProtection workbookAlgorithmName="SHA-512" workbookHashValue="4O23BcVf5YsIptPAPCBOfqqwWL0XgS/W/WkxNpv3/Pjyx74UOoZogllngTc0/Bn5E7IwesuUaKFeFdV6MhV+aQ==" workbookSaltValue="78VugTfRGVmXfNVGN8W6Pg==" workbookSpinCount="100000" lockStructure="1"/>
  <bookViews>
    <workbookView xWindow="-120" yWindow="-120" windowWidth="29040" windowHeight="15720" firstSheet="1" activeTab="1" xr2:uid="{00000000-000D-0000-FFFF-FFFF00000000}"/>
  </bookViews>
  <sheets>
    <sheet name="config" sheetId="5" state="hidden" r:id="rId1"/>
    <sheet name="Cover_sheet" sheetId="3" r:id="rId2"/>
    <sheet name="Contents" sheetId="4" r:id="rId3"/>
    <sheet name="Data" sheetId="6" r:id="rId4"/>
    <sheet name="FIRE0509_working" sheetId="1" state="hidden" r:id="rId5"/>
    <sheet name="FIRE0509" sheetId="2" r:id="rId6"/>
  </sheets>
  <definedNames>
    <definedName name="_xlnm.Print_Area" localSheetId="2">Contents!$A$1:$D$6</definedName>
    <definedName name="_xlnm.Print_Area" localSheetId="5">FIRE0509!$A$1:$H$46</definedName>
    <definedName name="_xlnm.Print_Titles" localSheetId="5">FIRE0509!$A:$A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4" l="1"/>
  <c r="A9" i="3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4" i="2"/>
  <c r="C5" i="2"/>
  <c r="D5" i="2"/>
  <c r="E5" i="2"/>
  <c r="F5" i="2"/>
  <c r="G5" i="2"/>
  <c r="H5" i="2"/>
  <c r="C6" i="2"/>
  <c r="D6" i="2"/>
  <c r="E6" i="2"/>
  <c r="F6" i="2"/>
  <c r="G6" i="2"/>
  <c r="H6" i="2"/>
  <c r="C7" i="2"/>
  <c r="D7" i="2"/>
  <c r="E7" i="2"/>
  <c r="F7" i="2"/>
  <c r="G7" i="2"/>
  <c r="H7" i="2"/>
  <c r="C8" i="2"/>
  <c r="D8" i="2"/>
  <c r="E8" i="2"/>
  <c r="F8" i="2"/>
  <c r="G8" i="2"/>
  <c r="H8" i="2"/>
  <c r="C9" i="2"/>
  <c r="D9" i="2"/>
  <c r="E9" i="2"/>
  <c r="F9" i="2"/>
  <c r="G9" i="2"/>
  <c r="H9" i="2"/>
  <c r="C10" i="2"/>
  <c r="D10" i="2"/>
  <c r="E10" i="2"/>
  <c r="F10" i="2"/>
  <c r="G10" i="2"/>
  <c r="H10" i="2"/>
  <c r="C11" i="2"/>
  <c r="D11" i="2"/>
  <c r="E11" i="2"/>
  <c r="F11" i="2"/>
  <c r="G11" i="2"/>
  <c r="H11" i="2"/>
  <c r="C12" i="2"/>
  <c r="D12" i="2"/>
  <c r="E12" i="2"/>
  <c r="F12" i="2"/>
  <c r="G12" i="2"/>
  <c r="H12" i="2"/>
  <c r="C13" i="2"/>
  <c r="D13" i="2"/>
  <c r="E13" i="2"/>
  <c r="F13" i="2"/>
  <c r="G13" i="2"/>
  <c r="H13" i="2"/>
  <c r="C14" i="2"/>
  <c r="D14" i="2"/>
  <c r="E14" i="2"/>
  <c r="F14" i="2"/>
  <c r="G14" i="2"/>
  <c r="H14" i="2"/>
  <c r="C15" i="2"/>
  <c r="D15" i="2"/>
  <c r="E15" i="2"/>
  <c r="F15" i="2"/>
  <c r="G15" i="2"/>
  <c r="H15" i="2"/>
  <c r="C16" i="2"/>
  <c r="D16" i="2"/>
  <c r="E16" i="2"/>
  <c r="F16" i="2"/>
  <c r="G16" i="2"/>
  <c r="H16" i="2"/>
  <c r="C17" i="2"/>
  <c r="D17" i="2"/>
  <c r="E17" i="2"/>
  <c r="F17" i="2"/>
  <c r="G17" i="2"/>
  <c r="H17" i="2"/>
  <c r="C18" i="2"/>
  <c r="D18" i="2"/>
  <c r="E18" i="2"/>
  <c r="F18" i="2"/>
  <c r="G18" i="2"/>
  <c r="H18" i="2"/>
  <c r="C19" i="2"/>
  <c r="D19" i="2"/>
  <c r="E19" i="2"/>
  <c r="F19" i="2"/>
  <c r="G19" i="2"/>
  <c r="H19" i="2"/>
  <c r="C20" i="2"/>
  <c r="D20" i="2"/>
  <c r="E20" i="2"/>
  <c r="F20" i="2"/>
  <c r="G20" i="2"/>
  <c r="H20" i="2"/>
  <c r="C21" i="2"/>
  <c r="D21" i="2"/>
  <c r="E21" i="2"/>
  <c r="F21" i="2"/>
  <c r="G21" i="2"/>
  <c r="H21" i="2"/>
  <c r="C22" i="2"/>
  <c r="D22" i="2"/>
  <c r="E22" i="2"/>
  <c r="F22" i="2"/>
  <c r="G22" i="2"/>
  <c r="H22" i="2"/>
  <c r="C23" i="2"/>
  <c r="D23" i="2"/>
  <c r="E23" i="2"/>
  <c r="F23" i="2"/>
  <c r="G23" i="2"/>
  <c r="H23" i="2"/>
  <c r="C24" i="2"/>
  <c r="D24" i="2"/>
  <c r="E24" i="2"/>
  <c r="F24" i="2"/>
  <c r="G24" i="2"/>
  <c r="H24" i="2"/>
  <c r="C25" i="2"/>
  <c r="D25" i="2"/>
  <c r="E25" i="2"/>
  <c r="F25" i="2"/>
  <c r="G25" i="2"/>
  <c r="H25" i="2"/>
  <c r="C26" i="2"/>
  <c r="D26" i="2"/>
  <c r="E26" i="2"/>
  <c r="F26" i="2"/>
  <c r="G26" i="2"/>
  <c r="H26" i="2"/>
  <c r="C27" i="2"/>
  <c r="D27" i="2"/>
  <c r="E27" i="2"/>
  <c r="F27" i="2"/>
  <c r="G27" i="2"/>
  <c r="H27" i="2"/>
  <c r="C28" i="2"/>
  <c r="D28" i="2"/>
  <c r="E28" i="2"/>
  <c r="F28" i="2"/>
  <c r="G28" i="2"/>
  <c r="H28" i="2"/>
  <c r="C29" i="2"/>
  <c r="D29" i="2"/>
  <c r="E29" i="2"/>
  <c r="F29" i="2"/>
  <c r="G29" i="2"/>
  <c r="H29" i="2"/>
  <c r="C30" i="2"/>
  <c r="D30" i="2"/>
  <c r="E30" i="2"/>
  <c r="F30" i="2"/>
  <c r="G30" i="2"/>
  <c r="H30" i="2"/>
  <c r="C31" i="2"/>
  <c r="D31" i="2"/>
  <c r="E31" i="2"/>
  <c r="F31" i="2"/>
  <c r="G31" i="2"/>
  <c r="H31" i="2"/>
  <c r="D4" i="2"/>
  <c r="E4" i="2"/>
  <c r="F4" i="2"/>
  <c r="G4" i="2"/>
  <c r="H4" i="2"/>
  <c r="C4" i="2"/>
  <c r="C33" i="1" l="1" a="1"/>
  <c r="C33" i="1" s="1"/>
  <c r="D33" i="1" a="1"/>
  <c r="D33" i="1" s="1"/>
  <c r="D33" i="2" s="1"/>
  <c r="F33" i="1" a="1"/>
  <c r="F33" i="1" s="1"/>
  <c r="F33" i="2" s="1"/>
  <c r="G33" i="1" a="1"/>
  <c r="G33" i="1" s="1"/>
  <c r="G33" i="2" s="1"/>
  <c r="C34" i="1" a="1"/>
  <c r="C34" i="1" s="1"/>
  <c r="C34" i="2" s="1"/>
  <c r="D34" i="1" a="1"/>
  <c r="D34" i="1" s="1"/>
  <c r="D34" i="2" s="1"/>
  <c r="F34" i="1" a="1"/>
  <c r="F34" i="1" s="1"/>
  <c r="F34" i="2" s="1"/>
  <c r="G34" i="1" a="1"/>
  <c r="G34" i="1" s="1"/>
  <c r="G34" i="2" s="1"/>
  <c r="C35" i="1" a="1"/>
  <c r="C35" i="1" s="1"/>
  <c r="C35" i="2" s="1"/>
  <c r="D35" i="1" a="1"/>
  <c r="D35" i="1" s="1"/>
  <c r="D35" i="2" s="1"/>
  <c r="F35" i="1" a="1"/>
  <c r="F35" i="1" s="1"/>
  <c r="F35" i="2" s="1"/>
  <c r="G35" i="1" a="1"/>
  <c r="G35" i="1" s="1"/>
  <c r="G35" i="2" s="1"/>
  <c r="C36" i="1" a="1"/>
  <c r="C36" i="1" s="1"/>
  <c r="C36" i="2" s="1"/>
  <c r="D36" i="1" a="1"/>
  <c r="D36" i="1" s="1"/>
  <c r="D36" i="2" s="1"/>
  <c r="F36" i="1" a="1"/>
  <c r="F36" i="1" s="1"/>
  <c r="F36" i="2" s="1"/>
  <c r="G36" i="1" a="1"/>
  <c r="G36" i="1" s="1"/>
  <c r="G36" i="2" s="1"/>
  <c r="C37" i="1" a="1"/>
  <c r="C37" i="1" s="1"/>
  <c r="C37" i="2" s="1"/>
  <c r="D37" i="1" a="1"/>
  <c r="D37" i="1" s="1"/>
  <c r="D37" i="2" s="1"/>
  <c r="F37" i="1" a="1"/>
  <c r="F37" i="1" s="1"/>
  <c r="F37" i="2" s="1"/>
  <c r="G37" i="1" a="1"/>
  <c r="G37" i="1" s="1"/>
  <c r="G37" i="2" s="1"/>
  <c r="C38" i="1" a="1"/>
  <c r="C38" i="1" s="1"/>
  <c r="C38" i="2" s="1"/>
  <c r="D38" i="1" a="1"/>
  <c r="D38" i="1" s="1"/>
  <c r="D38" i="2" s="1"/>
  <c r="F38" i="1" a="1"/>
  <c r="F38" i="1" s="1"/>
  <c r="F38" i="2" s="1"/>
  <c r="G38" i="1" a="1"/>
  <c r="G38" i="1" s="1"/>
  <c r="G38" i="2" s="1"/>
  <c r="C39" i="1" a="1"/>
  <c r="C39" i="1" s="1"/>
  <c r="C39" i="2" s="1"/>
  <c r="D39" i="1" a="1"/>
  <c r="D39" i="1" s="1"/>
  <c r="D39" i="2" s="1"/>
  <c r="F39" i="1" a="1"/>
  <c r="F39" i="1" s="1"/>
  <c r="F39" i="2" s="1"/>
  <c r="G39" i="1" a="1"/>
  <c r="G39" i="1" s="1"/>
  <c r="G39" i="2" s="1"/>
  <c r="C40" i="1" a="1"/>
  <c r="C40" i="1" s="1"/>
  <c r="C40" i="2" s="1"/>
  <c r="D40" i="1" a="1"/>
  <c r="D40" i="1" s="1"/>
  <c r="D40" i="2" s="1"/>
  <c r="F40" i="1" a="1"/>
  <c r="F40" i="1" s="1"/>
  <c r="F40" i="2" s="1"/>
  <c r="G40" i="1" a="1"/>
  <c r="G40" i="1" s="1"/>
  <c r="G40" i="2" s="1"/>
  <c r="C41" i="1" a="1"/>
  <c r="C41" i="1" s="1"/>
  <c r="C41" i="2" s="1"/>
  <c r="D41" i="1" a="1"/>
  <c r="D41" i="1" s="1"/>
  <c r="D41" i="2" s="1"/>
  <c r="F41" i="1" a="1"/>
  <c r="F41" i="1" s="1"/>
  <c r="F41" i="2" s="1"/>
  <c r="G41" i="1" a="1"/>
  <c r="G41" i="1" s="1"/>
  <c r="G41" i="2" s="1"/>
  <c r="C42" i="1" a="1"/>
  <c r="C42" i="1" s="1"/>
  <c r="C42" i="2" s="1"/>
  <c r="D42" i="1" a="1"/>
  <c r="D42" i="1" s="1"/>
  <c r="D42" i="2" s="1"/>
  <c r="F42" i="1" a="1"/>
  <c r="F42" i="1" s="1"/>
  <c r="F42" i="2" s="1"/>
  <c r="G42" i="1" a="1"/>
  <c r="G42" i="1" s="1"/>
  <c r="G42" i="2" s="1"/>
  <c r="D32" i="1" a="1"/>
  <c r="D32" i="1" s="1"/>
  <c r="D32" i="2" s="1"/>
  <c r="F32" i="1" a="1"/>
  <c r="F32" i="1" s="1"/>
  <c r="F32" i="2" s="1"/>
  <c r="G32" i="1" a="1"/>
  <c r="G32" i="1" s="1"/>
  <c r="G32" i="2" s="1"/>
  <c r="C32" i="1" a="1"/>
  <c r="C32" i="1" s="1"/>
  <c r="C32" i="2" s="1"/>
  <c r="A10" i="3"/>
  <c r="A8" i="3"/>
  <c r="A5" i="3"/>
  <c r="A3" i="3"/>
  <c r="A2" i="4"/>
  <c r="C33" i="2" l="1"/>
  <c r="E33" i="1"/>
  <c r="E32" i="1"/>
  <c r="E41" i="1"/>
  <c r="E39" i="1"/>
  <c r="E37" i="1"/>
  <c r="E35" i="1"/>
  <c r="H42" i="1"/>
  <c r="H40" i="1"/>
  <c r="H38" i="1"/>
  <c r="H36" i="1"/>
  <c r="H34" i="1"/>
  <c r="E42" i="1"/>
  <c r="E40" i="1"/>
  <c r="E38" i="1"/>
  <c r="E36" i="1"/>
  <c r="E34" i="1"/>
  <c r="H32" i="1"/>
  <c r="H41" i="1"/>
  <c r="H39" i="1"/>
  <c r="H37" i="1"/>
  <c r="H35" i="1"/>
  <c r="H33" i="1"/>
  <c r="E34" i="2" l="1"/>
  <c r="B34" i="1"/>
  <c r="B34" i="2" s="1"/>
  <c r="E38" i="2"/>
  <c r="B38" i="1"/>
  <c r="B38" i="2" s="1"/>
  <c r="E42" i="2"/>
  <c r="B42" i="1"/>
  <c r="B42" i="2" s="1"/>
  <c r="E35" i="2"/>
  <c r="B35" i="1"/>
  <c r="B35" i="2" s="1"/>
  <c r="E39" i="2"/>
  <c r="B39" i="1"/>
  <c r="B39" i="2" s="1"/>
  <c r="E36" i="2"/>
  <c r="B36" i="1"/>
  <c r="B36" i="2" s="1"/>
  <c r="E40" i="2"/>
  <c r="B40" i="1"/>
  <c r="B40" i="2" s="1"/>
  <c r="E37" i="2"/>
  <c r="B37" i="1"/>
  <c r="B37" i="2" s="1"/>
  <c r="E41" i="2"/>
  <c r="B41" i="1"/>
  <c r="B41" i="2" s="1"/>
  <c r="E33" i="2"/>
  <c r="B33" i="1"/>
  <c r="B33" i="2" s="1"/>
  <c r="E32" i="2"/>
  <c r="B32" i="1"/>
  <c r="B32" i="2" s="1"/>
  <c r="H33" i="2"/>
  <c r="H35" i="2"/>
  <c r="H39" i="2"/>
  <c r="H32" i="2"/>
  <c r="H34" i="2"/>
  <c r="H38" i="2"/>
  <c r="H42" i="2"/>
  <c r="H37" i="2"/>
  <c r="H41" i="2"/>
  <c r="H36" i="2"/>
  <c r="H40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<sst xmlns="http://schemas.openxmlformats.org/spreadsheetml/2006/main" count="146" uniqueCount="90">
  <si>
    <t>Pubdate</t>
  </si>
  <si>
    <t>4 December 2025</t>
  </si>
  <si>
    <t>Upcoming date</t>
  </si>
  <si>
    <t>Autumn 2026</t>
  </si>
  <si>
    <t>Responsible statistician</t>
  </si>
  <si>
    <t>Paul Gaught-Allen</t>
  </si>
  <si>
    <t>year ending month</t>
  </si>
  <si>
    <t>March</t>
  </si>
  <si>
    <t>year</t>
  </si>
  <si>
    <t>financial year</t>
  </si>
  <si>
    <t>2024/25</t>
  </si>
  <si>
    <t>Fire and rescue workforce and pensions statistics</t>
  </si>
  <si>
    <t>Table 0509</t>
  </si>
  <si>
    <t>Email: firestatistics@communities.gov.uk</t>
  </si>
  <si>
    <t>Press enquiries: NewsDesk@communities.gov.uk</t>
  </si>
  <si>
    <t>Contents</t>
  </si>
  <si>
    <t>We’re always looking to improve the accessibility of our documents.</t>
  </si>
  <si>
    <t>If you find any problems, or have any feedback, relating to accessibility</t>
  </si>
  <si>
    <t>please email us at firestatistics@communities.gov.uk</t>
  </si>
  <si>
    <t xml:space="preserve">To access data tables, select the table number or tabs. </t>
  </si>
  <si>
    <t>Cover sheet</t>
  </si>
  <si>
    <t>Sheet</t>
  </si>
  <si>
    <t>Title</t>
  </si>
  <si>
    <t>Period covered</t>
  </si>
  <si>
    <t>National Statistics?</t>
  </si>
  <si>
    <t>FIRE0509</t>
  </si>
  <si>
    <t>Firefighter fatalities while on duty, England</t>
  </si>
  <si>
    <t>No</t>
  </si>
  <si>
    <t>FINANCIAL_YEAR</t>
  </si>
  <si>
    <t>INCIDENT_TYPE</t>
  </si>
  <si>
    <t>TOTAL_FIREFIGHTERS_FATALITIES</t>
  </si>
  <si>
    <t>2015/16</t>
  </si>
  <si>
    <t>Fires</t>
  </si>
  <si>
    <t>2020/21</t>
  </si>
  <si>
    <t>Training</t>
  </si>
  <si>
    <t>Routine activities</t>
  </si>
  <si>
    <t>FIRE STATISTICS TABLE 0509: Firefighter fatalities while on duty, England</t>
  </si>
  <si>
    <t>Total</t>
  </si>
  <si>
    <t>During Operational Incidents</t>
  </si>
  <si>
    <t>During Training / Routine Activities</t>
  </si>
  <si>
    <t>FRA</t>
  </si>
  <si>
    <t>At non-fire incidents1,2</t>
  </si>
  <si>
    <t>1986/87</t>
  </si>
  <si>
    <t>1987/88</t>
  </si>
  <si>
    <t>1988/89</t>
  </si>
  <si>
    <t>1989/90</t>
  </si>
  <si>
    <t>1990/91</t>
  </si>
  <si>
    <t>1991/92</t>
  </si>
  <si>
    <t>1992/93</t>
  </si>
  <si>
    <t>1993/94</t>
  </si>
  <si>
    <t>1994/95</t>
  </si>
  <si>
    <t>1995/96</t>
  </si>
  <si>
    <t>1996/97</t>
  </si>
  <si>
    <t>1997/98</t>
  </si>
  <si>
    <t>1998/99</t>
  </si>
  <si>
    <t>1999/00</t>
  </si>
  <si>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</si>
  <si>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</si>
  <si>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</si>
  <si>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</si>
  <si>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</si>
  <si>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</si>
  <si>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</si>
  <si>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</si>
  <si>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</si>
  <si>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</si>
  <si>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</si>
  <si>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</si>
  <si>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</si>
  <si>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</si>
  <si>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</si>
  <si>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2016/17</t>
  </si>
  <si>
    <t>2017/18</t>
  </si>
  <si>
    <t>2018/19</t>
  </si>
  <si>
    <t>2019/20</t>
  </si>
  <si>
    <t>2021/22</t>
  </si>
  <si>
    <t>2022/23</t>
  </si>
  <si>
    <t>2023/24</t>
  </si>
  <si>
    <t>At fires</t>
  </si>
  <si>
    <r>
      <t>At non-fire incidents</t>
    </r>
    <r>
      <rPr>
        <vertAlign val="superscript"/>
        <sz val="12"/>
        <color rgb="FF000000"/>
        <rFont val="Arial"/>
        <family val="2"/>
      </rPr>
      <t>1,2</t>
    </r>
  </si>
  <si>
    <t>During Training Incidents</t>
  </si>
  <si>
    <t>During Routine Incidents</t>
  </si>
  <si>
    <t>1 Including attending road traffic accidents.</t>
  </si>
  <si>
    <t>2 Also known as special service incidents.</t>
  </si>
  <si>
    <t>The full set of fire statistics releases, tables and guidance can be found on our landing page, here-</t>
  </si>
  <si>
    <t>https://www.gov.uk/government/collections/fire-statistics</t>
  </si>
  <si>
    <t>The statistics in this table are Official Statistics.</t>
  </si>
  <si>
    <t>Source: Home Office Operational Statistics Data Collection, figures supplied by fire and rescue authorities.</t>
  </si>
  <si>
    <t>Contact: FireStatistics@communities.gov.uk</t>
  </si>
  <si>
    <t>End of 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</si>
</sst>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u/>
      <sz val="11"/>
      <color rgb="FF0563C1"/>
      <name val="Calibri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sz val="18"/>
      <color rgb="FF0000FF"/>
      <name val="Arial"/>
      <family val="2"/>
    </font>
    <font>
      <sz val="14"/>
      <color rgb="FF000000"/>
      <name val="Arial"/>
      <family val="2"/>
    </font>
    <font>
      <b/>
      <sz val="18"/>
      <color rgb="FF0000FF"/>
      <name val="Arial"/>
      <family val="2"/>
    </font>
    <font>
      <sz val="10"/>
      <color rgb="FF0000FF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  <font>
      <u/>
      <sz val="10"/>
      <color rgb="FF0000FF"/>
      <name val="Arial"/>
      <family val="2"/>
    </font>
    <font>
      <u/>
      <sz val="12"/>
      <color rgb="FF0000FF"/>
      <name val="Arial"/>
      <family val="2"/>
    </font>
    <font>
      <u/>
      <sz val="12"/>
      <color theme="10"/>
      <name val="Arial"/>
      <family val="2"/>
    </font>
    <font>
      <u/>
      <sz val="12"/>
      <color rgb="FF0563C1"/>
      <name val="Arial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u/>
      <sz val="12"/>
      <color rgb="FF000000"/>
      <name val="Arial"/>
      <family val="2"/>
    </font>
    <font>
      <vertAlign val="superscript"/>
      <sz val="12"/>
      <color rgb="FF000000"/>
      <name val="Arial"/>
      <family val="2"/>
    </font>
    <font>
      <sz val="12"/>
      <color rgb="FFFFFFFF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0000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5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 applyNumberFormat="0" applyBorder="0" applyProtection="0"/>
    <xf numFmtId="0" fontId="5" fillId="0" borderId="0" applyNumberFormat="0" applyBorder="0" applyProtection="0"/>
    <xf numFmtId="0" fontId="10" fillId="0" borderId="0" applyNumberFormat="0" applyFill="0" applyBorder="0" applyAlignment="0" applyProtection="0"/>
    <xf numFmtId="0" fontId="11" fillId="0" borderId="0" applyNumberFormat="0" applyFont="0" applyBorder="0" applyProtection="0"/>
    <xf numFmtId="0" fontId="1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5" fillId="0" borderId="0" applyNumberFormat="0" applyBorder="0" applyProtection="0"/>
    <xf numFmtId="0" fontId="11" fillId="0" borderId="0"/>
    <xf numFmtId="0" fontId="11" fillId="0" borderId="0" applyNumberFormat="0" applyFont="0" applyBorder="0" applyProtection="0"/>
    <xf numFmtId="0" fontId="1" fillId="0" borderId="0"/>
    <xf numFmtId="0" fontId="1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76">
    <xf numFmtId="0" fontId="0" fillId="0" borderId="0" xfId="0"/>
    <xf numFmtId="0" fontId="6" fillId="4" borderId="0" xfId="4" applyFont="1" applyFill="1" applyAlignment="1">
      <alignment vertical="center"/>
    </xf>
    <xf numFmtId="0" fontId="5" fillId="4" borderId="0" xfId="3" applyFont="1" applyFill="1"/>
    <xf numFmtId="0" fontId="7" fillId="4" borderId="0" xfId="3" applyFont="1" applyFill="1"/>
    <xf numFmtId="0" fontId="8" fillId="0" borderId="0" xfId="4" applyFont="1" applyAlignment="1">
      <alignment vertical="center"/>
    </xf>
    <xf numFmtId="0" fontId="9" fillId="0" borderId="0" xfId="3" applyFont="1"/>
    <xf numFmtId="0" fontId="4" fillId="4" borderId="0" xfId="3" applyFill="1"/>
    <xf numFmtId="0" fontId="4" fillId="4" borderId="0" xfId="6" applyFont="1" applyFill="1"/>
    <xf numFmtId="49" fontId="5" fillId="4" borderId="0" xfId="3" applyNumberFormat="1" applyFont="1" applyFill="1"/>
    <xf numFmtId="0" fontId="14" fillId="2" borderId="0" xfId="5" applyFont="1" applyFill="1" applyAlignment="1"/>
    <xf numFmtId="0" fontId="14" fillId="2" borderId="0" xfId="5" applyFont="1" applyFill="1"/>
    <xf numFmtId="0" fontId="13" fillId="4" borderId="0" xfId="7" applyFont="1" applyFill="1" applyAlignment="1"/>
    <xf numFmtId="0" fontId="14" fillId="0" borderId="0" xfId="5" applyFont="1" applyFill="1" applyAlignment="1"/>
    <xf numFmtId="0" fontId="15" fillId="4" borderId="0" xfId="8" applyFont="1" applyFill="1" applyAlignment="1"/>
    <xf numFmtId="0" fontId="14" fillId="4" borderId="0" xfId="5" applyFont="1" applyFill="1" applyAlignment="1" applyProtection="1"/>
    <xf numFmtId="0" fontId="16" fillId="4" borderId="0" xfId="4" applyFont="1" applyFill="1"/>
    <xf numFmtId="0" fontId="4" fillId="4" borderId="0" xfId="9" applyFont="1" applyFill="1"/>
    <xf numFmtId="0" fontId="4" fillId="4" borderId="0" xfId="9" applyFont="1" applyFill="1" applyAlignment="1">
      <alignment horizontal="left"/>
    </xf>
    <xf numFmtId="0" fontId="16" fillId="2" borderId="0" xfId="4" applyFont="1" applyFill="1"/>
    <xf numFmtId="0" fontId="4" fillId="4" borderId="0" xfId="4" applyFont="1" applyFill="1"/>
    <xf numFmtId="0" fontId="4" fillId="4" borderId="0" xfId="4" applyFont="1" applyFill="1" applyAlignment="1">
      <alignment horizontal="left"/>
    </xf>
    <xf numFmtId="0" fontId="16" fillId="4" borderId="0" xfId="9" applyFont="1" applyFill="1" applyAlignment="1">
      <alignment wrapText="1"/>
    </xf>
    <xf numFmtId="0" fontId="16" fillId="4" borderId="0" xfId="9" applyFont="1" applyFill="1" applyAlignment="1">
      <alignment horizontal="left" wrapText="1"/>
    </xf>
    <xf numFmtId="0" fontId="15" fillId="4" borderId="0" xfId="2" applyFont="1" applyFill="1" applyAlignment="1"/>
    <xf numFmtId="0" fontId="4" fillId="4" borderId="0" xfId="11" applyFont="1" applyFill="1" applyAlignment="1">
      <alignment horizontal="left" vertical="center" wrapText="1"/>
    </xf>
    <xf numFmtId="0" fontId="4" fillId="4" borderId="0" xfId="10" applyFont="1" applyFill="1"/>
    <xf numFmtId="0" fontId="4" fillId="4" borderId="0" xfId="10" applyFont="1" applyFill="1" applyAlignment="1">
      <alignment wrapText="1"/>
    </xf>
    <xf numFmtId="0" fontId="4" fillId="4" borderId="0" xfId="10" applyFont="1" applyFill="1" applyAlignment="1">
      <alignment horizontal="left"/>
    </xf>
    <xf numFmtId="0" fontId="17" fillId="3" borderId="0" xfId="0" applyFont="1" applyFill="1" applyAlignment="1">
      <alignment wrapText="1"/>
    </xf>
    <xf numFmtId="0" fontId="17" fillId="3" borderId="0" xfId="0" applyFont="1" applyFill="1"/>
    <xf numFmtId="0" fontId="4" fillId="4" borderId="0" xfId="0" applyFont="1" applyFill="1"/>
    <xf numFmtId="0" fontId="17" fillId="2" borderId="0" xfId="0" applyFont="1" applyFill="1"/>
    <xf numFmtId="0" fontId="17" fillId="2" borderId="0" xfId="0" applyFont="1" applyFill="1" applyAlignment="1">
      <alignment vertical="center" wrapText="1"/>
    </xf>
    <xf numFmtId="0" fontId="17" fillId="0" borderId="0" xfId="0" applyFont="1"/>
    <xf numFmtId="1" fontId="4" fillId="4" borderId="0" xfId="11" applyNumberFormat="1" applyFont="1" applyFill="1" applyAlignment="1">
      <alignment horizontal="left"/>
    </xf>
    <xf numFmtId="0" fontId="4" fillId="0" borderId="0" xfId="0" applyFont="1"/>
    <xf numFmtId="49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18" fillId="4" borderId="0" xfId="7" applyFont="1" applyFill="1" applyAlignment="1"/>
    <xf numFmtId="0" fontId="18" fillId="4" borderId="0" xfId="2" applyFont="1" applyFill="1" applyAlignment="1"/>
    <xf numFmtId="0" fontId="4" fillId="3" borderId="0" xfId="12" applyFont="1" applyFill="1"/>
    <xf numFmtId="3" fontId="4" fillId="0" borderId="0" xfId="0" applyNumberFormat="1" applyFont="1"/>
    <xf numFmtId="0" fontId="16" fillId="0" borderId="0" xfId="0" applyFont="1"/>
    <xf numFmtId="0" fontId="16" fillId="6" borderId="0" xfId="0" applyFont="1" applyFill="1"/>
    <xf numFmtId="0" fontId="16" fillId="6" borderId="0" xfId="0" applyFont="1" applyFill="1" applyAlignment="1">
      <alignment wrapText="1"/>
    </xf>
    <xf numFmtId="0" fontId="4" fillId="4" borderId="0" xfId="0" applyFont="1" applyFill="1" applyAlignment="1">
      <alignment wrapText="1"/>
    </xf>
    <xf numFmtId="0" fontId="4" fillId="5" borderId="0" xfId="0" applyFont="1" applyFill="1" applyAlignment="1">
      <alignment wrapText="1"/>
    </xf>
    <xf numFmtId="0" fontId="16" fillId="4" borderId="2" xfId="0" applyFont="1" applyFill="1" applyBorder="1" applyAlignment="1">
      <alignment vertical="center"/>
    </xf>
    <xf numFmtId="0" fontId="4" fillId="5" borderId="1" xfId="0" applyFont="1" applyFill="1" applyBorder="1"/>
    <xf numFmtId="0" fontId="4" fillId="5" borderId="0" xfId="0" applyFont="1" applyFill="1" applyAlignment="1">
      <alignment horizontal="center"/>
    </xf>
    <xf numFmtId="0" fontId="4" fillId="5" borderId="0" xfId="0" applyFont="1" applyFill="1"/>
    <xf numFmtId="0" fontId="4" fillId="4" borderId="1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vertical="center" wrapText="1"/>
    </xf>
    <xf numFmtId="0" fontId="16" fillId="4" borderId="2" xfId="0" applyFont="1" applyFill="1" applyBorder="1" applyAlignment="1">
      <alignment vertical="center" wrapText="1"/>
    </xf>
    <xf numFmtId="0" fontId="16" fillId="4" borderId="1" xfId="0" applyFont="1" applyFill="1" applyBorder="1" applyAlignment="1">
      <alignment vertical="center" wrapText="1"/>
    </xf>
    <xf numFmtId="0" fontId="4" fillId="4" borderId="0" xfId="0" applyFont="1" applyFill="1" applyAlignment="1">
      <alignment vertical="center" wrapText="1"/>
    </xf>
    <xf numFmtId="0" fontId="4" fillId="4" borderId="3" xfId="0" applyFont="1" applyFill="1" applyBorder="1"/>
    <xf numFmtId="3" fontId="16" fillId="5" borderId="3" xfId="0" applyNumberFormat="1" applyFont="1" applyFill="1" applyBorder="1" applyAlignment="1">
      <alignment horizontal="right"/>
    </xf>
    <xf numFmtId="3" fontId="4" fillId="5" borderId="3" xfId="0" applyNumberFormat="1" applyFont="1" applyFill="1" applyBorder="1" applyAlignment="1">
      <alignment horizontal="right"/>
    </xf>
    <xf numFmtId="1" fontId="4" fillId="4" borderId="0" xfId="0" applyNumberFormat="1" applyFont="1" applyFill="1"/>
    <xf numFmtId="1" fontId="4" fillId="5" borderId="0" xfId="0" applyNumberFormat="1" applyFont="1" applyFill="1"/>
    <xf numFmtId="164" fontId="4" fillId="5" borderId="0" xfId="0" applyNumberFormat="1" applyFont="1" applyFill="1"/>
    <xf numFmtId="3" fontId="16" fillId="5" borderId="0" xfId="0" applyNumberFormat="1" applyFont="1" applyFill="1" applyAlignment="1">
      <alignment horizontal="right"/>
    </xf>
    <xf numFmtId="3" fontId="4" fillId="5" borderId="0" xfId="0" applyNumberFormat="1" applyFont="1" applyFill="1" applyAlignment="1">
      <alignment horizontal="right"/>
    </xf>
    <xf numFmtId="3" fontId="4" fillId="4" borderId="0" xfId="0" applyNumberFormat="1" applyFont="1" applyFill="1"/>
    <xf numFmtId="0" fontId="4" fillId="4" borderId="1" xfId="0" applyFont="1" applyFill="1" applyBorder="1"/>
    <xf numFmtId="3" fontId="16" fillId="5" borderId="1" xfId="0" applyNumberFormat="1" applyFont="1" applyFill="1" applyBorder="1" applyAlignment="1">
      <alignment horizontal="right"/>
    </xf>
    <xf numFmtId="3" fontId="4" fillId="5" borderId="1" xfId="0" applyNumberFormat="1" applyFont="1" applyFill="1" applyBorder="1" applyAlignment="1">
      <alignment horizontal="right"/>
    </xf>
    <xf numFmtId="0" fontId="4" fillId="4" borderId="0" xfId="0" applyFont="1" applyFill="1" applyAlignment="1">
      <alignment horizontal="left" wrapText="1"/>
    </xf>
    <xf numFmtId="0" fontId="4" fillId="4" borderId="0" xfId="0" applyFont="1" applyFill="1" applyAlignment="1">
      <alignment horizontal="left"/>
    </xf>
    <xf numFmtId="0" fontId="18" fillId="5" borderId="0" xfId="2" applyFont="1" applyFill="1" applyAlignment="1">
      <alignment horizontal="right"/>
    </xf>
    <xf numFmtId="0" fontId="18" fillId="4" borderId="0" xfId="2" applyFont="1" applyFill="1"/>
    <xf numFmtId="0" fontId="20" fillId="4" borderId="0" xfId="0" applyFont="1" applyFill="1"/>
    <xf numFmtId="0" fontId="16" fillId="4" borderId="0" xfId="0" applyFont="1" applyFill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</cellXfs>
  <cellStyles count="15">
    <cellStyle name="Hyperlink" xfId="2" xr:uid="{00000000-0005-0000-0000-000000000000}"/>
    <cellStyle name="Hyperlink 2" xfId="5" xr:uid="{E5C1412A-2AC5-4089-9B60-776A525DF7B1}"/>
    <cellStyle name="Hyperlink 2 2" xfId="7" xr:uid="{283439D0-6006-4B14-895D-1A30EC5AA485}"/>
    <cellStyle name="Hyperlink 2 2 2" xfId="13" xr:uid="{D3B66339-A41A-429F-9D8F-E016415D5D77}"/>
    <cellStyle name="Hyperlink 3" xfId="8" xr:uid="{F2B714B2-744E-49A6-B19E-465D9ED22568}"/>
    <cellStyle name="Hyperlink 3 2" xfId="14" xr:uid="{FFBDC68F-754C-45E2-826C-4E9438915290}"/>
    <cellStyle name="Normal" xfId="0" builtinId="0"/>
    <cellStyle name="Normal 2" xfId="1" xr:uid="{00000000-0005-0000-0000-000002000000}"/>
    <cellStyle name="Normal 2 2 2 2" xfId="4" xr:uid="{614AD4E6-DE0C-44AB-87CD-33B0F1D80384}"/>
    <cellStyle name="Normal 2 3" xfId="9" xr:uid="{8F297761-2262-4732-B875-02E8F2A77AF3}"/>
    <cellStyle name="Normal 2 4" xfId="11" xr:uid="{25ECEB4A-82C1-4439-82B1-96FA7AD44C2D}"/>
    <cellStyle name="Normal 5 2" xfId="10" xr:uid="{4CBFCA51-244B-4831-AABC-47D12E0FE930}"/>
    <cellStyle name="Normal 6" xfId="12" xr:uid="{6780A36A-8FCA-451A-BAE0-CF30EC4BA68A}"/>
    <cellStyle name="Normal 6 2" xfId="3" xr:uid="{3FFEA409-AFE1-4599-BD43-8A5F5CC6405F}"/>
    <cellStyle name="Normal 7 2" xfId="6" xr:uid="{490412AB-4BFC-4FC1-A3F3-FF8150FB26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1920241</xdr:colOff>
      <xdr:row>0</xdr:row>
      <xdr:rowOff>1050195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0F3D053-D692-1320-551C-A34E9E2903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1920240" cy="10501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1238250</xdr:colOff>
      <xdr:row>0</xdr:row>
      <xdr:rowOff>0</xdr:rowOff>
    </xdr:from>
    <xdr:to>
      <xdr:col>3</xdr:col>
      <xdr:colOff>1053465</xdr:colOff>
      <xdr:row>3</xdr:row>
      <xdr:rowOff>124767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7263B7-0760-44A9-A8EC-F92FEB6075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48675" y="0"/>
          <a:ext cx="1482090" cy="8105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firestatistics@communities.gov.uk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mailto:NewsDesk@communities.gov.uk" TargetMode="External"/><Relationship Id="rId1" Type="http://schemas.openxmlformats.org/officeDocument/2006/relationships/hyperlink" Target="https://www.gov.uk/government/collections/fire-and-rescue-workforce-and-pensions-statistics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gov.uk/search/research-and-statistics?keywords=fire&amp;content_store_document_type=upcoming_statistics&amp;order=release-date-oldest" TargetMode="External"/><Relationship Id="rId4" Type="http://schemas.openxmlformats.org/officeDocument/2006/relationships/hyperlink" Target="mailto:firestatistics@communities.gov.uk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mailto:firestatistics@communities.gov.uk" TargetMode="External"/><Relationship Id="rId1" Type="http://schemas.openxmlformats.org/officeDocument/2006/relationships/hyperlink" Target="https://www.gov.uk/government/collections/fire-statistic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0671C-8FD7-4B62-B9FD-F3099E904D75}">
  <sheetPr codeName="Sheet5"/>
  <dimension ref="A1:B6"/>
  <sheetViews>
    <sheetView zoomScaleNormal="100" workbookViewId="0">
      <selection activeCell="E12" sqref="E11:E12"/>
    </sheetView>
  </sheetViews>
  <sheetFormatPr defaultColWidth="9.140625" defaultRowHeight="15" x14ac:dyDescent="0.2"/>
  <cols>
    <col min="1" max="1" width="20.140625" style="33" bestFit="1" customWidth="1"/>
    <col min="2" max="2" width="16.42578125" style="33" bestFit="1" customWidth="1"/>
    <col min="3" max="16384" width="9.140625" style="33"/>
  </cols>
  <sheetData>
    <row r="1" spans="1:2" x14ac:dyDescent="0.2">
      <c r="A1" s="35" t="s">
        <v>0</v>
      </c>
      <c r="B1" s="36" t="s">
        <v>1</v>
      </c>
    </row>
    <row r="2" spans="1:2" x14ac:dyDescent="0.2">
      <c r="A2" s="35" t="s">
        <v>2</v>
      </c>
      <c r="B2" s="37" t="s">
        <v>3</v>
      </c>
    </row>
    <row r="3" spans="1:2" x14ac:dyDescent="0.2">
      <c r="A3" s="35" t="s">
        <v>4</v>
      </c>
      <c r="B3" s="37" t="s">
        <v>5</v>
      </c>
    </row>
    <row r="4" spans="1:2" x14ac:dyDescent="0.2">
      <c r="A4" s="35" t="s">
        <v>6</v>
      </c>
      <c r="B4" s="37" t="s">
        <v>7</v>
      </c>
    </row>
    <row r="5" spans="1:2" x14ac:dyDescent="0.2">
      <c r="A5" s="35" t="s">
        <v>8</v>
      </c>
      <c r="B5" s="38">
        <v>2025</v>
      </c>
    </row>
    <row r="6" spans="1:2" x14ac:dyDescent="0.2">
      <c r="A6" s="35" t="s">
        <v>9</v>
      </c>
      <c r="B6" s="37" t="s">
        <v>10</v>
      </c>
    </row>
  </sheetData>
  <pageMargins left="0.7" right="0.7" top="0.75" bottom="0.75" header="0.3" footer="0.3"/>
  <headerFooter>
    <oddHeader>&amp;C&amp;"Aptos"&amp;10&amp;K000000 OFFICIAL&amp;1#_x000D_</oddHeader>
    <oddFooter>&amp;C_x000D_&amp;1#&amp;"Aptos"&amp;10&amp;K000000 OFFICIAL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1D4B6-91FD-4E1F-B465-B65AF54A3522}">
  <sheetPr codeName="Sheet3"/>
  <dimension ref="A1:K14"/>
  <sheetViews>
    <sheetView tabSelected="1" workbookViewId="0"/>
  </sheetViews>
  <sheetFormatPr defaultRowHeight="12.75" x14ac:dyDescent="0.2"/>
  <cols>
    <col min="1" max="1" width="78" style="2" customWidth="1"/>
    <col min="2" max="255" width="9.42578125" style="2" customWidth="1"/>
    <col min="256" max="256" width="2.85546875" style="2" customWidth="1"/>
    <col min="257" max="257" width="74" style="2" bestFit="1" customWidth="1"/>
    <col min="258" max="511" width="9.42578125" style="2" customWidth="1"/>
    <col min="512" max="512" width="2.85546875" style="2" customWidth="1"/>
    <col min="513" max="513" width="74" style="2" bestFit="1" customWidth="1"/>
    <col min="514" max="767" width="9.42578125" style="2" customWidth="1"/>
    <col min="768" max="768" width="2.85546875" style="2" customWidth="1"/>
    <col min="769" max="769" width="74" style="2" bestFit="1" customWidth="1"/>
    <col min="770" max="1023" width="9.42578125" style="2" customWidth="1"/>
    <col min="1024" max="1024" width="2.85546875" style="2" customWidth="1"/>
    <col min="1025" max="1025" width="74" style="2" bestFit="1" customWidth="1"/>
    <col min="1026" max="1279" width="9.42578125" style="2" customWidth="1"/>
    <col min="1280" max="1280" width="2.85546875" style="2" customWidth="1"/>
    <col min="1281" max="1281" width="74" style="2" bestFit="1" customWidth="1"/>
    <col min="1282" max="1535" width="9.42578125" style="2" customWidth="1"/>
    <col min="1536" max="1536" width="2.85546875" style="2" customWidth="1"/>
    <col min="1537" max="1537" width="74" style="2" bestFit="1" customWidth="1"/>
    <col min="1538" max="1791" width="9.42578125" style="2" customWidth="1"/>
    <col min="1792" max="1792" width="2.85546875" style="2" customWidth="1"/>
    <col min="1793" max="1793" width="74" style="2" bestFit="1" customWidth="1"/>
    <col min="1794" max="2047" width="9.42578125" style="2" customWidth="1"/>
    <col min="2048" max="2048" width="2.85546875" style="2" customWidth="1"/>
    <col min="2049" max="2049" width="74" style="2" bestFit="1" customWidth="1"/>
    <col min="2050" max="2303" width="9.42578125" style="2" customWidth="1"/>
    <col min="2304" max="2304" width="2.85546875" style="2" customWidth="1"/>
    <col min="2305" max="2305" width="74" style="2" bestFit="1" customWidth="1"/>
    <col min="2306" max="2559" width="9.42578125" style="2" customWidth="1"/>
    <col min="2560" max="2560" width="2.85546875" style="2" customWidth="1"/>
    <col min="2561" max="2561" width="74" style="2" bestFit="1" customWidth="1"/>
    <col min="2562" max="2815" width="9.42578125" style="2" customWidth="1"/>
    <col min="2816" max="2816" width="2.85546875" style="2" customWidth="1"/>
    <col min="2817" max="2817" width="74" style="2" bestFit="1" customWidth="1"/>
    <col min="2818" max="3071" width="9.42578125" style="2" customWidth="1"/>
    <col min="3072" max="3072" width="2.85546875" style="2" customWidth="1"/>
    <col min="3073" max="3073" width="74" style="2" bestFit="1" customWidth="1"/>
    <col min="3074" max="3327" width="9.42578125" style="2" customWidth="1"/>
    <col min="3328" max="3328" width="2.85546875" style="2" customWidth="1"/>
    <col min="3329" max="3329" width="74" style="2" bestFit="1" customWidth="1"/>
    <col min="3330" max="3583" width="9.42578125" style="2" customWidth="1"/>
    <col min="3584" max="3584" width="2.85546875" style="2" customWidth="1"/>
    <col min="3585" max="3585" width="74" style="2" bestFit="1" customWidth="1"/>
    <col min="3586" max="3839" width="9.42578125" style="2" customWidth="1"/>
    <col min="3840" max="3840" width="2.85546875" style="2" customWidth="1"/>
    <col min="3841" max="3841" width="74" style="2" bestFit="1" customWidth="1"/>
    <col min="3842" max="4095" width="9.42578125" style="2" customWidth="1"/>
    <col min="4096" max="4096" width="2.85546875" style="2" customWidth="1"/>
    <col min="4097" max="4097" width="74" style="2" bestFit="1" customWidth="1"/>
    <col min="4098" max="4351" width="9.42578125" style="2" customWidth="1"/>
    <col min="4352" max="4352" width="2.85546875" style="2" customWidth="1"/>
    <col min="4353" max="4353" width="74" style="2" bestFit="1" customWidth="1"/>
    <col min="4354" max="4607" width="9.42578125" style="2" customWidth="1"/>
    <col min="4608" max="4608" width="2.85546875" style="2" customWidth="1"/>
    <col min="4609" max="4609" width="74" style="2" bestFit="1" customWidth="1"/>
    <col min="4610" max="4863" width="9.42578125" style="2" customWidth="1"/>
    <col min="4864" max="4864" width="2.85546875" style="2" customWidth="1"/>
    <col min="4865" max="4865" width="74" style="2" bestFit="1" customWidth="1"/>
    <col min="4866" max="5119" width="9.42578125" style="2" customWidth="1"/>
    <col min="5120" max="5120" width="2.85546875" style="2" customWidth="1"/>
    <col min="5121" max="5121" width="74" style="2" bestFit="1" customWidth="1"/>
    <col min="5122" max="5375" width="9.42578125" style="2" customWidth="1"/>
    <col min="5376" max="5376" width="2.85546875" style="2" customWidth="1"/>
    <col min="5377" max="5377" width="74" style="2" bestFit="1" customWidth="1"/>
    <col min="5378" max="5631" width="9.42578125" style="2" customWidth="1"/>
    <col min="5632" max="5632" width="2.85546875" style="2" customWidth="1"/>
    <col min="5633" max="5633" width="74" style="2" bestFit="1" customWidth="1"/>
    <col min="5634" max="5887" width="9.42578125" style="2" customWidth="1"/>
    <col min="5888" max="5888" width="2.85546875" style="2" customWidth="1"/>
    <col min="5889" max="5889" width="74" style="2" bestFit="1" customWidth="1"/>
    <col min="5890" max="6143" width="9.42578125" style="2" customWidth="1"/>
    <col min="6144" max="6144" width="2.85546875" style="2" customWidth="1"/>
    <col min="6145" max="6145" width="74" style="2" bestFit="1" customWidth="1"/>
    <col min="6146" max="6399" width="9.42578125" style="2" customWidth="1"/>
    <col min="6400" max="6400" width="2.85546875" style="2" customWidth="1"/>
    <col min="6401" max="6401" width="74" style="2" bestFit="1" customWidth="1"/>
    <col min="6402" max="6655" width="9.42578125" style="2" customWidth="1"/>
    <col min="6656" max="6656" width="2.85546875" style="2" customWidth="1"/>
    <col min="6657" max="6657" width="74" style="2" bestFit="1" customWidth="1"/>
    <col min="6658" max="6911" width="9.42578125" style="2" customWidth="1"/>
    <col min="6912" max="6912" width="2.85546875" style="2" customWidth="1"/>
    <col min="6913" max="6913" width="74" style="2" bestFit="1" customWidth="1"/>
    <col min="6914" max="7167" width="9.42578125" style="2" customWidth="1"/>
    <col min="7168" max="7168" width="2.85546875" style="2" customWidth="1"/>
    <col min="7169" max="7169" width="74" style="2" bestFit="1" customWidth="1"/>
    <col min="7170" max="7423" width="9.42578125" style="2" customWidth="1"/>
    <col min="7424" max="7424" width="2.85546875" style="2" customWidth="1"/>
    <col min="7425" max="7425" width="74" style="2" bestFit="1" customWidth="1"/>
    <col min="7426" max="7679" width="9.42578125" style="2" customWidth="1"/>
    <col min="7680" max="7680" width="2.85546875" style="2" customWidth="1"/>
    <col min="7681" max="7681" width="74" style="2" bestFit="1" customWidth="1"/>
    <col min="7682" max="7935" width="9.42578125" style="2" customWidth="1"/>
    <col min="7936" max="7936" width="2.85546875" style="2" customWidth="1"/>
    <col min="7937" max="7937" width="74" style="2" bestFit="1" customWidth="1"/>
    <col min="7938" max="8191" width="9.42578125" style="2" customWidth="1"/>
    <col min="8192" max="8192" width="2.85546875" style="2" customWidth="1"/>
    <col min="8193" max="8193" width="74" style="2" bestFit="1" customWidth="1"/>
    <col min="8194" max="8447" width="9.42578125" style="2" customWidth="1"/>
    <col min="8448" max="8448" width="2.85546875" style="2" customWidth="1"/>
    <col min="8449" max="8449" width="74" style="2" bestFit="1" customWidth="1"/>
    <col min="8450" max="8703" width="9.42578125" style="2" customWidth="1"/>
    <col min="8704" max="8704" width="2.85546875" style="2" customWidth="1"/>
    <col min="8705" max="8705" width="74" style="2" bestFit="1" customWidth="1"/>
    <col min="8706" max="8959" width="9.42578125" style="2" customWidth="1"/>
    <col min="8960" max="8960" width="2.85546875" style="2" customWidth="1"/>
    <col min="8961" max="8961" width="74" style="2" bestFit="1" customWidth="1"/>
    <col min="8962" max="9215" width="9.42578125" style="2" customWidth="1"/>
    <col min="9216" max="9216" width="2.85546875" style="2" customWidth="1"/>
    <col min="9217" max="9217" width="74" style="2" bestFit="1" customWidth="1"/>
    <col min="9218" max="9471" width="9.42578125" style="2" customWidth="1"/>
    <col min="9472" max="9472" width="2.85546875" style="2" customWidth="1"/>
    <col min="9473" max="9473" width="74" style="2" bestFit="1" customWidth="1"/>
    <col min="9474" max="9727" width="9.42578125" style="2" customWidth="1"/>
    <col min="9728" max="9728" width="2.85546875" style="2" customWidth="1"/>
    <col min="9729" max="9729" width="74" style="2" bestFit="1" customWidth="1"/>
    <col min="9730" max="9983" width="9.42578125" style="2" customWidth="1"/>
    <col min="9984" max="9984" width="2.85546875" style="2" customWidth="1"/>
    <col min="9985" max="9985" width="74" style="2" bestFit="1" customWidth="1"/>
    <col min="9986" max="10239" width="9.42578125" style="2" customWidth="1"/>
    <col min="10240" max="10240" width="2.85546875" style="2" customWidth="1"/>
    <col min="10241" max="10241" width="74" style="2" bestFit="1" customWidth="1"/>
    <col min="10242" max="10495" width="9.42578125" style="2" customWidth="1"/>
    <col min="10496" max="10496" width="2.85546875" style="2" customWidth="1"/>
    <col min="10497" max="10497" width="74" style="2" bestFit="1" customWidth="1"/>
    <col min="10498" max="10751" width="9.42578125" style="2" customWidth="1"/>
    <col min="10752" max="10752" width="2.85546875" style="2" customWidth="1"/>
    <col min="10753" max="10753" width="74" style="2" bestFit="1" customWidth="1"/>
    <col min="10754" max="11007" width="9.42578125" style="2" customWidth="1"/>
    <col min="11008" max="11008" width="2.85546875" style="2" customWidth="1"/>
    <col min="11009" max="11009" width="74" style="2" bestFit="1" customWidth="1"/>
    <col min="11010" max="11263" width="9.42578125" style="2" customWidth="1"/>
    <col min="11264" max="11264" width="2.85546875" style="2" customWidth="1"/>
    <col min="11265" max="11265" width="74" style="2" bestFit="1" customWidth="1"/>
    <col min="11266" max="11519" width="9.42578125" style="2" customWidth="1"/>
    <col min="11520" max="11520" width="2.85546875" style="2" customWidth="1"/>
    <col min="11521" max="11521" width="74" style="2" bestFit="1" customWidth="1"/>
    <col min="11522" max="11775" width="9.42578125" style="2" customWidth="1"/>
    <col min="11776" max="11776" width="2.85546875" style="2" customWidth="1"/>
    <col min="11777" max="11777" width="74" style="2" bestFit="1" customWidth="1"/>
    <col min="11778" max="12031" width="9.42578125" style="2" customWidth="1"/>
    <col min="12032" max="12032" width="2.85546875" style="2" customWidth="1"/>
    <col min="12033" max="12033" width="74" style="2" bestFit="1" customWidth="1"/>
    <col min="12034" max="12287" width="9.42578125" style="2" customWidth="1"/>
    <col min="12288" max="12288" width="2.85546875" style="2" customWidth="1"/>
    <col min="12289" max="12289" width="74" style="2" bestFit="1" customWidth="1"/>
    <col min="12290" max="12543" width="9.42578125" style="2" customWidth="1"/>
    <col min="12544" max="12544" width="2.85546875" style="2" customWidth="1"/>
    <col min="12545" max="12545" width="74" style="2" bestFit="1" customWidth="1"/>
    <col min="12546" max="12799" width="9.42578125" style="2" customWidth="1"/>
    <col min="12800" max="12800" width="2.85546875" style="2" customWidth="1"/>
    <col min="12801" max="12801" width="74" style="2" bestFit="1" customWidth="1"/>
    <col min="12802" max="13055" width="9.42578125" style="2" customWidth="1"/>
    <col min="13056" max="13056" width="2.85546875" style="2" customWidth="1"/>
    <col min="13057" max="13057" width="74" style="2" bestFit="1" customWidth="1"/>
    <col min="13058" max="13311" width="9.42578125" style="2" customWidth="1"/>
    <col min="13312" max="13312" width="2.85546875" style="2" customWidth="1"/>
    <col min="13313" max="13313" width="74" style="2" bestFit="1" customWidth="1"/>
    <col min="13314" max="13567" width="9.42578125" style="2" customWidth="1"/>
    <col min="13568" max="13568" width="2.85546875" style="2" customWidth="1"/>
    <col min="13569" max="13569" width="74" style="2" bestFit="1" customWidth="1"/>
    <col min="13570" max="13823" width="9.42578125" style="2" customWidth="1"/>
    <col min="13824" max="13824" width="2.85546875" style="2" customWidth="1"/>
    <col min="13825" max="13825" width="74" style="2" bestFit="1" customWidth="1"/>
    <col min="13826" max="14079" width="9.42578125" style="2" customWidth="1"/>
    <col min="14080" max="14080" width="2.85546875" style="2" customWidth="1"/>
    <col min="14081" max="14081" width="74" style="2" bestFit="1" customWidth="1"/>
    <col min="14082" max="14335" width="9.42578125" style="2" customWidth="1"/>
    <col min="14336" max="14336" width="2.85546875" style="2" customWidth="1"/>
    <col min="14337" max="14337" width="74" style="2" bestFit="1" customWidth="1"/>
    <col min="14338" max="14591" width="9.42578125" style="2" customWidth="1"/>
    <col min="14592" max="14592" width="2.85546875" style="2" customWidth="1"/>
    <col min="14593" max="14593" width="74" style="2" bestFit="1" customWidth="1"/>
    <col min="14594" max="14847" width="9.42578125" style="2" customWidth="1"/>
    <col min="14848" max="14848" width="2.85546875" style="2" customWidth="1"/>
    <col min="14849" max="14849" width="74" style="2" bestFit="1" customWidth="1"/>
    <col min="14850" max="15103" width="9.42578125" style="2" customWidth="1"/>
    <col min="15104" max="15104" width="2.85546875" style="2" customWidth="1"/>
    <col min="15105" max="15105" width="74" style="2" bestFit="1" customWidth="1"/>
    <col min="15106" max="15359" width="9.42578125" style="2" customWidth="1"/>
    <col min="15360" max="15360" width="2.85546875" style="2" customWidth="1"/>
    <col min="15361" max="15361" width="74" style="2" bestFit="1" customWidth="1"/>
    <col min="15362" max="15615" width="9.42578125" style="2" customWidth="1"/>
    <col min="15616" max="15616" width="2.85546875" style="2" customWidth="1"/>
    <col min="15617" max="15617" width="74" style="2" bestFit="1" customWidth="1"/>
    <col min="15618" max="15871" width="9.42578125" style="2" customWidth="1"/>
    <col min="15872" max="15872" width="2.85546875" style="2" customWidth="1"/>
    <col min="15873" max="15873" width="74" style="2" bestFit="1" customWidth="1"/>
    <col min="15874" max="16127" width="9.42578125" style="2" customWidth="1"/>
    <col min="16128" max="16128" width="2.85546875" style="2" customWidth="1"/>
    <col min="16129" max="16129" width="74" style="2" bestFit="1" customWidth="1"/>
    <col min="16130" max="16384" width="9.42578125" style="2" customWidth="1"/>
  </cols>
  <sheetData>
    <row r="1" spans="1:11" ht="84" customHeight="1" x14ac:dyDescent="0.2"/>
    <row r="2" spans="1:11" ht="23.25" x14ac:dyDescent="0.2">
      <c r="A2" s="1" t="s">
        <v>11</v>
      </c>
    </row>
    <row r="3" spans="1:11" ht="23.25" x14ac:dyDescent="0.2">
      <c r="A3" s="1" t="str">
        <f>_xlfn.CONCAT("England, year ending March ",config!B5)</f>
        <v>England, year ending March 2025</v>
      </c>
    </row>
    <row r="4" spans="1:11" ht="45" customHeight="1" x14ac:dyDescent="0.25">
      <c r="A4" s="3" t="s">
        <v>12</v>
      </c>
      <c r="C4" s="4"/>
      <c r="K4" s="5"/>
    </row>
    <row r="5" spans="1:11" ht="32.25" customHeight="1" x14ac:dyDescent="0.2">
      <c r="A5" s="6" t="str">
        <f>_xlfn.CONCAT("Responsible Statistician: ",config!B3)</f>
        <v>Responsible Statistician: Paul Gaught-Allen</v>
      </c>
      <c r="B5" s="6"/>
      <c r="E5" s="8"/>
    </row>
    <row r="6" spans="1:11" ht="15" x14ac:dyDescent="0.2">
      <c r="A6" s="9" t="s">
        <v>13</v>
      </c>
      <c r="B6" s="6"/>
    </row>
    <row r="7" spans="1:11" ht="15" x14ac:dyDescent="0.2">
      <c r="A7" s="10" t="s">
        <v>14</v>
      </c>
      <c r="B7" s="11"/>
    </row>
    <row r="8" spans="1:11" ht="28.5" customHeight="1" x14ac:dyDescent="0.2">
      <c r="A8" s="12" t="str">
        <f>_xlfn.CONCAT("Published: ",config!B1)</f>
        <v>Published: 4 December 2025</v>
      </c>
      <c r="B8" s="7"/>
    </row>
    <row r="9" spans="1:11" ht="15" x14ac:dyDescent="0.2">
      <c r="A9" s="23" t="str">
        <f>_xlfn.CONCAT("Next update: ",config!B2)</f>
        <v>Next update: Autumn 2026</v>
      </c>
      <c r="B9" s="7"/>
    </row>
    <row r="10" spans="1:11" ht="30" customHeight="1" x14ac:dyDescent="0.2">
      <c r="A10" s="6" t="str">
        <f>_xlfn.CONCAT("Crown copyright © ",config!B5)</f>
        <v>Crown copyright © 2025</v>
      </c>
    </row>
    <row r="11" spans="1:11" ht="15" x14ac:dyDescent="0.2">
      <c r="A11" s="13" t="s">
        <v>15</v>
      </c>
    </row>
    <row r="12" spans="1:11" ht="26.25" customHeight="1" x14ac:dyDescent="0.2">
      <c r="A12" s="6" t="s">
        <v>16</v>
      </c>
    </row>
    <row r="13" spans="1:11" ht="15" x14ac:dyDescent="0.2">
      <c r="A13" s="6" t="s">
        <v>17</v>
      </c>
    </row>
    <row r="14" spans="1:11" ht="15" x14ac:dyDescent="0.2">
      <c r="A14" s="14" t="s">
        <v>18</v>
      </c>
    </row>
  </sheetData>
  <hyperlinks>
    <hyperlink ref="A11" location="Contents!A1" display="Contents" xr:uid="{0A6FB1BE-8ED8-4498-B5A0-6EA95D7CED9F}"/>
    <hyperlink ref="A8" r:id="rId1" display="Published: 21 October 2021" xr:uid="{33D0D241-5F24-4F4B-A350-45295BCB07F3}"/>
    <hyperlink ref="A7" r:id="rId2" xr:uid="{336A6D99-6BBF-4B01-8E13-0F7D5F4AE194}"/>
    <hyperlink ref="A6" r:id="rId3" xr:uid="{F497F4C6-A1FB-4302-8DBB-7ADF41F2D4A7}"/>
    <hyperlink ref="A14" r:id="rId4" display="Please email us at firestatistics@communities.gov.uk" xr:uid="{67B43F2D-6B70-434A-8C7E-92220B46DF7B}"/>
    <hyperlink ref="A9" r:id="rId5" display="https://www.gov.uk/search/research-and-statistics?keywords=fire&amp;content_store_document_type=upcoming_statistics&amp;order=release-date-oldest" xr:uid="{81A32489-8C1B-4668-8BA6-A560678A7D6E}"/>
  </hyperlinks>
  <pageMargins left="0.70000000000000007" right="0.70000000000000007" top="0.75" bottom="0.75" header="0.30000000000000004" footer="0.30000000000000004"/>
  <pageSetup paperSize="9" fitToWidth="0" fitToHeight="0" orientation="landscape" r:id="rId6"/>
  <headerFooter>
    <oddHeader>&amp;C&amp;"Aptos"&amp;10&amp;K000000 OFFICIAL&amp;1#_x000D_</oddHeader>
    <oddFooter>&amp;C_x000D_&amp;1#&amp;"Aptos"&amp;10&amp;K000000 OFFICIAL</oddFooter>
  </headerFooter>
  <drawing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0B8A8-4E82-47F4-AF41-AB1887148BE7}">
  <sheetPr codeName="Sheet4"/>
  <dimension ref="A1:D21"/>
  <sheetViews>
    <sheetView zoomScaleNormal="100" workbookViewId="0"/>
  </sheetViews>
  <sheetFormatPr defaultColWidth="9.42578125" defaultRowHeight="15" x14ac:dyDescent="0.2"/>
  <cols>
    <col min="1" max="1" width="24.5703125" style="25" customWidth="1"/>
    <col min="2" max="2" width="83.5703125" style="26" bestFit="1" customWidth="1"/>
    <col min="3" max="3" width="25" style="25" customWidth="1"/>
    <col min="4" max="4" width="16.42578125" style="25" customWidth="1"/>
    <col min="5" max="5" width="9.42578125" style="25" customWidth="1"/>
    <col min="6" max="16384" width="9.42578125" style="25"/>
  </cols>
  <sheetData>
    <row r="1" spans="1:4" s="16" customFormat="1" ht="15.6" customHeight="1" x14ac:dyDescent="0.25">
      <c r="A1" s="15" t="s">
        <v>11</v>
      </c>
      <c r="C1" s="17"/>
      <c r="D1" s="17"/>
    </row>
    <row r="2" spans="1:4" s="16" customFormat="1" ht="21.6" customHeight="1" x14ac:dyDescent="0.25">
      <c r="A2" s="18" t="str">
        <f>_xlfn.CONCAT("Publication Date: ",config!B1)</f>
        <v>Publication Date: 4 December 2025</v>
      </c>
      <c r="C2" s="17"/>
      <c r="D2" s="17"/>
    </row>
    <row r="3" spans="1:4" s="19" customFormat="1" ht="18" customHeight="1" x14ac:dyDescent="0.2">
      <c r="A3" s="19" t="s">
        <v>19</v>
      </c>
      <c r="C3" s="20"/>
      <c r="D3" s="20"/>
    </row>
    <row r="4" spans="1:4" s="19" customFormat="1" ht="18" customHeight="1" x14ac:dyDescent="0.2">
      <c r="A4" s="39" t="s">
        <v>20</v>
      </c>
      <c r="C4" s="20"/>
      <c r="D4" s="20"/>
    </row>
    <row r="5" spans="1:4" ht="33" customHeight="1" x14ac:dyDescent="0.25">
      <c r="A5" s="21" t="s">
        <v>21</v>
      </c>
      <c r="B5" s="21" t="s">
        <v>22</v>
      </c>
      <c r="C5" s="21" t="s">
        <v>23</v>
      </c>
      <c r="D5" s="22" t="s">
        <v>24</v>
      </c>
    </row>
    <row r="6" spans="1:4" ht="21" customHeight="1" x14ac:dyDescent="0.2">
      <c r="A6" s="40" t="s">
        <v>25</v>
      </c>
      <c r="B6" s="24" t="s">
        <v>26</v>
      </c>
      <c r="C6" s="41" t="str">
        <f>_xlfn.CONCAT("1986/87 to ",config!$B$6)</f>
        <v>1986/87 to 2024/25</v>
      </c>
      <c r="D6" s="34" t="s">
        <v>27</v>
      </c>
    </row>
    <row r="7" spans="1:4" x14ac:dyDescent="0.2">
      <c r="C7" s="27"/>
    </row>
    <row r="8" spans="1:4" x14ac:dyDescent="0.2">
      <c r="C8" s="27"/>
    </row>
    <row r="9" spans="1:4" x14ac:dyDescent="0.2">
      <c r="C9" s="27"/>
    </row>
    <row r="10" spans="1:4" x14ac:dyDescent="0.2">
      <c r="C10" s="27"/>
    </row>
    <row r="11" spans="1:4" x14ac:dyDescent="0.2">
      <c r="C11" s="27"/>
    </row>
    <row r="12" spans="1:4" x14ac:dyDescent="0.2">
      <c r="C12" s="27"/>
    </row>
    <row r="13" spans="1:4" x14ac:dyDescent="0.2">
      <c r="C13" s="27"/>
    </row>
    <row r="14" spans="1:4" x14ac:dyDescent="0.2">
      <c r="C14" s="27"/>
    </row>
    <row r="15" spans="1:4" x14ac:dyDescent="0.2">
      <c r="C15" s="27"/>
    </row>
    <row r="16" spans="1:4" x14ac:dyDescent="0.2">
      <c r="C16" s="27"/>
    </row>
    <row r="17" spans="3:3" x14ac:dyDescent="0.2">
      <c r="C17" s="27"/>
    </row>
    <row r="18" spans="3:3" x14ac:dyDescent="0.2">
      <c r="C18" s="27"/>
    </row>
    <row r="19" spans="3:3" x14ac:dyDescent="0.2">
      <c r="C19" s="27"/>
    </row>
    <row r="20" spans="3:3" x14ac:dyDescent="0.2">
      <c r="C20" s="27"/>
    </row>
    <row r="21" spans="3:3" x14ac:dyDescent="0.2">
      <c r="C21" s="27"/>
    </row>
  </sheetData>
  <hyperlinks>
    <hyperlink ref="A4" location="Cover_sheet!A1" display="Cover sheet" xr:uid="{16F41B11-AB1E-4881-B9AF-8EF941284CF5}"/>
    <hyperlink ref="A6" location="FIRE0509!A1" display="FIRE0509" xr:uid="{DB2DF063-1DBE-419E-B987-DB507109E12D}"/>
  </hyperlinks>
  <pageMargins left="0.31496062992126012" right="0.31496062992126012" top="0.74803149606299213" bottom="0.74803149606299213" header="0.31496062992126012" footer="0.31496062992126012"/>
  <pageSetup paperSize="9" scale="90" fitToWidth="0" fitToHeight="0" orientation="landscape" r:id="rId1"/>
  <headerFooter>
    <oddHeader>&amp;C&amp;"Aptos"&amp;10&amp;K000000 OFFICIAL&amp;1#_x000D_</oddHeader>
    <oddFooter>&amp;C_x000D_&amp;1#&amp;"Aptos"&amp;10&amp;K000000 OFFICIAL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E1914-C289-44BC-8D5D-6929D20E322D}">
  <sheetPr codeName="Sheet6"/>
  <dimension ref="A1:C4"/>
  <sheetViews>
    <sheetView zoomScaleNormal="100" workbookViewId="0">
      <selection activeCell="C3" sqref="C3"/>
    </sheetView>
  </sheetViews>
  <sheetFormatPr defaultColWidth="9.140625" defaultRowHeight="15" x14ac:dyDescent="0.2"/>
  <cols>
    <col min="1" max="1" width="9.140625" style="33"/>
    <col min="2" max="2" width="16.5703125" style="33" bestFit="1" customWidth="1"/>
    <col min="3" max="16384" width="9.140625" style="33"/>
  </cols>
  <sheetData>
    <row r="1" spans="1:3" x14ac:dyDescent="0.2">
      <c r="A1" s="35" t="s">
        <v>28</v>
      </c>
      <c r="B1" s="35" t="s">
        <v>29</v>
      </c>
      <c r="C1" s="35" t="s">
        <v>30</v>
      </c>
    </row>
    <row r="2" spans="1:3" x14ac:dyDescent="0.2">
      <c r="A2" s="35" t="s">
        <v>31</v>
      </c>
      <c r="B2" s="35" t="s">
        <v>32</v>
      </c>
      <c r="C2" s="42">
        <v>1</v>
      </c>
    </row>
    <row r="3" spans="1:3" x14ac:dyDescent="0.2">
      <c r="A3" s="35" t="s">
        <v>33</v>
      </c>
      <c r="B3" s="35" t="s">
        <v>34</v>
      </c>
      <c r="C3" s="42">
        <v>1</v>
      </c>
    </row>
    <row r="4" spans="1:3" x14ac:dyDescent="0.2">
      <c r="A4" s="35" t="s">
        <v>10</v>
      </c>
      <c r="B4" s="35" t="s">
        <v>35</v>
      </c>
      <c r="C4" s="42">
        <v>1</v>
      </c>
    </row>
  </sheetData>
  <pageMargins left="0.7" right="0.7" top="0.75" bottom="0.75" header="0.3" footer="0.3"/>
  <headerFooter>
    <oddHeader>&amp;C&amp;"Aptos"&amp;10&amp;K000000 OFFICIAL&amp;1#_x000D_</oddHeader>
    <oddFooter>&amp;C_x000D_&amp;1#&amp;"Aptos"&amp;10&amp;K000000 OFFICIAL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</sheetPr>
  <dimension ref="A1:L42"/>
  <sheetViews>
    <sheetView zoomScaleNormal="100" workbookViewId="0">
      <selection activeCell="B5" sqref="B5"/>
    </sheetView>
  </sheetViews>
  <sheetFormatPr defaultColWidth="9.140625" defaultRowHeight="15" x14ac:dyDescent="0.2"/>
  <cols>
    <col min="1" max="1" width="13.28515625" style="33" customWidth="1"/>
    <col min="2" max="9" width="20.7109375" style="33" customWidth="1"/>
    <col min="10" max="16384" width="9.140625" style="33"/>
  </cols>
  <sheetData>
    <row r="1" spans="1:12" ht="15.75" x14ac:dyDescent="0.25">
      <c r="A1" s="43" t="s">
        <v>36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12" x14ac:dyDescent="0.2">
      <c r="A2" s="35"/>
      <c r="B2" s="35" t="s">
        <v>37</v>
      </c>
      <c r="C2" s="35" t="s">
        <v>38</v>
      </c>
      <c r="D2" s="35"/>
      <c r="E2" s="35"/>
      <c r="F2" s="35" t="s">
        <v>39</v>
      </c>
      <c r="G2" s="35"/>
      <c r="H2" s="35"/>
      <c r="I2" s="35"/>
      <c r="J2" s="35"/>
      <c r="K2" s="35"/>
      <c r="L2" s="35"/>
    </row>
    <row r="3" spans="1:12" x14ac:dyDescent="0.2">
      <c r="A3" s="35" t="s">
        <v>40</v>
      </c>
      <c r="B3" s="35"/>
      <c r="C3" s="35" t="s">
        <v>32</v>
      </c>
      <c r="D3" s="35" t="s">
        <v>41</v>
      </c>
      <c r="E3" s="35" t="s">
        <v>37</v>
      </c>
      <c r="F3" s="35" t="s">
        <v>34</v>
      </c>
      <c r="G3" s="35" t="s">
        <v>35</v>
      </c>
      <c r="H3" s="35" t="s">
        <v>37</v>
      </c>
      <c r="I3" s="35"/>
      <c r="J3" s="35"/>
      <c r="K3" s="35"/>
      <c r="L3" s="35"/>
    </row>
    <row r="4" spans="1:12" x14ac:dyDescent="0.2">
      <c r="A4" s="35" t="s">
        <v>42</v>
      </c>
      <c r="B4" s="42">
        <v>1</v>
      </c>
      <c r="C4" s="42">
        <v>0</v>
      </c>
      <c r="D4" s="42">
        <v>1</v>
      </c>
      <c r="E4" s="42">
        <v>1</v>
      </c>
      <c r="F4" s="42">
        <v>0</v>
      </c>
      <c r="G4" s="42">
        <v>0</v>
      </c>
      <c r="H4" s="42">
        <v>0</v>
      </c>
      <c r="I4" s="35"/>
      <c r="J4" s="35"/>
      <c r="K4" s="35"/>
      <c r="L4" s="35"/>
    </row>
    <row r="5" spans="1:12" ht="15.75" x14ac:dyDescent="0.25">
      <c r="A5" s="35" t="s">
        <v>43</v>
      </c>
      <c r="B5" s="42">
        <v>5</v>
      </c>
      <c r="C5" s="42">
        <v>2</v>
      </c>
      <c r="D5" s="42">
        <v>0</v>
      </c>
      <c r="E5" s="42">
        <v>2</v>
      </c>
      <c r="F5" s="42">
        <v>0</v>
      </c>
      <c r="G5" s="42">
        <v>3</v>
      </c>
      <c r="H5" s="42">
        <v>3</v>
      </c>
      <c r="I5" s="35"/>
      <c r="J5" s="35"/>
      <c r="K5" s="35"/>
      <c r="L5" s="43"/>
    </row>
    <row r="6" spans="1:12" ht="15.75" x14ac:dyDescent="0.25">
      <c r="A6" s="35" t="s">
        <v>44</v>
      </c>
      <c r="B6" s="42">
        <v>2</v>
      </c>
      <c r="C6" s="42">
        <v>0</v>
      </c>
      <c r="D6" s="42">
        <v>1</v>
      </c>
      <c r="E6" s="42">
        <v>1</v>
      </c>
      <c r="F6" s="42">
        <v>1</v>
      </c>
      <c r="G6" s="42">
        <v>0</v>
      </c>
      <c r="H6" s="42">
        <v>1</v>
      </c>
      <c r="I6" s="35"/>
      <c r="J6" s="35"/>
      <c r="K6" s="35"/>
      <c r="L6" s="43"/>
    </row>
    <row r="7" spans="1:12" ht="15.75" x14ac:dyDescent="0.25">
      <c r="A7" s="35" t="s">
        <v>45</v>
      </c>
      <c r="B7" s="42">
        <v>5</v>
      </c>
      <c r="C7" s="42">
        <v>0</v>
      </c>
      <c r="D7" s="42">
        <v>0</v>
      </c>
      <c r="E7" s="42">
        <v>0</v>
      </c>
      <c r="F7" s="42">
        <v>1</v>
      </c>
      <c r="G7" s="42">
        <v>4</v>
      </c>
      <c r="H7" s="42">
        <v>5</v>
      </c>
      <c r="I7" s="35"/>
      <c r="J7" s="35"/>
      <c r="K7" s="35"/>
      <c r="L7" s="43"/>
    </row>
    <row r="8" spans="1:12" ht="15.75" x14ac:dyDescent="0.25">
      <c r="A8" s="35" t="s">
        <v>46</v>
      </c>
      <c r="B8" s="42">
        <v>5</v>
      </c>
      <c r="C8" s="42">
        <v>2</v>
      </c>
      <c r="D8" s="42">
        <v>0</v>
      </c>
      <c r="E8" s="42">
        <v>2</v>
      </c>
      <c r="F8" s="42">
        <v>0</v>
      </c>
      <c r="G8" s="42">
        <v>3</v>
      </c>
      <c r="H8" s="42">
        <v>3</v>
      </c>
      <c r="I8" s="35"/>
      <c r="J8" s="35"/>
      <c r="K8" s="35"/>
      <c r="L8" s="43"/>
    </row>
    <row r="9" spans="1:12" ht="15.75" x14ac:dyDescent="0.25">
      <c r="A9" s="35" t="s">
        <v>47</v>
      </c>
      <c r="B9" s="42">
        <v>4</v>
      </c>
      <c r="C9" s="42">
        <v>3</v>
      </c>
      <c r="D9" s="42">
        <v>0</v>
      </c>
      <c r="E9" s="42">
        <v>3</v>
      </c>
      <c r="F9" s="42">
        <v>0</v>
      </c>
      <c r="G9" s="42">
        <v>1</v>
      </c>
      <c r="H9" s="42">
        <v>1</v>
      </c>
      <c r="I9" s="35"/>
      <c r="J9" s="35"/>
      <c r="K9" s="35"/>
      <c r="L9" s="43"/>
    </row>
    <row r="10" spans="1:12" ht="15.75" x14ac:dyDescent="0.25">
      <c r="A10" s="35" t="s">
        <v>48</v>
      </c>
      <c r="B10" s="42">
        <v>3</v>
      </c>
      <c r="C10" s="42">
        <v>1</v>
      </c>
      <c r="D10" s="42">
        <v>0</v>
      </c>
      <c r="E10" s="42">
        <v>1</v>
      </c>
      <c r="F10" s="42">
        <v>0</v>
      </c>
      <c r="G10" s="42">
        <v>2</v>
      </c>
      <c r="H10" s="42">
        <v>2</v>
      </c>
      <c r="I10" s="35"/>
      <c r="J10" s="35"/>
      <c r="K10" s="35"/>
      <c r="L10" s="43"/>
    </row>
    <row r="11" spans="1:12" ht="15.75" x14ac:dyDescent="0.25">
      <c r="A11" s="35" t="s">
        <v>49</v>
      </c>
      <c r="B11" s="42">
        <v>3</v>
      </c>
      <c r="C11" s="42">
        <v>3</v>
      </c>
      <c r="D11" s="42">
        <v>0</v>
      </c>
      <c r="E11" s="42">
        <v>3</v>
      </c>
      <c r="F11" s="42">
        <v>0</v>
      </c>
      <c r="G11" s="42">
        <v>0</v>
      </c>
      <c r="H11" s="42">
        <v>0</v>
      </c>
      <c r="I11" s="35"/>
      <c r="J11" s="35"/>
      <c r="K11" s="35"/>
      <c r="L11" s="43"/>
    </row>
    <row r="12" spans="1:12" ht="15.75" x14ac:dyDescent="0.25">
      <c r="A12" s="42" t="s">
        <v>50</v>
      </c>
      <c r="B12" s="42">
        <v>1</v>
      </c>
      <c r="C12" s="42">
        <v>0</v>
      </c>
      <c r="D12" s="42">
        <v>0</v>
      </c>
      <c r="E12" s="42">
        <v>0</v>
      </c>
      <c r="F12" s="42">
        <v>0</v>
      </c>
      <c r="G12" s="42">
        <v>1</v>
      </c>
      <c r="H12" s="42">
        <v>1</v>
      </c>
      <c r="I12" s="35"/>
      <c r="J12" s="35"/>
      <c r="K12" s="35"/>
      <c r="L12" s="43"/>
    </row>
    <row r="13" spans="1:12" ht="15.75" x14ac:dyDescent="0.25">
      <c r="A13" s="42" t="s">
        <v>51</v>
      </c>
      <c r="B13" s="42">
        <v>1</v>
      </c>
      <c r="C13" s="42">
        <v>1</v>
      </c>
      <c r="D13" s="42">
        <v>0</v>
      </c>
      <c r="E13" s="42">
        <v>1</v>
      </c>
      <c r="F13" s="42">
        <v>0</v>
      </c>
      <c r="G13" s="42">
        <v>0</v>
      </c>
      <c r="H13" s="42">
        <v>0</v>
      </c>
      <c r="I13" s="35"/>
      <c r="J13" s="35"/>
      <c r="K13" s="35"/>
      <c r="L13" s="43"/>
    </row>
    <row r="14" spans="1:12" ht="15.75" x14ac:dyDescent="0.25">
      <c r="A14" s="35" t="s">
        <v>52</v>
      </c>
      <c r="B14" s="42">
        <v>2</v>
      </c>
      <c r="C14" s="42">
        <v>1</v>
      </c>
      <c r="D14" s="42">
        <v>0</v>
      </c>
      <c r="E14" s="42">
        <v>1</v>
      </c>
      <c r="F14" s="42">
        <v>0</v>
      </c>
      <c r="G14" s="42">
        <v>1</v>
      </c>
      <c r="H14" s="42">
        <v>1</v>
      </c>
      <c r="I14" s="35"/>
      <c r="J14" s="35"/>
      <c r="K14" s="35"/>
      <c r="L14" s="43"/>
    </row>
    <row r="15" spans="1:12" ht="15.75" x14ac:dyDescent="0.25">
      <c r="A15" s="35" t="s">
        <v>53</v>
      </c>
      <c r="B15" s="42">
        <v>3</v>
      </c>
      <c r="C15" s="42">
        <v>0</v>
      </c>
      <c r="D15" s="42">
        <v>0</v>
      </c>
      <c r="E15" s="42">
        <v>0</v>
      </c>
      <c r="F15" s="42">
        <v>0</v>
      </c>
      <c r="G15" s="42">
        <v>3</v>
      </c>
      <c r="H15" s="42">
        <v>3</v>
      </c>
      <c r="I15" s="35"/>
      <c r="J15" s="35"/>
      <c r="K15" s="35"/>
      <c r="L15" s="43"/>
    </row>
    <row r="16" spans="1:12" ht="15.75" x14ac:dyDescent="0.25">
      <c r="A16" s="35" t="s">
        <v>54</v>
      </c>
      <c r="B16" s="42">
        <v>2</v>
      </c>
      <c r="C16" s="42">
        <v>0</v>
      </c>
      <c r="D16" s="42">
        <v>0</v>
      </c>
      <c r="E16" s="42">
        <v>0</v>
      </c>
      <c r="F16" s="42">
        <v>0</v>
      </c>
      <c r="G16" s="42">
        <v>2</v>
      </c>
      <c r="H16" s="42">
        <v>2</v>
      </c>
      <c r="I16" s="35"/>
      <c r="J16" s="35"/>
      <c r="K16" s="35"/>
      <c r="L16" s="43"/>
    </row>
    <row r="17" spans="1:12" ht="15.75" x14ac:dyDescent="0.25">
      <c r="A17" s="35" t="s">
        <v>55</v>
      </c>
      <c r="B17" s="42">
        <v>4</v>
      </c>
      <c r="C17" s="42">
        <v>0</v>
      </c>
      <c r="D17" s="42">
        <v>1</v>
      </c>
      <c r="E17" s="42">
        <v>1</v>
      </c>
      <c r="F17" s="42">
        <v>0</v>
      </c>
      <c r="G17" s="42">
        <v>3</v>
      </c>
      <c r="H17" s="42">
        <v>3</v>
      </c>
      <c r="I17" s="35"/>
      <c r="J17" s="35"/>
      <c r="K17" s="35"/>
      <c r="L17" s="43"/>
    </row>
    <row r="18" spans="1:12" ht="15.75" x14ac:dyDescent="0.25">
      <c r="A18" s="35" t="s">
        <v>56</v>
      </c>
      <c r="B18" s="42">
        <v>3</v>
      </c>
      <c r="C18" s="42">
        <v>0</v>
      </c>
      <c r="D18" s="42">
        <v>0</v>
      </c>
      <c r="E18" s="42">
        <v>0</v>
      </c>
      <c r="F18" s="42">
        <v>0</v>
      </c>
      <c r="G18" s="42">
        <v>3</v>
      </c>
      <c r="H18" s="42">
        <v>3</v>
      </c>
      <c r="I18" s="35"/>
      <c r="J18" s="35"/>
      <c r="K18" s="35"/>
      <c r="L18" s="43"/>
    </row>
    <row r="19" spans="1:12" ht="15.75" x14ac:dyDescent="0.25">
      <c r="A19" s="35" t="s">
        <v>57</v>
      </c>
      <c r="B19" s="42">
        <v>1</v>
      </c>
      <c r="C19" s="42">
        <v>0</v>
      </c>
      <c r="D19" s="42">
        <v>0</v>
      </c>
      <c r="E19" s="42">
        <v>0</v>
      </c>
      <c r="F19" s="42">
        <v>0</v>
      </c>
      <c r="G19" s="42">
        <v>1</v>
      </c>
      <c r="H19" s="42">
        <v>1</v>
      </c>
      <c r="I19" s="35"/>
      <c r="J19" s="35"/>
      <c r="K19" s="35"/>
      <c r="L19" s="43"/>
    </row>
    <row r="20" spans="1:12" ht="15.75" x14ac:dyDescent="0.25">
      <c r="A20" s="35" t="s">
        <v>58</v>
      </c>
      <c r="B20" s="42">
        <v>3</v>
      </c>
      <c r="C20" s="42">
        <v>1</v>
      </c>
      <c r="D20" s="42">
        <v>0</v>
      </c>
      <c r="E20" s="42">
        <v>1</v>
      </c>
      <c r="F20" s="42">
        <v>1</v>
      </c>
      <c r="G20" s="42">
        <v>1</v>
      </c>
      <c r="H20" s="42">
        <v>2</v>
      </c>
      <c r="I20" s="35"/>
      <c r="J20" s="35"/>
      <c r="K20" s="35"/>
      <c r="L20" s="43"/>
    </row>
    <row r="21" spans="1:12" ht="15.75" x14ac:dyDescent="0.25">
      <c r="A21" s="35" t="s">
        <v>59</v>
      </c>
      <c r="B21" s="42">
        <v>1</v>
      </c>
      <c r="C21" s="42">
        <v>0</v>
      </c>
      <c r="D21" s="42">
        <v>0</v>
      </c>
      <c r="E21" s="42">
        <v>0</v>
      </c>
      <c r="F21" s="42">
        <v>1</v>
      </c>
      <c r="G21" s="42">
        <v>0</v>
      </c>
      <c r="H21" s="42">
        <v>1</v>
      </c>
      <c r="I21" s="35"/>
      <c r="J21" s="35"/>
      <c r="K21" s="35"/>
      <c r="L21" s="43"/>
    </row>
    <row r="22" spans="1:12" ht="15.75" x14ac:dyDescent="0.25">
      <c r="A22" s="35" t="s">
        <v>60</v>
      </c>
      <c r="B22" s="42">
        <v>4</v>
      </c>
      <c r="C22" s="42">
        <v>4</v>
      </c>
      <c r="D22" s="42">
        <v>0</v>
      </c>
      <c r="E22" s="42">
        <v>4</v>
      </c>
      <c r="F22" s="42">
        <v>0</v>
      </c>
      <c r="G22" s="42">
        <v>0</v>
      </c>
      <c r="H22" s="42">
        <v>0</v>
      </c>
      <c r="I22" s="35"/>
      <c r="J22" s="35"/>
      <c r="K22" s="35"/>
      <c r="L22" s="43"/>
    </row>
    <row r="23" spans="1:12" ht="15.75" x14ac:dyDescent="0.25">
      <c r="A23" s="35" t="s">
        <v>61</v>
      </c>
      <c r="B23" s="42">
        <v>0</v>
      </c>
      <c r="C23" s="42">
        <v>0</v>
      </c>
      <c r="D23" s="42">
        <v>0</v>
      </c>
      <c r="E23" s="42">
        <v>0</v>
      </c>
      <c r="F23" s="42">
        <v>0</v>
      </c>
      <c r="G23" s="42">
        <v>0</v>
      </c>
      <c r="H23" s="42">
        <v>0</v>
      </c>
      <c r="I23" s="35"/>
      <c r="J23" s="35"/>
      <c r="K23" s="35"/>
      <c r="L23" s="43"/>
    </row>
    <row r="24" spans="1:12" ht="15.75" x14ac:dyDescent="0.25">
      <c r="A24" s="35" t="s">
        <v>62</v>
      </c>
      <c r="B24" s="42">
        <v>2</v>
      </c>
      <c r="C24" s="42">
        <v>1</v>
      </c>
      <c r="D24" s="42">
        <v>0</v>
      </c>
      <c r="E24" s="42">
        <v>1</v>
      </c>
      <c r="F24" s="42">
        <v>0</v>
      </c>
      <c r="G24" s="42">
        <v>1</v>
      </c>
      <c r="H24" s="42">
        <v>1</v>
      </c>
      <c r="I24" s="35"/>
      <c r="J24" s="35"/>
      <c r="K24" s="35"/>
      <c r="L24" s="43"/>
    </row>
    <row r="25" spans="1:12" ht="15.75" x14ac:dyDescent="0.25">
      <c r="A25" s="35" t="s">
        <v>63</v>
      </c>
      <c r="B25" s="42">
        <v>5</v>
      </c>
      <c r="C25" s="42">
        <v>5</v>
      </c>
      <c r="D25" s="42">
        <v>0</v>
      </c>
      <c r="E25" s="42">
        <v>5</v>
      </c>
      <c r="F25" s="42">
        <v>0</v>
      </c>
      <c r="G25" s="42">
        <v>0</v>
      </c>
      <c r="H25" s="42">
        <v>0</v>
      </c>
      <c r="I25" s="35"/>
      <c r="J25" s="35"/>
      <c r="K25" s="35"/>
      <c r="L25" s="43"/>
    </row>
    <row r="26" spans="1:12" ht="15.75" x14ac:dyDescent="0.25">
      <c r="A26" s="35" t="s">
        <v>64</v>
      </c>
      <c r="B26" s="42">
        <v>1</v>
      </c>
      <c r="C26" s="42">
        <v>0</v>
      </c>
      <c r="D26" s="42">
        <v>1</v>
      </c>
      <c r="E26" s="42">
        <v>1</v>
      </c>
      <c r="F26" s="42">
        <v>0</v>
      </c>
      <c r="G26" s="42">
        <v>0</v>
      </c>
      <c r="H26" s="42">
        <v>0</v>
      </c>
      <c r="I26" s="35"/>
      <c r="J26" s="35"/>
      <c r="K26" s="35"/>
      <c r="L26" s="43"/>
    </row>
    <row r="27" spans="1:12" ht="15.75" x14ac:dyDescent="0.25">
      <c r="A27" s="35" t="s">
        <v>65</v>
      </c>
      <c r="B27" s="42">
        <v>3</v>
      </c>
      <c r="C27" s="42">
        <v>0</v>
      </c>
      <c r="D27" s="42">
        <v>1</v>
      </c>
      <c r="E27" s="42">
        <v>1</v>
      </c>
      <c r="F27" s="42">
        <v>1</v>
      </c>
      <c r="G27" s="42">
        <v>1</v>
      </c>
      <c r="H27" s="42">
        <v>2</v>
      </c>
      <c r="I27" s="35"/>
      <c r="J27" s="35"/>
      <c r="K27" s="35"/>
      <c r="L27" s="43"/>
    </row>
    <row r="28" spans="1:12" ht="15.75" x14ac:dyDescent="0.25">
      <c r="A28" s="35" t="s">
        <v>66</v>
      </c>
      <c r="B28" s="42">
        <v>2</v>
      </c>
      <c r="C28" s="42">
        <v>2</v>
      </c>
      <c r="D28" s="42">
        <v>0</v>
      </c>
      <c r="E28" s="42">
        <v>2</v>
      </c>
      <c r="F28" s="42">
        <v>0</v>
      </c>
      <c r="G28" s="42">
        <v>0</v>
      </c>
      <c r="H28" s="42">
        <v>0</v>
      </c>
      <c r="I28" s="35"/>
      <c r="J28" s="35"/>
      <c r="K28" s="35"/>
      <c r="L28" s="43"/>
    </row>
    <row r="29" spans="1:12" ht="15.75" x14ac:dyDescent="0.25">
      <c r="A29" s="35" t="s">
        <v>67</v>
      </c>
      <c r="B29" s="42">
        <v>0</v>
      </c>
      <c r="C29" s="42">
        <v>0</v>
      </c>
      <c r="D29" s="42">
        <v>0</v>
      </c>
      <c r="E29" s="42">
        <v>0</v>
      </c>
      <c r="F29" s="42">
        <v>0</v>
      </c>
      <c r="G29" s="42">
        <v>0</v>
      </c>
      <c r="H29" s="42">
        <v>0</v>
      </c>
      <c r="I29" s="35"/>
      <c r="J29" s="35"/>
      <c r="K29" s="35"/>
      <c r="L29" s="43"/>
    </row>
    <row r="30" spans="1:12" ht="15.75" x14ac:dyDescent="0.25">
      <c r="A30" s="35" t="s">
        <v>68</v>
      </c>
      <c r="B30" s="42">
        <v>1</v>
      </c>
      <c r="C30" s="42">
        <v>0</v>
      </c>
      <c r="D30" s="42">
        <v>0</v>
      </c>
      <c r="E30" s="42">
        <v>0</v>
      </c>
      <c r="F30" s="42">
        <v>1</v>
      </c>
      <c r="G30" s="42">
        <v>0</v>
      </c>
      <c r="H30" s="42">
        <v>1</v>
      </c>
      <c r="I30" s="35"/>
      <c r="J30" s="35"/>
      <c r="K30" s="35"/>
      <c r="L30" s="43"/>
    </row>
    <row r="31" spans="1:12" ht="15.75" x14ac:dyDescent="0.25">
      <c r="A31" s="35" t="s">
        <v>69</v>
      </c>
      <c r="B31" s="42">
        <v>1</v>
      </c>
      <c r="C31" s="42">
        <v>1</v>
      </c>
      <c r="D31" s="42">
        <v>0</v>
      </c>
      <c r="E31" s="42">
        <v>1</v>
      </c>
      <c r="F31" s="42">
        <v>0</v>
      </c>
      <c r="G31" s="42">
        <v>0</v>
      </c>
      <c r="H31" s="42">
        <v>0</v>
      </c>
      <c r="I31" s="35"/>
      <c r="J31" s="35"/>
      <c r="K31" s="35"/>
      <c r="L31" s="43"/>
    </row>
    <row r="32" spans="1:12" ht="15.75" x14ac:dyDescent="0.25">
      <c r="A32" s="35" t="s">
        <v>70</v>
      </c>
      <c r="B32" s="42">
        <f>E32+H32</f>
        <v>0</v>
      </c>
      <c r="C32" s="42" cm="1">
        <f t="array" ref="C32">SUMPRODUCT((Data!$A$2:$A$93596=$A32)*(Data!$B$2:$B$93596=C$3)*(Data!$C$2:$C$93596))</f>
        <v>0</v>
      </c>
      <c r="D32" s="42" cm="1">
        <f t="array" ref="D32">SUMPRODUCT((Data!$A$2:$A$93596=$A32)*(Data!$B$2:$B$93596=D$3)*(Data!$C$2:$C$93596))</f>
        <v>0</v>
      </c>
      <c r="E32" s="42">
        <f>C32+D32</f>
        <v>0</v>
      </c>
      <c r="F32" s="42" cm="1">
        <f t="array" ref="F32">SUMPRODUCT((Data!$A$2:$A$93596=$A32)*(Data!$B$2:$B$93596=F$3)*(Data!$C$2:$C$93596))</f>
        <v>0</v>
      </c>
      <c r="G32" s="42" cm="1">
        <f t="array" ref="G32">SUMPRODUCT((Data!$A$2:$A$93596=$A32)*(Data!$B$2:$B$93596=G$3)*(Data!$C$2:$C$93596))</f>
        <v>0</v>
      </c>
      <c r="H32" s="42">
        <f>F32+G32</f>
        <v>0</v>
      </c>
      <c r="I32" s="35"/>
      <c r="J32" s="35"/>
      <c r="K32" s="35"/>
      <c r="L32" s="43"/>
    </row>
    <row r="33" spans="1:12" ht="15.75" x14ac:dyDescent="0.25">
      <c r="A33" s="35" t="s">
        <v>31</v>
      </c>
      <c r="B33" s="42">
        <f t="shared" ref="B33:B42" si="0">E33+H33</f>
        <v>1</v>
      </c>
      <c r="C33" s="42" cm="1">
        <f t="array" ref="C33">SUMPRODUCT((Data!$A$2:$A$93596=$A33)*(Data!$B$2:$B$93596=C$3)*(Data!$C$2:$C$93596))</f>
        <v>1</v>
      </c>
      <c r="D33" s="42" cm="1">
        <f t="array" ref="D33">SUMPRODUCT((Data!$A$2:$A$93596=$A33)*(Data!$B$2:$B$93596=D$3)*(Data!$C$2:$C$93596))</f>
        <v>0</v>
      </c>
      <c r="E33" s="42">
        <f t="shared" ref="E33:E42" si="1">C33+D33</f>
        <v>1</v>
      </c>
      <c r="F33" s="42" cm="1">
        <f t="array" ref="F33">SUMPRODUCT((Data!$A$2:$A$93596=$A33)*(Data!$B$2:$B$93596=F$3)*(Data!$C$2:$C$93596))</f>
        <v>0</v>
      </c>
      <c r="G33" s="42" cm="1">
        <f t="array" ref="G33">SUMPRODUCT((Data!$A$2:$A$93596=$A33)*(Data!$B$2:$B$93596=G$3)*(Data!$C$2:$C$93596))</f>
        <v>0</v>
      </c>
      <c r="H33" s="42">
        <f t="shared" ref="H33:H42" si="2">F33+G33</f>
        <v>0</v>
      </c>
      <c r="I33" s="35"/>
      <c r="J33" s="42"/>
      <c r="K33" s="42"/>
      <c r="L33" s="43"/>
    </row>
    <row r="34" spans="1:12" ht="15.75" x14ac:dyDescent="0.25">
      <c r="A34" s="35" t="s">
        <v>71</v>
      </c>
      <c r="B34" s="42">
        <f t="shared" si="0"/>
        <v>0</v>
      </c>
      <c r="C34" s="42" cm="1">
        <f t="array" ref="C34">SUMPRODUCT((Data!$A$2:$A$93596=$A34)*(Data!$B$2:$B$93596=C$3)*(Data!$C$2:$C$93596))</f>
        <v>0</v>
      </c>
      <c r="D34" s="42" cm="1">
        <f t="array" ref="D34">SUMPRODUCT((Data!$A$2:$A$93596=$A34)*(Data!$B$2:$B$93596=D$3)*(Data!$C$2:$C$93596))</f>
        <v>0</v>
      </c>
      <c r="E34" s="42">
        <f t="shared" si="1"/>
        <v>0</v>
      </c>
      <c r="F34" s="42" cm="1">
        <f t="array" ref="F34">SUMPRODUCT((Data!$A$2:$A$93596=$A34)*(Data!$B$2:$B$93596=F$3)*(Data!$C$2:$C$93596))</f>
        <v>0</v>
      </c>
      <c r="G34" s="42" cm="1">
        <f t="array" ref="G34">SUMPRODUCT((Data!$A$2:$A$93596=$A34)*(Data!$B$2:$B$93596=G$3)*(Data!$C$2:$C$93596))</f>
        <v>0</v>
      </c>
      <c r="H34" s="42">
        <f t="shared" si="2"/>
        <v>0</v>
      </c>
      <c r="I34" s="35"/>
      <c r="J34" s="42"/>
      <c r="K34" s="42"/>
      <c r="L34" s="43"/>
    </row>
    <row r="35" spans="1:12" ht="15.75" x14ac:dyDescent="0.25">
      <c r="A35" s="35" t="s">
        <v>72</v>
      </c>
      <c r="B35" s="42">
        <f t="shared" si="0"/>
        <v>0</v>
      </c>
      <c r="C35" s="42" cm="1">
        <f t="array" ref="C35">SUMPRODUCT((Data!$A$2:$A$93596=$A35)*(Data!$B$2:$B$93596=C$3)*(Data!$C$2:$C$93596))</f>
        <v>0</v>
      </c>
      <c r="D35" s="42" cm="1">
        <f t="array" ref="D35">SUMPRODUCT((Data!$A$2:$A$93596=$A35)*(Data!$B$2:$B$93596=D$3)*(Data!$C$2:$C$93596))</f>
        <v>0</v>
      </c>
      <c r="E35" s="42">
        <f t="shared" si="1"/>
        <v>0</v>
      </c>
      <c r="F35" s="42" cm="1">
        <f t="array" ref="F35">SUMPRODUCT((Data!$A$2:$A$93596=$A35)*(Data!$B$2:$B$93596=F$3)*(Data!$C$2:$C$93596))</f>
        <v>0</v>
      </c>
      <c r="G35" s="42" cm="1">
        <f t="array" ref="G35">SUMPRODUCT((Data!$A$2:$A$93596=$A35)*(Data!$B$2:$B$93596=G$3)*(Data!$C$2:$C$93596))</f>
        <v>0</v>
      </c>
      <c r="H35" s="42">
        <f t="shared" si="2"/>
        <v>0</v>
      </c>
      <c r="I35" s="35"/>
      <c r="J35" s="42"/>
      <c r="K35" s="42"/>
      <c r="L35" s="43"/>
    </row>
    <row r="36" spans="1:12" ht="15.75" x14ac:dyDescent="0.25">
      <c r="A36" s="35" t="s">
        <v>73</v>
      </c>
      <c r="B36" s="42">
        <f t="shared" si="0"/>
        <v>0</v>
      </c>
      <c r="C36" s="42" cm="1">
        <f t="array" ref="C36">SUMPRODUCT((Data!$A$2:$A$93596=$A36)*(Data!$B$2:$B$93596=C$3)*(Data!$C$2:$C$93596))</f>
        <v>0</v>
      </c>
      <c r="D36" s="42" cm="1">
        <f t="array" ref="D36">SUMPRODUCT((Data!$A$2:$A$93596=$A36)*(Data!$B$2:$B$93596=D$3)*(Data!$C$2:$C$93596))</f>
        <v>0</v>
      </c>
      <c r="E36" s="42">
        <f t="shared" si="1"/>
        <v>0</v>
      </c>
      <c r="F36" s="42" cm="1">
        <f t="array" ref="F36">SUMPRODUCT((Data!$A$2:$A$93596=$A36)*(Data!$B$2:$B$93596=F$3)*(Data!$C$2:$C$93596))</f>
        <v>0</v>
      </c>
      <c r="G36" s="42" cm="1">
        <f t="array" ref="G36">SUMPRODUCT((Data!$A$2:$A$93596=$A36)*(Data!$B$2:$B$93596=G$3)*(Data!$C$2:$C$93596))</f>
        <v>0</v>
      </c>
      <c r="H36" s="42">
        <f t="shared" si="2"/>
        <v>0</v>
      </c>
      <c r="I36" s="35"/>
      <c r="J36" s="35"/>
      <c r="K36" s="35"/>
      <c r="L36" s="43"/>
    </row>
    <row r="37" spans="1:12" ht="15.75" x14ac:dyDescent="0.25">
      <c r="A37" s="35" t="s">
        <v>74</v>
      </c>
      <c r="B37" s="42">
        <f t="shared" si="0"/>
        <v>0</v>
      </c>
      <c r="C37" s="42" cm="1">
        <f t="array" ref="C37">SUMPRODUCT((Data!$A$2:$A$93596=$A37)*(Data!$B$2:$B$93596=C$3)*(Data!$C$2:$C$93596))</f>
        <v>0</v>
      </c>
      <c r="D37" s="42" cm="1">
        <f t="array" ref="D37">SUMPRODUCT((Data!$A$2:$A$93596=$A37)*(Data!$B$2:$B$93596=D$3)*(Data!$C$2:$C$93596))</f>
        <v>0</v>
      </c>
      <c r="E37" s="42">
        <f t="shared" si="1"/>
        <v>0</v>
      </c>
      <c r="F37" s="42" cm="1">
        <f t="array" ref="F37">SUMPRODUCT((Data!$A$2:$A$93596=$A37)*(Data!$B$2:$B$93596=F$3)*(Data!$C$2:$C$93596))</f>
        <v>0</v>
      </c>
      <c r="G37" s="42" cm="1">
        <f t="array" ref="G37">SUMPRODUCT((Data!$A$2:$A$93596=$A37)*(Data!$B$2:$B$93596=G$3)*(Data!$C$2:$C$93596))</f>
        <v>0</v>
      </c>
      <c r="H37" s="42">
        <f t="shared" si="2"/>
        <v>0</v>
      </c>
      <c r="I37" s="35"/>
      <c r="J37" s="42"/>
      <c r="K37" s="42"/>
      <c r="L37" s="43"/>
    </row>
    <row r="38" spans="1:12" ht="15.75" x14ac:dyDescent="0.25">
      <c r="A38" s="35" t="s">
        <v>33</v>
      </c>
      <c r="B38" s="42">
        <f t="shared" si="0"/>
        <v>1</v>
      </c>
      <c r="C38" s="42" cm="1">
        <f t="array" ref="C38">SUMPRODUCT((Data!$A$2:$A$93596=$A38)*(Data!$B$2:$B$93596=C$3)*(Data!$C$2:$C$93596))</f>
        <v>0</v>
      </c>
      <c r="D38" s="42" cm="1">
        <f t="array" ref="D38">SUMPRODUCT((Data!$A$2:$A$93596=$A38)*(Data!$B$2:$B$93596=D$3)*(Data!$C$2:$C$93596))</f>
        <v>0</v>
      </c>
      <c r="E38" s="42">
        <f t="shared" si="1"/>
        <v>0</v>
      </c>
      <c r="F38" s="42" cm="1">
        <f t="array" ref="F38">SUMPRODUCT((Data!$A$2:$A$93596=$A38)*(Data!$B$2:$B$93596=F$3)*(Data!$C$2:$C$93596))</f>
        <v>1</v>
      </c>
      <c r="G38" s="42" cm="1">
        <f t="array" ref="G38">SUMPRODUCT((Data!$A$2:$A$93596=$A38)*(Data!$B$2:$B$93596=G$3)*(Data!$C$2:$C$93596))</f>
        <v>0</v>
      </c>
      <c r="H38" s="42">
        <f t="shared" si="2"/>
        <v>1</v>
      </c>
      <c r="I38" s="35"/>
      <c r="J38" s="35"/>
      <c r="K38" s="35"/>
      <c r="L38" s="43"/>
    </row>
    <row r="39" spans="1:12" ht="15.75" x14ac:dyDescent="0.25">
      <c r="A39" s="35" t="s">
        <v>75</v>
      </c>
      <c r="B39" s="42">
        <f t="shared" si="0"/>
        <v>0</v>
      </c>
      <c r="C39" s="42" cm="1">
        <f t="array" ref="C39">SUMPRODUCT((Data!$A$2:$A$93596=$A39)*(Data!$B$2:$B$93596=C$3)*(Data!$C$2:$C$93596))</f>
        <v>0</v>
      </c>
      <c r="D39" s="42" cm="1">
        <f t="array" ref="D39">SUMPRODUCT((Data!$A$2:$A$93596=$A39)*(Data!$B$2:$B$93596=D$3)*(Data!$C$2:$C$93596))</f>
        <v>0</v>
      </c>
      <c r="E39" s="42">
        <f t="shared" si="1"/>
        <v>0</v>
      </c>
      <c r="F39" s="42" cm="1">
        <f t="array" ref="F39">SUMPRODUCT((Data!$A$2:$A$93596=$A39)*(Data!$B$2:$B$93596=F$3)*(Data!$C$2:$C$93596))</f>
        <v>0</v>
      </c>
      <c r="G39" s="42" cm="1">
        <f t="array" ref="G39">SUMPRODUCT((Data!$A$2:$A$93596=$A39)*(Data!$B$2:$B$93596=G$3)*(Data!$C$2:$C$93596))</f>
        <v>0</v>
      </c>
      <c r="H39" s="42">
        <f t="shared" si="2"/>
        <v>0</v>
      </c>
      <c r="I39" s="35"/>
      <c r="J39" s="42"/>
      <c r="K39" s="42"/>
      <c r="L39" s="43"/>
    </row>
    <row r="40" spans="1:12" x14ac:dyDescent="0.2">
      <c r="A40" s="35" t="s">
        <v>76</v>
      </c>
      <c r="B40" s="42">
        <f t="shared" si="0"/>
        <v>0</v>
      </c>
      <c r="C40" s="42" cm="1">
        <f t="array" ref="C40">SUMPRODUCT((Data!$A$2:$A$93596=$A40)*(Data!$B$2:$B$93596=C$3)*(Data!$C$2:$C$93596))</f>
        <v>0</v>
      </c>
      <c r="D40" s="42" cm="1">
        <f t="array" ref="D40">SUMPRODUCT((Data!$A$2:$A$93596=$A40)*(Data!$B$2:$B$93596=D$3)*(Data!$C$2:$C$93596))</f>
        <v>0</v>
      </c>
      <c r="E40" s="42">
        <f t="shared" si="1"/>
        <v>0</v>
      </c>
      <c r="F40" s="42" cm="1">
        <f t="array" ref="F40">SUMPRODUCT((Data!$A$2:$A$93596=$A40)*(Data!$B$2:$B$93596=F$3)*(Data!$C$2:$C$93596))</f>
        <v>0</v>
      </c>
      <c r="G40" s="42" cm="1">
        <f t="array" ref="G40">SUMPRODUCT((Data!$A$2:$A$93596=$A40)*(Data!$B$2:$B$93596=G$3)*(Data!$C$2:$C$93596))</f>
        <v>0</v>
      </c>
      <c r="H40" s="42">
        <f t="shared" si="2"/>
        <v>0</v>
      </c>
      <c r="I40" s="35"/>
      <c r="J40" s="35"/>
      <c r="K40" s="35"/>
      <c r="L40" s="35"/>
    </row>
    <row r="41" spans="1:12" ht="15.75" x14ac:dyDescent="0.25">
      <c r="A41" s="35" t="s">
        <v>77</v>
      </c>
      <c r="B41" s="42">
        <f t="shared" si="0"/>
        <v>0</v>
      </c>
      <c r="C41" s="42" cm="1">
        <f t="array" ref="C41">SUMPRODUCT((Data!$A$2:$A$93596=$A41)*(Data!$B$2:$B$93596=C$3)*(Data!$C$2:$C$93596))</f>
        <v>0</v>
      </c>
      <c r="D41" s="42" cm="1">
        <f t="array" ref="D41">SUMPRODUCT((Data!$A$2:$A$93596=$A41)*(Data!$B$2:$B$93596=D$3)*(Data!$C$2:$C$93596))</f>
        <v>0</v>
      </c>
      <c r="E41" s="42">
        <f t="shared" si="1"/>
        <v>0</v>
      </c>
      <c r="F41" s="42" cm="1">
        <f t="array" ref="F41">SUMPRODUCT((Data!$A$2:$A$93596=$A41)*(Data!$B$2:$B$93596=F$3)*(Data!$C$2:$C$93596))</f>
        <v>0</v>
      </c>
      <c r="G41" s="42" cm="1">
        <f t="array" ref="G41">SUMPRODUCT((Data!$A$2:$A$93596=$A41)*(Data!$B$2:$B$93596=G$3)*(Data!$C$2:$C$93596))</f>
        <v>0</v>
      </c>
      <c r="H41" s="42">
        <f t="shared" si="2"/>
        <v>0</v>
      </c>
      <c r="I41" s="35"/>
      <c r="J41" s="42"/>
      <c r="K41" s="42"/>
      <c r="L41" s="43"/>
    </row>
    <row r="42" spans="1:12" ht="15.75" x14ac:dyDescent="0.25">
      <c r="A42" s="35" t="s">
        <v>10</v>
      </c>
      <c r="B42" s="42">
        <f t="shared" si="0"/>
        <v>1</v>
      </c>
      <c r="C42" s="42" cm="1">
        <f t="array" ref="C42">SUMPRODUCT((Data!$A$2:$A$93596=$A42)*(Data!$B$2:$B$93596=C$3)*(Data!$C$2:$C$93596))</f>
        <v>0</v>
      </c>
      <c r="D42" s="42" cm="1">
        <f t="array" ref="D42">SUMPRODUCT((Data!$A$2:$A$93596=$A42)*(Data!$B$2:$B$93596=D$3)*(Data!$C$2:$C$93596))</f>
        <v>0</v>
      </c>
      <c r="E42" s="42">
        <f t="shared" si="1"/>
        <v>0</v>
      </c>
      <c r="F42" s="42" cm="1">
        <f t="array" ref="F42">SUMPRODUCT((Data!$A$2:$A$93596=$A42)*(Data!$B$2:$B$93596=F$3)*(Data!$C$2:$C$93596))</f>
        <v>0</v>
      </c>
      <c r="G42" s="42" cm="1">
        <f t="array" ref="G42">SUMPRODUCT((Data!$A$2:$A$93596=$A42)*(Data!$B$2:$B$93596=G$3)*(Data!$C$2:$C$93596))</f>
        <v>1</v>
      </c>
      <c r="H42" s="42">
        <f t="shared" si="2"/>
        <v>1</v>
      </c>
      <c r="I42" s="35"/>
      <c r="J42" s="42"/>
      <c r="K42" s="42"/>
      <c r="L42" s="43"/>
    </row>
  </sheetData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F120"/>
  <sheetViews>
    <sheetView zoomScaleNormal="100" workbookViewId="0">
      <pane ySplit="3" topLeftCell="A22" activePane="bottomLeft" state="frozen"/>
      <selection pane="bottomLeft"/>
    </sheetView>
  </sheetViews>
  <sheetFormatPr defaultColWidth="9.42578125" defaultRowHeight="15" x14ac:dyDescent="0.2"/>
  <cols>
    <col min="1" max="1" width="10.42578125" style="31" customWidth="1"/>
    <col min="2" max="2" width="20.7109375" style="31" customWidth="1"/>
    <col min="3" max="8" width="16.5703125" style="31" customWidth="1"/>
    <col min="9" max="11" width="9.42578125" style="31" customWidth="1"/>
    <col min="12" max="12" width="10" style="31" customWidth="1"/>
    <col min="13" max="13" width="11.5703125" style="31" customWidth="1"/>
    <col min="14" max="18" width="9.42578125" style="31"/>
    <col min="19" max="19" width="11" style="31" customWidth="1"/>
    <col min="20" max="16384" width="9.42578125" style="31"/>
  </cols>
  <sheetData>
    <row r="1" spans="1:32" s="28" customFormat="1" ht="30" customHeight="1" thickBot="1" x14ac:dyDescent="0.3">
      <c r="A1" s="44" t="s">
        <v>36</v>
      </c>
      <c r="B1" s="45"/>
      <c r="C1" s="45"/>
      <c r="D1" s="45"/>
      <c r="E1" s="45"/>
      <c r="F1" s="45"/>
      <c r="G1" s="45"/>
      <c r="H1" s="45"/>
      <c r="I1" s="45"/>
      <c r="J1" s="46"/>
      <c r="K1" s="46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</row>
    <row r="2" spans="1:32" s="29" customFormat="1" ht="30" customHeight="1" thickBot="1" x14ac:dyDescent="0.25">
      <c r="A2" s="30"/>
      <c r="B2" s="74" t="s">
        <v>37</v>
      </c>
      <c r="C2" s="48" t="s">
        <v>38</v>
      </c>
      <c r="D2" s="48"/>
      <c r="E2" s="48"/>
      <c r="F2" s="48" t="s">
        <v>39</v>
      </c>
      <c r="G2" s="49"/>
      <c r="H2" s="49"/>
      <c r="I2" s="30"/>
      <c r="J2" s="50"/>
      <c r="K2" s="50"/>
      <c r="L2" s="51"/>
      <c r="M2" s="50"/>
      <c r="N2" s="50"/>
      <c r="O2" s="51"/>
      <c r="P2" s="50"/>
      <c r="Q2" s="50"/>
      <c r="R2" s="50"/>
      <c r="S2" s="50"/>
      <c r="T2" s="50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</row>
    <row r="3" spans="1:32" s="32" customFormat="1" ht="50.1" customHeight="1" thickBot="1" x14ac:dyDescent="0.25">
      <c r="A3" s="52" t="s">
        <v>40</v>
      </c>
      <c r="B3" s="75"/>
      <c r="C3" s="53" t="s">
        <v>78</v>
      </c>
      <c r="D3" s="53" t="s">
        <v>79</v>
      </c>
      <c r="E3" s="54" t="s">
        <v>37</v>
      </c>
      <c r="F3" s="52" t="s">
        <v>80</v>
      </c>
      <c r="G3" s="52" t="s">
        <v>81</v>
      </c>
      <c r="H3" s="55" t="s">
        <v>37</v>
      </c>
      <c r="I3" s="56"/>
      <c r="J3" s="56"/>
      <c r="K3" s="56"/>
      <c r="L3" s="30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</row>
    <row r="4" spans="1:32" s="29" customFormat="1" ht="15" customHeight="1" x14ac:dyDescent="0.25">
      <c r="A4" s="57" t="s">
        <v>42</v>
      </c>
      <c r="B4" s="58">
        <f>ROUND(FIRE0509_working!B4,0)</f>
        <v>1</v>
      </c>
      <c r="C4" s="59">
        <f>ROUND(FIRE0509_working!C4,0)</f>
        <v>0</v>
      </c>
      <c r="D4" s="59">
        <f>ROUND(FIRE0509_working!D4,0)</f>
        <v>1</v>
      </c>
      <c r="E4" s="58">
        <f>ROUND(FIRE0509_working!E4,0)</f>
        <v>1</v>
      </c>
      <c r="F4" s="59">
        <f>ROUND(FIRE0509_working!F4,0)</f>
        <v>0</v>
      </c>
      <c r="G4" s="59">
        <f>ROUND(FIRE0509_working!G4,0)</f>
        <v>0</v>
      </c>
      <c r="H4" s="58">
        <f>ROUND(FIRE0509_working!H4,0)</f>
        <v>0</v>
      </c>
      <c r="I4" s="51"/>
      <c r="J4" s="60"/>
      <c r="K4" s="60"/>
      <c r="L4" s="51"/>
      <c r="M4" s="60"/>
      <c r="N4" s="60"/>
      <c r="O4" s="51"/>
      <c r="P4" s="61"/>
      <c r="Q4" s="61"/>
      <c r="R4" s="61"/>
      <c r="S4" s="61"/>
      <c r="T4" s="61"/>
      <c r="U4" s="51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</row>
    <row r="5" spans="1:32" s="29" customFormat="1" ht="15" customHeight="1" x14ac:dyDescent="0.25">
      <c r="A5" s="30" t="s">
        <v>43</v>
      </c>
      <c r="B5" s="63">
        <f>ROUND(FIRE0509_working!B5,0)</f>
        <v>5</v>
      </c>
      <c r="C5" s="64">
        <f>ROUND(FIRE0509_working!C5,0)</f>
        <v>2</v>
      </c>
      <c r="D5" s="64">
        <f>ROUND(FIRE0509_working!D5,0)</f>
        <v>0</v>
      </c>
      <c r="E5" s="63">
        <f>ROUND(FIRE0509_working!E5,0)</f>
        <v>2</v>
      </c>
      <c r="F5" s="64">
        <f>ROUND(FIRE0509_working!F5,0)</f>
        <v>0</v>
      </c>
      <c r="G5" s="64">
        <f>ROUND(FIRE0509_working!G5,0)</f>
        <v>3</v>
      </c>
      <c r="H5" s="63">
        <f>ROUND(FIRE0509_working!H5,0)</f>
        <v>3</v>
      </c>
      <c r="I5" s="51"/>
      <c r="J5" s="60"/>
      <c r="K5" s="60"/>
      <c r="L5" s="51"/>
      <c r="M5" s="60"/>
      <c r="N5" s="60"/>
      <c r="O5" s="51"/>
      <c r="P5" s="61"/>
      <c r="Q5" s="61"/>
      <c r="R5" s="61"/>
      <c r="S5" s="61"/>
      <c r="T5" s="61"/>
      <c r="U5" s="51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</row>
    <row r="6" spans="1:32" s="29" customFormat="1" ht="15" customHeight="1" x14ac:dyDescent="0.25">
      <c r="A6" s="30" t="s">
        <v>44</v>
      </c>
      <c r="B6" s="63">
        <f>ROUND(FIRE0509_working!B6,0)</f>
        <v>2</v>
      </c>
      <c r="C6" s="64">
        <f>ROUND(FIRE0509_working!C6,0)</f>
        <v>0</v>
      </c>
      <c r="D6" s="64">
        <f>ROUND(FIRE0509_working!D6,0)</f>
        <v>1</v>
      </c>
      <c r="E6" s="63">
        <f>ROUND(FIRE0509_working!E6,0)</f>
        <v>1</v>
      </c>
      <c r="F6" s="64">
        <f>ROUND(FIRE0509_working!F6,0)</f>
        <v>1</v>
      </c>
      <c r="G6" s="64">
        <f>ROUND(FIRE0509_working!G6,0)</f>
        <v>0</v>
      </c>
      <c r="H6" s="63">
        <f>ROUND(FIRE0509_working!H6,0)</f>
        <v>1</v>
      </c>
      <c r="I6" s="51"/>
      <c r="J6" s="60"/>
      <c r="K6" s="60"/>
      <c r="L6" s="51"/>
      <c r="M6" s="60"/>
      <c r="N6" s="60"/>
      <c r="O6" s="51"/>
      <c r="P6" s="61"/>
      <c r="Q6" s="61"/>
      <c r="R6" s="61"/>
      <c r="S6" s="61"/>
      <c r="T6" s="61"/>
      <c r="U6" s="51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</row>
    <row r="7" spans="1:32" s="29" customFormat="1" ht="15" customHeight="1" x14ac:dyDescent="0.25">
      <c r="A7" s="30" t="s">
        <v>45</v>
      </c>
      <c r="B7" s="63">
        <f>ROUND(FIRE0509_working!B7,0)</f>
        <v>5</v>
      </c>
      <c r="C7" s="64">
        <f>ROUND(FIRE0509_working!C7,0)</f>
        <v>0</v>
      </c>
      <c r="D7" s="64">
        <f>ROUND(FIRE0509_working!D7,0)</f>
        <v>0</v>
      </c>
      <c r="E7" s="63">
        <f>ROUND(FIRE0509_working!E7,0)</f>
        <v>0</v>
      </c>
      <c r="F7" s="64">
        <f>ROUND(FIRE0509_working!F7,0)</f>
        <v>1</v>
      </c>
      <c r="G7" s="64">
        <f>ROUND(FIRE0509_working!G7,0)</f>
        <v>4</v>
      </c>
      <c r="H7" s="63">
        <f>ROUND(FIRE0509_working!H7,0)</f>
        <v>5</v>
      </c>
      <c r="I7" s="51"/>
      <c r="J7" s="60"/>
      <c r="K7" s="60"/>
      <c r="L7" s="51"/>
      <c r="M7" s="60"/>
      <c r="N7" s="60"/>
      <c r="O7" s="51"/>
      <c r="P7" s="61"/>
      <c r="Q7" s="61"/>
      <c r="R7" s="61"/>
      <c r="S7" s="61"/>
      <c r="T7" s="61"/>
      <c r="U7" s="51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</row>
    <row r="8" spans="1:32" s="29" customFormat="1" ht="15" customHeight="1" x14ac:dyDescent="0.25">
      <c r="A8" s="30" t="s">
        <v>46</v>
      </c>
      <c r="B8" s="63">
        <f>ROUND(FIRE0509_working!B8,0)</f>
        <v>5</v>
      </c>
      <c r="C8" s="64">
        <f>ROUND(FIRE0509_working!C8,0)</f>
        <v>2</v>
      </c>
      <c r="D8" s="64">
        <f>ROUND(FIRE0509_working!D8,0)</f>
        <v>0</v>
      </c>
      <c r="E8" s="63">
        <f>ROUND(FIRE0509_working!E8,0)</f>
        <v>2</v>
      </c>
      <c r="F8" s="64">
        <f>ROUND(FIRE0509_working!F8,0)</f>
        <v>0</v>
      </c>
      <c r="G8" s="64">
        <f>ROUND(FIRE0509_working!G8,0)</f>
        <v>3</v>
      </c>
      <c r="H8" s="63">
        <f>ROUND(FIRE0509_working!H8,0)</f>
        <v>3</v>
      </c>
      <c r="I8" s="51"/>
      <c r="J8" s="60"/>
      <c r="K8" s="60"/>
      <c r="L8" s="51"/>
      <c r="M8" s="60"/>
      <c r="N8" s="60"/>
      <c r="O8" s="51"/>
      <c r="P8" s="61"/>
      <c r="Q8" s="61"/>
      <c r="R8" s="61"/>
      <c r="S8" s="61"/>
      <c r="T8" s="61"/>
      <c r="U8" s="51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</row>
    <row r="9" spans="1:32" s="29" customFormat="1" ht="15" customHeight="1" x14ac:dyDescent="0.25">
      <c r="A9" s="30" t="s">
        <v>47</v>
      </c>
      <c r="B9" s="63">
        <f>ROUND(FIRE0509_working!B9,0)</f>
        <v>4</v>
      </c>
      <c r="C9" s="64">
        <f>ROUND(FIRE0509_working!C9,0)</f>
        <v>3</v>
      </c>
      <c r="D9" s="64">
        <f>ROUND(FIRE0509_working!D9,0)</f>
        <v>0</v>
      </c>
      <c r="E9" s="63">
        <f>ROUND(FIRE0509_working!E9,0)</f>
        <v>3</v>
      </c>
      <c r="F9" s="64">
        <f>ROUND(FIRE0509_working!F9,0)</f>
        <v>0</v>
      </c>
      <c r="G9" s="64">
        <f>ROUND(FIRE0509_working!G9,0)</f>
        <v>1</v>
      </c>
      <c r="H9" s="63">
        <f>ROUND(FIRE0509_working!H9,0)</f>
        <v>1</v>
      </c>
      <c r="I9" s="51"/>
      <c r="J9" s="60"/>
      <c r="K9" s="60"/>
      <c r="L9" s="51"/>
      <c r="M9" s="60"/>
      <c r="N9" s="60"/>
      <c r="O9" s="51"/>
      <c r="P9" s="61"/>
      <c r="Q9" s="61"/>
      <c r="R9" s="61"/>
      <c r="S9" s="61"/>
      <c r="T9" s="61"/>
      <c r="U9" s="51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</row>
    <row r="10" spans="1:32" s="29" customFormat="1" ht="15" customHeight="1" x14ac:dyDescent="0.25">
      <c r="A10" s="30" t="s">
        <v>48</v>
      </c>
      <c r="B10" s="63">
        <f>ROUND(FIRE0509_working!B10,0)</f>
        <v>3</v>
      </c>
      <c r="C10" s="64">
        <f>ROUND(FIRE0509_working!C10,0)</f>
        <v>1</v>
      </c>
      <c r="D10" s="64">
        <f>ROUND(FIRE0509_working!D10,0)</f>
        <v>0</v>
      </c>
      <c r="E10" s="63">
        <f>ROUND(FIRE0509_working!E10,0)</f>
        <v>1</v>
      </c>
      <c r="F10" s="64">
        <f>ROUND(FIRE0509_working!F10,0)</f>
        <v>0</v>
      </c>
      <c r="G10" s="64">
        <f>ROUND(FIRE0509_working!G10,0)</f>
        <v>2</v>
      </c>
      <c r="H10" s="63">
        <f>ROUND(FIRE0509_working!H10,0)</f>
        <v>2</v>
      </c>
      <c r="I10" s="51"/>
      <c r="J10" s="60"/>
      <c r="K10" s="60"/>
      <c r="L10" s="51"/>
      <c r="M10" s="60"/>
      <c r="N10" s="60"/>
      <c r="O10" s="51"/>
      <c r="P10" s="61"/>
      <c r="Q10" s="61"/>
      <c r="R10" s="61"/>
      <c r="S10" s="61"/>
      <c r="T10" s="61"/>
      <c r="U10" s="51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</row>
    <row r="11" spans="1:32" s="29" customFormat="1" ht="15" customHeight="1" x14ac:dyDescent="0.25">
      <c r="A11" s="30" t="s">
        <v>49</v>
      </c>
      <c r="B11" s="63">
        <f>ROUND(FIRE0509_working!B11,0)</f>
        <v>3</v>
      </c>
      <c r="C11" s="64">
        <f>ROUND(FIRE0509_working!C11,0)</f>
        <v>3</v>
      </c>
      <c r="D11" s="64">
        <f>ROUND(FIRE0509_working!D11,0)</f>
        <v>0</v>
      </c>
      <c r="E11" s="63">
        <f>ROUND(FIRE0509_working!E11,0)</f>
        <v>3</v>
      </c>
      <c r="F11" s="64">
        <f>ROUND(FIRE0509_working!F11,0)</f>
        <v>0</v>
      </c>
      <c r="G11" s="64">
        <f>ROUND(FIRE0509_working!G11,0)</f>
        <v>0</v>
      </c>
      <c r="H11" s="63">
        <f>ROUND(FIRE0509_working!H11,0)</f>
        <v>0</v>
      </c>
      <c r="I11" s="51"/>
      <c r="J11" s="60"/>
      <c r="K11" s="60"/>
      <c r="L11" s="51"/>
      <c r="M11" s="60"/>
      <c r="N11" s="60"/>
      <c r="O11" s="51"/>
      <c r="P11" s="61"/>
      <c r="Q11" s="61"/>
      <c r="R11" s="61"/>
      <c r="S11" s="61"/>
      <c r="T11" s="61"/>
      <c r="U11" s="51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</row>
    <row r="12" spans="1:32" s="29" customFormat="1" ht="15" customHeight="1" x14ac:dyDescent="0.25">
      <c r="A12" s="65" t="s">
        <v>50</v>
      </c>
      <c r="B12" s="63">
        <f>ROUND(FIRE0509_working!B12,0)</f>
        <v>1</v>
      </c>
      <c r="C12" s="64">
        <f>ROUND(FIRE0509_working!C12,0)</f>
        <v>0</v>
      </c>
      <c r="D12" s="64">
        <f>ROUND(FIRE0509_working!D12,0)</f>
        <v>0</v>
      </c>
      <c r="E12" s="63">
        <f>ROUND(FIRE0509_working!E12,0)</f>
        <v>0</v>
      </c>
      <c r="F12" s="64">
        <f>ROUND(FIRE0509_working!F12,0)</f>
        <v>0</v>
      </c>
      <c r="G12" s="64">
        <f>ROUND(FIRE0509_working!G12,0)</f>
        <v>1</v>
      </c>
      <c r="H12" s="63">
        <f>ROUND(FIRE0509_working!H12,0)</f>
        <v>1</v>
      </c>
      <c r="I12" s="51"/>
      <c r="J12" s="60"/>
      <c r="K12" s="60"/>
      <c r="L12" s="51"/>
      <c r="M12" s="60"/>
      <c r="N12" s="60"/>
      <c r="O12" s="51"/>
      <c r="P12" s="61"/>
      <c r="Q12" s="61"/>
      <c r="R12" s="61"/>
      <c r="S12" s="61"/>
      <c r="T12" s="61"/>
      <c r="U12" s="51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</row>
    <row r="13" spans="1:32" s="29" customFormat="1" ht="15" customHeight="1" x14ac:dyDescent="0.25">
      <c r="A13" s="65" t="s">
        <v>51</v>
      </c>
      <c r="B13" s="63">
        <f>ROUND(FIRE0509_working!B13,0)</f>
        <v>1</v>
      </c>
      <c r="C13" s="64">
        <f>ROUND(FIRE0509_working!C13,0)</f>
        <v>1</v>
      </c>
      <c r="D13" s="64">
        <f>ROUND(FIRE0509_working!D13,0)</f>
        <v>0</v>
      </c>
      <c r="E13" s="63">
        <f>ROUND(FIRE0509_working!E13,0)</f>
        <v>1</v>
      </c>
      <c r="F13" s="64">
        <f>ROUND(FIRE0509_working!F13,0)</f>
        <v>0</v>
      </c>
      <c r="G13" s="64">
        <f>ROUND(FIRE0509_working!G13,0)</f>
        <v>0</v>
      </c>
      <c r="H13" s="63">
        <f>ROUND(FIRE0509_working!H13,0)</f>
        <v>0</v>
      </c>
      <c r="I13" s="51"/>
      <c r="J13" s="60"/>
      <c r="K13" s="60"/>
      <c r="L13" s="51"/>
      <c r="M13" s="60"/>
      <c r="N13" s="60"/>
      <c r="O13" s="51"/>
      <c r="P13" s="61"/>
      <c r="Q13" s="61"/>
      <c r="R13" s="61"/>
      <c r="S13" s="61"/>
      <c r="T13" s="61"/>
      <c r="U13" s="51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</row>
    <row r="14" spans="1:32" s="29" customFormat="1" ht="15" customHeight="1" x14ac:dyDescent="0.25">
      <c r="A14" s="30" t="s">
        <v>52</v>
      </c>
      <c r="B14" s="63">
        <f>ROUND(FIRE0509_working!B14,0)</f>
        <v>2</v>
      </c>
      <c r="C14" s="64">
        <f>ROUND(FIRE0509_working!C14,0)</f>
        <v>1</v>
      </c>
      <c r="D14" s="64">
        <f>ROUND(FIRE0509_working!D14,0)</f>
        <v>0</v>
      </c>
      <c r="E14" s="63">
        <f>ROUND(FIRE0509_working!E14,0)</f>
        <v>1</v>
      </c>
      <c r="F14" s="64">
        <f>ROUND(FIRE0509_working!F14,0)</f>
        <v>0</v>
      </c>
      <c r="G14" s="64">
        <f>ROUND(FIRE0509_working!G14,0)</f>
        <v>1</v>
      </c>
      <c r="H14" s="63">
        <f>ROUND(FIRE0509_working!H14,0)</f>
        <v>1</v>
      </c>
      <c r="I14" s="51"/>
      <c r="J14" s="60"/>
      <c r="K14" s="60"/>
      <c r="L14" s="51"/>
      <c r="M14" s="60"/>
      <c r="N14" s="60"/>
      <c r="O14" s="51"/>
      <c r="P14" s="61"/>
      <c r="Q14" s="61"/>
      <c r="R14" s="61"/>
      <c r="S14" s="61"/>
      <c r="T14" s="61"/>
      <c r="U14" s="51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</row>
    <row r="15" spans="1:32" s="29" customFormat="1" ht="15" customHeight="1" x14ac:dyDescent="0.25">
      <c r="A15" s="30" t="s">
        <v>53</v>
      </c>
      <c r="B15" s="63">
        <f>ROUND(FIRE0509_working!B15,0)</f>
        <v>3</v>
      </c>
      <c r="C15" s="64">
        <f>ROUND(FIRE0509_working!C15,0)</f>
        <v>0</v>
      </c>
      <c r="D15" s="64">
        <f>ROUND(FIRE0509_working!D15,0)</f>
        <v>0</v>
      </c>
      <c r="E15" s="63">
        <f>ROUND(FIRE0509_working!E15,0)</f>
        <v>0</v>
      </c>
      <c r="F15" s="64">
        <f>ROUND(FIRE0509_working!F15,0)</f>
        <v>0</v>
      </c>
      <c r="G15" s="64">
        <f>ROUND(FIRE0509_working!G15,0)</f>
        <v>3</v>
      </c>
      <c r="H15" s="63">
        <f>ROUND(FIRE0509_working!H15,0)</f>
        <v>3</v>
      </c>
      <c r="I15" s="51"/>
      <c r="J15" s="60"/>
      <c r="K15" s="60"/>
      <c r="L15" s="51"/>
      <c r="M15" s="60"/>
      <c r="N15" s="60"/>
      <c r="O15" s="51"/>
      <c r="P15" s="61"/>
      <c r="Q15" s="61"/>
      <c r="R15" s="61"/>
      <c r="S15" s="61"/>
      <c r="T15" s="61"/>
      <c r="U15" s="51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</row>
    <row r="16" spans="1:32" s="29" customFormat="1" ht="15" customHeight="1" x14ac:dyDescent="0.25">
      <c r="A16" s="30" t="s">
        <v>54</v>
      </c>
      <c r="B16" s="63">
        <f>ROUND(FIRE0509_working!B16,0)</f>
        <v>2</v>
      </c>
      <c r="C16" s="64">
        <f>ROUND(FIRE0509_working!C16,0)</f>
        <v>0</v>
      </c>
      <c r="D16" s="64">
        <f>ROUND(FIRE0509_working!D16,0)</f>
        <v>0</v>
      </c>
      <c r="E16" s="63">
        <f>ROUND(FIRE0509_working!E16,0)</f>
        <v>0</v>
      </c>
      <c r="F16" s="64">
        <f>ROUND(FIRE0509_working!F16,0)</f>
        <v>0</v>
      </c>
      <c r="G16" s="64">
        <f>ROUND(FIRE0509_working!G16,0)</f>
        <v>2</v>
      </c>
      <c r="H16" s="63">
        <f>ROUND(FIRE0509_working!H16,0)</f>
        <v>2</v>
      </c>
      <c r="I16" s="51"/>
      <c r="J16" s="60"/>
      <c r="K16" s="60"/>
      <c r="L16" s="51"/>
      <c r="M16" s="60"/>
      <c r="N16" s="60"/>
      <c r="O16" s="51"/>
      <c r="P16" s="61"/>
      <c r="Q16" s="61"/>
      <c r="R16" s="61"/>
      <c r="S16" s="61"/>
      <c r="T16" s="61"/>
      <c r="U16" s="51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</row>
    <row r="17" spans="1:32" s="29" customFormat="1" ht="15" customHeight="1" x14ac:dyDescent="0.25">
      <c r="A17" s="30" t="s">
        <v>55</v>
      </c>
      <c r="B17" s="63">
        <f>ROUND(FIRE0509_working!B17,0)</f>
        <v>4</v>
      </c>
      <c r="C17" s="64">
        <f>ROUND(FIRE0509_working!C17,0)</f>
        <v>0</v>
      </c>
      <c r="D17" s="64">
        <f>ROUND(FIRE0509_working!D17,0)</f>
        <v>1</v>
      </c>
      <c r="E17" s="63">
        <f>ROUND(FIRE0509_working!E17,0)</f>
        <v>1</v>
      </c>
      <c r="F17" s="64">
        <f>ROUND(FIRE0509_working!F17,0)</f>
        <v>0</v>
      </c>
      <c r="G17" s="64">
        <f>ROUND(FIRE0509_working!G17,0)</f>
        <v>3</v>
      </c>
      <c r="H17" s="63">
        <f>ROUND(FIRE0509_working!H17,0)</f>
        <v>3</v>
      </c>
      <c r="I17" s="51"/>
      <c r="J17" s="60"/>
      <c r="K17" s="60"/>
      <c r="L17" s="51"/>
      <c r="M17" s="60"/>
      <c r="N17" s="60"/>
      <c r="O17" s="51"/>
      <c r="P17" s="61"/>
      <c r="Q17" s="61"/>
      <c r="R17" s="61"/>
      <c r="S17" s="61"/>
      <c r="T17" s="61"/>
      <c r="U17" s="51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</row>
    <row r="18" spans="1:32" s="29" customFormat="1" ht="15" customHeight="1" x14ac:dyDescent="0.25">
      <c r="A18" s="30" t="s">
        <v>56</v>
      </c>
      <c r="B18" s="63">
        <f>ROUND(FIRE0509_working!B18,0)</f>
        <v>3</v>
      </c>
      <c r="C18" s="64">
        <f>ROUND(FIRE0509_working!C18,0)</f>
        <v>0</v>
      </c>
      <c r="D18" s="64">
        <f>ROUND(FIRE0509_working!D18,0)</f>
        <v>0</v>
      </c>
      <c r="E18" s="63">
        <f>ROUND(FIRE0509_working!E18,0)</f>
        <v>0</v>
      </c>
      <c r="F18" s="64">
        <f>ROUND(FIRE0509_working!F18,0)</f>
        <v>0</v>
      </c>
      <c r="G18" s="64">
        <f>ROUND(FIRE0509_working!G18,0)</f>
        <v>3</v>
      </c>
      <c r="H18" s="63">
        <f>ROUND(FIRE0509_working!H18,0)</f>
        <v>3</v>
      </c>
      <c r="I18" s="51"/>
      <c r="J18" s="60"/>
      <c r="K18" s="60"/>
      <c r="L18" s="51"/>
      <c r="M18" s="60"/>
      <c r="N18" s="60"/>
      <c r="O18" s="51"/>
      <c r="P18" s="61"/>
      <c r="Q18" s="61"/>
      <c r="R18" s="61"/>
      <c r="S18" s="61"/>
      <c r="T18" s="61"/>
      <c r="U18" s="51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</row>
    <row r="19" spans="1:32" s="29" customFormat="1" ht="15" customHeight="1" x14ac:dyDescent="0.25">
      <c r="A19" s="30" t="s">
        <v>57</v>
      </c>
      <c r="B19" s="63">
        <f>ROUND(FIRE0509_working!B19,0)</f>
        <v>1</v>
      </c>
      <c r="C19" s="64">
        <f>ROUND(FIRE0509_working!C19,0)</f>
        <v>0</v>
      </c>
      <c r="D19" s="64">
        <f>ROUND(FIRE0509_working!D19,0)</f>
        <v>0</v>
      </c>
      <c r="E19" s="63">
        <f>ROUND(FIRE0509_working!E19,0)</f>
        <v>0</v>
      </c>
      <c r="F19" s="64">
        <f>ROUND(FIRE0509_working!F19,0)</f>
        <v>0</v>
      </c>
      <c r="G19" s="64">
        <f>ROUND(FIRE0509_working!G19,0)</f>
        <v>1</v>
      </c>
      <c r="H19" s="63">
        <f>ROUND(FIRE0509_working!H19,0)</f>
        <v>1</v>
      </c>
      <c r="I19" s="51"/>
      <c r="J19" s="60"/>
      <c r="K19" s="60"/>
      <c r="L19" s="51"/>
      <c r="M19" s="60"/>
      <c r="N19" s="60"/>
      <c r="O19" s="51"/>
      <c r="P19" s="61"/>
      <c r="Q19" s="61"/>
      <c r="R19" s="61"/>
      <c r="S19" s="61"/>
      <c r="T19" s="61"/>
      <c r="U19" s="51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</row>
    <row r="20" spans="1:32" s="29" customFormat="1" ht="15" customHeight="1" x14ac:dyDescent="0.25">
      <c r="A20" s="30" t="s">
        <v>58</v>
      </c>
      <c r="B20" s="63">
        <f>ROUND(FIRE0509_working!B20,0)</f>
        <v>3</v>
      </c>
      <c r="C20" s="64">
        <f>ROUND(FIRE0509_working!C20,0)</f>
        <v>1</v>
      </c>
      <c r="D20" s="64">
        <f>ROUND(FIRE0509_working!D20,0)</f>
        <v>0</v>
      </c>
      <c r="E20" s="63">
        <f>ROUND(FIRE0509_working!E20,0)</f>
        <v>1</v>
      </c>
      <c r="F20" s="64">
        <f>ROUND(FIRE0509_working!F20,0)</f>
        <v>1</v>
      </c>
      <c r="G20" s="64">
        <f>ROUND(FIRE0509_working!G20,0)</f>
        <v>1</v>
      </c>
      <c r="H20" s="63">
        <f>ROUND(FIRE0509_working!H20,0)</f>
        <v>2</v>
      </c>
      <c r="I20" s="51"/>
      <c r="J20" s="60"/>
      <c r="K20" s="60"/>
      <c r="L20" s="51"/>
      <c r="M20" s="60"/>
      <c r="N20" s="60"/>
      <c r="O20" s="51"/>
      <c r="P20" s="61"/>
      <c r="Q20" s="61"/>
      <c r="R20" s="61"/>
      <c r="S20" s="61"/>
      <c r="T20" s="61"/>
      <c r="U20" s="51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</row>
    <row r="21" spans="1:32" s="29" customFormat="1" ht="15" customHeight="1" x14ac:dyDescent="0.25">
      <c r="A21" s="30" t="s">
        <v>59</v>
      </c>
      <c r="B21" s="63">
        <f>ROUND(FIRE0509_working!B21,0)</f>
        <v>1</v>
      </c>
      <c r="C21" s="64">
        <f>ROUND(FIRE0509_working!C21,0)</f>
        <v>0</v>
      </c>
      <c r="D21" s="64">
        <f>ROUND(FIRE0509_working!D21,0)</f>
        <v>0</v>
      </c>
      <c r="E21" s="63">
        <f>ROUND(FIRE0509_working!E21,0)</f>
        <v>0</v>
      </c>
      <c r="F21" s="64">
        <f>ROUND(FIRE0509_working!F21,0)</f>
        <v>1</v>
      </c>
      <c r="G21" s="64">
        <f>ROUND(FIRE0509_working!G21,0)</f>
        <v>0</v>
      </c>
      <c r="H21" s="63">
        <f>ROUND(FIRE0509_working!H21,0)</f>
        <v>1</v>
      </c>
      <c r="I21" s="51"/>
      <c r="J21" s="60"/>
      <c r="K21" s="60"/>
      <c r="L21" s="51"/>
      <c r="M21" s="60"/>
      <c r="N21" s="60"/>
      <c r="O21" s="51"/>
      <c r="P21" s="61"/>
      <c r="Q21" s="61"/>
      <c r="R21" s="61"/>
      <c r="S21" s="61"/>
      <c r="T21" s="61"/>
      <c r="U21" s="51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</row>
    <row r="22" spans="1:32" s="29" customFormat="1" ht="15" customHeight="1" x14ac:dyDescent="0.25">
      <c r="A22" s="30" t="s">
        <v>60</v>
      </c>
      <c r="B22" s="63">
        <f>ROUND(FIRE0509_working!B22,0)</f>
        <v>4</v>
      </c>
      <c r="C22" s="64">
        <f>ROUND(FIRE0509_working!C22,0)</f>
        <v>4</v>
      </c>
      <c r="D22" s="64">
        <f>ROUND(FIRE0509_working!D22,0)</f>
        <v>0</v>
      </c>
      <c r="E22" s="63">
        <f>ROUND(FIRE0509_working!E22,0)</f>
        <v>4</v>
      </c>
      <c r="F22" s="64">
        <f>ROUND(FIRE0509_working!F22,0)</f>
        <v>0</v>
      </c>
      <c r="G22" s="64">
        <f>ROUND(FIRE0509_working!G22,0)</f>
        <v>0</v>
      </c>
      <c r="H22" s="63">
        <f>ROUND(FIRE0509_working!H22,0)</f>
        <v>0</v>
      </c>
      <c r="I22" s="51"/>
      <c r="J22" s="60"/>
      <c r="K22" s="60"/>
      <c r="L22" s="51"/>
      <c r="M22" s="60"/>
      <c r="N22" s="60"/>
      <c r="O22" s="51"/>
      <c r="P22" s="61"/>
      <c r="Q22" s="61"/>
      <c r="R22" s="61"/>
      <c r="S22" s="61"/>
      <c r="T22" s="61"/>
      <c r="U22" s="51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</row>
    <row r="23" spans="1:32" s="29" customFormat="1" ht="15" customHeight="1" x14ac:dyDescent="0.25">
      <c r="A23" s="30" t="s">
        <v>61</v>
      </c>
      <c r="B23" s="63">
        <f>ROUND(FIRE0509_working!B23,0)</f>
        <v>0</v>
      </c>
      <c r="C23" s="64">
        <f>ROUND(FIRE0509_working!C23,0)</f>
        <v>0</v>
      </c>
      <c r="D23" s="64">
        <f>ROUND(FIRE0509_working!D23,0)</f>
        <v>0</v>
      </c>
      <c r="E23" s="63">
        <f>ROUND(FIRE0509_working!E23,0)</f>
        <v>0</v>
      </c>
      <c r="F23" s="64">
        <f>ROUND(FIRE0509_working!F23,0)</f>
        <v>0</v>
      </c>
      <c r="G23" s="64">
        <f>ROUND(FIRE0509_working!G23,0)</f>
        <v>0</v>
      </c>
      <c r="H23" s="63">
        <f>ROUND(FIRE0509_working!H23,0)</f>
        <v>0</v>
      </c>
      <c r="I23" s="51"/>
      <c r="J23" s="60"/>
      <c r="K23" s="60"/>
      <c r="L23" s="51"/>
      <c r="M23" s="60"/>
      <c r="N23" s="60"/>
      <c r="O23" s="51"/>
      <c r="P23" s="61"/>
      <c r="Q23" s="61"/>
      <c r="R23" s="61"/>
      <c r="S23" s="61"/>
      <c r="T23" s="61"/>
      <c r="U23" s="51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</row>
    <row r="24" spans="1:32" s="29" customFormat="1" ht="15" customHeight="1" x14ac:dyDescent="0.25">
      <c r="A24" s="51" t="s">
        <v>62</v>
      </c>
      <c r="B24" s="63">
        <f>ROUND(FIRE0509_working!B24,0)</f>
        <v>2</v>
      </c>
      <c r="C24" s="64">
        <f>ROUND(FIRE0509_working!C24,0)</f>
        <v>1</v>
      </c>
      <c r="D24" s="64">
        <f>ROUND(FIRE0509_working!D24,0)</f>
        <v>0</v>
      </c>
      <c r="E24" s="63">
        <f>ROUND(FIRE0509_working!E24,0)</f>
        <v>1</v>
      </c>
      <c r="F24" s="64">
        <f>ROUND(FIRE0509_working!F24,0)</f>
        <v>0</v>
      </c>
      <c r="G24" s="64">
        <f>ROUND(FIRE0509_working!G24,0)</f>
        <v>1</v>
      </c>
      <c r="H24" s="63">
        <f>ROUND(FIRE0509_working!H24,0)</f>
        <v>1</v>
      </c>
      <c r="I24" s="51"/>
      <c r="J24" s="60"/>
      <c r="K24" s="60"/>
      <c r="L24" s="51"/>
      <c r="M24" s="60"/>
      <c r="N24" s="60"/>
      <c r="O24" s="51"/>
      <c r="P24" s="61"/>
      <c r="Q24" s="61"/>
      <c r="R24" s="61"/>
      <c r="S24" s="61"/>
      <c r="T24" s="61"/>
      <c r="U24" s="51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</row>
    <row r="25" spans="1:32" s="29" customFormat="1" ht="15" customHeight="1" x14ac:dyDescent="0.25">
      <c r="A25" s="51" t="s">
        <v>63</v>
      </c>
      <c r="B25" s="63">
        <f>ROUND(FIRE0509_working!B25,0)</f>
        <v>5</v>
      </c>
      <c r="C25" s="64">
        <f>ROUND(FIRE0509_working!C25,0)</f>
        <v>5</v>
      </c>
      <c r="D25" s="64">
        <f>ROUND(FIRE0509_working!D25,0)</f>
        <v>0</v>
      </c>
      <c r="E25" s="63">
        <f>ROUND(FIRE0509_working!E25,0)</f>
        <v>5</v>
      </c>
      <c r="F25" s="64">
        <f>ROUND(FIRE0509_working!F25,0)</f>
        <v>0</v>
      </c>
      <c r="G25" s="64">
        <f>ROUND(FIRE0509_working!G25,0)</f>
        <v>0</v>
      </c>
      <c r="H25" s="63">
        <f>ROUND(FIRE0509_working!H25,0)</f>
        <v>0</v>
      </c>
      <c r="I25" s="51"/>
      <c r="J25" s="60"/>
      <c r="K25" s="60"/>
      <c r="L25" s="51"/>
      <c r="M25" s="60"/>
      <c r="N25" s="60"/>
      <c r="O25" s="51"/>
      <c r="P25" s="61"/>
      <c r="Q25" s="61"/>
      <c r="R25" s="61"/>
      <c r="S25" s="61"/>
      <c r="T25" s="61"/>
      <c r="U25" s="51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</row>
    <row r="26" spans="1:32" s="29" customFormat="1" ht="15" customHeight="1" x14ac:dyDescent="0.25">
      <c r="A26" s="30" t="s">
        <v>64</v>
      </c>
      <c r="B26" s="63">
        <f>ROUND(FIRE0509_working!B26,0)</f>
        <v>1</v>
      </c>
      <c r="C26" s="64">
        <f>ROUND(FIRE0509_working!C26,0)</f>
        <v>0</v>
      </c>
      <c r="D26" s="64">
        <f>ROUND(FIRE0509_working!D26,0)</f>
        <v>1</v>
      </c>
      <c r="E26" s="63">
        <f>ROUND(FIRE0509_working!E26,0)</f>
        <v>1</v>
      </c>
      <c r="F26" s="64">
        <f>ROUND(FIRE0509_working!F26,0)</f>
        <v>0</v>
      </c>
      <c r="G26" s="64">
        <f>ROUND(FIRE0509_working!G26,0)</f>
        <v>0</v>
      </c>
      <c r="H26" s="63">
        <f>ROUND(FIRE0509_working!H26,0)</f>
        <v>0</v>
      </c>
      <c r="I26" s="51"/>
      <c r="J26" s="60"/>
      <c r="K26" s="60"/>
      <c r="L26" s="51"/>
      <c r="M26" s="60"/>
      <c r="N26" s="60"/>
      <c r="O26" s="51"/>
      <c r="P26" s="61"/>
      <c r="Q26" s="61"/>
      <c r="R26" s="61"/>
      <c r="S26" s="61"/>
      <c r="T26" s="61"/>
      <c r="U26" s="51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</row>
    <row r="27" spans="1:32" s="29" customFormat="1" ht="15" customHeight="1" x14ac:dyDescent="0.25">
      <c r="A27" s="51" t="s">
        <v>65</v>
      </c>
      <c r="B27" s="63">
        <f>ROUND(FIRE0509_working!B27,0)</f>
        <v>3</v>
      </c>
      <c r="C27" s="64">
        <f>ROUND(FIRE0509_working!C27,0)</f>
        <v>0</v>
      </c>
      <c r="D27" s="64">
        <f>ROUND(FIRE0509_working!D27,0)</f>
        <v>1</v>
      </c>
      <c r="E27" s="63">
        <f>ROUND(FIRE0509_working!E27,0)</f>
        <v>1</v>
      </c>
      <c r="F27" s="64">
        <f>ROUND(FIRE0509_working!F27,0)</f>
        <v>1</v>
      </c>
      <c r="G27" s="64">
        <f>ROUND(FIRE0509_working!G27,0)</f>
        <v>1</v>
      </c>
      <c r="H27" s="63">
        <f>ROUND(FIRE0509_working!H27,0)</f>
        <v>2</v>
      </c>
      <c r="I27" s="51"/>
      <c r="J27" s="60"/>
      <c r="K27" s="60"/>
      <c r="L27" s="51"/>
      <c r="M27" s="60"/>
      <c r="N27" s="60"/>
      <c r="O27" s="51"/>
      <c r="P27" s="61"/>
      <c r="Q27" s="61"/>
      <c r="R27" s="61"/>
      <c r="S27" s="61"/>
      <c r="T27" s="61"/>
      <c r="U27" s="51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</row>
    <row r="28" spans="1:32" s="29" customFormat="1" ht="15" customHeight="1" x14ac:dyDescent="0.25">
      <c r="A28" s="51" t="s">
        <v>66</v>
      </c>
      <c r="B28" s="63">
        <f>ROUND(FIRE0509_working!B28,0)</f>
        <v>2</v>
      </c>
      <c r="C28" s="64">
        <f>ROUND(FIRE0509_working!C28,0)</f>
        <v>2</v>
      </c>
      <c r="D28" s="64">
        <f>ROUND(FIRE0509_working!D28,0)</f>
        <v>0</v>
      </c>
      <c r="E28" s="63">
        <f>ROUND(FIRE0509_working!E28,0)</f>
        <v>2</v>
      </c>
      <c r="F28" s="64">
        <f>ROUND(FIRE0509_working!F28,0)</f>
        <v>0</v>
      </c>
      <c r="G28" s="64">
        <f>ROUND(FIRE0509_working!G28,0)</f>
        <v>0</v>
      </c>
      <c r="H28" s="63">
        <f>ROUND(FIRE0509_working!H28,0)</f>
        <v>0</v>
      </c>
      <c r="I28" s="51"/>
      <c r="J28" s="60"/>
      <c r="K28" s="60"/>
      <c r="L28" s="51"/>
      <c r="M28" s="60"/>
      <c r="N28" s="60"/>
      <c r="O28" s="51"/>
      <c r="P28" s="61"/>
      <c r="Q28" s="61"/>
      <c r="R28" s="61"/>
      <c r="S28" s="61"/>
      <c r="T28" s="61"/>
      <c r="U28" s="51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</row>
    <row r="29" spans="1:32" s="29" customFormat="1" ht="15" customHeight="1" x14ac:dyDescent="0.25">
      <c r="A29" s="30" t="s">
        <v>67</v>
      </c>
      <c r="B29" s="63">
        <f>ROUND(FIRE0509_working!B29,0)</f>
        <v>0</v>
      </c>
      <c r="C29" s="64">
        <f>ROUND(FIRE0509_working!C29,0)</f>
        <v>0</v>
      </c>
      <c r="D29" s="64">
        <f>ROUND(FIRE0509_working!D29,0)</f>
        <v>0</v>
      </c>
      <c r="E29" s="63">
        <f>ROUND(FIRE0509_working!E29,0)</f>
        <v>0</v>
      </c>
      <c r="F29" s="64">
        <f>ROUND(FIRE0509_working!F29,0)</f>
        <v>0</v>
      </c>
      <c r="G29" s="64">
        <f>ROUND(FIRE0509_working!G29,0)</f>
        <v>0</v>
      </c>
      <c r="H29" s="63">
        <f>ROUND(FIRE0509_working!H29,0)</f>
        <v>0</v>
      </c>
      <c r="I29" s="51"/>
      <c r="J29" s="60"/>
      <c r="K29" s="60"/>
      <c r="L29" s="51"/>
      <c r="M29" s="60"/>
      <c r="N29" s="60"/>
      <c r="O29" s="51"/>
      <c r="P29" s="61"/>
      <c r="Q29" s="61"/>
      <c r="R29" s="61"/>
      <c r="S29" s="61"/>
      <c r="T29" s="61"/>
      <c r="U29" s="51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</row>
    <row r="30" spans="1:32" s="29" customFormat="1" ht="15" customHeight="1" x14ac:dyDescent="0.25">
      <c r="A30" s="51" t="s">
        <v>68</v>
      </c>
      <c r="B30" s="63">
        <f>ROUND(FIRE0509_working!B30,0)</f>
        <v>1</v>
      </c>
      <c r="C30" s="64">
        <f>ROUND(FIRE0509_working!C30,0)</f>
        <v>0</v>
      </c>
      <c r="D30" s="64">
        <f>ROUND(FIRE0509_working!D30,0)</f>
        <v>0</v>
      </c>
      <c r="E30" s="63">
        <f>ROUND(FIRE0509_working!E30,0)</f>
        <v>0</v>
      </c>
      <c r="F30" s="64">
        <f>ROUND(FIRE0509_working!F30,0)</f>
        <v>1</v>
      </c>
      <c r="G30" s="64">
        <f>ROUND(FIRE0509_working!G30,0)</f>
        <v>0</v>
      </c>
      <c r="H30" s="63">
        <f>ROUND(FIRE0509_working!H30,0)</f>
        <v>1</v>
      </c>
      <c r="I30" s="51"/>
      <c r="J30" s="60"/>
      <c r="K30" s="60"/>
      <c r="L30" s="51"/>
      <c r="M30" s="60"/>
      <c r="N30" s="60"/>
      <c r="O30" s="51"/>
      <c r="P30" s="61"/>
      <c r="Q30" s="61"/>
      <c r="R30" s="61"/>
      <c r="S30" s="61"/>
      <c r="T30" s="61"/>
      <c r="U30" s="51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</row>
    <row r="31" spans="1:32" s="29" customFormat="1" ht="15" customHeight="1" x14ac:dyDescent="0.25">
      <c r="A31" s="51" t="s">
        <v>69</v>
      </c>
      <c r="B31" s="63">
        <f>ROUND(FIRE0509_working!B31,0)</f>
        <v>1</v>
      </c>
      <c r="C31" s="64">
        <f>ROUND(FIRE0509_working!C31,0)</f>
        <v>1</v>
      </c>
      <c r="D31" s="64">
        <f>ROUND(FIRE0509_working!D31,0)</f>
        <v>0</v>
      </c>
      <c r="E31" s="63">
        <f>ROUND(FIRE0509_working!E31,0)</f>
        <v>1</v>
      </c>
      <c r="F31" s="64">
        <f>ROUND(FIRE0509_working!F31,0)</f>
        <v>0</v>
      </c>
      <c r="G31" s="64">
        <f>ROUND(FIRE0509_working!G31,0)</f>
        <v>0</v>
      </c>
      <c r="H31" s="63">
        <f>ROUND(FIRE0509_working!H31,0)</f>
        <v>0</v>
      </c>
      <c r="I31" s="51"/>
      <c r="J31" s="60"/>
      <c r="K31" s="60"/>
      <c r="L31" s="51"/>
      <c r="M31" s="60"/>
      <c r="N31" s="60"/>
      <c r="O31" s="51"/>
      <c r="P31" s="61"/>
      <c r="Q31" s="61"/>
      <c r="R31" s="61"/>
      <c r="S31" s="61"/>
      <c r="T31" s="61"/>
      <c r="U31" s="51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</row>
    <row r="32" spans="1:32" s="29" customFormat="1" ht="15" customHeight="1" x14ac:dyDescent="0.25">
      <c r="A32" s="51" t="s">
        <v>70</v>
      </c>
      <c r="B32" s="63">
        <f>ROUND(FIRE0509_working!B32,0)</f>
        <v>0</v>
      </c>
      <c r="C32" s="64">
        <f>ROUND(FIRE0509_working!C32,0)</f>
        <v>0</v>
      </c>
      <c r="D32" s="64">
        <f>ROUND(FIRE0509_working!D32,0)</f>
        <v>0</v>
      </c>
      <c r="E32" s="63">
        <f>ROUND(FIRE0509_working!E32,0)</f>
        <v>0</v>
      </c>
      <c r="F32" s="64">
        <f>ROUND(FIRE0509_working!F32,0)</f>
        <v>0</v>
      </c>
      <c r="G32" s="64">
        <f>ROUND(FIRE0509_working!G32,0)</f>
        <v>0</v>
      </c>
      <c r="H32" s="63">
        <f>ROUND(FIRE0509_working!H32,0)</f>
        <v>0</v>
      </c>
      <c r="I32" s="51"/>
      <c r="J32" s="60"/>
      <c r="K32" s="60"/>
      <c r="L32" s="51"/>
      <c r="M32" s="60"/>
      <c r="N32" s="60"/>
      <c r="O32" s="51"/>
      <c r="P32" s="61"/>
      <c r="Q32" s="61"/>
      <c r="R32" s="61"/>
      <c r="S32" s="61"/>
      <c r="T32" s="61"/>
      <c r="U32" s="51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</row>
    <row r="33" spans="1:32" s="29" customFormat="1" ht="15" customHeight="1" x14ac:dyDescent="0.25">
      <c r="A33" s="30" t="s">
        <v>31</v>
      </c>
      <c r="B33" s="63">
        <f>ROUND(FIRE0509_working!B33,0)</f>
        <v>1</v>
      </c>
      <c r="C33" s="64">
        <f>ROUND(FIRE0509_working!C33,0)</f>
        <v>1</v>
      </c>
      <c r="D33" s="64">
        <f>ROUND(FIRE0509_working!D33,0)</f>
        <v>0</v>
      </c>
      <c r="E33" s="63">
        <f>ROUND(FIRE0509_working!E33,0)</f>
        <v>1</v>
      </c>
      <c r="F33" s="64">
        <f>ROUND(FIRE0509_working!F33,0)</f>
        <v>0</v>
      </c>
      <c r="G33" s="64">
        <f>ROUND(FIRE0509_working!G33,0)</f>
        <v>0</v>
      </c>
      <c r="H33" s="63">
        <f>ROUND(FIRE0509_working!H33,0)</f>
        <v>0</v>
      </c>
      <c r="I33" s="51"/>
      <c r="J33" s="60"/>
      <c r="K33" s="60"/>
      <c r="L33" s="51"/>
      <c r="M33" s="60"/>
      <c r="N33" s="60"/>
      <c r="O33" s="51"/>
      <c r="P33" s="61"/>
      <c r="Q33" s="61"/>
      <c r="R33" s="61"/>
      <c r="S33" s="61"/>
      <c r="T33" s="61"/>
      <c r="U33" s="51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</row>
    <row r="34" spans="1:32" s="29" customFormat="1" ht="15" customHeight="1" x14ac:dyDescent="0.25">
      <c r="A34" s="30" t="s">
        <v>71</v>
      </c>
      <c r="B34" s="63">
        <f>ROUND(FIRE0509_working!B34,0)</f>
        <v>0</v>
      </c>
      <c r="C34" s="64">
        <f>ROUND(FIRE0509_working!C34,0)</f>
        <v>0</v>
      </c>
      <c r="D34" s="64">
        <f>ROUND(FIRE0509_working!D34,0)</f>
        <v>0</v>
      </c>
      <c r="E34" s="63">
        <f>ROUND(FIRE0509_working!E34,0)</f>
        <v>0</v>
      </c>
      <c r="F34" s="64">
        <f>ROUND(FIRE0509_working!F34,0)</f>
        <v>0</v>
      </c>
      <c r="G34" s="64">
        <f>ROUND(FIRE0509_working!G34,0)</f>
        <v>0</v>
      </c>
      <c r="H34" s="63">
        <f>ROUND(FIRE0509_working!H34,0)</f>
        <v>0</v>
      </c>
      <c r="I34" s="51"/>
      <c r="J34" s="60"/>
      <c r="K34" s="60"/>
      <c r="L34" s="51"/>
      <c r="M34" s="60"/>
      <c r="N34" s="60"/>
      <c r="O34" s="51"/>
      <c r="P34" s="61"/>
      <c r="Q34" s="61"/>
      <c r="R34" s="61"/>
      <c r="S34" s="61"/>
      <c r="T34" s="61"/>
      <c r="U34" s="51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</row>
    <row r="35" spans="1:32" s="29" customFormat="1" ht="15" customHeight="1" x14ac:dyDescent="0.25">
      <c r="A35" s="30" t="s">
        <v>72</v>
      </c>
      <c r="B35" s="63">
        <f>ROUND(FIRE0509_working!B35,0)</f>
        <v>0</v>
      </c>
      <c r="C35" s="64">
        <f>ROUND(FIRE0509_working!C35,0)</f>
        <v>0</v>
      </c>
      <c r="D35" s="64">
        <f>ROUND(FIRE0509_working!D35,0)</f>
        <v>0</v>
      </c>
      <c r="E35" s="63">
        <f>ROUND(FIRE0509_working!E35,0)</f>
        <v>0</v>
      </c>
      <c r="F35" s="64">
        <f>ROUND(FIRE0509_working!F35,0)</f>
        <v>0</v>
      </c>
      <c r="G35" s="64">
        <f>ROUND(FIRE0509_working!G35,0)</f>
        <v>0</v>
      </c>
      <c r="H35" s="63">
        <f>ROUND(FIRE0509_working!H35,0)</f>
        <v>0</v>
      </c>
      <c r="I35" s="51"/>
      <c r="J35" s="60"/>
      <c r="K35" s="60"/>
      <c r="L35" s="51"/>
      <c r="M35" s="60"/>
      <c r="N35" s="60"/>
      <c r="O35" s="51"/>
      <c r="P35" s="61"/>
      <c r="Q35" s="61"/>
      <c r="R35" s="61"/>
      <c r="S35" s="61"/>
      <c r="T35" s="61"/>
      <c r="U35" s="51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</row>
    <row r="36" spans="1:32" s="29" customFormat="1" ht="15" customHeight="1" x14ac:dyDescent="0.25">
      <c r="A36" s="30" t="s">
        <v>73</v>
      </c>
      <c r="B36" s="63">
        <f>ROUND(FIRE0509_working!B36,0)</f>
        <v>0</v>
      </c>
      <c r="C36" s="64">
        <f>ROUND(FIRE0509_working!C36,0)</f>
        <v>0</v>
      </c>
      <c r="D36" s="64">
        <f>ROUND(FIRE0509_working!D36,0)</f>
        <v>0</v>
      </c>
      <c r="E36" s="63">
        <f>ROUND(FIRE0509_working!E36,0)</f>
        <v>0</v>
      </c>
      <c r="F36" s="64">
        <f>ROUND(FIRE0509_working!F36,0)</f>
        <v>0</v>
      </c>
      <c r="G36" s="64">
        <f>ROUND(FIRE0509_working!G36,0)</f>
        <v>0</v>
      </c>
      <c r="H36" s="63">
        <f>ROUND(FIRE0509_working!H36,0)</f>
        <v>0</v>
      </c>
      <c r="I36" s="51"/>
      <c r="J36" s="60"/>
      <c r="K36" s="60"/>
      <c r="L36" s="51"/>
      <c r="M36" s="60"/>
      <c r="N36" s="60"/>
      <c r="O36" s="51"/>
      <c r="P36" s="61"/>
      <c r="Q36" s="61"/>
      <c r="R36" s="61"/>
      <c r="S36" s="61"/>
      <c r="T36" s="61"/>
      <c r="U36" s="51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</row>
    <row r="37" spans="1:32" s="29" customFormat="1" ht="15" customHeight="1" x14ac:dyDescent="0.25">
      <c r="A37" s="30" t="s">
        <v>74</v>
      </c>
      <c r="B37" s="63">
        <f>ROUND(FIRE0509_working!B37,0)</f>
        <v>0</v>
      </c>
      <c r="C37" s="64">
        <f>ROUND(FIRE0509_working!C37,0)</f>
        <v>0</v>
      </c>
      <c r="D37" s="64">
        <f>ROUND(FIRE0509_working!D37,0)</f>
        <v>0</v>
      </c>
      <c r="E37" s="63">
        <f>ROUND(FIRE0509_working!E37,0)</f>
        <v>0</v>
      </c>
      <c r="F37" s="64">
        <f>ROUND(FIRE0509_working!F37,0)</f>
        <v>0</v>
      </c>
      <c r="G37" s="64">
        <f>ROUND(FIRE0509_working!G37,0)</f>
        <v>0</v>
      </c>
      <c r="H37" s="63">
        <f>ROUND(FIRE0509_working!H37,0)</f>
        <v>0</v>
      </c>
      <c r="I37" s="51"/>
      <c r="J37" s="60"/>
      <c r="K37" s="60"/>
      <c r="L37" s="51"/>
      <c r="M37" s="60"/>
      <c r="N37" s="60"/>
      <c r="O37" s="51"/>
      <c r="P37" s="61"/>
      <c r="Q37" s="61"/>
      <c r="R37" s="61"/>
      <c r="S37" s="61"/>
      <c r="T37" s="61"/>
      <c r="U37" s="51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</row>
    <row r="38" spans="1:32" s="29" customFormat="1" ht="15" customHeight="1" x14ac:dyDescent="0.25">
      <c r="A38" s="30" t="s">
        <v>33</v>
      </c>
      <c r="B38" s="63">
        <f>ROUND(FIRE0509_working!B38,0)</f>
        <v>1</v>
      </c>
      <c r="C38" s="64">
        <f>ROUND(FIRE0509_working!C38,0)</f>
        <v>0</v>
      </c>
      <c r="D38" s="64">
        <f>ROUND(FIRE0509_working!D38,0)</f>
        <v>0</v>
      </c>
      <c r="E38" s="63">
        <f>ROUND(FIRE0509_working!E38,0)</f>
        <v>0</v>
      </c>
      <c r="F38" s="64">
        <f>ROUND(FIRE0509_working!F38,0)</f>
        <v>1</v>
      </c>
      <c r="G38" s="64">
        <f>ROUND(FIRE0509_working!G38,0)</f>
        <v>0</v>
      </c>
      <c r="H38" s="63">
        <f>ROUND(FIRE0509_working!H38,0)</f>
        <v>1</v>
      </c>
      <c r="I38" s="51"/>
      <c r="J38" s="60"/>
      <c r="K38" s="60"/>
      <c r="L38" s="51"/>
      <c r="M38" s="60"/>
      <c r="N38" s="60"/>
      <c r="O38" s="51"/>
      <c r="P38" s="61"/>
      <c r="Q38" s="61"/>
      <c r="R38" s="61"/>
      <c r="S38" s="61"/>
      <c r="T38" s="61"/>
      <c r="U38" s="51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</row>
    <row r="39" spans="1:32" s="29" customFormat="1" ht="15" customHeight="1" x14ac:dyDescent="0.25">
      <c r="A39" s="30" t="s">
        <v>75</v>
      </c>
      <c r="B39" s="63">
        <f>ROUND(FIRE0509_working!B39,0)</f>
        <v>0</v>
      </c>
      <c r="C39" s="64">
        <f>ROUND(FIRE0509_working!C39,0)</f>
        <v>0</v>
      </c>
      <c r="D39" s="64">
        <f>ROUND(FIRE0509_working!D39,0)</f>
        <v>0</v>
      </c>
      <c r="E39" s="63">
        <f>ROUND(FIRE0509_working!E39,0)</f>
        <v>0</v>
      </c>
      <c r="F39" s="64">
        <f>ROUND(FIRE0509_working!F39,0)</f>
        <v>0</v>
      </c>
      <c r="G39" s="64">
        <f>ROUND(FIRE0509_working!G39,0)</f>
        <v>0</v>
      </c>
      <c r="H39" s="63">
        <f>ROUND(FIRE0509_working!H39,0)</f>
        <v>0</v>
      </c>
      <c r="I39" s="51"/>
      <c r="J39" s="60"/>
      <c r="K39" s="60"/>
      <c r="L39" s="51"/>
      <c r="M39" s="60"/>
      <c r="N39" s="60"/>
      <c r="O39" s="51"/>
      <c r="P39" s="61"/>
      <c r="Q39" s="61"/>
      <c r="R39" s="61"/>
      <c r="S39" s="61"/>
      <c r="T39" s="61"/>
      <c r="U39" s="51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</row>
    <row r="40" spans="1:32" s="29" customFormat="1" ht="15" customHeight="1" x14ac:dyDescent="0.25">
      <c r="A40" s="30" t="s">
        <v>76</v>
      </c>
      <c r="B40" s="63">
        <f>ROUND(FIRE0509_working!B40,0)</f>
        <v>0</v>
      </c>
      <c r="C40" s="64">
        <f>ROUND(FIRE0509_working!C40,0)</f>
        <v>0</v>
      </c>
      <c r="D40" s="64">
        <f>ROUND(FIRE0509_working!D40,0)</f>
        <v>0</v>
      </c>
      <c r="E40" s="63">
        <f>ROUND(FIRE0509_working!E40,0)</f>
        <v>0</v>
      </c>
      <c r="F40" s="64">
        <f>ROUND(FIRE0509_working!F40,0)</f>
        <v>0</v>
      </c>
      <c r="G40" s="64">
        <f>ROUND(FIRE0509_working!G40,0)</f>
        <v>0</v>
      </c>
      <c r="H40" s="63">
        <f>ROUND(FIRE0509_working!H40,0)</f>
        <v>0</v>
      </c>
      <c r="I40" s="51"/>
      <c r="J40" s="60"/>
      <c r="K40" s="60"/>
      <c r="L40" s="51"/>
      <c r="M40" s="60"/>
      <c r="N40" s="60"/>
      <c r="O40" s="51"/>
      <c r="P40" s="61"/>
      <c r="Q40" s="61"/>
      <c r="R40" s="61"/>
      <c r="S40" s="61"/>
      <c r="T40" s="61"/>
      <c r="U40" s="51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</row>
    <row r="41" spans="1:32" s="29" customFormat="1" ht="15" customHeight="1" x14ac:dyDescent="0.25">
      <c r="A41" s="30" t="s">
        <v>77</v>
      </c>
      <c r="B41" s="63">
        <f>ROUND(FIRE0509_working!B41,0)</f>
        <v>0</v>
      </c>
      <c r="C41" s="64">
        <f>ROUND(FIRE0509_working!C41,0)</f>
        <v>0</v>
      </c>
      <c r="D41" s="64">
        <f>ROUND(FIRE0509_working!D41,0)</f>
        <v>0</v>
      </c>
      <c r="E41" s="63">
        <f>ROUND(FIRE0509_working!E41,0)</f>
        <v>0</v>
      </c>
      <c r="F41" s="64">
        <f>ROUND(FIRE0509_working!F41,0)</f>
        <v>0</v>
      </c>
      <c r="G41" s="64">
        <f>ROUND(FIRE0509_working!G41,0)</f>
        <v>0</v>
      </c>
      <c r="H41" s="63">
        <f>ROUND(FIRE0509_working!H41,0)</f>
        <v>0</v>
      </c>
      <c r="I41" s="51"/>
      <c r="J41" s="60"/>
      <c r="K41" s="60"/>
      <c r="L41" s="51"/>
      <c r="M41" s="60"/>
      <c r="N41" s="60"/>
      <c r="O41" s="51"/>
      <c r="P41" s="61"/>
      <c r="Q41" s="61"/>
      <c r="R41" s="61"/>
      <c r="S41" s="61"/>
      <c r="T41" s="61"/>
      <c r="U41" s="51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</row>
    <row r="42" spans="1:32" s="29" customFormat="1" ht="15" customHeight="1" thickBot="1" x14ac:dyDescent="0.3">
      <c r="A42" s="66" t="s">
        <v>10</v>
      </c>
      <c r="B42" s="67">
        <f>ROUND(FIRE0509_working!B42,0)</f>
        <v>1</v>
      </c>
      <c r="C42" s="68">
        <f>ROUND(FIRE0509_working!C42,0)</f>
        <v>0</v>
      </c>
      <c r="D42" s="68">
        <f>ROUND(FIRE0509_working!D42,0)</f>
        <v>0</v>
      </c>
      <c r="E42" s="67">
        <f>ROUND(FIRE0509_working!E42,0)</f>
        <v>0</v>
      </c>
      <c r="F42" s="68">
        <f>ROUND(FIRE0509_working!F42,0)</f>
        <v>0</v>
      </c>
      <c r="G42" s="68">
        <f>ROUND(FIRE0509_working!G42,0)</f>
        <v>1</v>
      </c>
      <c r="H42" s="67">
        <f>ROUND(FIRE0509_working!H42,0)</f>
        <v>1</v>
      </c>
      <c r="I42" s="51"/>
      <c r="J42" s="60"/>
      <c r="K42" s="60"/>
      <c r="L42" s="51"/>
      <c r="M42" s="60"/>
      <c r="N42" s="60"/>
      <c r="O42" s="51"/>
      <c r="P42" s="61"/>
      <c r="Q42" s="61"/>
      <c r="R42" s="61"/>
      <c r="S42" s="61"/>
      <c r="T42" s="61"/>
      <c r="U42" s="51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</row>
    <row r="43" spans="1:32" s="29" customFormat="1" ht="28.5" customHeight="1" x14ac:dyDescent="0.2">
      <c r="A43" s="30" t="s">
        <v>82</v>
      </c>
      <c r="B43" s="30"/>
      <c r="C43" s="46"/>
      <c r="D43" s="46"/>
      <c r="E43" s="46"/>
      <c r="F43" s="46"/>
      <c r="G43" s="46"/>
      <c r="H43" s="46"/>
      <c r="I43" s="30"/>
      <c r="J43" s="60"/>
      <c r="K43" s="60"/>
      <c r="L43" s="30"/>
      <c r="M43" s="60"/>
      <c r="N43" s="60"/>
      <c r="O43" s="60"/>
      <c r="P43" s="60"/>
      <c r="Q43" s="60"/>
      <c r="R43" s="60"/>
      <c r="S43" s="60"/>
      <c r="T43" s="60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1"/>
    </row>
    <row r="44" spans="1:32" s="29" customFormat="1" ht="15" customHeight="1" x14ac:dyDescent="0.2">
      <c r="A44" s="30" t="s">
        <v>83</v>
      </c>
      <c r="B44" s="30"/>
      <c r="C44" s="30"/>
      <c r="D44" s="30"/>
      <c r="E44" s="30"/>
      <c r="F44" s="30"/>
      <c r="G44" s="30"/>
      <c r="H44" s="30"/>
      <c r="I44" s="30"/>
      <c r="J44" s="60"/>
      <c r="K44" s="60"/>
      <c r="L44" s="30"/>
      <c r="M44" s="60"/>
      <c r="N44" s="60"/>
      <c r="O44" s="60"/>
      <c r="P44" s="60"/>
      <c r="Q44" s="60"/>
      <c r="R44" s="60"/>
      <c r="S44" s="60"/>
      <c r="T44" s="60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1"/>
    </row>
    <row r="45" spans="1:32" s="29" customFormat="1" ht="28.35" customHeight="1" x14ac:dyDescent="0.2">
      <c r="A45" s="30" t="s">
        <v>84</v>
      </c>
      <c r="B45" s="30"/>
      <c r="C45" s="46"/>
      <c r="D45" s="46"/>
      <c r="E45" s="46"/>
      <c r="F45" s="46"/>
      <c r="G45" s="46"/>
      <c r="H45" s="46"/>
      <c r="I45" s="30"/>
      <c r="J45" s="60"/>
      <c r="K45" s="60"/>
      <c r="L45" s="30"/>
      <c r="M45" s="60"/>
      <c r="N45" s="60"/>
      <c r="O45" s="60"/>
      <c r="P45" s="60"/>
      <c r="Q45" s="60"/>
      <c r="R45" s="60"/>
      <c r="S45" s="60"/>
      <c r="T45" s="60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1"/>
    </row>
    <row r="46" spans="1:32" s="29" customFormat="1" ht="15" customHeight="1" x14ac:dyDescent="0.2">
      <c r="A46" s="40" t="s">
        <v>85</v>
      </c>
      <c r="B46" s="30"/>
      <c r="C46" s="40"/>
      <c r="D46" s="69"/>
      <c r="E46" s="69"/>
      <c r="F46" s="69"/>
      <c r="G46" s="69"/>
      <c r="H46" s="69"/>
      <c r="I46" s="30"/>
      <c r="J46" s="60"/>
      <c r="K46" s="60"/>
      <c r="L46" s="30"/>
      <c r="M46" s="60"/>
      <c r="N46" s="60"/>
      <c r="O46" s="60"/>
      <c r="P46" s="60"/>
      <c r="Q46" s="60"/>
      <c r="R46" s="60"/>
      <c r="S46" s="60"/>
      <c r="T46" s="60"/>
      <c r="U46" s="51"/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51"/>
    </row>
    <row r="47" spans="1:32" s="29" customFormat="1" ht="25.5" customHeight="1" x14ac:dyDescent="0.2">
      <c r="A47" s="70" t="s">
        <v>86</v>
      </c>
      <c r="B47" s="51"/>
      <c r="C47" s="46"/>
      <c r="D47" s="46"/>
      <c r="E47" s="46"/>
      <c r="F47" s="46"/>
      <c r="G47" s="46"/>
      <c r="H47" s="46"/>
      <c r="I47" s="51"/>
      <c r="J47" s="51"/>
      <c r="K47" s="51"/>
      <c r="L47" s="30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1"/>
      <c r="AC47" s="51"/>
      <c r="AD47" s="51"/>
      <c r="AE47" s="51"/>
      <c r="AF47" s="51"/>
    </row>
    <row r="48" spans="1:32" s="29" customFormat="1" ht="26.1" customHeight="1" x14ac:dyDescent="0.2">
      <c r="A48" s="30" t="s">
        <v>87</v>
      </c>
      <c r="B48" s="51"/>
      <c r="C48" s="46"/>
      <c r="D48" s="46"/>
      <c r="E48" s="46"/>
      <c r="F48" s="46"/>
      <c r="G48" s="51"/>
      <c r="H48" s="71"/>
      <c r="I48" s="51"/>
      <c r="J48" s="51"/>
      <c r="K48" s="51"/>
      <c r="L48" s="30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51"/>
    </row>
    <row r="49" spans="1:32" x14ac:dyDescent="0.2">
      <c r="A49" s="40" t="s">
        <v>88</v>
      </c>
      <c r="B49" s="30"/>
      <c r="C49" s="30"/>
      <c r="D49" s="30"/>
      <c r="E49" s="30"/>
      <c r="F49" s="30"/>
      <c r="G49" s="30"/>
      <c r="H49" s="71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</row>
    <row r="50" spans="1:32" s="29" customFormat="1" x14ac:dyDescent="0.2">
      <c r="A50" s="73" t="s">
        <v>89</v>
      </c>
      <c r="B50" s="51"/>
      <c r="C50" s="30"/>
      <c r="D50" s="30"/>
      <c r="E50" s="30"/>
      <c r="F50" s="30"/>
      <c r="G50" s="30"/>
      <c r="H50" s="30"/>
      <c r="I50" s="51"/>
      <c r="J50" s="51"/>
      <c r="K50" s="51"/>
      <c r="L50" s="30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1"/>
      <c r="AD50" s="51"/>
      <c r="AE50" s="51"/>
      <c r="AF50" s="51"/>
    </row>
    <row r="51" spans="1:32" s="29" customFormat="1" x14ac:dyDescent="0.2">
      <c r="A51" s="72"/>
      <c r="B51" s="51"/>
      <c r="C51" s="30"/>
      <c r="D51" s="30"/>
      <c r="E51" s="30"/>
      <c r="F51" s="30"/>
      <c r="G51" s="30"/>
      <c r="H51" s="30"/>
      <c r="I51" s="51"/>
      <c r="J51" s="51"/>
      <c r="K51" s="51"/>
      <c r="L51" s="30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</row>
    <row r="52" spans="1:32" x14ac:dyDescent="0.2">
      <c r="A52" s="30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</row>
    <row r="53" spans="1:32" x14ac:dyDescent="0.2">
      <c r="A53" s="30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</row>
    <row r="54" spans="1:32" x14ac:dyDescent="0.2">
      <c r="A54" s="30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</row>
    <row r="55" spans="1:32" x14ac:dyDescent="0.2">
      <c r="A55" s="30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</row>
    <row r="56" spans="1:32" x14ac:dyDescent="0.2">
      <c r="A56" s="30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</row>
    <row r="57" spans="1:32" x14ac:dyDescent="0.2">
      <c r="A57" s="30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</row>
    <row r="58" spans="1:32" x14ac:dyDescent="0.2">
      <c r="A58" s="30"/>
      <c r="B58" s="30"/>
      <c r="C58" s="30"/>
      <c r="D58" s="30"/>
      <c r="E58" s="30"/>
      <c r="F58" s="30"/>
      <c r="G58" s="30"/>
      <c r="H58" s="30"/>
      <c r="I58" s="30"/>
      <c r="J58" s="30"/>
      <c r="K58" s="51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</row>
    <row r="59" spans="1:32" x14ac:dyDescent="0.2">
      <c r="A59" s="30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</row>
    <row r="60" spans="1:32" x14ac:dyDescent="0.2">
      <c r="A60" s="30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</row>
    <row r="61" spans="1:32" x14ac:dyDescent="0.2">
      <c r="A61" s="30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</row>
    <row r="62" spans="1:32" x14ac:dyDescent="0.2">
      <c r="A62" s="30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</row>
    <row r="63" spans="1:32" x14ac:dyDescent="0.2">
      <c r="A63" s="30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</row>
    <row r="64" spans="1:32" x14ac:dyDescent="0.2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</row>
    <row r="65" spans="1:32" x14ac:dyDescent="0.2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</row>
    <row r="66" spans="1:32" x14ac:dyDescent="0.2">
      <c r="A66" s="30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</row>
    <row r="67" spans="1:32" x14ac:dyDescent="0.2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</row>
    <row r="68" spans="1:32" x14ac:dyDescent="0.2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</row>
    <row r="69" spans="1:32" x14ac:dyDescent="0.2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</row>
    <row r="70" spans="1:32" x14ac:dyDescent="0.2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</row>
    <row r="71" spans="1:32" x14ac:dyDescent="0.2">
      <c r="A71" s="30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</row>
    <row r="72" spans="1:32" x14ac:dyDescent="0.2">
      <c r="A72" s="30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</row>
    <row r="73" spans="1:32" x14ac:dyDescent="0.2">
      <c r="A73" s="30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</row>
    <row r="74" spans="1:32" x14ac:dyDescent="0.2">
      <c r="A74" s="30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</row>
    <row r="75" spans="1:32" x14ac:dyDescent="0.2">
      <c r="A75" s="30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</row>
    <row r="76" spans="1:32" x14ac:dyDescent="0.2">
      <c r="A76" s="30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</row>
    <row r="77" spans="1:32" x14ac:dyDescent="0.2">
      <c r="A77" s="30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</row>
    <row r="78" spans="1:32" x14ac:dyDescent="0.2">
      <c r="A78" s="30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</row>
    <row r="79" spans="1:32" x14ac:dyDescent="0.2">
      <c r="A79" s="30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</row>
    <row r="80" spans="1:32" x14ac:dyDescent="0.2">
      <c r="A80" s="30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</row>
    <row r="81" spans="1:32" x14ac:dyDescent="0.2">
      <c r="A81" s="30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</row>
    <row r="82" spans="1:32" x14ac:dyDescent="0.2">
      <c r="A82" s="30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</row>
    <row r="83" spans="1:32" x14ac:dyDescent="0.2">
      <c r="A83" s="30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</row>
    <row r="84" spans="1:32" x14ac:dyDescent="0.2">
      <c r="A84" s="30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</row>
    <row r="85" spans="1:32" x14ac:dyDescent="0.2">
      <c r="A85" s="30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</row>
    <row r="86" spans="1:32" x14ac:dyDescent="0.2">
      <c r="A86" s="30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</row>
    <row r="87" spans="1:32" x14ac:dyDescent="0.2">
      <c r="A87" s="30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</row>
    <row r="88" spans="1:32" x14ac:dyDescent="0.2">
      <c r="A88" s="30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</row>
    <row r="89" spans="1:32" x14ac:dyDescent="0.2">
      <c r="A89" s="30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</row>
    <row r="90" spans="1:32" x14ac:dyDescent="0.2">
      <c r="A90" s="30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</row>
    <row r="91" spans="1:32" x14ac:dyDescent="0.2">
      <c r="A91" s="30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</row>
    <row r="92" spans="1:32" x14ac:dyDescent="0.2">
      <c r="A92" s="30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</row>
    <row r="93" spans="1:32" x14ac:dyDescent="0.2">
      <c r="A93" s="30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</row>
    <row r="94" spans="1:32" x14ac:dyDescent="0.2">
      <c r="A94" s="30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</row>
    <row r="95" spans="1:32" x14ac:dyDescent="0.2">
      <c r="A95" s="30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</row>
    <row r="96" spans="1:32" x14ac:dyDescent="0.2">
      <c r="A96" s="30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</row>
    <row r="97" spans="1:32" x14ac:dyDescent="0.2">
      <c r="A97" s="30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</row>
    <row r="98" spans="1:32" x14ac:dyDescent="0.2">
      <c r="A98" s="30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</row>
    <row r="99" spans="1:32" x14ac:dyDescent="0.2">
      <c r="A99" s="30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</row>
    <row r="100" spans="1:32" x14ac:dyDescent="0.2">
      <c r="A100" s="30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</row>
    <row r="101" spans="1:32" x14ac:dyDescent="0.2">
      <c r="A101" s="30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</row>
    <row r="102" spans="1:32" x14ac:dyDescent="0.2">
      <c r="A102" s="30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</row>
    <row r="103" spans="1:32" x14ac:dyDescent="0.2">
      <c r="A103" s="30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</row>
    <row r="104" spans="1:32" x14ac:dyDescent="0.2">
      <c r="A104" s="30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</row>
    <row r="105" spans="1:32" x14ac:dyDescent="0.2">
      <c r="A105" s="30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</row>
    <row r="106" spans="1:32" x14ac:dyDescent="0.2">
      <c r="A106" s="30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</row>
    <row r="107" spans="1:32" x14ac:dyDescent="0.2">
      <c r="A107" s="30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</row>
    <row r="108" spans="1:32" x14ac:dyDescent="0.2">
      <c r="A108" s="30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</row>
    <row r="109" spans="1:32" x14ac:dyDescent="0.2">
      <c r="A109" s="30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</row>
    <row r="110" spans="1:32" x14ac:dyDescent="0.2">
      <c r="A110" s="30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</row>
    <row r="111" spans="1:32" x14ac:dyDescent="0.2">
      <c r="A111" s="30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</row>
    <row r="112" spans="1:32" x14ac:dyDescent="0.2">
      <c r="A112" s="30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</row>
    <row r="113" spans="1:32" x14ac:dyDescent="0.2">
      <c r="A113" s="30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</row>
    <row r="114" spans="1:32" x14ac:dyDescent="0.2">
      <c r="A114" s="30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</row>
    <row r="115" spans="1:32" x14ac:dyDescent="0.2">
      <c r="A115" s="30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</row>
    <row r="116" spans="1:32" x14ac:dyDescent="0.2">
      <c r="A116" s="30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</row>
    <row r="117" spans="1:32" x14ac:dyDescent="0.2">
      <c r="A117" s="30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</row>
    <row r="118" spans="1:32" x14ac:dyDescent="0.2">
      <c r="A118" s="30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</row>
    <row r="119" spans="1:32" x14ac:dyDescent="0.2">
      <c r="A119" s="30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</row>
    <row r="120" spans="1:32" x14ac:dyDescent="0.2">
      <c r="A120" s="30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</row>
  </sheetData>
  <mergeCells count="1">
    <mergeCell ref="B2:B3"/>
  </mergeCells>
  <hyperlinks>
    <hyperlink ref="A46" r:id="rId1" xr:uid="{00000000-0004-0000-0100-000000000000}"/>
    <hyperlink ref="A49" r:id="rId2" xr:uid="{EE44777F-F4B4-4E05-8165-B17910C77CA8}"/>
  </hyperlinks>
  <pageMargins left="0.70866141732283472" right="0.70866141732283472" top="0.74803149606299213" bottom="0.74803149606299213" header="0.31496062992125984" footer="0.31496062992125984"/>
  <pageSetup paperSize="9" orientation="portrait" r:id="rId3"/>
  <headerFooter>
    <oddHeader>&amp;C&amp;"Aptos"&amp;10&amp;K000000 OFFICIAL&amp;1#_x000D_</oddHeader>
    <oddFooter>&amp;C_x000D_&amp;1#&amp;"Aptos"&amp;10&amp;K000000 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OMigrated xmlns="f2aea08d-7fae-41c6-92ff-91df552a059b">false</HOMigrated>
    <lcf76f155ced4ddcb4097134ff3c332f xmlns="f8e9d96c-a07e-4933-9220-38ca5ec96d4e">
      <Terms xmlns="http://schemas.microsoft.com/office/infopath/2007/PartnerControls"/>
    </lcf76f155ced4ddcb4097134ff3c332f>
    <lae2bfa7b6474897ab4a53f76ea236c7 xmlns="f2aea08d-7fae-41c6-92ff-91df552a059b">
      <Terms xmlns="http://schemas.microsoft.com/office/infopath/2007/PartnerControls">
        <TermInfo xmlns="http://schemas.microsoft.com/office/infopath/2007/PartnerControls">
          <TermName xmlns="http://schemas.microsoft.com/office/infopath/2007/PartnerControls">Official</TermName>
          <TermId xmlns="http://schemas.microsoft.com/office/infopath/2007/PartnerControls">14c80daa-741b-422c-9722-f71693c9ede4</TermId>
        </TermInfo>
      </Terms>
    </lae2bfa7b6474897ab4a53f76ea236c7>
    <TaxCatchAll xmlns="f2aea08d-7fae-41c6-92ff-91df552a059b">
      <Value>3</Value>
      <Value>2</Value>
      <Value>1</Value>
    </TaxCatchAll>
    <HOworkspaceType xmlns="f2aea08d-7fae-41c6-92ff-91df552a059b">Continuous Teamwork</HOworkspaceType>
    <id2a76e1917c4be6961e12b425f79256 xmlns="f2aea08d-7fae-41c6-92ff-91df552a059b">
      <Terms xmlns="http://schemas.microsoft.com/office/infopath/2007/PartnerControls">
        <TermInfo xmlns="http://schemas.microsoft.com/office/infopath/2007/PartnerControls">
          <TermName xmlns="http://schemas.microsoft.com/office/infopath/2007/PartnerControls">Police and Fire Analysis Unit (A)</TermName>
          <TermId xmlns="http://schemas.microsoft.com/office/infopath/2007/PartnerControls">755c0ad7-1cd3-4e30-b1c3-86b5a4ff9bf7</TermId>
        </TermInfo>
      </Terms>
    </id2a76e1917c4be6961e12b425f79256>
    <ie640504e2964b25856743efbfa846d6 xmlns="f2aea08d-7fae-41c6-92ff-91df552a059b">
      <Terms xmlns="http://schemas.microsoft.com/office/infopath/2007/PartnerControls">
        <TermInfo xmlns="http://schemas.microsoft.com/office/infopath/2007/PartnerControls">
          <TermName xmlns="http://schemas.microsoft.com/office/infopath/2007/PartnerControls">Crown</TermName>
          <TermId xmlns="http://schemas.microsoft.com/office/infopath/2007/PartnerControls">69589897-2828-4761-976e-717fd8e631c9</TermId>
        </TermInfo>
      </Terms>
    </ie640504e2964b25856743efbfa846d6>
    <i8d248d2f27048728597da4d9cc9bde9 xmlns="f2aea08d-7fae-41c6-92ff-91df552a059b" xsi:nil="true"/>
    <TaxCatchAllLabel xmlns="f2aea08d-7fae-41c6-92ff-91df552a059b" xsi:nil="true"/>
  </documentManagement>
</p:properties>
</file>

<file path=customXml/item2.xml><?xml version="1.0" encoding="utf-8"?>
<?mso-contentType ?>
<FormTemplates xmlns="http://schemas.microsoft.com/sharepoint/v3/contenttype/form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HO document" ma:contentTypeID="0x010100B49A4B2752467149B314925194543C540100BA87D6D06E82E64EBECCFEC12E2E263E" ma:contentTypeVersion="47" ma:contentTypeDescription="Create a new document." ma:contentTypeScope="" ma:versionID="17469c551943f667eebd6c5c016323a3">
  <xsd:schema xmlns:xsd="http://www.w3.org/2001/XMLSchema" xmlns:xs="http://www.w3.org/2001/XMLSchema" xmlns:p="http://schemas.microsoft.com/office/2006/metadata/properties" xmlns:ns2="f2aea08d-7fae-41c6-92ff-91df552a059b" xmlns:ns3="f8e9d96c-a07e-4933-9220-38ca5ec96d4e" targetNamespace="http://schemas.microsoft.com/office/2006/metadata/properties" ma:root="true" ma:fieldsID="32a73ac0e4c5e085799d35708320c5e8" ns2:_="" ns3:_="">
    <xsd:import namespace="f2aea08d-7fae-41c6-92ff-91df552a059b"/>
    <xsd:import namespace="f8e9d96c-a07e-4933-9220-38ca5ec96d4e"/>
    <xsd:element name="properties">
      <xsd:complexType>
        <xsd:sequence>
          <xsd:element name="documentManagement">
            <xsd:complexType>
              <xsd:all>
                <xsd:element ref="ns2:i8d248d2f27048728597da4d9cc9bde9" minOccurs="0"/>
                <xsd:element ref="ns2:TaxCatchAll" minOccurs="0"/>
                <xsd:element ref="ns2:HOworkspaceType" minOccurs="0"/>
                <xsd:element ref="ns2:HOMigrated" minOccurs="0"/>
                <xsd:element ref="ns2:TaxCatchAllLabel" minOccurs="0"/>
                <xsd:element ref="ns2:ie640504e2964b25856743efbfa846d6" minOccurs="0"/>
                <xsd:element ref="ns2:id2a76e1917c4be6961e12b425f79256" minOccurs="0"/>
                <xsd:element ref="ns2:lae2bfa7b6474897ab4a53f76ea236c7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lcf76f155ced4ddcb4097134ff3c332f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aea08d-7fae-41c6-92ff-91df552a059b" elementFormDefault="qualified">
    <xsd:import namespace="http://schemas.microsoft.com/office/2006/documentManagement/types"/>
    <xsd:import namespace="http://schemas.microsoft.com/office/infopath/2007/PartnerControls"/>
    <xsd:element name="i8d248d2f27048728597da4d9cc9bde9" ma:index="8" nillable="true" ma:displayName="Government Security Classification_0" ma:hidden="true" ma:internalName="i8d248d2f27048728597da4d9cc9bde9" ma:readOnly="false">
      <xsd:simpleType>
        <xsd:restriction base="dms:Note"/>
      </xsd:simpleType>
    </xsd:element>
    <xsd:element name="TaxCatchAll" ma:index="9" nillable="true" ma:displayName="Taxonomy Catch All Column" ma:hidden="true" ma:list="{1d06f445-af8f-4fa1-b139-95757d447b16}" ma:internalName="TaxCatchAll" ma:readOnly="false" ma:showField="CatchAllData" ma:web="f2aea08d-7fae-41c6-92ff-91df552a05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OworkspaceType" ma:index="13" nillable="true" ma:displayName="Workspace Type" ma:default="Continuous Teamwork" ma:internalName="HOworkspaceType" ma:readOnly="false">
      <xsd:simpleType>
        <xsd:restriction base="dms:Text"/>
      </xsd:simpleType>
    </xsd:element>
    <xsd:element name="HOMigrated" ma:index="14" nillable="true" ma:displayName="Migrated" ma:default="0" ma:internalName="HOMigrated" ma:readOnly="false">
      <xsd:simpleType>
        <xsd:restriction base="dms:Boolean"/>
      </xsd:simpleType>
    </xsd:element>
    <xsd:element name="TaxCatchAllLabel" ma:index="15" nillable="true" ma:displayName="Taxonomy Catch All Column1" ma:hidden="true" ma:list="{1d06f445-af8f-4fa1-b139-95757d447b16}" ma:internalName="TaxCatchAllLabel" ma:readOnly="false" ma:showField="CatchAllDataLabel" ma:web="f2aea08d-7fae-41c6-92ff-91df552a05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ie640504e2964b25856743efbfa846d6" ma:index="16" ma:taxonomy="true" ma:internalName="ie640504e2964b25856743efbfa846d6" ma:taxonomyFieldName="HOCopyrightLevel" ma:displayName="Copyright level" ma:readOnly="false" ma:default="2;#Crown|69589897-2828-4761-976e-717fd8e631c9" ma:fieldId="{cf401361-b24e-474c-b011-be6eb76c0e76}" ma:sspId="756ca3a0-e5c0-40d7-8522-e7aae8be603d" ma:termSetId="bdd694c6-7266-48f2-93d6-d15992cd203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d2a76e1917c4be6961e12b425f79256" ma:index="17" nillable="true" ma:taxonomy="true" ma:internalName="id2a76e1917c4be6961e12b425f79256" ma:taxonomyFieldName="HOBusinessUnit" ma:displayName="Business unit" ma:readOnly="false" ma:default="1;#Police and Fire Analysis Unit (A)|755c0ad7-1cd3-4e30-b1c3-86b5a4ff9bf7" ma:fieldId="{3b5e598a-f171-4153-9648-acf311d7477b}" ma:sspId="756ca3a0-e5c0-40d7-8522-e7aae8be603d" ma:termSetId="55eb802e-fbca-455b-a7d2-d5919d4ea3d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e2bfa7b6474897ab4a53f76ea236c7" ma:index="18" ma:taxonomy="true" ma:internalName="lae2bfa7b6474897ab4a53f76ea236c7" ma:taxonomyFieldName="HOGovernmentSecurityClassification" ma:displayName="Government Security Classification" ma:readOnly="false" ma:default="3;#Official|14c80daa-741b-422c-9722-f71693c9ede4" ma:fieldId="{5ae2bfa7-b647-4897-ab4a-53f76ea236c7}" ma:sspId="756ca3a0-e5c0-40d7-8522-e7aae8be603d" ma:termSetId="56209604-fc17-4ace-9b7b-f45f0f17d50b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e9d96c-a07e-4933-9220-38ca5ec96d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8" nillable="true" ma:taxonomy="true" ma:internalName="lcf76f155ced4ddcb4097134ff3c332f" ma:taxonomyFieldName="MediaServiceImageTags" ma:displayName="Image Tags" ma:readOnly="false" ma:fieldId="{5cf76f15-5ced-4ddc-b409-7134ff3c332f}" ma:taxonomyMulti="true" ma:sspId="756ca3a0-e5c0-40d7-8522-e7aae8be603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F2709D-F3BF-4412-AA12-108E2CD87FD0}">
  <ds:schemaRefs>
    <ds:schemaRef ds:uri="f8e9d96c-a07e-4933-9220-38ca5ec96d4e"/>
    <ds:schemaRef ds:uri="http://purl.org/dc/elements/1.1/"/>
    <ds:schemaRef ds:uri="http://schemas.microsoft.com/office/2006/documentManagement/types"/>
    <ds:schemaRef ds:uri="f2aea08d-7fae-41c6-92ff-91df552a059b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6E60FA8-3F71-4396-80C0-9C74275447D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8D9EFE-A7EF-4026-A85D-328C3E92C2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aea08d-7fae-41c6-92ff-91df552a059b"/>
    <ds:schemaRef ds:uri="f8e9d96c-a07e-4933-9220-38ca5ec96d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bd41ebe-fca6-4f2c-aecb-bf3a17e72416}" enabled="1" method="Privileged" siteId="{bf346810-9c7d-43de-a872-24a2ef3995a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config</vt:lpstr>
      <vt:lpstr>Cover_sheet</vt:lpstr>
      <vt:lpstr>Contents</vt:lpstr>
      <vt:lpstr>Data</vt:lpstr>
      <vt:lpstr>FIRE0509_working</vt:lpstr>
      <vt:lpstr>FIRE0509</vt:lpstr>
      <vt:lpstr>Contents!Print_Area</vt:lpstr>
      <vt:lpstr>FIRE0509!Print_Area</vt:lpstr>
      <vt:lpstr>FIRE0509!Print_Titles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FIRE0509: Firefighter fatalities while on duty, England</dc:title>
  <dc:subject/>
  <dc:creator/>
  <cp:keywords>data tables, firefighters, fatalities on duty, 2022</cp:keywords>
  <dc:description/>
  <cp:lastModifiedBy/>
  <cp:revision/>
  <dcterms:created xsi:type="dcterms:W3CDTF">2022-10-14T11:48:19Z</dcterms:created>
  <dcterms:modified xsi:type="dcterms:W3CDTF">2025-12-02T11:05:20Z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0x010100B49A4B2752467149B314925194543C540100BA87D6D06E82E64EBECCFEC12E2E263E</vt:lpwstr>
  </property>
  <property fmtid="{D5CDD505-2E9C-101B-9397-08002B2CF9AE}" pid="3" name="MediaServiceImageTags">
    <vt:lpwstr/>
  </property>
  <property fmtid="{D5CDD505-2E9C-101B-9397-08002B2CF9AE}" pid="4" name="HOCopyrightLevel">
    <vt:lpwstr>2;#Crown|69589897-2828-4761-976e-717fd8e631c9</vt:lpwstr>
  </property>
  <property fmtid="{D5CDD505-2E9C-101B-9397-08002B2CF9AE}" pid="5" name="HOGovernmentSecurityClassification">
    <vt:lpwstr>3;#Official|14c80daa-741b-422c-9722-f71693c9ede4</vt:lpwstr>
  </property>
  <property fmtid="{D5CDD505-2E9C-101B-9397-08002B2CF9AE}" pid="6" name="HOBusinessUnit">
    <vt:lpwstr>1;#Police and Fire Analysis Unit (A)|755c0ad7-1cd3-4e30-b1c3-86b5a4ff9bf7</vt:lpwstr>
  </property>
</Properties>
</file>