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hidePivotFieldList="1" defaultThemeVersion="124226"/>
  <xr:revisionPtr revIDLastSave="0" documentId="8_{BA238489-B0AE-4A5E-9457-F12A6AB8D4DD}" xr6:coauthVersionLast="47" xr6:coauthVersionMax="47" xr10:uidLastSave="{00000000-0000-0000-0000-000000000000}"/>
  <workbookProtection workbookAlgorithmName="SHA-512" workbookHashValue="wFzz6raNL42XyIZzxgK1Zb64JHYrI1hkBn9tewA3+sMzL8hNlyFuBuvrR4S+43zEUQ2HntMqd/bMXK/bN2svJA==" workbookSaltValue="y/KZTHJ/0xYzM8E2D0sU0Q==" workbookSpinCount="100000" lockStructure="1"/>
  <bookViews>
    <workbookView xWindow="-120" yWindow="-120" windowWidth="29040" windowHeight="15720" tabRatio="719" activeTab="9" xr2:uid="{00000000-000D-0000-FFFF-FFFF00000000}"/>
  </bookViews>
  <sheets>
    <sheet name="Cover_sheet" sheetId="11" r:id="rId1"/>
    <sheet name="config" sheetId="14" state="hidden" r:id="rId2"/>
    <sheet name="Contents" sheetId="12" r:id="rId3"/>
    <sheet name="0910" sheetId="2" state="hidden" r:id="rId4"/>
    <sheet name="Data - primary fires" sheetId="6" r:id="rId5"/>
    <sheet name="Data - casualties" sheetId="8" r:id="rId6"/>
    <sheet name="Data - fatalities" sheetId="7" r:id="rId7"/>
    <sheet name="FIRE0301_working" sheetId="5" state="hidden" r:id="rId8"/>
    <sheet name="FIRE0301" sheetId="1" r:id="rId9"/>
    <sheet name="Notes" sheetId="15" r:id="rId10"/>
    <sheet name="QA checks" sheetId="13" state="hidden" r:id="rId11"/>
  </sheets>
  <definedNames>
    <definedName name="_xlnm._FilterDatabase" localSheetId="5" hidden="1">'Data - casualties'!$A$1:$D$55</definedName>
    <definedName name="_xlnm._FilterDatabase" localSheetId="4" hidden="1">'Data - primary fires'!#REF!</definedName>
    <definedName name="_xlnm.Print_Area" localSheetId="2">Contents!$A$1:$D$8</definedName>
  </definedNames>
  <calcPr calcId="191029"/>
  <pivotCaches>
    <pivotCache cacheId="6" r:id="rId12"/>
    <pivotCache cacheId="7" r:id="rId13"/>
    <pivotCache cacheId="8" r:id="rId1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 i="12" l="1"/>
  <c r="D8" i="12"/>
  <c r="D7" i="12"/>
  <c r="D6" i="12"/>
  <c r="A29" i="15" l="1"/>
  <c r="L33" i="5" a="1"/>
  <c r="L33" i="5" s="1"/>
  <c r="K33" i="5" a="1"/>
  <c r="K33" i="5" s="1"/>
  <c r="H33" i="5" a="1"/>
  <c r="H33" i="5" s="1"/>
  <c r="G33" i="5" a="1"/>
  <c r="G33" i="5" s="1"/>
  <c r="D33" i="5" a="1"/>
  <c r="D33" i="5" s="1"/>
  <c r="C33" i="5" a="1"/>
  <c r="C33" i="5" s="1"/>
  <c r="B33" i="5" s="1"/>
  <c r="J33" i="5" l="1"/>
  <c r="F33" i="5"/>
  <c r="A2" i="12"/>
  <c r="A10" i="11"/>
  <c r="A3" i="11"/>
  <c r="A8" i="11"/>
  <c r="A9" i="11"/>
  <c r="A5" i="11"/>
  <c r="F47" i="13" l="1" a="1"/>
  <c r="F27" i="13" a="1"/>
  <c r="F27" i="13" s="1"/>
  <c r="F7" i="13" a="1"/>
  <c r="F47" i="13" l="1"/>
  <c r="F7" i="13"/>
  <c r="C30" i="5" l="1" a="1"/>
  <c r="C30" i="5" s="1"/>
  <c r="D30" i="5" a="1"/>
  <c r="D30" i="5" s="1"/>
  <c r="C31" i="5" a="1"/>
  <c r="C31" i="5" s="1"/>
  <c r="D31" i="5" a="1"/>
  <c r="D31" i="5" s="1"/>
  <c r="C32" i="5" a="1"/>
  <c r="C32" i="5" s="1"/>
  <c r="D32" i="5" a="1"/>
  <c r="D32" i="5" s="1"/>
  <c r="D29" i="5" a="1"/>
  <c r="D29" i="5" s="1"/>
  <c r="C29" i="5" a="1"/>
  <c r="C29" i="5" s="1"/>
  <c r="L30" i="5" a="1"/>
  <c r="L30" i="5" s="1"/>
  <c r="L31" i="5" a="1"/>
  <c r="L31" i="5" s="1"/>
  <c r="L32" i="5" a="1"/>
  <c r="L32" i="5" s="1"/>
  <c r="K30" i="5" a="1"/>
  <c r="K30" i="5" s="1"/>
  <c r="K31" i="5" a="1"/>
  <c r="K31" i="5" s="1"/>
  <c r="K32" i="5" a="1"/>
  <c r="K32" i="5" s="1"/>
  <c r="L29" i="5" a="1"/>
  <c r="L29" i="5" s="1"/>
  <c r="K29" i="5" a="1"/>
  <c r="K29" i="5" s="1"/>
  <c r="H30" i="5" a="1"/>
  <c r="H30" i="5" s="1"/>
  <c r="H31" i="5" a="1"/>
  <c r="H31" i="5" s="1"/>
  <c r="H32" i="5" a="1"/>
  <c r="H32" i="5" s="1"/>
  <c r="G30" i="5" a="1"/>
  <c r="G30" i="5" s="1"/>
  <c r="G31" i="5" a="1"/>
  <c r="G31" i="5" s="1"/>
  <c r="G32" i="5" a="1"/>
  <c r="G32" i="5" s="1"/>
  <c r="H29" i="5" a="1"/>
  <c r="H29" i="5" s="1"/>
  <c r="G29" i="5" a="1"/>
  <c r="G29" i="5" s="1"/>
  <c r="G27" i="5"/>
  <c r="K27" i="5"/>
  <c r="F28" i="5"/>
  <c r="G28" i="5"/>
  <c r="H28" i="5"/>
  <c r="J28" i="5"/>
  <c r="K28" i="5"/>
  <c r="L28" i="5"/>
  <c r="C28" i="5"/>
  <c r="D28" i="5"/>
  <c r="B28" i="5"/>
  <c r="C27" i="5"/>
  <c r="A4" i="5"/>
  <c r="D11" i="5" s="1" a="1"/>
  <c r="D11" i="5" s="1"/>
  <c r="B8" i="5" l="1" a="1"/>
  <c r="B8" i="5" s="1"/>
  <c r="C15" i="5" a="1"/>
  <c r="C15" i="5" s="1"/>
  <c r="C13" i="5" a="1"/>
  <c r="C13" i="5" s="1"/>
  <c r="B21" i="5" a="1"/>
  <c r="B21" i="5" s="1"/>
  <c r="D9" i="5" a="1"/>
  <c r="D9" i="5" s="1"/>
  <c r="C9" i="5" a="1"/>
  <c r="C9" i="5" s="1"/>
  <c r="C20" i="5" a="1"/>
  <c r="C20" i="5" s="1"/>
  <c r="C19" i="5" a="1"/>
  <c r="C19" i="5" s="1"/>
  <c r="B20" i="5" a="1"/>
  <c r="B20" i="5" s="1"/>
  <c r="B18" i="5" a="1"/>
  <c r="B18" i="5" s="1"/>
  <c r="D19" i="5" a="1"/>
  <c r="D19" i="5" s="1"/>
  <c r="D8" i="5" a="1"/>
  <c r="D8" i="5" s="1"/>
  <c r="D20" i="5" a="1"/>
  <c r="D20" i="5" s="1"/>
  <c r="B17" i="5" a="1"/>
  <c r="B17" i="5" s="1"/>
  <c r="D18" i="5" a="1"/>
  <c r="D18" i="5" s="1"/>
  <c r="D10" i="5" a="1"/>
  <c r="D10" i="5" s="1"/>
  <c r="C8" i="5" a="1"/>
  <c r="C8" i="5" s="1"/>
  <c r="C14" i="5" a="1"/>
  <c r="C14" i="5" s="1"/>
  <c r="D21" i="5" a="1"/>
  <c r="D21" i="5" s="1"/>
  <c r="B19" i="5" a="1"/>
  <c r="B19" i="5" s="1"/>
  <c r="B16" i="5" a="1"/>
  <c r="B16" i="5" s="1"/>
  <c r="D17" i="5" a="1"/>
  <c r="D17" i="5" s="1"/>
  <c r="B15" i="5" a="1"/>
  <c r="B15" i="5" s="1"/>
  <c r="B15" i="1" s="1"/>
  <c r="L15" i="13" s="1"/>
  <c r="C18" i="5" a="1"/>
  <c r="C18" i="5" s="1"/>
  <c r="C12" i="5" a="1"/>
  <c r="C12" i="5" s="1"/>
  <c r="D16" i="5" a="1"/>
  <c r="D16" i="5" s="1"/>
  <c r="B12" i="5" a="1"/>
  <c r="B12" i="5" s="1"/>
  <c r="D13" i="5" a="1"/>
  <c r="D13" i="5" s="1"/>
  <c r="B14" i="5" a="1"/>
  <c r="B14" i="5" s="1"/>
  <c r="D15" i="5" a="1"/>
  <c r="D15" i="5" s="1"/>
  <c r="D15" i="1" s="1"/>
  <c r="N15" i="13" s="1"/>
  <c r="B13" i="5" a="1"/>
  <c r="B13" i="5" s="1"/>
  <c r="C17" i="5" a="1"/>
  <c r="C17" i="5" s="1"/>
  <c r="C17" i="1" s="1"/>
  <c r="M17" i="13" s="1"/>
  <c r="C11" i="5" a="1"/>
  <c r="C11" i="5" s="1"/>
  <c r="C11" i="1" s="1"/>
  <c r="M11" i="13" s="1"/>
  <c r="D14" i="5" a="1"/>
  <c r="D14" i="5" s="1"/>
  <c r="D14" i="1" s="1"/>
  <c r="N14" i="13" s="1"/>
  <c r="B11" i="5" a="1"/>
  <c r="B11" i="5" s="1"/>
  <c r="B11" i="1" s="1"/>
  <c r="L11" i="13" s="1"/>
  <c r="C16" i="5" a="1"/>
  <c r="C16" i="5" s="1"/>
  <c r="C16" i="1" s="1"/>
  <c r="M16" i="13" s="1"/>
  <c r="C10" i="5" a="1"/>
  <c r="C10" i="5" s="1"/>
  <c r="C10" i="1" s="1"/>
  <c r="M10" i="13" s="1"/>
  <c r="D12" i="5" a="1"/>
  <c r="D12" i="5" s="1"/>
  <c r="D12" i="1" s="1"/>
  <c r="N12" i="13" s="1"/>
  <c r="B9" i="5" a="1"/>
  <c r="B9" i="5" s="1"/>
  <c r="B9" i="1" s="1"/>
  <c r="L9" i="13" s="1"/>
  <c r="B10" i="5" a="1"/>
  <c r="B10" i="5" s="1"/>
  <c r="B10" i="1" s="1"/>
  <c r="L10" i="13" s="1"/>
  <c r="C21" i="5" a="1"/>
  <c r="C21" i="5" s="1"/>
  <c r="C21" i="1" s="1"/>
  <c r="M21" i="13" s="1"/>
  <c r="B21" i="1"/>
  <c r="L21" i="13" s="1"/>
  <c r="L20" i="5" a="1"/>
  <c r="L20" i="5" s="1"/>
  <c r="L20" i="1" s="1"/>
  <c r="N60" i="13" s="1"/>
  <c r="B16" i="1"/>
  <c r="L16" i="13" s="1"/>
  <c r="F9" i="5" a="1"/>
  <c r="F9" i="5" s="1"/>
  <c r="F9" i="1" s="1"/>
  <c r="L29" i="13" s="1"/>
  <c r="H10" i="5" a="1"/>
  <c r="H10" i="5" s="1"/>
  <c r="H10" i="1" s="1"/>
  <c r="N30" i="13" s="1"/>
  <c r="K11" i="5" a="1"/>
  <c r="K11" i="5" s="1"/>
  <c r="F13" i="5" a="1"/>
  <c r="F13" i="5" s="1"/>
  <c r="H14" i="5" a="1"/>
  <c r="H14" i="5" s="1"/>
  <c r="K15" i="5" a="1"/>
  <c r="K15" i="5" s="1"/>
  <c r="F17" i="5" a="1"/>
  <c r="F17" i="5" s="1"/>
  <c r="H18" i="5" a="1"/>
  <c r="H18" i="5" s="1"/>
  <c r="K19" i="5" a="1"/>
  <c r="K19" i="5" s="1"/>
  <c r="F21" i="5" a="1"/>
  <c r="F21" i="5" s="1"/>
  <c r="F21" i="1" s="1"/>
  <c r="L41" i="13" s="1"/>
  <c r="J19" i="5" a="1"/>
  <c r="J19" i="5" s="1"/>
  <c r="J19" i="1" s="1"/>
  <c r="L59" i="13" s="1"/>
  <c r="B19" i="1"/>
  <c r="L19" i="13" s="1"/>
  <c r="G9" i="5" a="1"/>
  <c r="G9" i="5" s="1"/>
  <c r="J10" i="5" a="1"/>
  <c r="J10" i="5" s="1"/>
  <c r="J10" i="1" s="1"/>
  <c r="L50" i="13" s="1"/>
  <c r="L11" i="5" a="1"/>
  <c r="L11" i="5" s="1"/>
  <c r="G13" i="5" a="1"/>
  <c r="G13" i="5" s="1"/>
  <c r="J14" i="5" a="1"/>
  <c r="J14" i="5" s="1"/>
  <c r="L15" i="5" a="1"/>
  <c r="L15" i="5" s="1"/>
  <c r="G17" i="5" a="1"/>
  <c r="G17" i="5" s="1"/>
  <c r="G17" i="1" s="1"/>
  <c r="M37" i="13" s="1"/>
  <c r="J18" i="5" a="1"/>
  <c r="J18" i="5" s="1"/>
  <c r="L19" i="5" a="1"/>
  <c r="L19" i="5" s="1"/>
  <c r="L19" i="1" s="1"/>
  <c r="N59" i="13" s="1"/>
  <c r="G21" i="5" a="1"/>
  <c r="G21" i="5" s="1"/>
  <c r="L8" i="5" a="1"/>
  <c r="L8" i="5" s="1"/>
  <c r="L8" i="1" s="1"/>
  <c r="N48" i="13" s="1"/>
  <c r="L16" i="5" a="1"/>
  <c r="L16" i="5" s="1"/>
  <c r="L16" i="1" s="1"/>
  <c r="N56" i="13" s="1"/>
  <c r="C8" i="1"/>
  <c r="M8" i="13" s="1"/>
  <c r="D16" i="1"/>
  <c r="N16" i="13" s="1"/>
  <c r="F8" i="5" a="1"/>
  <c r="F8" i="5" s="1"/>
  <c r="H9" i="5" a="1"/>
  <c r="H9" i="5" s="1"/>
  <c r="H9" i="1" s="1"/>
  <c r="N29" i="13" s="1"/>
  <c r="K10" i="5" a="1"/>
  <c r="K10" i="5" s="1"/>
  <c r="F12" i="5" a="1"/>
  <c r="F12" i="5" s="1"/>
  <c r="H13" i="5" a="1"/>
  <c r="H13" i="5" s="1"/>
  <c r="H13" i="1" s="1"/>
  <c r="N33" i="13" s="1"/>
  <c r="K14" i="5" a="1"/>
  <c r="K14" i="5" s="1"/>
  <c r="F16" i="5" a="1"/>
  <c r="F16" i="5" s="1"/>
  <c r="F16" i="1" s="1"/>
  <c r="L36" i="13" s="1"/>
  <c r="H17" i="5" a="1"/>
  <c r="H17" i="5" s="1"/>
  <c r="H17" i="1" s="1"/>
  <c r="N37" i="13" s="1"/>
  <c r="K18" i="5" a="1"/>
  <c r="K18" i="5" s="1"/>
  <c r="K18" i="1" s="1"/>
  <c r="M58" i="13" s="1"/>
  <c r="F20" i="5" a="1"/>
  <c r="F20" i="5" s="1"/>
  <c r="F20" i="1" s="1"/>
  <c r="L40" i="13" s="1"/>
  <c r="H21" i="5" a="1"/>
  <c r="H21" i="5" s="1"/>
  <c r="H21" i="1" s="1"/>
  <c r="N41" i="13" s="1"/>
  <c r="L12" i="5" a="1"/>
  <c r="L12" i="5" s="1"/>
  <c r="L12" i="1" s="1"/>
  <c r="N52" i="13" s="1"/>
  <c r="G18" i="5" a="1"/>
  <c r="G18" i="5" s="1"/>
  <c r="C14" i="1"/>
  <c r="M14" i="13" s="1"/>
  <c r="D19" i="1"/>
  <c r="N19" i="13" s="1"/>
  <c r="G8" i="5" a="1"/>
  <c r="G8" i="5" s="1"/>
  <c r="J9" i="5" a="1"/>
  <c r="J9" i="5" s="1"/>
  <c r="L10" i="5" a="1"/>
  <c r="L10" i="5" s="1"/>
  <c r="L10" i="1" s="1"/>
  <c r="N50" i="13" s="1"/>
  <c r="G12" i="5" a="1"/>
  <c r="G12" i="5" s="1"/>
  <c r="G12" i="1" s="1"/>
  <c r="M32" i="13" s="1"/>
  <c r="J13" i="5" a="1"/>
  <c r="J13" i="5" s="1"/>
  <c r="J13" i="1" s="1"/>
  <c r="L53" i="13" s="1"/>
  <c r="L14" i="5" a="1"/>
  <c r="L14" i="5" s="1"/>
  <c r="G16" i="5" a="1"/>
  <c r="G16" i="5" s="1"/>
  <c r="G16" i="1" s="1"/>
  <c r="M36" i="13" s="1"/>
  <c r="J17" i="5" a="1"/>
  <c r="J17" i="5" s="1"/>
  <c r="J17" i="1" s="1"/>
  <c r="L57" i="13" s="1"/>
  <c r="L18" i="5" a="1"/>
  <c r="L18" i="5" s="1"/>
  <c r="L18" i="1" s="1"/>
  <c r="N58" i="13" s="1"/>
  <c r="G20" i="5" a="1"/>
  <c r="G20" i="5" s="1"/>
  <c r="J21" i="5" a="1"/>
  <c r="J21" i="5" s="1"/>
  <c r="J21" i="1" s="1"/>
  <c r="L61" i="13" s="1"/>
  <c r="B20" i="1"/>
  <c r="L20" i="13" s="1"/>
  <c r="H8" i="5" a="1"/>
  <c r="H8" i="5" s="1"/>
  <c r="H8" i="1" s="1"/>
  <c r="N28" i="13" s="1"/>
  <c r="K9" i="5" a="1"/>
  <c r="K9" i="5" s="1"/>
  <c r="K9" i="1" s="1"/>
  <c r="M49" i="13" s="1"/>
  <c r="F11" i="5" a="1"/>
  <c r="F11" i="5" s="1"/>
  <c r="F11" i="1" s="1"/>
  <c r="L31" i="13" s="1"/>
  <c r="H12" i="5" a="1"/>
  <c r="H12" i="5" s="1"/>
  <c r="H12" i="1" s="1"/>
  <c r="N32" i="13" s="1"/>
  <c r="K13" i="5" a="1"/>
  <c r="K13" i="5" s="1"/>
  <c r="K13" i="1" s="1"/>
  <c r="M53" i="13" s="1"/>
  <c r="F15" i="5" a="1"/>
  <c r="F15" i="5" s="1"/>
  <c r="F15" i="1" s="1"/>
  <c r="L35" i="13" s="1"/>
  <c r="H16" i="5" a="1"/>
  <c r="H16" i="5" s="1"/>
  <c r="K17" i="5" a="1"/>
  <c r="K17" i="5" s="1"/>
  <c r="K17" i="1" s="1"/>
  <c r="M57" i="13" s="1"/>
  <c r="F19" i="5" a="1"/>
  <c r="F19" i="5" s="1"/>
  <c r="F19" i="1" s="1"/>
  <c r="L39" i="13" s="1"/>
  <c r="H20" i="5" a="1"/>
  <c r="H20" i="5" s="1"/>
  <c r="H20" i="1" s="1"/>
  <c r="N40" i="13" s="1"/>
  <c r="K21" i="5" a="1"/>
  <c r="K21" i="5" s="1"/>
  <c r="K21" i="1" s="1"/>
  <c r="M61" i="13" s="1"/>
  <c r="G10" i="5" a="1"/>
  <c r="G10" i="5" s="1"/>
  <c r="G10" i="1" s="1"/>
  <c r="M30" i="13" s="1"/>
  <c r="J15" i="5" a="1"/>
  <c r="J15" i="5" s="1"/>
  <c r="J15" i="1" s="1"/>
  <c r="L55" i="13" s="1"/>
  <c r="C9" i="1"/>
  <c r="M9" i="13" s="1"/>
  <c r="C12" i="1"/>
  <c r="M12" i="13" s="1"/>
  <c r="D17" i="1"/>
  <c r="N17" i="13" s="1"/>
  <c r="C20" i="1"/>
  <c r="M20" i="13" s="1"/>
  <c r="J8" i="5" a="1"/>
  <c r="J8" i="5" s="1"/>
  <c r="J8" i="1" s="1"/>
  <c r="L48" i="13" s="1"/>
  <c r="L9" i="5" a="1"/>
  <c r="L9" i="5" s="1"/>
  <c r="L9" i="1" s="1"/>
  <c r="N49" i="13" s="1"/>
  <c r="G11" i="5" a="1"/>
  <c r="G11" i="5" s="1"/>
  <c r="G11" i="1" s="1"/>
  <c r="M31" i="13" s="1"/>
  <c r="J12" i="5" a="1"/>
  <c r="J12" i="5" s="1"/>
  <c r="J12" i="1" s="1"/>
  <c r="L52" i="13" s="1"/>
  <c r="L13" i="5" a="1"/>
  <c r="L13" i="5" s="1"/>
  <c r="L13" i="1" s="1"/>
  <c r="N53" i="13" s="1"/>
  <c r="G15" i="5" a="1"/>
  <c r="G15" i="5" s="1"/>
  <c r="G15" i="1" s="1"/>
  <c r="M35" i="13" s="1"/>
  <c r="J16" i="5" a="1"/>
  <c r="J16" i="5" s="1"/>
  <c r="J16" i="1" s="1"/>
  <c r="L56" i="13" s="1"/>
  <c r="L17" i="5" a="1"/>
  <c r="L17" i="5" s="1"/>
  <c r="L17" i="1" s="1"/>
  <c r="N57" i="13" s="1"/>
  <c r="G19" i="5" a="1"/>
  <c r="G19" i="5" s="1"/>
  <c r="G19" i="1" s="1"/>
  <c r="M39" i="13" s="1"/>
  <c r="J20" i="5" a="1"/>
  <c r="J20" i="5" s="1"/>
  <c r="J20" i="1" s="1"/>
  <c r="L60" i="13" s="1"/>
  <c r="L21" i="5" a="1"/>
  <c r="L21" i="5" s="1"/>
  <c r="L21" i="1" s="1"/>
  <c r="N61" i="13" s="1"/>
  <c r="B13" i="1"/>
  <c r="L13" i="13" s="1"/>
  <c r="J11" i="5" a="1"/>
  <c r="J11" i="5" s="1"/>
  <c r="J11" i="1" s="1"/>
  <c r="L51" i="13" s="1"/>
  <c r="G14" i="5" a="1"/>
  <c r="G14" i="5" s="1"/>
  <c r="G14" i="1" s="1"/>
  <c r="M34" i="13" s="1"/>
  <c r="D9" i="1"/>
  <c r="N9" i="13" s="1"/>
  <c r="C15" i="1"/>
  <c r="M15" i="13" s="1"/>
  <c r="B18" i="1"/>
  <c r="L18" i="13" s="1"/>
  <c r="D20" i="1"/>
  <c r="N20" i="13" s="1"/>
  <c r="K8" i="5" a="1"/>
  <c r="K8" i="5" s="1"/>
  <c r="F10" i="5" a="1"/>
  <c r="F10" i="5" s="1"/>
  <c r="F10" i="1" s="1"/>
  <c r="L30" i="13" s="1"/>
  <c r="H11" i="5" a="1"/>
  <c r="H11" i="5" s="1"/>
  <c r="H11" i="1" s="1"/>
  <c r="N31" i="13" s="1"/>
  <c r="K12" i="5" a="1"/>
  <c r="K12" i="5" s="1"/>
  <c r="K12" i="1" s="1"/>
  <c r="M52" i="13" s="1"/>
  <c r="F14" i="5" a="1"/>
  <c r="F14" i="5" s="1"/>
  <c r="F14" i="1" s="1"/>
  <c r="L34" i="13" s="1"/>
  <c r="H15" i="5" a="1"/>
  <c r="H15" i="5" s="1"/>
  <c r="H15" i="1" s="1"/>
  <c r="N35" i="13" s="1"/>
  <c r="K16" i="5" a="1"/>
  <c r="K16" i="5" s="1"/>
  <c r="K16" i="1" s="1"/>
  <c r="M56" i="13" s="1"/>
  <c r="F18" i="5" a="1"/>
  <c r="F18" i="5" s="1"/>
  <c r="F18" i="1" s="1"/>
  <c r="L38" i="13" s="1"/>
  <c r="H19" i="5" a="1"/>
  <c r="H19" i="5" s="1"/>
  <c r="H19" i="1" s="1"/>
  <c r="N39" i="13" s="1"/>
  <c r="K20" i="5" a="1"/>
  <c r="K20" i="5" s="1"/>
  <c r="K20" i="1" s="1"/>
  <c r="M60" i="13" s="1"/>
  <c r="F29" i="5"/>
  <c r="J29" i="5"/>
  <c r="D35" i="5"/>
  <c r="D36" i="5"/>
  <c r="D37" i="5"/>
  <c r="L37" i="5"/>
  <c r="L36" i="5"/>
  <c r="L35" i="5"/>
  <c r="J31" i="5"/>
  <c r="J30" i="5"/>
  <c r="K37" i="5"/>
  <c r="J32" i="5"/>
  <c r="K36" i="5"/>
  <c r="K35" i="5"/>
  <c r="H37" i="5"/>
  <c r="H36" i="5"/>
  <c r="H35" i="5"/>
  <c r="F31" i="5"/>
  <c r="F30" i="5"/>
  <c r="G37" i="5"/>
  <c r="G36" i="5"/>
  <c r="F32" i="5"/>
  <c r="G35" i="5"/>
  <c r="B31" i="5"/>
  <c r="B30" i="5"/>
  <c r="C37" i="5"/>
  <c r="B32" i="5"/>
  <c r="C36" i="5"/>
  <c r="C35" i="5"/>
  <c r="B29" i="5"/>
  <c r="L15" i="1"/>
  <c r="N55" i="13" s="1"/>
  <c r="L11" i="1"/>
  <c r="N51" i="13" s="1"/>
  <c r="K10" i="1"/>
  <c r="M50" i="13" s="1"/>
  <c r="G20" i="1"/>
  <c r="M40" i="13" s="1"/>
  <c r="F17" i="1"/>
  <c r="L37" i="13" s="1"/>
  <c r="K19" i="1"/>
  <c r="M59" i="13" s="1"/>
  <c r="J18" i="1"/>
  <c r="L58" i="13" s="1"/>
  <c r="K15" i="1"/>
  <c r="M55" i="13" s="1"/>
  <c r="L14" i="1"/>
  <c r="N54" i="13" s="1"/>
  <c r="J14" i="1"/>
  <c r="L54" i="13" s="1"/>
  <c r="K11" i="1"/>
  <c r="M51" i="13" s="1"/>
  <c r="G21" i="1"/>
  <c r="M41" i="13" s="1"/>
  <c r="H18" i="1"/>
  <c r="N38" i="13" s="1"/>
  <c r="H14" i="1"/>
  <c r="N34" i="13" s="1"/>
  <c r="G13" i="1"/>
  <c r="M33" i="13" s="1"/>
  <c r="F12" i="1"/>
  <c r="L32" i="13" s="1"/>
  <c r="F8" i="1"/>
  <c r="L28" i="13" s="1"/>
  <c r="D10" i="1"/>
  <c r="N10" i="13" s="1"/>
  <c r="D11" i="1"/>
  <c r="N11" i="13" s="1"/>
  <c r="C13" i="1"/>
  <c r="M13" i="13" s="1"/>
  <c r="C18" i="1"/>
  <c r="M18" i="13" s="1"/>
  <c r="C19" i="1"/>
  <c r="M19" i="13" s="1"/>
  <c r="D8" i="1"/>
  <c r="N8" i="13" s="1"/>
  <c r="D13" i="1"/>
  <c r="N13" i="13" s="1"/>
  <c r="D18" i="1"/>
  <c r="N18" i="13" s="1"/>
  <c r="D21" i="1"/>
  <c r="N21" i="13" s="1"/>
  <c r="B12" i="1"/>
  <c r="L12" i="13" s="1"/>
  <c r="B14" i="1"/>
  <c r="L14" i="13" s="1"/>
  <c r="B8" i="1"/>
  <c r="L8" i="13" s="1"/>
  <c r="B17" i="1"/>
  <c r="L17" i="13" s="1"/>
  <c r="H16" i="1"/>
  <c r="N36" i="13" s="1"/>
  <c r="G18" i="1"/>
  <c r="M38" i="13" s="1"/>
  <c r="K14" i="1"/>
  <c r="M54" i="13" s="1"/>
  <c r="J9" i="1"/>
  <c r="L49" i="13" s="1"/>
  <c r="F13" i="1"/>
  <c r="L33" i="13" s="1"/>
  <c r="B3" i="13" l="1"/>
  <c r="B37" i="5"/>
  <c r="B36" i="5"/>
  <c r="F35" i="5"/>
  <c r="B35" i="5"/>
  <c r="J37" i="5"/>
  <c r="J36" i="5"/>
  <c r="J35" i="5"/>
  <c r="F37" i="5"/>
  <c r="F36" i="5"/>
  <c r="G23" i="5"/>
  <c r="B23" i="5"/>
  <c r="G9" i="1"/>
  <c r="M29" i="13" s="1"/>
  <c r="D23" i="5"/>
  <c r="L23" i="5"/>
  <c r="K23" i="5"/>
  <c r="G8" i="1"/>
  <c r="M28" i="13" s="1"/>
  <c r="K8" i="1"/>
  <c r="M48" i="13" s="1"/>
  <c r="B43" i="13" s="1"/>
  <c r="F23" i="5"/>
  <c r="J23" i="5"/>
  <c r="C23" i="5"/>
  <c r="H23" i="5"/>
  <c r="B23" i="13" l="1"/>
  <c r="B1" i="13"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<sst xmlns="http://schemas.openxmlformats.org/spreadsheetml/2006/main" count="4109" uniqueCount="153">
  <si>
    <t>Accidental</t>
  </si>
  <si>
    <t>Deliberate</t>
  </si>
  <si>
    <t>Non-fatal casualties</t>
  </si>
  <si>
    <t>2009/10</t>
  </si>
  <si>
    <t>2010/11</t>
  </si>
  <si>
    <t>2011/12</t>
  </si>
  <si>
    <t>2012/13</t>
  </si>
  <si>
    <t>2013/14</t>
  </si>
  <si>
    <t>2014/15</t>
  </si>
  <si>
    <t>Total</t>
  </si>
  <si>
    <t>FINANCIAL_YEAR</t>
  </si>
  <si>
    <t>General note:</t>
  </si>
  <si>
    <t>The full set of fire statistics releases, tables and guidance can be found on our landing page, here-</t>
  </si>
  <si>
    <t>Hospitals and medical care</t>
  </si>
  <si>
    <t>Offices and call centres</t>
  </si>
  <si>
    <t>Agricultural premises</t>
  </si>
  <si>
    <t>Retail premises</t>
  </si>
  <si>
    <t>Food and drink premises</t>
  </si>
  <si>
    <t>Education premises</t>
  </si>
  <si>
    <t>Entertainment, culture and sport</t>
  </si>
  <si>
    <t>Unspecified</t>
  </si>
  <si>
    <t>Building type</t>
  </si>
  <si>
    <t>Missing data</t>
  </si>
  <si>
    <t>https://www.gov.uk/government/collections/fire-statistics</t>
  </si>
  <si>
    <t>2015/16</t>
  </si>
  <si>
    <t>1 Primary fires are defined as fires that meet at least one of the following conditions:</t>
  </si>
  <si>
    <t>(a) any fire that occurred in a (non-derelict) building, vehicle or outdoor structure,</t>
  </si>
  <si>
    <t>(b) any fire involving fatalities, casualties or rescues,</t>
  </si>
  <si>
    <t xml:space="preserve">(c) any fire attended by five or more pumping appliances. </t>
  </si>
  <si>
    <t>2016/17</t>
  </si>
  <si>
    <t>Industrial premises</t>
  </si>
  <si>
    <t>Communal living</t>
  </si>
  <si>
    <t>Private non-residential buildings</t>
  </si>
  <si>
    <t>Other public buildings</t>
  </si>
  <si>
    <t>8 Private non-residential buildings includes: Other private non-residential building, Private garage, Private garden shed, Private greenhouse and Private summer house.</t>
  </si>
  <si>
    <t>9 Other public buildings includes: Car parks, Public admin/security/safety, Public toilets, Religious buildings, Sports pavilions and Transport buildings.</t>
  </si>
  <si>
    <t xml:space="preserve">3 For more detailed technical definitions of fire-related non-fatal casualties, see the Fire Statistics Definitions document. </t>
  </si>
  <si>
    <t>2017/18</t>
  </si>
  <si>
    <t>2018/19</t>
  </si>
  <si>
    <t>2019/20</t>
  </si>
  <si>
    <t>Fire and rescue incident statistics</t>
  </si>
  <si>
    <t>Contents</t>
  </si>
  <si>
    <t xml:space="preserve">To access data tables, select the table number or tabs. </t>
  </si>
  <si>
    <t>Cover sheet</t>
  </si>
  <si>
    <t>Title</t>
  </si>
  <si>
    <t>Period covered</t>
  </si>
  <si>
    <t>Yes</t>
  </si>
  <si>
    <t>Primary fires, fatalities and non-fatal casualties in other buildings by motive and building type, England</t>
  </si>
  <si>
    <t>Raw data for other building fires for the main data tables</t>
  </si>
  <si>
    <t>Raw data for casualties in other building fires for the main data tables</t>
  </si>
  <si>
    <t>Raw data for fatalities in other building fires for the main data tables</t>
  </si>
  <si>
    <t>property_type_detailed_d</t>
  </si>
  <si>
    <t>acc_or_del_d</t>
  </si>
  <si>
    <t>Total Fires in other buildings</t>
  </si>
  <si>
    <t>Hotel, boarding houses, hostels etc.</t>
  </si>
  <si>
    <t>We’re always looking to improve the accessibility of our documents.</t>
  </si>
  <si>
    <t>If you find any problems, or have any feedback, relating to accessibility</t>
  </si>
  <si>
    <t>Detail</t>
  </si>
  <si>
    <t>It is possible to create pivot tables from the data worksheets by using the insert pivot table function.</t>
  </si>
  <si>
    <t>Shows the number of primary fires, fire related fatalities and non-fatal casualties in other buildings by motive and building type for England.</t>
  </si>
  <si>
    <t>Total non-fatal casualties in other buildings</t>
  </si>
  <si>
    <t>Total fatalities in other buildings</t>
  </si>
  <si>
    <t>Primary fires</t>
  </si>
  <si>
    <t>Fire-related fatalities</t>
  </si>
  <si>
    <t>Total non fatal casualties in other buildings</t>
  </si>
  <si>
    <t>2020/21</t>
  </si>
  <si>
    <t>Table 0301</t>
  </si>
  <si>
    <t>Data - primary fires</t>
  </si>
  <si>
    <t>Data - fatalities</t>
  </si>
  <si>
    <t>Data - casualties</t>
  </si>
  <si>
    <t>2021/22</t>
  </si>
  <si>
    <t>England</t>
  </si>
  <si>
    <t>10 years</t>
  </si>
  <si>
    <t>5 years</t>
  </si>
  <si>
    <t>Previous Year</t>
  </si>
  <si>
    <t>Accredited Official Statistics?</t>
  </si>
  <si>
    <t>The statistics in this table are Accredited Official Statistics.</t>
  </si>
  <si>
    <t>2022/23</t>
  </si>
  <si>
    <t>2023/24</t>
  </si>
  <si>
    <t>end of table</t>
  </si>
  <si>
    <t>QA</t>
  </si>
  <si>
    <t>Check incident numbers</t>
  </si>
  <si>
    <t>Column Labels</t>
  </si>
  <si>
    <t>Row Labels</t>
  </si>
  <si>
    <t>Grand Total</t>
  </si>
  <si>
    <t>Year</t>
  </si>
  <si>
    <t>Accidental4</t>
  </si>
  <si>
    <t>Deliberate4</t>
  </si>
  <si>
    <t>Check fatality numbers</t>
  </si>
  <si>
    <t>Check casualty numbers</t>
  </si>
  <si>
    <t>Sum of Total Fires in other buildings</t>
  </si>
  <si>
    <t>Industrial premises5</t>
  </si>
  <si>
    <t>Hotels, boarding houses, hostels etc.6</t>
  </si>
  <si>
    <t>Communal living7</t>
  </si>
  <si>
    <t>Private non-residential buildings8</t>
  </si>
  <si>
    <t>Other public buildings9</t>
  </si>
  <si>
    <t>Sum of Total fatalities in other buildings</t>
  </si>
  <si>
    <t>Sum of Total non fatal casualties in other buildings</t>
  </si>
  <si>
    <t>Press enquiries: NewsDesk@communities.gov.uk</t>
  </si>
  <si>
    <t>Please email us at firestatistics@communities.gov.uk</t>
  </si>
  <si>
    <t>Pubdate</t>
  </si>
  <si>
    <t>Upcoming date</t>
  </si>
  <si>
    <t>Datacut date</t>
  </si>
  <si>
    <t>Responsible statistician</t>
  </si>
  <si>
    <t>year ending month</t>
  </si>
  <si>
    <t xml:space="preserve">year    </t>
  </si>
  <si>
    <t>copyright year</t>
  </si>
  <si>
    <t>2024/25</t>
  </si>
  <si>
    <t>Sheet</t>
  </si>
  <si>
    <t>Email: FireStatistics@communities.gov.uk</t>
  </si>
  <si>
    <t>Contact: FireStatistics@communities.gov.uk</t>
  </si>
  <si>
    <t>Select a year from the drop-down list in the box below:</t>
  </si>
  <si>
    <t>FIRE0301</t>
  </si>
  <si>
    <t>Footnotes</t>
  </si>
  <si>
    <t>Note on Data Collection:</t>
  </si>
  <si>
    <t xml:space="preserve">Before 1 April 2009 fire incident statistics were based on the FDR1 paper form. This approach means the statistics for before this date can be less robust. </t>
  </si>
  <si>
    <t>Fire data were collected by the Incident Recording System (IRS) from 1 April 2009 until November 2025.</t>
  </si>
  <si>
    <t>During 2009/10, Greater Manchester and Hertfordshire Fire and Rescue Services were unable to fully supply their casualty data. Some detailed breakdowns may not sum to their corresponding totals for these two Fire and Rescue Services and England as a whole.</t>
  </si>
  <si>
    <t>Since November 2025, fire data has been collected by the Fire and Rescue Data Platform (FaRDaP). As part of the transition to FaRDaP, data have been subject to reconciliation and</t>
  </si>
  <si>
    <t>improvements in data processing, which may result in small changes to figures compared with previously published data.</t>
  </si>
  <si>
    <t>For a variety of reasons some records take longer than others for fire and rescue services to upload to the FaRDaP and therefore totals are constantly being amended (by relatively small numbers).</t>
  </si>
  <si>
    <t>Note on Suffolk between September 2024 and June 2025:</t>
  </si>
  <si>
    <t>2025/26</t>
  </si>
  <si>
    <t>2026/27</t>
  </si>
  <si>
    <t>2027/28</t>
  </si>
  <si>
    <t>2028/29</t>
  </si>
  <si>
    <t>Between September 2024 and June 2025 Suffolk FRS could not submit all incidents due to technical reasons. Figures for Suffolk over this time period are therefore an underestimate.</t>
  </si>
  <si>
    <t>Food and Drink premises</t>
  </si>
  <si>
    <t>22 July 2026</t>
  </si>
  <si>
    <t>28 October 2026</t>
  </si>
  <si>
    <t>12 May 2026</t>
  </si>
  <si>
    <t>Paul Gaught-Allen</t>
  </si>
  <si>
    <t>March</t>
  </si>
  <si>
    <t>2 Includes fatalities marked as "fire-related" but excludes fatalities marked as "not fire-related". Those where the role of fire in the fatality</t>
  </si>
  <si>
    <t>was "not known" are included in "fire-related". Fire-related fatalities are those that would not have otherwise occurred had there not been a fire.</t>
  </si>
  <si>
    <t>4 The motive for the fire can be recorded as one of: Accidental, Deliberate or Not Known. For the purpose of these tables accidental is</t>
  </si>
  <si>
    <t>defined as when the motive was recorded as either Accidental or Not known.</t>
  </si>
  <si>
    <t>5 Industrial premises includes: Industrial manufacturing, Industrial processing, Laboratory/research, Mines and quarries - above ground,</t>
  </si>
  <si>
    <t>Public utilities, Vehicle repair, Warehouses and bulk storage.</t>
  </si>
  <si>
    <t>6 Hotels, boarding houses, hostels etc. includes: Animal boarding, Boarding house/B&amp;B for homeless/asylum seeker, Boarding house/B&amp;B</t>
  </si>
  <si>
    <t>other, Caravan site - in caravan/camper van, Hostel, Hotel/Motel, Other holiday residence and Youth hostel.</t>
  </si>
  <si>
    <t>7 Communal living includes: Boarding school accommodation, Military/barracks, Monastery/convent, Nurses'/Doctors' accommodation,</t>
  </si>
  <si>
    <t>Other residential home, Residential home, Sheltered housing and Student hall of residence.</t>
  </si>
  <si>
    <t>Source: Fire and Rescue Data Platform (FaRDaP)</t>
  </si>
  <si>
    <r>
      <t>Primary fires</t>
    </r>
    <r>
      <rPr>
        <b/>
        <vertAlign val="superscript"/>
        <sz val="12"/>
        <color rgb="FF000000"/>
        <rFont val="Arial"/>
        <family val="2"/>
      </rPr>
      <t>1</t>
    </r>
  </si>
  <si>
    <r>
      <t>Fire-related fatalities</t>
    </r>
    <r>
      <rPr>
        <b/>
        <vertAlign val="superscript"/>
        <sz val="12"/>
        <color rgb="FF000000"/>
        <rFont val="Arial"/>
        <family val="2"/>
      </rPr>
      <t>2</t>
    </r>
  </si>
  <si>
    <r>
      <t>Non-fatal casualties</t>
    </r>
    <r>
      <rPr>
        <b/>
        <vertAlign val="superscript"/>
        <sz val="12"/>
        <color rgb="FF000000"/>
        <rFont val="Arial"/>
        <family val="2"/>
      </rPr>
      <t>3</t>
    </r>
  </si>
  <si>
    <r>
      <t>Industrial premises</t>
    </r>
    <r>
      <rPr>
        <vertAlign val="superscript"/>
        <sz val="12"/>
        <color rgb="FF000000"/>
        <rFont val="Arial"/>
        <family val="2"/>
      </rPr>
      <t>5</t>
    </r>
  </si>
  <si>
    <r>
      <t>Hotels, boarding houses, hostels etc.</t>
    </r>
    <r>
      <rPr>
        <vertAlign val="superscript"/>
        <sz val="12"/>
        <color rgb="FF000000"/>
        <rFont val="Arial"/>
        <family val="2"/>
      </rPr>
      <t>6</t>
    </r>
  </si>
  <si>
    <r>
      <t>Communal living</t>
    </r>
    <r>
      <rPr>
        <vertAlign val="superscript"/>
        <sz val="12"/>
        <color rgb="FF000000"/>
        <rFont val="Arial"/>
        <family val="2"/>
      </rPr>
      <t>7</t>
    </r>
  </si>
  <si>
    <r>
      <t>Private non-residential buildings</t>
    </r>
    <r>
      <rPr>
        <vertAlign val="superscript"/>
        <sz val="12"/>
        <color rgb="FF000000"/>
        <rFont val="Arial"/>
        <family val="2"/>
      </rPr>
      <t>8</t>
    </r>
  </si>
  <si>
    <r>
      <t>Other public buildings</t>
    </r>
    <r>
      <rPr>
        <vertAlign val="superscript"/>
        <sz val="12"/>
        <color rgb="FF000000"/>
        <rFont val="Arial"/>
        <family val="2"/>
      </rPr>
      <t>9</t>
    </r>
  </si>
  <si>
    <r>
      <t>FIRE STATISTICS TABLE 0301: Primary fires</t>
    </r>
    <r>
      <rPr>
        <b/>
        <vertAlign val="superscript"/>
        <sz val="12"/>
        <color rgb="FF000000"/>
        <rFont val="Arial"/>
        <family val="2"/>
      </rPr>
      <t>1</t>
    </r>
    <r>
      <rPr>
        <b/>
        <sz val="12"/>
        <color rgb="FF000000"/>
        <rFont val="Arial"/>
        <family val="2"/>
      </rPr>
      <t>, fatalities</t>
    </r>
    <r>
      <rPr>
        <b/>
        <vertAlign val="superscript"/>
        <sz val="12"/>
        <color rgb="FF000000"/>
        <rFont val="Arial"/>
        <family val="2"/>
      </rPr>
      <t>2</t>
    </r>
    <r>
      <rPr>
        <b/>
        <sz val="12"/>
        <color rgb="FF000000"/>
        <rFont val="Arial"/>
        <family val="2"/>
      </rPr>
      <t xml:space="preserve"> and non-fatal casualties</t>
    </r>
    <r>
      <rPr>
        <b/>
        <vertAlign val="superscript"/>
        <sz val="12"/>
        <color rgb="FF000000"/>
        <rFont val="Arial"/>
        <family val="2"/>
      </rPr>
      <t>3</t>
    </r>
    <r>
      <rPr>
        <b/>
        <sz val="12"/>
        <color rgb="FF000000"/>
        <rFont val="Arial"/>
        <family val="2"/>
      </rPr>
      <t xml:space="preserve"> in other buildings by motive</t>
    </r>
    <r>
      <rPr>
        <b/>
        <vertAlign val="superscript"/>
        <sz val="12"/>
        <color rgb="FF000000"/>
        <rFont val="Arial"/>
        <family val="2"/>
      </rPr>
      <t>4</t>
    </r>
    <r>
      <rPr>
        <b/>
        <sz val="12"/>
        <color rgb="FF000000"/>
        <rFont val="Arial"/>
        <family val="2"/>
      </rPr>
      <t xml:space="preserve"> and building type, England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</si>
</sst>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1"/>
      <color theme="1"/>
      <name val="Calibri"/>
      <family val="2"/>
      <scheme val="minor"/>
    </font>
    <font>
      <u/>
      <sz val="11"/>
      <color theme="10"/>
      <name val="Calibri"/>
      <family val="2"/>
      <scheme val="minor"/>
    </font>
    <font>
      <sz val="11"/>
      <color theme="1"/>
      <name val="Calibri"/>
      <family val="2"/>
      <scheme val="minor"/>
    </font>
    <font>
      <sz val="10"/>
      <name val="Arial"/>
      <family val="2"/>
    </font>
    <font>
      <sz val="10"/>
      <color rgb="FF000000"/>
      <name val="Arial"/>
      <family val="2"/>
    </font>
    <font>
      <sz val="11"/>
      <color rgb="FF000000"/>
      <name val="Calibri"/>
      <family val="2"/>
    </font>
    <font>
      <sz val="12"/>
      <color rgb="FF000000"/>
      <name val="Arial"/>
      <family val="2"/>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00000"/>
      <name val="Arial"/>
      <family val="2"/>
    </font>
    <font>
      <vertAlign val="superscript"/>
      <sz val="12"/>
      <color rgb="FF000000"/>
      <name val="Arial"/>
      <family val="2"/>
    </font>
    <font>
      <b/>
      <vertAlign val="superscript"/>
      <sz val="12"/>
      <color rgb="FF000000"/>
      <name val="Arial"/>
      <family val="2"/>
    </font>
    <font>
      <sz val="12"/>
      <color rgb="FFFFFFFF"/>
      <name val="Arial"/>
      <family val="2"/>
    </font>
  </fonts>
  <fills count="8">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00"/>
        <bgColor indexed="64"/>
      </patternFill>
    </fill>
    <fill>
      <patternFill patternType="solid">
        <fgColor rgb="FFFFFFFF"/>
        <bgColor indexed="64"/>
      </patternFill>
    </fill>
  </fills>
  <borders count="3">
    <border>
      <left/>
      <right/>
      <top/>
      <bottom/>
      <diagonal/>
    </border>
    <border>
      <left/>
      <right/>
      <top/>
      <bottom style="medium">
        <color rgb="FF000000"/>
      </bottom>
      <diagonal/>
    </border>
    <border>
      <left/>
      <right/>
      <top/>
      <bottom style="medium">
        <color indexed="64"/>
      </bottom>
      <diagonal/>
    </border>
  </borders>
  <cellStyleXfs count="17">
    <xf numFmtId="0" fontId="0" fillId="0" borderId="0"/>
    <xf numFmtId="0" fontId="1" fillId="0" borderId="0" applyNumberFormat="0" applyFill="0" applyBorder="0" applyAlignment="0" applyProtection="0"/>
    <xf numFmtId="0" fontId="3" fillId="0" borderId="0"/>
    <xf numFmtId="164" fontId="2" fillId="0" borderId="0" applyFont="0" applyFill="0" applyBorder="0" applyAlignment="0" applyProtection="0"/>
    <xf numFmtId="164" fontId="3" fillId="0" borderId="0" applyFont="0" applyFill="0" applyBorder="0" applyAlignment="0" applyProtection="0"/>
    <xf numFmtId="0" fontId="5" fillId="0" borderId="0" applyNumberFormat="0" applyBorder="0" applyProtection="0"/>
    <xf numFmtId="9" fontId="3" fillId="0" borderId="0" applyFont="0" applyFill="0" applyBorder="0" applyAlignment="0" applyProtection="0"/>
    <xf numFmtId="0" fontId="6" fillId="0" borderId="0" applyNumberFormat="0" applyBorder="0" applyProtection="0"/>
    <xf numFmtId="0" fontId="4" fillId="0" borderId="0" applyNumberFormat="0" applyBorder="0" applyProtection="0"/>
    <xf numFmtId="0" fontId="5" fillId="0" borderId="0" applyNumberFormat="0" applyFont="0" applyBorder="0" applyProtection="0"/>
    <xf numFmtId="0" fontId="14" fillId="0" borderId="0" applyNumberFormat="0" applyFill="0" applyBorder="0" applyAlignment="0" applyProtection="0"/>
    <xf numFmtId="0" fontId="15" fillId="0" borderId="0" applyNumberFormat="0" applyFill="0" applyBorder="0" applyAlignment="0" applyProtection="0"/>
    <xf numFmtId="0" fontId="4" fillId="0" borderId="0" applyNumberFormat="0" applyBorder="0" applyProtection="0"/>
    <xf numFmtId="0" fontId="5" fillId="0" borderId="0"/>
    <xf numFmtId="0" fontId="5" fillId="0" borderId="0" applyNumberFormat="0" applyFont="0" applyBorder="0" applyProtection="0"/>
    <xf numFmtId="0" fontId="16" fillId="0" borderId="0" applyNumberFormat="0" applyFill="0" applyBorder="0" applyAlignment="0" applyProtection="0"/>
    <xf numFmtId="9" fontId="2" fillId="0" borderId="0" applyFont="0" applyFill="0" applyBorder="0" applyAlignment="0" applyProtection="0"/>
  </cellStyleXfs>
  <cellXfs count="89">
    <xf numFmtId="0" fontId="0" fillId="0" borderId="0" xfId="0"/>
    <xf numFmtId="0" fontId="8" fillId="4" borderId="0" xfId="8" applyFont="1" applyFill="1" applyAlignment="1">
      <alignment vertical="center"/>
    </xf>
    <xf numFmtId="0" fontId="15" fillId="4" borderId="0" xfId="10" applyFont="1" applyFill="1" applyAlignment="1"/>
    <xf numFmtId="0" fontId="4" fillId="4" borderId="0" xfId="7" applyFont="1" applyFill="1"/>
    <xf numFmtId="0" fontId="7" fillId="4" borderId="0" xfId="7" applyFont="1" applyFill="1"/>
    <xf numFmtId="0" fontId="9" fillId="4" borderId="0" xfId="7" applyFont="1" applyFill="1"/>
    <xf numFmtId="0" fontId="10" fillId="0" borderId="0" xfId="8" applyFont="1" applyAlignment="1">
      <alignment vertical="center"/>
    </xf>
    <xf numFmtId="0" fontId="11" fillId="0" borderId="0" xfId="7" applyFont="1"/>
    <xf numFmtId="0" fontId="6" fillId="4" borderId="0" xfId="7" applyFill="1"/>
    <xf numFmtId="0" fontId="6" fillId="4" borderId="0" xfId="9" applyFont="1" applyFill="1"/>
    <xf numFmtId="0" fontId="12" fillId="5" borderId="0" xfId="1" applyFont="1" applyFill="1" applyAlignment="1"/>
    <xf numFmtId="0" fontId="12" fillId="3" borderId="0" xfId="1" applyFont="1" applyFill="1"/>
    <xf numFmtId="0" fontId="6" fillId="5" borderId="0" xfId="7" applyFill="1"/>
    <xf numFmtId="0" fontId="6" fillId="3" borderId="0" xfId="7" applyFill="1"/>
    <xf numFmtId="0" fontId="15" fillId="4" borderId="0" xfId="11" applyFill="1" applyAlignment="1"/>
    <xf numFmtId="0" fontId="12" fillId="3" borderId="0" xfId="1" applyFont="1" applyFill="1" applyBorder="1" applyAlignment="1"/>
    <xf numFmtId="0" fontId="12" fillId="3" borderId="0" xfId="1" applyFont="1" applyFill="1" applyBorder="1"/>
    <xf numFmtId="3" fontId="13" fillId="0" borderId="0" xfId="0" applyNumberFormat="1" applyFont="1"/>
    <xf numFmtId="3" fontId="6" fillId="0" borderId="0" xfId="0" applyNumberFormat="1" applyFont="1"/>
    <xf numFmtId="3" fontId="13" fillId="4" borderId="0" xfId="12" applyNumberFormat="1" applyFont="1" applyFill="1"/>
    <xf numFmtId="3" fontId="6" fillId="4" borderId="0" xfId="12" applyNumberFormat="1" applyFont="1" applyFill="1"/>
    <xf numFmtId="3" fontId="6" fillId="4" borderId="0" xfId="12" applyNumberFormat="1" applyFont="1" applyFill="1" applyAlignment="1">
      <alignment horizontal="left"/>
    </xf>
    <xf numFmtId="3" fontId="13" fillId="5" borderId="0" xfId="8" applyNumberFormat="1" applyFont="1" applyFill="1"/>
    <xf numFmtId="3" fontId="6" fillId="5" borderId="0" xfId="12" applyNumberFormat="1" applyFont="1" applyFill="1"/>
    <xf numFmtId="3" fontId="6" fillId="4" borderId="0" xfId="8" applyNumberFormat="1" applyFont="1" applyFill="1"/>
    <xf numFmtId="3" fontId="6" fillId="4" borderId="0" xfId="8" applyNumberFormat="1" applyFont="1" applyFill="1" applyAlignment="1">
      <alignment horizontal="left"/>
    </xf>
    <xf numFmtId="3" fontId="17" fillId="4" borderId="0" xfId="10" applyNumberFormat="1" applyFont="1" applyFill="1" applyAlignment="1"/>
    <xf numFmtId="3" fontId="13" fillId="4" borderId="0" xfId="12" applyNumberFormat="1" applyFont="1" applyFill="1" applyAlignment="1">
      <alignment wrapText="1"/>
    </xf>
    <xf numFmtId="3" fontId="13" fillId="4" borderId="0" xfId="12" applyNumberFormat="1" applyFont="1" applyFill="1" applyAlignment="1">
      <alignment horizontal="left" wrapText="1"/>
    </xf>
    <xf numFmtId="3" fontId="6" fillId="4" borderId="0" xfId="13" applyNumberFormat="1" applyFont="1" applyFill="1"/>
    <xf numFmtId="3" fontId="17" fillId="4" borderId="0" xfId="1" applyNumberFormat="1" applyFont="1" applyFill="1" applyAlignment="1">
      <alignment horizontal="left"/>
    </xf>
    <xf numFmtId="3" fontId="6" fillId="4" borderId="0" xfId="14" applyNumberFormat="1" applyFont="1" applyFill="1" applyAlignment="1">
      <alignment horizontal="left" wrapText="1"/>
    </xf>
    <xf numFmtId="3" fontId="6" fillId="5" borderId="0" xfId="14" applyNumberFormat="1" applyFont="1" applyFill="1" applyAlignment="1">
      <alignment horizontal="left" wrapText="1"/>
    </xf>
    <xf numFmtId="3" fontId="6" fillId="4" borderId="0" xfId="14" applyNumberFormat="1" applyFont="1" applyFill="1" applyAlignment="1">
      <alignment horizontal="left"/>
    </xf>
    <xf numFmtId="3" fontId="17" fillId="4" borderId="0" xfId="1" applyNumberFormat="1" applyFont="1" applyFill="1" applyAlignment="1">
      <alignment horizontal="left" vertical="center"/>
    </xf>
    <xf numFmtId="3" fontId="6" fillId="4" borderId="0" xfId="14" applyNumberFormat="1" applyFont="1" applyFill="1" applyAlignment="1">
      <alignment horizontal="left" vertical="center" wrapText="1"/>
    </xf>
    <xf numFmtId="3" fontId="6" fillId="4" borderId="0" xfId="13" applyNumberFormat="1" applyFont="1" applyFill="1" applyAlignment="1">
      <alignment horizontal="left"/>
    </xf>
    <xf numFmtId="3" fontId="6" fillId="4" borderId="0" xfId="13" applyNumberFormat="1" applyFont="1" applyFill="1" applyAlignment="1">
      <alignment wrapText="1"/>
    </xf>
    <xf numFmtId="3" fontId="13" fillId="0" borderId="0" xfId="0" applyNumberFormat="1" applyFont="1" applyAlignment="1">
      <alignment horizontal="right"/>
    </xf>
    <xf numFmtId="3" fontId="6" fillId="0" borderId="0" xfId="0" applyNumberFormat="1" applyFont="1" applyAlignment="1">
      <alignment horizontal="right"/>
    </xf>
    <xf numFmtId="3" fontId="6" fillId="0" borderId="0" xfId="0" applyNumberFormat="1" applyFont="1" applyAlignment="1">
      <alignment vertical="center" wrapText="1"/>
    </xf>
    <xf numFmtId="3" fontId="13" fillId="0" borderId="0" xfId="0" applyNumberFormat="1" applyFont="1" applyAlignment="1">
      <alignment vertical="center"/>
    </xf>
    <xf numFmtId="3" fontId="13" fillId="0" borderId="0" xfId="0" applyNumberFormat="1" applyFont="1" applyAlignment="1">
      <alignment horizontal="center" vertical="center"/>
    </xf>
    <xf numFmtId="3" fontId="6" fillId="0" borderId="0" xfId="0" applyNumberFormat="1" applyFont="1" applyAlignment="1">
      <alignment horizontal="left" vertical="center"/>
    </xf>
    <xf numFmtId="3" fontId="6" fillId="0" borderId="0" xfId="0" applyNumberFormat="1" applyFont="1" applyAlignment="1">
      <alignment horizontal="right" vertical="center"/>
    </xf>
    <xf numFmtId="3" fontId="6" fillId="0" borderId="0" xfId="0" applyNumberFormat="1" applyFont="1" applyAlignment="1">
      <alignment vertical="top" wrapText="1"/>
    </xf>
    <xf numFmtId="3" fontId="6" fillId="0" borderId="2" xfId="0" applyNumberFormat="1" applyFont="1" applyBorder="1"/>
    <xf numFmtId="3" fontId="13" fillId="0" borderId="0" xfId="16" applyNumberFormat="1" applyFont="1" applyFill="1"/>
    <xf numFmtId="3" fontId="6" fillId="0" borderId="0" xfId="16" applyNumberFormat="1" applyFont="1" applyFill="1"/>
    <xf numFmtId="3" fontId="13" fillId="7" borderId="0" xfId="0" applyNumberFormat="1" applyFont="1" applyFill="1" applyAlignment="1">
      <alignment horizontal="right" wrapText="1"/>
    </xf>
    <xf numFmtId="3" fontId="6" fillId="7" borderId="0" xfId="0" applyNumberFormat="1" applyFont="1" applyFill="1" applyAlignment="1">
      <alignment horizontal="right" wrapText="1"/>
    </xf>
    <xf numFmtId="3" fontId="13" fillId="7" borderId="1" xfId="0" applyNumberFormat="1" applyFont="1" applyFill="1" applyBorder="1" applyAlignment="1">
      <alignment horizontal="right" wrapText="1"/>
    </xf>
    <xf numFmtId="3" fontId="6" fillId="7" borderId="1" xfId="0" applyNumberFormat="1" applyFont="1" applyFill="1" applyBorder="1" applyAlignment="1">
      <alignment horizontal="right" wrapText="1"/>
    </xf>
    <xf numFmtId="3" fontId="13" fillId="7" borderId="0" xfId="0" applyNumberFormat="1" applyFont="1" applyFill="1" applyAlignment="1">
      <alignment horizontal="right"/>
    </xf>
    <xf numFmtId="3" fontId="6" fillId="7" borderId="0" xfId="0" applyNumberFormat="1" applyFont="1" applyFill="1"/>
    <xf numFmtId="3" fontId="13" fillId="7" borderId="0" xfId="0" applyNumberFormat="1" applyFont="1" applyFill="1" applyAlignment="1">
      <alignment horizontal="left" vertical="center"/>
    </xf>
    <xf numFmtId="3" fontId="6" fillId="7" borderId="0" xfId="0" applyNumberFormat="1" applyFont="1" applyFill="1" applyAlignment="1">
      <alignment horizontal="left" vertical="center"/>
    </xf>
    <xf numFmtId="3" fontId="6" fillId="7" borderId="0" xfId="0" applyNumberFormat="1" applyFont="1" applyFill="1" applyAlignment="1">
      <alignment vertical="center" wrapText="1"/>
    </xf>
    <xf numFmtId="3" fontId="6" fillId="3" borderId="0" xfId="0" applyNumberFormat="1" applyFont="1" applyFill="1"/>
    <xf numFmtId="3" fontId="13" fillId="7" borderId="0" xfId="0" applyNumberFormat="1" applyFont="1" applyFill="1" applyAlignment="1">
      <alignment vertical="center"/>
    </xf>
    <xf numFmtId="3" fontId="6" fillId="7" borderId="0" xfId="0" applyNumberFormat="1" applyFont="1" applyFill="1" applyAlignment="1">
      <alignment horizontal="right"/>
    </xf>
    <xf numFmtId="3" fontId="13" fillId="7" borderId="0" xfId="0" applyNumberFormat="1" applyFont="1" applyFill="1"/>
    <xf numFmtId="3" fontId="13" fillId="7" borderId="1" xfId="0" applyNumberFormat="1" applyFont="1" applyFill="1" applyBorder="1" applyAlignment="1">
      <alignment horizontal="left" vertical="center"/>
    </xf>
    <xf numFmtId="3" fontId="13" fillId="7" borderId="1" xfId="0" applyNumberFormat="1" applyFont="1" applyFill="1" applyBorder="1" applyAlignment="1">
      <alignment horizontal="right" vertical="center"/>
    </xf>
    <xf numFmtId="3" fontId="6" fillId="7" borderId="1" xfId="0" applyNumberFormat="1" applyFont="1" applyFill="1" applyBorder="1"/>
    <xf numFmtId="3" fontId="20" fillId="7" borderId="0" xfId="0" applyNumberFormat="1" applyFont="1" applyFill="1"/>
    <xf numFmtId="3" fontId="17" fillId="7" borderId="0" xfId="1" applyNumberFormat="1" applyFont="1" applyFill="1" applyAlignment="1">
      <alignment vertical="top"/>
    </xf>
    <xf numFmtId="3" fontId="17" fillId="7" borderId="0" xfId="1" applyNumberFormat="1" applyFont="1" applyFill="1" applyAlignment="1">
      <alignment vertical="top" wrapText="1"/>
    </xf>
    <xf numFmtId="3" fontId="6" fillId="7" borderId="0" xfId="0" applyNumberFormat="1" applyFont="1" applyFill="1" applyAlignment="1">
      <alignment vertical="top" wrapText="1"/>
    </xf>
    <xf numFmtId="3" fontId="6" fillId="3" borderId="0" xfId="0" applyNumberFormat="1" applyFont="1" applyFill="1" applyAlignment="1">
      <alignment vertical="top" wrapText="1"/>
    </xf>
    <xf numFmtId="3" fontId="6" fillId="7" borderId="0" xfId="0" applyNumberFormat="1" applyFont="1" applyFill="1" applyAlignment="1">
      <alignment vertical="top"/>
    </xf>
    <xf numFmtId="3" fontId="6" fillId="7" borderId="0" xfId="0" applyNumberFormat="1" applyFont="1" applyFill="1" applyAlignment="1">
      <alignment horizontal="left" vertical="top" wrapText="1"/>
    </xf>
    <xf numFmtId="3" fontId="6" fillId="7" borderId="0" xfId="0" quotePrefix="1" applyNumberFormat="1" applyFont="1" applyFill="1" applyAlignment="1">
      <alignment vertical="top"/>
    </xf>
    <xf numFmtId="3" fontId="13" fillId="3" borderId="0" xfId="0" applyNumberFormat="1" applyFont="1" applyFill="1"/>
    <xf numFmtId="3" fontId="17" fillId="7" borderId="0" xfId="1" applyNumberFormat="1" applyFont="1" applyFill="1" applyAlignment="1"/>
    <xf numFmtId="3" fontId="13" fillId="6" borderId="0" xfId="0" applyNumberFormat="1" applyFont="1" applyFill="1" applyAlignment="1">
      <alignment horizontal="center" vertical="center"/>
    </xf>
    <xf numFmtId="3" fontId="13" fillId="2" borderId="0" xfId="0" applyNumberFormat="1" applyFont="1" applyFill="1" applyAlignment="1">
      <alignment horizontal="left" vertical="center" wrapText="1"/>
    </xf>
    <xf numFmtId="3" fontId="6" fillId="0" borderId="0" xfId="0" pivotButton="1" applyNumberFormat="1" applyFont="1"/>
    <xf numFmtId="3" fontId="6" fillId="0" borderId="0" xfId="0" applyNumberFormat="1" applyFont="1" applyAlignment="1">
      <alignment horizontal="left"/>
    </xf>
    <xf numFmtId="3" fontId="6" fillId="0" borderId="0" xfId="0" applyNumberFormat="1" applyFont="1" applyAlignment="1">
      <alignment horizontal="left" vertical="top" wrapText="1"/>
    </xf>
    <xf numFmtId="3" fontId="17" fillId="0" borderId="0" xfId="1" applyNumberFormat="1" applyFont="1" applyFill="1" applyAlignment="1">
      <alignment horizontal="left"/>
    </xf>
    <xf numFmtId="3" fontId="13" fillId="0" borderId="0" xfId="0" applyNumberFormat="1" applyFont="1" applyAlignment="1">
      <alignment horizontal="left" vertical="center" wrapText="1"/>
    </xf>
    <xf numFmtId="3" fontId="6" fillId="0" borderId="0" xfId="0" applyNumberFormat="1" applyFont="1" applyAlignment="1">
      <alignment horizontal="left" vertical="center" wrapText="1"/>
    </xf>
    <xf numFmtId="3" fontId="13" fillId="0" borderId="0" xfId="0" applyNumberFormat="1" applyFont="1" applyAlignment="1">
      <alignment horizontal="center" vertical="center"/>
    </xf>
    <xf numFmtId="3" fontId="6" fillId="0" borderId="0" xfId="0" applyNumberFormat="1" applyFont="1" applyAlignment="1">
      <alignment horizontal="center"/>
    </xf>
    <xf numFmtId="3" fontId="13" fillId="7" borderId="1" xfId="0" applyNumberFormat="1" applyFont="1" applyFill="1" applyBorder="1" applyAlignment="1">
      <alignment horizontal="center"/>
    </xf>
    <xf numFmtId="3" fontId="13" fillId="7" borderId="0" xfId="0" applyNumberFormat="1" applyFont="1" applyFill="1" applyAlignment="1">
      <alignment horizontal="center" vertical="center"/>
    </xf>
    <xf numFmtId="3" fontId="17" fillId="7" borderId="0" xfId="1" applyNumberFormat="1" applyFont="1" applyFill="1" applyAlignment="1">
      <alignment horizontal="left"/>
    </xf>
    <xf numFmtId="3" fontId="17" fillId="7" borderId="0" xfId="1" applyNumberFormat="1" applyFont="1" applyFill="1" applyAlignment="1">
      <alignment horizontal="right"/>
    </xf>
  </cellXfs>
  <cellStyles count="17">
    <cellStyle name="Comma 2" xfId="3" xr:uid="{00000000-0005-0000-0000-000000000000}"/>
    <cellStyle name="Comma 3" xfId="4" xr:uid="{00000000-0005-0000-0000-000001000000}"/>
    <cellStyle name="Hyperlink" xfId="1" builtinId="8"/>
    <cellStyle name="Hyperlink 2 2 2" xfId="10" xr:uid="{C0724E12-4C4C-41BC-AEDB-4065E03016B0}"/>
    <cellStyle name="Hyperlink 3" xfId="15" xr:uid="{FD6342D1-B850-4038-A651-C39B44CFC43A}"/>
    <cellStyle name="Hyperlink 6" xfId="11" xr:uid="{76CCECCA-4770-4D1A-AEB8-3F47297F0E6C}"/>
    <cellStyle name="Normal" xfId="0" builtinId="0"/>
    <cellStyle name="Normal 2" xfId="2" xr:uid="{00000000-0005-0000-0000-000004000000}"/>
    <cellStyle name="Normal 2 2 2 2" xfId="8" xr:uid="{DAF3BE42-1D97-40D6-99B7-B61CF48776D2}"/>
    <cellStyle name="Normal 2 3" xfId="12" xr:uid="{2B7ACE8A-FB81-4168-B1E0-74BE15A23933}"/>
    <cellStyle name="Normal 2 4" xfId="14" xr:uid="{1D766624-063B-4D11-9FFA-131E486F520C}"/>
    <cellStyle name="Normal 4" xfId="5" xr:uid="{00000000-0005-0000-0000-000005000000}"/>
    <cellStyle name="Normal 5 2 2" xfId="13" xr:uid="{1032234D-43D2-470E-A511-921F93F1FD2B}"/>
    <cellStyle name="Normal 6 2" xfId="7" xr:uid="{B34E917C-5216-44EB-B78F-F5A83691A03B}"/>
    <cellStyle name="Normal 7 2" xfId="9" xr:uid="{D048F4CF-9CEC-4E66-851C-792A702AE73C}"/>
    <cellStyle name="Percent" xfId="16" builtinId="5"/>
    <cellStyle name="Percent 2" xfId="6" xr:uid="{00000000-0005-0000-0000-000006000000}"/>
  </cellStyles>
  <dxfs count="145">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s>
  <tableStyles count="0" defaultTableStyle="TableStyleMedium2" defaultPivotStyle="PivotStyleLight16"/>
  <colors>
    <mruColors>
      <color rgb="FFFFCCFF"/>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3.xml"/><Relationship Id="rId22"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4819653</xdr:colOff>
      <xdr:row>0</xdr:row>
      <xdr:rowOff>47625</xdr:rowOff>
    </xdr:from>
    <xdr:ext cx="996311" cy="969648"/>
    <xdr:pic>
      <xdr:nvPicPr>
        <xdr:cNvPr id="3" name="Picture 5" descr="Accredited Official Statistics logo">
          <a:extLst>
            <a:ext uri="{FF2B5EF4-FFF2-40B4-BE49-F238E27FC236}">
              <a16:creationId xmlns:a16="http://schemas.microsoft.com/office/drawing/2014/main" id="{2CD219E5-0306-4D18-9264-C8391BF3FE40}"/>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t="1338" b="1338"/>
        <a:stretch/>
      </xdr:blipFill>
      <xdr:spPr>
        <a:xfrm>
          <a:off x="4819653" y="47625"/>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666750</xdr:colOff>
      <xdr:row>0</xdr:row>
      <xdr:rowOff>0</xdr:rowOff>
    </xdr:from>
    <xdr:ext cx="917390" cy="906051"/>
    <xdr:pic>
      <xdr:nvPicPr>
        <xdr:cNvPr id="6" name="Picture 22" descr="Accredited Official Statistics logo">
          <a:extLst>
            <a:ext uri="{FF2B5EF4-FFF2-40B4-BE49-F238E27FC236}">
              <a16:creationId xmlns:a16="http://schemas.microsoft.com/office/drawing/2014/main" id="{6B6712CB-07F5-4B6A-A0C8-FEACCB4C9C38}"/>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t="618" b="618"/>
        <a:stretch/>
      </xdr:blipFill>
      <xdr:spPr>
        <a:xfrm>
          <a:off x="9448800" y="0"/>
          <a:ext cx="917390" cy="906051"/>
        </a:xfrm>
        <a:prstGeom prst="rect">
          <a:avLst/>
        </a:prstGeom>
        <a:noFill/>
        <a:ln cap="flat">
          <a:noFill/>
        </a:ln>
      </xdr:spPr>
    </xdr:pic>
    <xdr:clientData/>
  </xdr:oneCellAnchor>
  <xdr:twoCellAnchor editAs="oneCell">
    <xdr:from>
      <xdr:col>4</xdr:col>
      <xdr:colOff>66674</xdr:colOff>
      <xdr:row>0</xdr:row>
      <xdr:rowOff>47625</xdr:rowOff>
    </xdr:from>
    <xdr:to>
      <xdr:col>5</xdr:col>
      <xdr:colOff>122234</xdr:colOff>
      <xdr:row>3</xdr:row>
      <xdr:rowOff>123825</xdr:rowOff>
    </xdr:to>
    <xdr:pic>
      <xdr:nvPicPr>
        <xdr:cNvPr id="4" name="Picture 3" descr="MHCLG logo">
          <a:extLst>
            <a:ext uri="{FF2B5EF4-FFF2-40B4-BE49-F238E27FC236}">
              <a16:creationId xmlns:a16="http://schemas.microsoft.com/office/drawing/2014/main" id="{5300778D-5CCF-9CC3-A062-DFB37AD56ED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191749" y="47625"/>
          <a:ext cx="1398585" cy="76200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156.365848148147" createdVersion="8" refreshedVersion="8" minRefreshableVersion="3" recordCount="417" xr:uid="{7DA26A6F-9B72-4AFD-8CB2-AF4A0099B4EB}">
  <cacheSource type="worksheet">
    <worksheetSource ref="A1:D1048576" sheet="Data - fatalities"/>
  </cacheSource>
  <cacheFields count="4">
    <cacheField name="FINANCIAL_YEAR" numFmtId="0">
      <sharedItems containsBlank="1" count="17">
        <s v="2010/11"/>
        <s v="2011/12"/>
        <s v="2012/13"/>
        <s v="2013/14"/>
        <s v="2014/15"/>
        <s v="2015/16"/>
        <s v="2016/17"/>
        <s v="2017/18"/>
        <s v="2018/19"/>
        <s v="2019/20"/>
        <s v="2020/21"/>
        <s v="2021/22"/>
        <s v="2022/23"/>
        <s v="2023/24"/>
        <s v="2024/25"/>
        <s v="2025/26"/>
        <m/>
      </sharedItems>
    </cacheField>
    <cacheField name="property_type_detailed_d" numFmtId="0">
      <sharedItems containsBlank="1" count="14">
        <s v="Agricultural premises"/>
        <s v="Communal living"/>
        <s v="Education premises"/>
        <s v="Entertainment, culture and sport"/>
        <s v="Food and Drink premises"/>
        <s v="Hospitals and medical care"/>
        <s v="Hotel, boarding houses, hostels etc."/>
        <s v="Industrial premises"/>
        <s v="Offices and call centres"/>
        <s v="Other public buildings"/>
        <s v="Private non-residential buildings"/>
        <s v="Retail premises"/>
        <s v="Unspecified"/>
        <m/>
      </sharedItems>
    </cacheField>
    <cacheField name="acc_or_del_d" numFmtId="0">
      <sharedItems containsBlank="1" count="3">
        <s v="Accidental"/>
        <s v="Deliberate"/>
        <m/>
      </sharedItems>
    </cacheField>
    <cacheField name="Total fatalities in other buildings" numFmtId="0">
      <sharedItems containsString="0" containsBlank="1" containsNumber="1" containsInteger="1" minValue="0" maxValue="7"/>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156.365848379632" createdVersion="8" refreshedVersion="8" minRefreshableVersion="3" recordCount="417" xr:uid="{219B238E-2A08-4731-BFB6-9F418DA6C0D9}">
  <cacheSource type="worksheet">
    <worksheetSource ref="A1:D1048576" sheet="Data - casualties"/>
  </cacheSource>
  <cacheFields count="4">
    <cacheField name="FINANCIAL_YEAR" numFmtId="0">
      <sharedItems containsBlank="1" count="17">
        <s v="2010/11"/>
        <s v="2011/12"/>
        <s v="2012/13"/>
        <s v="2013/14"/>
        <s v="2014/15"/>
        <s v="2015/16"/>
        <s v="2016/17"/>
        <s v="2017/18"/>
        <s v="2018/19"/>
        <s v="2019/20"/>
        <s v="2020/21"/>
        <s v="2021/22"/>
        <s v="2022/23"/>
        <s v="2023/24"/>
        <s v="2024/25"/>
        <s v="2025/26"/>
        <m/>
      </sharedItems>
    </cacheField>
    <cacheField name="property_type_detailed_d" numFmtId="0">
      <sharedItems containsBlank="1" count="14">
        <s v="Agricultural premises"/>
        <s v="Communal living"/>
        <s v="Education premises"/>
        <s v="Entertainment, culture and sport"/>
        <s v="Food and Drink premises"/>
        <s v="Hospitals and medical care"/>
        <s v="Hotel, boarding houses, hostels etc."/>
        <s v="Industrial premises"/>
        <s v="Offices and call centres"/>
        <s v="Other public buildings"/>
        <s v="Private non-residential buildings"/>
        <s v="Retail premises"/>
        <s v="Unspecified"/>
        <m/>
      </sharedItems>
    </cacheField>
    <cacheField name="acc_or_del_d" numFmtId="0">
      <sharedItems containsBlank="1" count="3">
        <s v="Accidental"/>
        <s v="Deliberate"/>
        <m/>
      </sharedItems>
    </cacheField>
    <cacheField name="Total non fatal casualties in other buildings" numFmtId="0">
      <sharedItems containsString="0" containsBlank="1" containsNumber="1" containsInteger="1" minValue="0" maxValue="25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156.36584849537" createdVersion="8" refreshedVersion="8" minRefreshableVersion="3" recordCount="417" xr:uid="{85B421CD-5679-43B9-91BE-BCEA933AEF7A}">
  <cacheSource type="worksheet">
    <worksheetSource ref="A1:D1048576" sheet="Data - primary fires"/>
  </cacheSource>
  <cacheFields count="4">
    <cacheField name="FINANCIAL_YEAR" numFmtId="0">
      <sharedItems containsBlank="1" count="17">
        <s v="2010/11"/>
        <s v="2011/12"/>
        <s v="2012/13"/>
        <s v="2013/14"/>
        <s v="2014/15"/>
        <s v="2015/16"/>
        <s v="2016/17"/>
        <s v="2017/18"/>
        <s v="2018/19"/>
        <s v="2019/20"/>
        <s v="2020/21"/>
        <s v="2021/22"/>
        <s v="2022/23"/>
        <s v="2023/24"/>
        <s v="2024/25"/>
        <s v="2025/26"/>
        <m/>
      </sharedItems>
    </cacheField>
    <cacheField name="property_type_detailed_d" numFmtId="0">
      <sharedItems containsBlank="1" count="14">
        <s v="Agricultural premises"/>
        <s v="Communal living"/>
        <s v="Education premises"/>
        <s v="Entertainment, culture and sport"/>
        <s v="Food and Drink premises"/>
        <s v="Hospitals and medical care"/>
        <s v="Hotel, boarding houses, hostels etc."/>
        <s v="Industrial premises"/>
        <s v="Offices and call centres"/>
        <s v="Other public buildings"/>
        <s v="Private non-residential buildings"/>
        <s v="Retail premises"/>
        <s v="Unspecified"/>
        <m/>
      </sharedItems>
    </cacheField>
    <cacheField name="acc_or_del_d" numFmtId="0">
      <sharedItems containsBlank="1" count="3">
        <s v="Accidental"/>
        <s v="Deliberate"/>
        <m/>
      </sharedItems>
    </cacheField>
    <cacheField name="Total Fires in other buildings" numFmtId="0">
      <sharedItems containsString="0" containsBlank="1" containsNumber="1" containsInteger="1" minValue="55" maxValue="287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7">
  <r>
    <x v="0"/>
    <x v="0"/>
    <x v="0"/>
    <n v="0"/>
  </r>
  <r>
    <x v="0"/>
    <x v="0"/>
    <x v="1"/>
    <n v="0"/>
  </r>
  <r>
    <x v="0"/>
    <x v="1"/>
    <x v="0"/>
    <n v="3"/>
  </r>
  <r>
    <x v="0"/>
    <x v="1"/>
    <x v="1"/>
    <n v="2"/>
  </r>
  <r>
    <x v="0"/>
    <x v="2"/>
    <x v="0"/>
    <n v="0"/>
  </r>
  <r>
    <x v="0"/>
    <x v="2"/>
    <x v="1"/>
    <n v="0"/>
  </r>
  <r>
    <x v="0"/>
    <x v="3"/>
    <x v="0"/>
    <n v="0"/>
  </r>
  <r>
    <x v="0"/>
    <x v="3"/>
    <x v="1"/>
    <n v="0"/>
  </r>
  <r>
    <x v="0"/>
    <x v="4"/>
    <x v="0"/>
    <n v="0"/>
  </r>
  <r>
    <x v="0"/>
    <x v="4"/>
    <x v="1"/>
    <n v="0"/>
  </r>
  <r>
    <x v="0"/>
    <x v="5"/>
    <x v="0"/>
    <n v="0"/>
  </r>
  <r>
    <x v="0"/>
    <x v="5"/>
    <x v="1"/>
    <n v="0"/>
  </r>
  <r>
    <x v="0"/>
    <x v="6"/>
    <x v="0"/>
    <n v="2"/>
  </r>
  <r>
    <x v="0"/>
    <x v="6"/>
    <x v="1"/>
    <n v="0"/>
  </r>
  <r>
    <x v="0"/>
    <x v="7"/>
    <x v="0"/>
    <n v="2"/>
  </r>
  <r>
    <x v="0"/>
    <x v="7"/>
    <x v="1"/>
    <n v="1"/>
  </r>
  <r>
    <x v="0"/>
    <x v="8"/>
    <x v="0"/>
    <n v="0"/>
  </r>
  <r>
    <x v="0"/>
    <x v="8"/>
    <x v="1"/>
    <n v="0"/>
  </r>
  <r>
    <x v="0"/>
    <x v="9"/>
    <x v="0"/>
    <n v="0"/>
  </r>
  <r>
    <x v="0"/>
    <x v="9"/>
    <x v="1"/>
    <n v="0"/>
  </r>
  <r>
    <x v="0"/>
    <x v="10"/>
    <x v="0"/>
    <n v="3"/>
  </r>
  <r>
    <x v="0"/>
    <x v="10"/>
    <x v="1"/>
    <n v="4"/>
  </r>
  <r>
    <x v="0"/>
    <x v="11"/>
    <x v="0"/>
    <n v="0"/>
  </r>
  <r>
    <x v="0"/>
    <x v="11"/>
    <x v="1"/>
    <n v="0"/>
  </r>
  <r>
    <x v="0"/>
    <x v="12"/>
    <x v="0"/>
    <n v="1"/>
  </r>
  <r>
    <x v="0"/>
    <x v="12"/>
    <x v="1"/>
    <n v="0"/>
  </r>
  <r>
    <x v="1"/>
    <x v="0"/>
    <x v="0"/>
    <n v="1"/>
  </r>
  <r>
    <x v="1"/>
    <x v="0"/>
    <x v="1"/>
    <n v="0"/>
  </r>
  <r>
    <x v="1"/>
    <x v="1"/>
    <x v="0"/>
    <n v="1"/>
  </r>
  <r>
    <x v="1"/>
    <x v="1"/>
    <x v="1"/>
    <n v="1"/>
  </r>
  <r>
    <x v="1"/>
    <x v="2"/>
    <x v="0"/>
    <n v="0"/>
  </r>
  <r>
    <x v="1"/>
    <x v="2"/>
    <x v="1"/>
    <n v="0"/>
  </r>
  <r>
    <x v="1"/>
    <x v="3"/>
    <x v="0"/>
    <n v="0"/>
  </r>
  <r>
    <x v="1"/>
    <x v="3"/>
    <x v="1"/>
    <n v="0"/>
  </r>
  <r>
    <x v="1"/>
    <x v="4"/>
    <x v="0"/>
    <n v="1"/>
  </r>
  <r>
    <x v="1"/>
    <x v="4"/>
    <x v="1"/>
    <n v="0"/>
  </r>
  <r>
    <x v="1"/>
    <x v="5"/>
    <x v="0"/>
    <n v="0"/>
  </r>
  <r>
    <x v="1"/>
    <x v="5"/>
    <x v="1"/>
    <n v="0"/>
  </r>
  <r>
    <x v="1"/>
    <x v="6"/>
    <x v="0"/>
    <n v="0"/>
  </r>
  <r>
    <x v="1"/>
    <x v="6"/>
    <x v="1"/>
    <n v="0"/>
  </r>
  <r>
    <x v="1"/>
    <x v="7"/>
    <x v="0"/>
    <n v="6"/>
  </r>
  <r>
    <x v="1"/>
    <x v="7"/>
    <x v="1"/>
    <n v="0"/>
  </r>
  <r>
    <x v="1"/>
    <x v="8"/>
    <x v="0"/>
    <n v="1"/>
  </r>
  <r>
    <x v="1"/>
    <x v="8"/>
    <x v="1"/>
    <n v="0"/>
  </r>
  <r>
    <x v="1"/>
    <x v="9"/>
    <x v="0"/>
    <n v="0"/>
  </r>
  <r>
    <x v="1"/>
    <x v="9"/>
    <x v="1"/>
    <n v="1"/>
  </r>
  <r>
    <x v="1"/>
    <x v="10"/>
    <x v="0"/>
    <n v="2"/>
  </r>
  <r>
    <x v="1"/>
    <x v="10"/>
    <x v="1"/>
    <n v="4"/>
  </r>
  <r>
    <x v="1"/>
    <x v="11"/>
    <x v="0"/>
    <n v="1"/>
  </r>
  <r>
    <x v="1"/>
    <x v="11"/>
    <x v="1"/>
    <n v="0"/>
  </r>
  <r>
    <x v="1"/>
    <x v="12"/>
    <x v="0"/>
    <n v="0"/>
  </r>
  <r>
    <x v="1"/>
    <x v="12"/>
    <x v="1"/>
    <n v="0"/>
  </r>
  <r>
    <x v="2"/>
    <x v="0"/>
    <x v="0"/>
    <n v="0"/>
  </r>
  <r>
    <x v="2"/>
    <x v="0"/>
    <x v="1"/>
    <n v="0"/>
  </r>
  <r>
    <x v="2"/>
    <x v="1"/>
    <x v="0"/>
    <n v="1"/>
  </r>
  <r>
    <x v="2"/>
    <x v="1"/>
    <x v="1"/>
    <n v="1"/>
  </r>
  <r>
    <x v="2"/>
    <x v="2"/>
    <x v="0"/>
    <n v="0"/>
  </r>
  <r>
    <x v="2"/>
    <x v="2"/>
    <x v="1"/>
    <n v="0"/>
  </r>
  <r>
    <x v="2"/>
    <x v="3"/>
    <x v="0"/>
    <n v="0"/>
  </r>
  <r>
    <x v="2"/>
    <x v="3"/>
    <x v="1"/>
    <n v="0"/>
  </r>
  <r>
    <x v="2"/>
    <x v="4"/>
    <x v="0"/>
    <n v="0"/>
  </r>
  <r>
    <x v="2"/>
    <x v="4"/>
    <x v="1"/>
    <n v="0"/>
  </r>
  <r>
    <x v="2"/>
    <x v="5"/>
    <x v="0"/>
    <n v="0"/>
  </r>
  <r>
    <x v="2"/>
    <x v="5"/>
    <x v="1"/>
    <n v="0"/>
  </r>
  <r>
    <x v="2"/>
    <x v="6"/>
    <x v="0"/>
    <n v="1"/>
  </r>
  <r>
    <x v="2"/>
    <x v="6"/>
    <x v="1"/>
    <n v="1"/>
  </r>
  <r>
    <x v="2"/>
    <x v="7"/>
    <x v="0"/>
    <n v="2"/>
  </r>
  <r>
    <x v="2"/>
    <x v="7"/>
    <x v="1"/>
    <n v="1"/>
  </r>
  <r>
    <x v="2"/>
    <x v="8"/>
    <x v="0"/>
    <n v="0"/>
  </r>
  <r>
    <x v="2"/>
    <x v="8"/>
    <x v="1"/>
    <n v="0"/>
  </r>
  <r>
    <x v="2"/>
    <x v="9"/>
    <x v="0"/>
    <n v="0"/>
  </r>
  <r>
    <x v="2"/>
    <x v="9"/>
    <x v="1"/>
    <n v="0"/>
  </r>
  <r>
    <x v="2"/>
    <x v="10"/>
    <x v="0"/>
    <n v="2"/>
  </r>
  <r>
    <x v="2"/>
    <x v="10"/>
    <x v="1"/>
    <n v="5"/>
  </r>
  <r>
    <x v="2"/>
    <x v="11"/>
    <x v="0"/>
    <n v="1"/>
  </r>
  <r>
    <x v="2"/>
    <x v="11"/>
    <x v="1"/>
    <n v="0"/>
  </r>
  <r>
    <x v="2"/>
    <x v="12"/>
    <x v="0"/>
    <n v="0"/>
  </r>
  <r>
    <x v="2"/>
    <x v="12"/>
    <x v="1"/>
    <n v="0"/>
  </r>
  <r>
    <x v="3"/>
    <x v="0"/>
    <x v="0"/>
    <n v="0"/>
  </r>
  <r>
    <x v="3"/>
    <x v="0"/>
    <x v="1"/>
    <n v="0"/>
  </r>
  <r>
    <x v="3"/>
    <x v="1"/>
    <x v="0"/>
    <n v="4"/>
  </r>
  <r>
    <x v="3"/>
    <x v="1"/>
    <x v="1"/>
    <n v="1"/>
  </r>
  <r>
    <x v="3"/>
    <x v="2"/>
    <x v="0"/>
    <n v="0"/>
  </r>
  <r>
    <x v="3"/>
    <x v="2"/>
    <x v="1"/>
    <n v="0"/>
  </r>
  <r>
    <x v="3"/>
    <x v="3"/>
    <x v="0"/>
    <n v="0"/>
  </r>
  <r>
    <x v="3"/>
    <x v="3"/>
    <x v="1"/>
    <n v="1"/>
  </r>
  <r>
    <x v="3"/>
    <x v="4"/>
    <x v="0"/>
    <n v="0"/>
  </r>
  <r>
    <x v="3"/>
    <x v="4"/>
    <x v="1"/>
    <n v="0"/>
  </r>
  <r>
    <x v="3"/>
    <x v="5"/>
    <x v="0"/>
    <n v="0"/>
  </r>
  <r>
    <x v="3"/>
    <x v="5"/>
    <x v="1"/>
    <n v="1"/>
  </r>
  <r>
    <x v="3"/>
    <x v="6"/>
    <x v="0"/>
    <n v="0"/>
  </r>
  <r>
    <x v="3"/>
    <x v="6"/>
    <x v="1"/>
    <n v="0"/>
  </r>
  <r>
    <x v="3"/>
    <x v="7"/>
    <x v="0"/>
    <n v="0"/>
  </r>
  <r>
    <x v="3"/>
    <x v="7"/>
    <x v="1"/>
    <n v="1"/>
  </r>
  <r>
    <x v="3"/>
    <x v="8"/>
    <x v="0"/>
    <n v="1"/>
  </r>
  <r>
    <x v="3"/>
    <x v="8"/>
    <x v="1"/>
    <n v="0"/>
  </r>
  <r>
    <x v="3"/>
    <x v="9"/>
    <x v="0"/>
    <n v="1"/>
  </r>
  <r>
    <x v="3"/>
    <x v="9"/>
    <x v="1"/>
    <n v="2"/>
  </r>
  <r>
    <x v="3"/>
    <x v="10"/>
    <x v="0"/>
    <n v="2"/>
  </r>
  <r>
    <x v="3"/>
    <x v="10"/>
    <x v="1"/>
    <n v="2"/>
  </r>
  <r>
    <x v="3"/>
    <x v="11"/>
    <x v="0"/>
    <n v="0"/>
  </r>
  <r>
    <x v="3"/>
    <x v="11"/>
    <x v="1"/>
    <n v="0"/>
  </r>
  <r>
    <x v="3"/>
    <x v="12"/>
    <x v="0"/>
    <n v="0"/>
  </r>
  <r>
    <x v="3"/>
    <x v="12"/>
    <x v="1"/>
    <n v="0"/>
  </r>
  <r>
    <x v="4"/>
    <x v="0"/>
    <x v="0"/>
    <n v="0"/>
  </r>
  <r>
    <x v="4"/>
    <x v="0"/>
    <x v="1"/>
    <n v="0"/>
  </r>
  <r>
    <x v="4"/>
    <x v="1"/>
    <x v="0"/>
    <n v="6"/>
  </r>
  <r>
    <x v="4"/>
    <x v="1"/>
    <x v="1"/>
    <n v="0"/>
  </r>
  <r>
    <x v="4"/>
    <x v="2"/>
    <x v="0"/>
    <n v="0"/>
  </r>
  <r>
    <x v="4"/>
    <x v="2"/>
    <x v="1"/>
    <n v="0"/>
  </r>
  <r>
    <x v="4"/>
    <x v="3"/>
    <x v="0"/>
    <n v="0"/>
  </r>
  <r>
    <x v="4"/>
    <x v="3"/>
    <x v="1"/>
    <n v="0"/>
  </r>
  <r>
    <x v="4"/>
    <x v="4"/>
    <x v="0"/>
    <n v="0"/>
  </r>
  <r>
    <x v="4"/>
    <x v="4"/>
    <x v="1"/>
    <n v="0"/>
  </r>
  <r>
    <x v="4"/>
    <x v="5"/>
    <x v="0"/>
    <n v="0"/>
  </r>
  <r>
    <x v="4"/>
    <x v="5"/>
    <x v="1"/>
    <n v="0"/>
  </r>
  <r>
    <x v="4"/>
    <x v="6"/>
    <x v="0"/>
    <n v="0"/>
  </r>
  <r>
    <x v="4"/>
    <x v="6"/>
    <x v="1"/>
    <n v="0"/>
  </r>
  <r>
    <x v="4"/>
    <x v="7"/>
    <x v="0"/>
    <n v="3"/>
  </r>
  <r>
    <x v="4"/>
    <x v="7"/>
    <x v="1"/>
    <n v="0"/>
  </r>
  <r>
    <x v="4"/>
    <x v="8"/>
    <x v="0"/>
    <n v="2"/>
  </r>
  <r>
    <x v="4"/>
    <x v="8"/>
    <x v="1"/>
    <n v="0"/>
  </r>
  <r>
    <x v="4"/>
    <x v="9"/>
    <x v="0"/>
    <n v="1"/>
  </r>
  <r>
    <x v="4"/>
    <x v="9"/>
    <x v="1"/>
    <n v="0"/>
  </r>
  <r>
    <x v="4"/>
    <x v="10"/>
    <x v="0"/>
    <n v="4"/>
  </r>
  <r>
    <x v="4"/>
    <x v="10"/>
    <x v="1"/>
    <n v="3"/>
  </r>
  <r>
    <x v="4"/>
    <x v="11"/>
    <x v="0"/>
    <n v="0"/>
  </r>
  <r>
    <x v="4"/>
    <x v="11"/>
    <x v="1"/>
    <n v="0"/>
  </r>
  <r>
    <x v="4"/>
    <x v="12"/>
    <x v="0"/>
    <n v="0"/>
  </r>
  <r>
    <x v="4"/>
    <x v="12"/>
    <x v="1"/>
    <n v="0"/>
  </r>
  <r>
    <x v="5"/>
    <x v="0"/>
    <x v="0"/>
    <n v="0"/>
  </r>
  <r>
    <x v="5"/>
    <x v="0"/>
    <x v="1"/>
    <n v="0"/>
  </r>
  <r>
    <x v="5"/>
    <x v="1"/>
    <x v="0"/>
    <n v="2"/>
  </r>
  <r>
    <x v="5"/>
    <x v="1"/>
    <x v="1"/>
    <n v="4"/>
  </r>
  <r>
    <x v="5"/>
    <x v="2"/>
    <x v="0"/>
    <n v="0"/>
  </r>
  <r>
    <x v="5"/>
    <x v="2"/>
    <x v="1"/>
    <n v="0"/>
  </r>
  <r>
    <x v="5"/>
    <x v="3"/>
    <x v="0"/>
    <n v="0"/>
  </r>
  <r>
    <x v="5"/>
    <x v="3"/>
    <x v="1"/>
    <n v="0"/>
  </r>
  <r>
    <x v="5"/>
    <x v="4"/>
    <x v="0"/>
    <n v="0"/>
  </r>
  <r>
    <x v="5"/>
    <x v="4"/>
    <x v="1"/>
    <n v="1"/>
  </r>
  <r>
    <x v="5"/>
    <x v="5"/>
    <x v="0"/>
    <n v="1"/>
  </r>
  <r>
    <x v="5"/>
    <x v="5"/>
    <x v="1"/>
    <n v="0"/>
  </r>
  <r>
    <x v="5"/>
    <x v="6"/>
    <x v="0"/>
    <n v="0"/>
  </r>
  <r>
    <x v="5"/>
    <x v="6"/>
    <x v="1"/>
    <n v="2"/>
  </r>
  <r>
    <x v="5"/>
    <x v="7"/>
    <x v="0"/>
    <n v="7"/>
  </r>
  <r>
    <x v="5"/>
    <x v="7"/>
    <x v="1"/>
    <n v="0"/>
  </r>
  <r>
    <x v="5"/>
    <x v="8"/>
    <x v="0"/>
    <n v="0"/>
  </r>
  <r>
    <x v="5"/>
    <x v="8"/>
    <x v="1"/>
    <n v="0"/>
  </r>
  <r>
    <x v="5"/>
    <x v="9"/>
    <x v="0"/>
    <n v="1"/>
  </r>
  <r>
    <x v="5"/>
    <x v="9"/>
    <x v="1"/>
    <n v="0"/>
  </r>
  <r>
    <x v="5"/>
    <x v="10"/>
    <x v="0"/>
    <n v="1"/>
  </r>
  <r>
    <x v="5"/>
    <x v="10"/>
    <x v="1"/>
    <n v="1"/>
  </r>
  <r>
    <x v="5"/>
    <x v="11"/>
    <x v="0"/>
    <n v="2"/>
  </r>
  <r>
    <x v="5"/>
    <x v="11"/>
    <x v="1"/>
    <n v="0"/>
  </r>
  <r>
    <x v="5"/>
    <x v="12"/>
    <x v="0"/>
    <n v="1"/>
  </r>
  <r>
    <x v="5"/>
    <x v="12"/>
    <x v="1"/>
    <n v="0"/>
  </r>
  <r>
    <x v="6"/>
    <x v="0"/>
    <x v="0"/>
    <n v="1"/>
  </r>
  <r>
    <x v="6"/>
    <x v="0"/>
    <x v="1"/>
    <n v="0"/>
  </r>
  <r>
    <x v="6"/>
    <x v="1"/>
    <x v="0"/>
    <n v="1"/>
  </r>
  <r>
    <x v="6"/>
    <x v="1"/>
    <x v="1"/>
    <n v="0"/>
  </r>
  <r>
    <x v="6"/>
    <x v="2"/>
    <x v="0"/>
    <n v="0"/>
  </r>
  <r>
    <x v="6"/>
    <x v="2"/>
    <x v="1"/>
    <n v="0"/>
  </r>
  <r>
    <x v="6"/>
    <x v="3"/>
    <x v="0"/>
    <n v="1"/>
  </r>
  <r>
    <x v="6"/>
    <x v="3"/>
    <x v="1"/>
    <n v="0"/>
  </r>
  <r>
    <x v="6"/>
    <x v="4"/>
    <x v="0"/>
    <n v="2"/>
  </r>
  <r>
    <x v="6"/>
    <x v="4"/>
    <x v="1"/>
    <n v="0"/>
  </r>
  <r>
    <x v="6"/>
    <x v="5"/>
    <x v="0"/>
    <n v="2"/>
  </r>
  <r>
    <x v="6"/>
    <x v="5"/>
    <x v="1"/>
    <n v="1"/>
  </r>
  <r>
    <x v="6"/>
    <x v="6"/>
    <x v="0"/>
    <n v="0"/>
  </r>
  <r>
    <x v="6"/>
    <x v="6"/>
    <x v="1"/>
    <n v="0"/>
  </r>
  <r>
    <x v="6"/>
    <x v="7"/>
    <x v="0"/>
    <n v="0"/>
  </r>
  <r>
    <x v="6"/>
    <x v="7"/>
    <x v="1"/>
    <n v="0"/>
  </r>
  <r>
    <x v="6"/>
    <x v="8"/>
    <x v="0"/>
    <n v="0"/>
  </r>
  <r>
    <x v="6"/>
    <x v="8"/>
    <x v="1"/>
    <n v="1"/>
  </r>
  <r>
    <x v="6"/>
    <x v="9"/>
    <x v="0"/>
    <n v="1"/>
  </r>
  <r>
    <x v="6"/>
    <x v="9"/>
    <x v="1"/>
    <n v="0"/>
  </r>
  <r>
    <x v="6"/>
    <x v="10"/>
    <x v="0"/>
    <n v="5"/>
  </r>
  <r>
    <x v="6"/>
    <x v="10"/>
    <x v="1"/>
    <n v="2"/>
  </r>
  <r>
    <x v="6"/>
    <x v="11"/>
    <x v="0"/>
    <n v="0"/>
  </r>
  <r>
    <x v="6"/>
    <x v="11"/>
    <x v="1"/>
    <n v="0"/>
  </r>
  <r>
    <x v="6"/>
    <x v="12"/>
    <x v="0"/>
    <n v="0"/>
  </r>
  <r>
    <x v="6"/>
    <x v="12"/>
    <x v="1"/>
    <n v="0"/>
  </r>
  <r>
    <x v="7"/>
    <x v="0"/>
    <x v="0"/>
    <n v="1"/>
  </r>
  <r>
    <x v="7"/>
    <x v="0"/>
    <x v="1"/>
    <n v="0"/>
  </r>
  <r>
    <x v="7"/>
    <x v="1"/>
    <x v="0"/>
    <n v="4"/>
  </r>
  <r>
    <x v="7"/>
    <x v="1"/>
    <x v="1"/>
    <n v="1"/>
  </r>
  <r>
    <x v="7"/>
    <x v="2"/>
    <x v="0"/>
    <n v="0"/>
  </r>
  <r>
    <x v="7"/>
    <x v="2"/>
    <x v="1"/>
    <n v="0"/>
  </r>
  <r>
    <x v="7"/>
    <x v="3"/>
    <x v="0"/>
    <n v="0"/>
  </r>
  <r>
    <x v="7"/>
    <x v="3"/>
    <x v="1"/>
    <n v="0"/>
  </r>
  <r>
    <x v="7"/>
    <x v="4"/>
    <x v="0"/>
    <n v="0"/>
  </r>
  <r>
    <x v="7"/>
    <x v="4"/>
    <x v="1"/>
    <n v="0"/>
  </r>
  <r>
    <x v="7"/>
    <x v="5"/>
    <x v="0"/>
    <n v="0"/>
  </r>
  <r>
    <x v="7"/>
    <x v="5"/>
    <x v="1"/>
    <n v="0"/>
  </r>
  <r>
    <x v="7"/>
    <x v="6"/>
    <x v="0"/>
    <n v="0"/>
  </r>
  <r>
    <x v="7"/>
    <x v="6"/>
    <x v="1"/>
    <n v="1"/>
  </r>
  <r>
    <x v="7"/>
    <x v="7"/>
    <x v="0"/>
    <n v="2"/>
  </r>
  <r>
    <x v="7"/>
    <x v="7"/>
    <x v="1"/>
    <n v="0"/>
  </r>
  <r>
    <x v="7"/>
    <x v="8"/>
    <x v="0"/>
    <n v="1"/>
  </r>
  <r>
    <x v="7"/>
    <x v="8"/>
    <x v="1"/>
    <n v="0"/>
  </r>
  <r>
    <x v="7"/>
    <x v="9"/>
    <x v="0"/>
    <n v="1"/>
  </r>
  <r>
    <x v="7"/>
    <x v="9"/>
    <x v="1"/>
    <n v="0"/>
  </r>
  <r>
    <x v="7"/>
    <x v="10"/>
    <x v="0"/>
    <n v="2"/>
  </r>
  <r>
    <x v="7"/>
    <x v="10"/>
    <x v="1"/>
    <n v="1"/>
  </r>
  <r>
    <x v="7"/>
    <x v="11"/>
    <x v="0"/>
    <n v="1"/>
  </r>
  <r>
    <x v="7"/>
    <x v="11"/>
    <x v="1"/>
    <n v="5"/>
  </r>
  <r>
    <x v="7"/>
    <x v="12"/>
    <x v="0"/>
    <n v="0"/>
  </r>
  <r>
    <x v="7"/>
    <x v="12"/>
    <x v="1"/>
    <n v="0"/>
  </r>
  <r>
    <x v="8"/>
    <x v="0"/>
    <x v="0"/>
    <n v="1"/>
  </r>
  <r>
    <x v="8"/>
    <x v="0"/>
    <x v="1"/>
    <n v="0"/>
  </r>
  <r>
    <x v="8"/>
    <x v="1"/>
    <x v="0"/>
    <n v="1"/>
  </r>
  <r>
    <x v="8"/>
    <x v="1"/>
    <x v="1"/>
    <n v="0"/>
  </r>
  <r>
    <x v="8"/>
    <x v="2"/>
    <x v="0"/>
    <n v="0"/>
  </r>
  <r>
    <x v="8"/>
    <x v="2"/>
    <x v="1"/>
    <n v="0"/>
  </r>
  <r>
    <x v="8"/>
    <x v="3"/>
    <x v="0"/>
    <n v="0"/>
  </r>
  <r>
    <x v="8"/>
    <x v="3"/>
    <x v="1"/>
    <n v="0"/>
  </r>
  <r>
    <x v="8"/>
    <x v="4"/>
    <x v="0"/>
    <n v="0"/>
  </r>
  <r>
    <x v="8"/>
    <x v="4"/>
    <x v="1"/>
    <n v="0"/>
  </r>
  <r>
    <x v="8"/>
    <x v="5"/>
    <x v="0"/>
    <n v="0"/>
  </r>
  <r>
    <x v="8"/>
    <x v="5"/>
    <x v="1"/>
    <n v="1"/>
  </r>
  <r>
    <x v="8"/>
    <x v="6"/>
    <x v="0"/>
    <n v="1"/>
  </r>
  <r>
    <x v="8"/>
    <x v="6"/>
    <x v="1"/>
    <n v="0"/>
  </r>
  <r>
    <x v="8"/>
    <x v="7"/>
    <x v="0"/>
    <n v="2"/>
  </r>
  <r>
    <x v="8"/>
    <x v="7"/>
    <x v="1"/>
    <n v="0"/>
  </r>
  <r>
    <x v="8"/>
    <x v="8"/>
    <x v="0"/>
    <n v="0"/>
  </r>
  <r>
    <x v="8"/>
    <x v="8"/>
    <x v="1"/>
    <n v="0"/>
  </r>
  <r>
    <x v="8"/>
    <x v="9"/>
    <x v="0"/>
    <n v="0"/>
  </r>
  <r>
    <x v="8"/>
    <x v="9"/>
    <x v="1"/>
    <n v="1"/>
  </r>
  <r>
    <x v="8"/>
    <x v="10"/>
    <x v="0"/>
    <n v="4"/>
  </r>
  <r>
    <x v="8"/>
    <x v="10"/>
    <x v="1"/>
    <n v="3"/>
  </r>
  <r>
    <x v="8"/>
    <x v="11"/>
    <x v="0"/>
    <n v="1"/>
  </r>
  <r>
    <x v="8"/>
    <x v="11"/>
    <x v="1"/>
    <n v="0"/>
  </r>
  <r>
    <x v="8"/>
    <x v="12"/>
    <x v="0"/>
    <n v="0"/>
  </r>
  <r>
    <x v="8"/>
    <x v="12"/>
    <x v="1"/>
    <n v="0"/>
  </r>
  <r>
    <x v="9"/>
    <x v="0"/>
    <x v="0"/>
    <n v="0"/>
  </r>
  <r>
    <x v="9"/>
    <x v="0"/>
    <x v="1"/>
    <n v="0"/>
  </r>
  <r>
    <x v="9"/>
    <x v="1"/>
    <x v="0"/>
    <n v="1"/>
  </r>
  <r>
    <x v="9"/>
    <x v="1"/>
    <x v="1"/>
    <n v="0"/>
  </r>
  <r>
    <x v="9"/>
    <x v="2"/>
    <x v="0"/>
    <n v="0"/>
  </r>
  <r>
    <x v="9"/>
    <x v="2"/>
    <x v="1"/>
    <n v="0"/>
  </r>
  <r>
    <x v="9"/>
    <x v="3"/>
    <x v="0"/>
    <n v="0"/>
  </r>
  <r>
    <x v="9"/>
    <x v="3"/>
    <x v="1"/>
    <n v="0"/>
  </r>
  <r>
    <x v="9"/>
    <x v="4"/>
    <x v="0"/>
    <n v="0"/>
  </r>
  <r>
    <x v="9"/>
    <x v="4"/>
    <x v="1"/>
    <n v="2"/>
  </r>
  <r>
    <x v="9"/>
    <x v="5"/>
    <x v="0"/>
    <n v="0"/>
  </r>
  <r>
    <x v="9"/>
    <x v="5"/>
    <x v="1"/>
    <n v="0"/>
  </r>
  <r>
    <x v="9"/>
    <x v="6"/>
    <x v="0"/>
    <n v="3"/>
  </r>
  <r>
    <x v="9"/>
    <x v="6"/>
    <x v="1"/>
    <n v="0"/>
  </r>
  <r>
    <x v="9"/>
    <x v="7"/>
    <x v="0"/>
    <n v="4"/>
  </r>
  <r>
    <x v="9"/>
    <x v="7"/>
    <x v="1"/>
    <n v="0"/>
  </r>
  <r>
    <x v="9"/>
    <x v="8"/>
    <x v="0"/>
    <n v="0"/>
  </r>
  <r>
    <x v="9"/>
    <x v="8"/>
    <x v="1"/>
    <n v="0"/>
  </r>
  <r>
    <x v="9"/>
    <x v="9"/>
    <x v="0"/>
    <n v="0"/>
  </r>
  <r>
    <x v="9"/>
    <x v="9"/>
    <x v="1"/>
    <n v="1"/>
  </r>
  <r>
    <x v="9"/>
    <x v="10"/>
    <x v="0"/>
    <n v="2"/>
  </r>
  <r>
    <x v="9"/>
    <x v="10"/>
    <x v="1"/>
    <n v="4"/>
  </r>
  <r>
    <x v="9"/>
    <x v="11"/>
    <x v="0"/>
    <n v="0"/>
  </r>
  <r>
    <x v="9"/>
    <x v="11"/>
    <x v="1"/>
    <n v="0"/>
  </r>
  <r>
    <x v="9"/>
    <x v="12"/>
    <x v="0"/>
    <n v="1"/>
  </r>
  <r>
    <x v="9"/>
    <x v="12"/>
    <x v="1"/>
    <n v="0"/>
  </r>
  <r>
    <x v="10"/>
    <x v="0"/>
    <x v="0"/>
    <n v="1"/>
  </r>
  <r>
    <x v="10"/>
    <x v="0"/>
    <x v="1"/>
    <n v="0"/>
  </r>
  <r>
    <x v="10"/>
    <x v="1"/>
    <x v="0"/>
    <n v="1"/>
  </r>
  <r>
    <x v="10"/>
    <x v="1"/>
    <x v="1"/>
    <n v="0"/>
  </r>
  <r>
    <x v="10"/>
    <x v="2"/>
    <x v="0"/>
    <n v="0"/>
  </r>
  <r>
    <x v="10"/>
    <x v="2"/>
    <x v="1"/>
    <n v="0"/>
  </r>
  <r>
    <x v="10"/>
    <x v="3"/>
    <x v="0"/>
    <n v="0"/>
  </r>
  <r>
    <x v="10"/>
    <x v="3"/>
    <x v="1"/>
    <n v="0"/>
  </r>
  <r>
    <x v="10"/>
    <x v="4"/>
    <x v="0"/>
    <n v="0"/>
  </r>
  <r>
    <x v="10"/>
    <x v="4"/>
    <x v="1"/>
    <n v="0"/>
  </r>
  <r>
    <x v="10"/>
    <x v="5"/>
    <x v="0"/>
    <n v="0"/>
  </r>
  <r>
    <x v="10"/>
    <x v="5"/>
    <x v="1"/>
    <n v="0"/>
  </r>
  <r>
    <x v="10"/>
    <x v="6"/>
    <x v="0"/>
    <n v="0"/>
  </r>
  <r>
    <x v="10"/>
    <x v="6"/>
    <x v="1"/>
    <n v="0"/>
  </r>
  <r>
    <x v="10"/>
    <x v="7"/>
    <x v="0"/>
    <n v="1"/>
  </r>
  <r>
    <x v="10"/>
    <x v="7"/>
    <x v="1"/>
    <n v="0"/>
  </r>
  <r>
    <x v="10"/>
    <x v="8"/>
    <x v="0"/>
    <n v="0"/>
  </r>
  <r>
    <x v="10"/>
    <x v="8"/>
    <x v="1"/>
    <n v="0"/>
  </r>
  <r>
    <x v="10"/>
    <x v="9"/>
    <x v="0"/>
    <n v="0"/>
  </r>
  <r>
    <x v="10"/>
    <x v="9"/>
    <x v="1"/>
    <n v="0"/>
  </r>
  <r>
    <x v="10"/>
    <x v="10"/>
    <x v="0"/>
    <n v="6"/>
  </r>
  <r>
    <x v="10"/>
    <x v="10"/>
    <x v="1"/>
    <n v="2"/>
  </r>
  <r>
    <x v="10"/>
    <x v="11"/>
    <x v="0"/>
    <n v="1"/>
  </r>
  <r>
    <x v="10"/>
    <x v="11"/>
    <x v="1"/>
    <n v="1"/>
  </r>
  <r>
    <x v="10"/>
    <x v="12"/>
    <x v="0"/>
    <n v="1"/>
  </r>
  <r>
    <x v="10"/>
    <x v="12"/>
    <x v="1"/>
    <n v="0"/>
  </r>
  <r>
    <x v="11"/>
    <x v="0"/>
    <x v="0"/>
    <n v="1"/>
  </r>
  <r>
    <x v="11"/>
    <x v="0"/>
    <x v="1"/>
    <n v="0"/>
  </r>
  <r>
    <x v="11"/>
    <x v="1"/>
    <x v="0"/>
    <n v="1"/>
  </r>
  <r>
    <x v="11"/>
    <x v="1"/>
    <x v="1"/>
    <n v="0"/>
  </r>
  <r>
    <x v="11"/>
    <x v="2"/>
    <x v="0"/>
    <n v="0"/>
  </r>
  <r>
    <x v="11"/>
    <x v="2"/>
    <x v="1"/>
    <n v="0"/>
  </r>
  <r>
    <x v="11"/>
    <x v="3"/>
    <x v="0"/>
    <n v="0"/>
  </r>
  <r>
    <x v="11"/>
    <x v="3"/>
    <x v="1"/>
    <n v="0"/>
  </r>
  <r>
    <x v="11"/>
    <x v="4"/>
    <x v="0"/>
    <n v="0"/>
  </r>
  <r>
    <x v="11"/>
    <x v="4"/>
    <x v="1"/>
    <n v="0"/>
  </r>
  <r>
    <x v="11"/>
    <x v="5"/>
    <x v="0"/>
    <n v="0"/>
  </r>
  <r>
    <x v="11"/>
    <x v="5"/>
    <x v="1"/>
    <n v="0"/>
  </r>
  <r>
    <x v="11"/>
    <x v="6"/>
    <x v="0"/>
    <n v="1"/>
  </r>
  <r>
    <x v="11"/>
    <x v="6"/>
    <x v="1"/>
    <n v="0"/>
  </r>
  <r>
    <x v="11"/>
    <x v="7"/>
    <x v="0"/>
    <n v="3"/>
  </r>
  <r>
    <x v="11"/>
    <x v="7"/>
    <x v="1"/>
    <n v="0"/>
  </r>
  <r>
    <x v="11"/>
    <x v="8"/>
    <x v="0"/>
    <n v="0"/>
  </r>
  <r>
    <x v="11"/>
    <x v="8"/>
    <x v="1"/>
    <n v="0"/>
  </r>
  <r>
    <x v="11"/>
    <x v="9"/>
    <x v="0"/>
    <n v="0"/>
  </r>
  <r>
    <x v="11"/>
    <x v="9"/>
    <x v="1"/>
    <n v="0"/>
  </r>
  <r>
    <x v="11"/>
    <x v="10"/>
    <x v="0"/>
    <n v="4"/>
  </r>
  <r>
    <x v="11"/>
    <x v="10"/>
    <x v="1"/>
    <n v="2"/>
  </r>
  <r>
    <x v="11"/>
    <x v="11"/>
    <x v="0"/>
    <n v="0"/>
  </r>
  <r>
    <x v="11"/>
    <x v="11"/>
    <x v="1"/>
    <n v="0"/>
  </r>
  <r>
    <x v="11"/>
    <x v="12"/>
    <x v="0"/>
    <n v="0"/>
  </r>
  <r>
    <x v="11"/>
    <x v="12"/>
    <x v="1"/>
    <n v="0"/>
  </r>
  <r>
    <x v="12"/>
    <x v="0"/>
    <x v="0"/>
    <n v="0"/>
  </r>
  <r>
    <x v="12"/>
    <x v="0"/>
    <x v="1"/>
    <n v="0"/>
  </r>
  <r>
    <x v="12"/>
    <x v="1"/>
    <x v="0"/>
    <n v="4"/>
  </r>
  <r>
    <x v="12"/>
    <x v="1"/>
    <x v="1"/>
    <n v="1"/>
  </r>
  <r>
    <x v="12"/>
    <x v="2"/>
    <x v="0"/>
    <n v="0"/>
  </r>
  <r>
    <x v="12"/>
    <x v="2"/>
    <x v="1"/>
    <n v="0"/>
  </r>
  <r>
    <x v="12"/>
    <x v="3"/>
    <x v="0"/>
    <n v="0"/>
  </r>
  <r>
    <x v="12"/>
    <x v="3"/>
    <x v="1"/>
    <n v="0"/>
  </r>
  <r>
    <x v="12"/>
    <x v="4"/>
    <x v="0"/>
    <n v="0"/>
  </r>
  <r>
    <x v="12"/>
    <x v="4"/>
    <x v="1"/>
    <n v="0"/>
  </r>
  <r>
    <x v="12"/>
    <x v="5"/>
    <x v="0"/>
    <n v="1"/>
  </r>
  <r>
    <x v="12"/>
    <x v="5"/>
    <x v="1"/>
    <n v="0"/>
  </r>
  <r>
    <x v="12"/>
    <x v="6"/>
    <x v="0"/>
    <n v="2"/>
  </r>
  <r>
    <x v="12"/>
    <x v="6"/>
    <x v="1"/>
    <n v="0"/>
  </r>
  <r>
    <x v="12"/>
    <x v="7"/>
    <x v="0"/>
    <n v="1"/>
  </r>
  <r>
    <x v="12"/>
    <x v="7"/>
    <x v="1"/>
    <n v="0"/>
  </r>
  <r>
    <x v="12"/>
    <x v="8"/>
    <x v="0"/>
    <n v="0"/>
  </r>
  <r>
    <x v="12"/>
    <x v="8"/>
    <x v="1"/>
    <n v="0"/>
  </r>
  <r>
    <x v="12"/>
    <x v="9"/>
    <x v="0"/>
    <n v="1"/>
  </r>
  <r>
    <x v="12"/>
    <x v="9"/>
    <x v="1"/>
    <n v="1"/>
  </r>
  <r>
    <x v="12"/>
    <x v="10"/>
    <x v="0"/>
    <n v="3"/>
  </r>
  <r>
    <x v="12"/>
    <x v="10"/>
    <x v="1"/>
    <n v="1"/>
  </r>
  <r>
    <x v="12"/>
    <x v="11"/>
    <x v="0"/>
    <n v="0"/>
  </r>
  <r>
    <x v="12"/>
    <x v="11"/>
    <x v="1"/>
    <n v="0"/>
  </r>
  <r>
    <x v="12"/>
    <x v="12"/>
    <x v="0"/>
    <n v="0"/>
  </r>
  <r>
    <x v="12"/>
    <x v="12"/>
    <x v="1"/>
    <n v="0"/>
  </r>
  <r>
    <x v="13"/>
    <x v="0"/>
    <x v="0"/>
    <n v="0"/>
  </r>
  <r>
    <x v="13"/>
    <x v="0"/>
    <x v="1"/>
    <n v="0"/>
  </r>
  <r>
    <x v="13"/>
    <x v="1"/>
    <x v="0"/>
    <n v="1"/>
  </r>
  <r>
    <x v="13"/>
    <x v="1"/>
    <x v="1"/>
    <n v="0"/>
  </r>
  <r>
    <x v="13"/>
    <x v="2"/>
    <x v="0"/>
    <n v="0"/>
  </r>
  <r>
    <x v="13"/>
    <x v="2"/>
    <x v="1"/>
    <n v="0"/>
  </r>
  <r>
    <x v="13"/>
    <x v="3"/>
    <x v="0"/>
    <n v="0"/>
  </r>
  <r>
    <x v="13"/>
    <x v="3"/>
    <x v="1"/>
    <n v="0"/>
  </r>
  <r>
    <x v="13"/>
    <x v="4"/>
    <x v="0"/>
    <n v="2"/>
  </r>
  <r>
    <x v="13"/>
    <x v="4"/>
    <x v="1"/>
    <n v="0"/>
  </r>
  <r>
    <x v="13"/>
    <x v="5"/>
    <x v="0"/>
    <n v="0"/>
  </r>
  <r>
    <x v="13"/>
    <x v="5"/>
    <x v="1"/>
    <n v="1"/>
  </r>
  <r>
    <x v="13"/>
    <x v="6"/>
    <x v="0"/>
    <n v="2"/>
  </r>
  <r>
    <x v="13"/>
    <x v="6"/>
    <x v="1"/>
    <n v="0"/>
  </r>
  <r>
    <x v="13"/>
    <x v="7"/>
    <x v="0"/>
    <n v="0"/>
  </r>
  <r>
    <x v="13"/>
    <x v="7"/>
    <x v="1"/>
    <n v="0"/>
  </r>
  <r>
    <x v="13"/>
    <x v="8"/>
    <x v="0"/>
    <n v="0"/>
  </r>
  <r>
    <x v="13"/>
    <x v="8"/>
    <x v="1"/>
    <n v="0"/>
  </r>
  <r>
    <x v="13"/>
    <x v="9"/>
    <x v="0"/>
    <n v="1"/>
  </r>
  <r>
    <x v="13"/>
    <x v="9"/>
    <x v="1"/>
    <n v="1"/>
  </r>
  <r>
    <x v="13"/>
    <x v="10"/>
    <x v="0"/>
    <n v="5"/>
  </r>
  <r>
    <x v="13"/>
    <x v="10"/>
    <x v="1"/>
    <n v="4"/>
  </r>
  <r>
    <x v="13"/>
    <x v="11"/>
    <x v="0"/>
    <n v="0"/>
  </r>
  <r>
    <x v="13"/>
    <x v="11"/>
    <x v="1"/>
    <n v="1"/>
  </r>
  <r>
    <x v="13"/>
    <x v="12"/>
    <x v="0"/>
    <n v="0"/>
  </r>
  <r>
    <x v="13"/>
    <x v="12"/>
    <x v="1"/>
    <n v="0"/>
  </r>
  <r>
    <x v="14"/>
    <x v="0"/>
    <x v="0"/>
    <n v="1"/>
  </r>
  <r>
    <x v="14"/>
    <x v="0"/>
    <x v="1"/>
    <n v="0"/>
  </r>
  <r>
    <x v="14"/>
    <x v="1"/>
    <x v="0"/>
    <n v="4"/>
  </r>
  <r>
    <x v="14"/>
    <x v="1"/>
    <x v="1"/>
    <n v="0"/>
  </r>
  <r>
    <x v="14"/>
    <x v="2"/>
    <x v="0"/>
    <n v="0"/>
  </r>
  <r>
    <x v="14"/>
    <x v="2"/>
    <x v="1"/>
    <n v="0"/>
  </r>
  <r>
    <x v="14"/>
    <x v="3"/>
    <x v="0"/>
    <n v="0"/>
  </r>
  <r>
    <x v="14"/>
    <x v="3"/>
    <x v="1"/>
    <n v="0"/>
  </r>
  <r>
    <x v="14"/>
    <x v="4"/>
    <x v="0"/>
    <n v="1"/>
  </r>
  <r>
    <x v="14"/>
    <x v="4"/>
    <x v="1"/>
    <n v="0"/>
  </r>
  <r>
    <x v="14"/>
    <x v="5"/>
    <x v="0"/>
    <n v="0"/>
  </r>
  <r>
    <x v="14"/>
    <x v="5"/>
    <x v="1"/>
    <n v="0"/>
  </r>
  <r>
    <x v="14"/>
    <x v="6"/>
    <x v="0"/>
    <n v="1"/>
  </r>
  <r>
    <x v="14"/>
    <x v="6"/>
    <x v="1"/>
    <n v="1"/>
  </r>
  <r>
    <x v="14"/>
    <x v="7"/>
    <x v="0"/>
    <n v="0"/>
  </r>
  <r>
    <x v="14"/>
    <x v="7"/>
    <x v="1"/>
    <n v="0"/>
  </r>
  <r>
    <x v="14"/>
    <x v="8"/>
    <x v="0"/>
    <n v="0"/>
  </r>
  <r>
    <x v="14"/>
    <x v="8"/>
    <x v="1"/>
    <n v="0"/>
  </r>
  <r>
    <x v="14"/>
    <x v="9"/>
    <x v="0"/>
    <n v="0"/>
  </r>
  <r>
    <x v="14"/>
    <x v="9"/>
    <x v="1"/>
    <n v="0"/>
  </r>
  <r>
    <x v="14"/>
    <x v="10"/>
    <x v="0"/>
    <n v="5"/>
  </r>
  <r>
    <x v="14"/>
    <x v="10"/>
    <x v="1"/>
    <n v="1"/>
  </r>
  <r>
    <x v="14"/>
    <x v="11"/>
    <x v="0"/>
    <n v="0"/>
  </r>
  <r>
    <x v="14"/>
    <x v="11"/>
    <x v="1"/>
    <n v="0"/>
  </r>
  <r>
    <x v="14"/>
    <x v="12"/>
    <x v="0"/>
    <n v="0"/>
  </r>
  <r>
    <x v="14"/>
    <x v="12"/>
    <x v="1"/>
    <n v="0"/>
  </r>
  <r>
    <x v="15"/>
    <x v="0"/>
    <x v="0"/>
    <n v="0"/>
  </r>
  <r>
    <x v="15"/>
    <x v="0"/>
    <x v="1"/>
    <n v="0"/>
  </r>
  <r>
    <x v="15"/>
    <x v="1"/>
    <x v="0"/>
    <n v="1"/>
  </r>
  <r>
    <x v="15"/>
    <x v="1"/>
    <x v="1"/>
    <n v="0"/>
  </r>
  <r>
    <x v="15"/>
    <x v="2"/>
    <x v="0"/>
    <n v="0"/>
  </r>
  <r>
    <x v="15"/>
    <x v="2"/>
    <x v="1"/>
    <n v="0"/>
  </r>
  <r>
    <x v="15"/>
    <x v="3"/>
    <x v="0"/>
    <n v="0"/>
  </r>
  <r>
    <x v="15"/>
    <x v="3"/>
    <x v="1"/>
    <n v="0"/>
  </r>
  <r>
    <x v="15"/>
    <x v="4"/>
    <x v="0"/>
    <n v="1"/>
  </r>
  <r>
    <x v="15"/>
    <x v="4"/>
    <x v="1"/>
    <n v="0"/>
  </r>
  <r>
    <x v="15"/>
    <x v="5"/>
    <x v="0"/>
    <n v="0"/>
  </r>
  <r>
    <x v="15"/>
    <x v="5"/>
    <x v="1"/>
    <n v="0"/>
  </r>
  <r>
    <x v="15"/>
    <x v="6"/>
    <x v="0"/>
    <n v="4"/>
  </r>
  <r>
    <x v="15"/>
    <x v="6"/>
    <x v="1"/>
    <n v="0"/>
  </r>
  <r>
    <x v="15"/>
    <x v="7"/>
    <x v="0"/>
    <n v="1"/>
  </r>
  <r>
    <x v="15"/>
    <x v="7"/>
    <x v="1"/>
    <n v="1"/>
  </r>
  <r>
    <x v="15"/>
    <x v="8"/>
    <x v="0"/>
    <n v="0"/>
  </r>
  <r>
    <x v="15"/>
    <x v="8"/>
    <x v="1"/>
    <n v="0"/>
  </r>
  <r>
    <x v="15"/>
    <x v="9"/>
    <x v="0"/>
    <n v="0"/>
  </r>
  <r>
    <x v="15"/>
    <x v="9"/>
    <x v="1"/>
    <n v="1"/>
  </r>
  <r>
    <x v="15"/>
    <x v="10"/>
    <x v="0"/>
    <n v="3"/>
  </r>
  <r>
    <x v="15"/>
    <x v="10"/>
    <x v="1"/>
    <n v="3"/>
  </r>
  <r>
    <x v="15"/>
    <x v="11"/>
    <x v="0"/>
    <n v="1"/>
  </r>
  <r>
    <x v="15"/>
    <x v="11"/>
    <x v="1"/>
    <n v="0"/>
  </r>
  <r>
    <x v="15"/>
    <x v="12"/>
    <x v="0"/>
    <n v="1"/>
  </r>
  <r>
    <x v="15"/>
    <x v="12"/>
    <x v="1"/>
    <n v="0"/>
  </r>
  <r>
    <x v="16"/>
    <x v="13"/>
    <x v="2"/>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7">
  <r>
    <x v="0"/>
    <x v="0"/>
    <x v="0"/>
    <n v="14"/>
  </r>
  <r>
    <x v="0"/>
    <x v="0"/>
    <x v="1"/>
    <n v="4"/>
  </r>
  <r>
    <x v="0"/>
    <x v="1"/>
    <x v="0"/>
    <n v="157"/>
  </r>
  <r>
    <x v="0"/>
    <x v="1"/>
    <x v="1"/>
    <n v="24"/>
  </r>
  <r>
    <x v="0"/>
    <x v="2"/>
    <x v="0"/>
    <n v="31"/>
  </r>
  <r>
    <x v="0"/>
    <x v="2"/>
    <x v="1"/>
    <n v="4"/>
  </r>
  <r>
    <x v="0"/>
    <x v="3"/>
    <x v="0"/>
    <n v="11"/>
  </r>
  <r>
    <x v="0"/>
    <x v="3"/>
    <x v="1"/>
    <n v="4"/>
  </r>
  <r>
    <x v="0"/>
    <x v="4"/>
    <x v="0"/>
    <n v="112"/>
  </r>
  <r>
    <x v="0"/>
    <x v="4"/>
    <x v="1"/>
    <n v="24"/>
  </r>
  <r>
    <x v="0"/>
    <x v="5"/>
    <x v="0"/>
    <n v="19"/>
  </r>
  <r>
    <x v="0"/>
    <x v="5"/>
    <x v="1"/>
    <n v="16"/>
  </r>
  <r>
    <x v="0"/>
    <x v="6"/>
    <x v="0"/>
    <n v="69"/>
  </r>
  <r>
    <x v="0"/>
    <x v="6"/>
    <x v="1"/>
    <n v="17"/>
  </r>
  <r>
    <x v="0"/>
    <x v="7"/>
    <x v="0"/>
    <n v="110"/>
  </r>
  <r>
    <x v="0"/>
    <x v="7"/>
    <x v="1"/>
    <n v="11"/>
  </r>
  <r>
    <x v="0"/>
    <x v="8"/>
    <x v="0"/>
    <n v="18"/>
  </r>
  <r>
    <x v="0"/>
    <x v="8"/>
    <x v="1"/>
    <n v="5"/>
  </r>
  <r>
    <x v="0"/>
    <x v="9"/>
    <x v="0"/>
    <n v="20"/>
  </r>
  <r>
    <x v="0"/>
    <x v="9"/>
    <x v="1"/>
    <n v="96"/>
  </r>
  <r>
    <x v="0"/>
    <x v="10"/>
    <x v="0"/>
    <n v="118"/>
  </r>
  <r>
    <x v="0"/>
    <x v="10"/>
    <x v="1"/>
    <n v="44"/>
  </r>
  <r>
    <x v="0"/>
    <x v="11"/>
    <x v="0"/>
    <n v="67"/>
  </r>
  <r>
    <x v="0"/>
    <x v="11"/>
    <x v="1"/>
    <n v="22"/>
  </r>
  <r>
    <x v="0"/>
    <x v="12"/>
    <x v="0"/>
    <n v="19"/>
  </r>
  <r>
    <x v="0"/>
    <x v="12"/>
    <x v="1"/>
    <n v="9"/>
  </r>
  <r>
    <x v="1"/>
    <x v="0"/>
    <x v="0"/>
    <n v="20"/>
  </r>
  <r>
    <x v="1"/>
    <x v="0"/>
    <x v="1"/>
    <n v="3"/>
  </r>
  <r>
    <x v="1"/>
    <x v="1"/>
    <x v="0"/>
    <n v="175"/>
  </r>
  <r>
    <x v="1"/>
    <x v="1"/>
    <x v="1"/>
    <n v="23"/>
  </r>
  <r>
    <x v="1"/>
    <x v="2"/>
    <x v="0"/>
    <n v="18"/>
  </r>
  <r>
    <x v="1"/>
    <x v="2"/>
    <x v="1"/>
    <n v="10"/>
  </r>
  <r>
    <x v="1"/>
    <x v="3"/>
    <x v="0"/>
    <n v="5"/>
  </r>
  <r>
    <x v="1"/>
    <x v="3"/>
    <x v="1"/>
    <n v="4"/>
  </r>
  <r>
    <x v="1"/>
    <x v="4"/>
    <x v="0"/>
    <n v="128"/>
  </r>
  <r>
    <x v="1"/>
    <x v="4"/>
    <x v="1"/>
    <n v="16"/>
  </r>
  <r>
    <x v="1"/>
    <x v="5"/>
    <x v="0"/>
    <n v="23"/>
  </r>
  <r>
    <x v="1"/>
    <x v="5"/>
    <x v="1"/>
    <n v="18"/>
  </r>
  <r>
    <x v="1"/>
    <x v="6"/>
    <x v="0"/>
    <n v="69"/>
  </r>
  <r>
    <x v="1"/>
    <x v="6"/>
    <x v="1"/>
    <n v="12"/>
  </r>
  <r>
    <x v="1"/>
    <x v="7"/>
    <x v="0"/>
    <n v="166"/>
  </r>
  <r>
    <x v="1"/>
    <x v="7"/>
    <x v="1"/>
    <n v="19"/>
  </r>
  <r>
    <x v="1"/>
    <x v="8"/>
    <x v="0"/>
    <n v="16"/>
  </r>
  <r>
    <x v="1"/>
    <x v="8"/>
    <x v="1"/>
    <n v="1"/>
  </r>
  <r>
    <x v="1"/>
    <x v="9"/>
    <x v="0"/>
    <n v="11"/>
  </r>
  <r>
    <x v="1"/>
    <x v="9"/>
    <x v="1"/>
    <n v="81"/>
  </r>
  <r>
    <x v="1"/>
    <x v="10"/>
    <x v="0"/>
    <n v="120"/>
  </r>
  <r>
    <x v="1"/>
    <x v="10"/>
    <x v="1"/>
    <n v="41"/>
  </r>
  <r>
    <x v="1"/>
    <x v="11"/>
    <x v="0"/>
    <n v="72"/>
  </r>
  <r>
    <x v="1"/>
    <x v="11"/>
    <x v="1"/>
    <n v="15"/>
  </r>
  <r>
    <x v="1"/>
    <x v="12"/>
    <x v="0"/>
    <n v="8"/>
  </r>
  <r>
    <x v="1"/>
    <x v="12"/>
    <x v="1"/>
    <n v="3"/>
  </r>
  <r>
    <x v="2"/>
    <x v="0"/>
    <x v="0"/>
    <n v="11"/>
  </r>
  <r>
    <x v="2"/>
    <x v="0"/>
    <x v="1"/>
    <n v="3"/>
  </r>
  <r>
    <x v="2"/>
    <x v="1"/>
    <x v="0"/>
    <n v="138"/>
  </r>
  <r>
    <x v="2"/>
    <x v="1"/>
    <x v="1"/>
    <n v="36"/>
  </r>
  <r>
    <x v="2"/>
    <x v="2"/>
    <x v="0"/>
    <n v="28"/>
  </r>
  <r>
    <x v="2"/>
    <x v="2"/>
    <x v="1"/>
    <n v="4"/>
  </r>
  <r>
    <x v="2"/>
    <x v="3"/>
    <x v="0"/>
    <n v="20"/>
  </r>
  <r>
    <x v="2"/>
    <x v="3"/>
    <x v="1"/>
    <n v="0"/>
  </r>
  <r>
    <x v="2"/>
    <x v="4"/>
    <x v="0"/>
    <n v="133"/>
  </r>
  <r>
    <x v="2"/>
    <x v="4"/>
    <x v="1"/>
    <n v="5"/>
  </r>
  <r>
    <x v="2"/>
    <x v="5"/>
    <x v="0"/>
    <n v="7"/>
  </r>
  <r>
    <x v="2"/>
    <x v="5"/>
    <x v="1"/>
    <n v="20"/>
  </r>
  <r>
    <x v="2"/>
    <x v="6"/>
    <x v="0"/>
    <n v="72"/>
  </r>
  <r>
    <x v="2"/>
    <x v="6"/>
    <x v="1"/>
    <n v="9"/>
  </r>
  <r>
    <x v="2"/>
    <x v="7"/>
    <x v="0"/>
    <n v="114"/>
  </r>
  <r>
    <x v="2"/>
    <x v="7"/>
    <x v="1"/>
    <n v="9"/>
  </r>
  <r>
    <x v="2"/>
    <x v="8"/>
    <x v="0"/>
    <n v="7"/>
  </r>
  <r>
    <x v="2"/>
    <x v="8"/>
    <x v="1"/>
    <n v="1"/>
  </r>
  <r>
    <x v="2"/>
    <x v="9"/>
    <x v="0"/>
    <n v="14"/>
  </r>
  <r>
    <x v="2"/>
    <x v="9"/>
    <x v="1"/>
    <n v="73"/>
  </r>
  <r>
    <x v="2"/>
    <x v="10"/>
    <x v="0"/>
    <n v="79"/>
  </r>
  <r>
    <x v="2"/>
    <x v="10"/>
    <x v="1"/>
    <n v="33"/>
  </r>
  <r>
    <x v="2"/>
    <x v="11"/>
    <x v="0"/>
    <n v="63"/>
  </r>
  <r>
    <x v="2"/>
    <x v="11"/>
    <x v="1"/>
    <n v="15"/>
  </r>
  <r>
    <x v="2"/>
    <x v="12"/>
    <x v="0"/>
    <n v="5"/>
  </r>
  <r>
    <x v="2"/>
    <x v="12"/>
    <x v="1"/>
    <n v="3"/>
  </r>
  <r>
    <x v="3"/>
    <x v="0"/>
    <x v="0"/>
    <n v="12"/>
  </r>
  <r>
    <x v="3"/>
    <x v="0"/>
    <x v="1"/>
    <n v="6"/>
  </r>
  <r>
    <x v="3"/>
    <x v="1"/>
    <x v="0"/>
    <n v="129"/>
  </r>
  <r>
    <x v="3"/>
    <x v="1"/>
    <x v="1"/>
    <n v="25"/>
  </r>
  <r>
    <x v="3"/>
    <x v="2"/>
    <x v="0"/>
    <n v="20"/>
  </r>
  <r>
    <x v="3"/>
    <x v="2"/>
    <x v="1"/>
    <n v="1"/>
  </r>
  <r>
    <x v="3"/>
    <x v="3"/>
    <x v="0"/>
    <n v="18"/>
  </r>
  <r>
    <x v="3"/>
    <x v="3"/>
    <x v="1"/>
    <n v="3"/>
  </r>
  <r>
    <x v="3"/>
    <x v="4"/>
    <x v="0"/>
    <n v="117"/>
  </r>
  <r>
    <x v="3"/>
    <x v="4"/>
    <x v="1"/>
    <n v="3"/>
  </r>
  <r>
    <x v="3"/>
    <x v="5"/>
    <x v="0"/>
    <n v="20"/>
  </r>
  <r>
    <x v="3"/>
    <x v="5"/>
    <x v="1"/>
    <n v="25"/>
  </r>
  <r>
    <x v="3"/>
    <x v="6"/>
    <x v="0"/>
    <n v="60"/>
  </r>
  <r>
    <x v="3"/>
    <x v="6"/>
    <x v="1"/>
    <n v="7"/>
  </r>
  <r>
    <x v="3"/>
    <x v="7"/>
    <x v="0"/>
    <n v="96"/>
  </r>
  <r>
    <x v="3"/>
    <x v="7"/>
    <x v="1"/>
    <n v="10"/>
  </r>
  <r>
    <x v="3"/>
    <x v="8"/>
    <x v="0"/>
    <n v="23"/>
  </r>
  <r>
    <x v="3"/>
    <x v="8"/>
    <x v="1"/>
    <n v="0"/>
  </r>
  <r>
    <x v="3"/>
    <x v="9"/>
    <x v="0"/>
    <n v="15"/>
  </r>
  <r>
    <x v="3"/>
    <x v="9"/>
    <x v="1"/>
    <n v="117"/>
  </r>
  <r>
    <x v="3"/>
    <x v="10"/>
    <x v="0"/>
    <n v="111"/>
  </r>
  <r>
    <x v="3"/>
    <x v="10"/>
    <x v="1"/>
    <n v="29"/>
  </r>
  <r>
    <x v="3"/>
    <x v="11"/>
    <x v="0"/>
    <n v="56"/>
  </r>
  <r>
    <x v="3"/>
    <x v="11"/>
    <x v="1"/>
    <n v="12"/>
  </r>
  <r>
    <x v="3"/>
    <x v="12"/>
    <x v="0"/>
    <n v="7"/>
  </r>
  <r>
    <x v="3"/>
    <x v="12"/>
    <x v="1"/>
    <n v="3"/>
  </r>
  <r>
    <x v="4"/>
    <x v="0"/>
    <x v="0"/>
    <n v="10"/>
  </r>
  <r>
    <x v="4"/>
    <x v="0"/>
    <x v="1"/>
    <n v="2"/>
  </r>
  <r>
    <x v="4"/>
    <x v="1"/>
    <x v="0"/>
    <n v="122"/>
  </r>
  <r>
    <x v="4"/>
    <x v="1"/>
    <x v="1"/>
    <n v="13"/>
  </r>
  <r>
    <x v="4"/>
    <x v="2"/>
    <x v="0"/>
    <n v="22"/>
  </r>
  <r>
    <x v="4"/>
    <x v="2"/>
    <x v="1"/>
    <n v="1"/>
  </r>
  <r>
    <x v="4"/>
    <x v="3"/>
    <x v="0"/>
    <n v="11"/>
  </r>
  <r>
    <x v="4"/>
    <x v="3"/>
    <x v="1"/>
    <n v="7"/>
  </r>
  <r>
    <x v="4"/>
    <x v="4"/>
    <x v="0"/>
    <n v="146"/>
  </r>
  <r>
    <x v="4"/>
    <x v="4"/>
    <x v="1"/>
    <n v="11"/>
  </r>
  <r>
    <x v="4"/>
    <x v="5"/>
    <x v="0"/>
    <n v="17"/>
  </r>
  <r>
    <x v="4"/>
    <x v="5"/>
    <x v="1"/>
    <n v="19"/>
  </r>
  <r>
    <x v="4"/>
    <x v="6"/>
    <x v="0"/>
    <n v="47"/>
  </r>
  <r>
    <x v="4"/>
    <x v="6"/>
    <x v="1"/>
    <n v="4"/>
  </r>
  <r>
    <x v="4"/>
    <x v="7"/>
    <x v="0"/>
    <n v="121"/>
  </r>
  <r>
    <x v="4"/>
    <x v="7"/>
    <x v="1"/>
    <n v="5"/>
  </r>
  <r>
    <x v="4"/>
    <x v="8"/>
    <x v="0"/>
    <n v="17"/>
  </r>
  <r>
    <x v="4"/>
    <x v="8"/>
    <x v="1"/>
    <n v="5"/>
  </r>
  <r>
    <x v="4"/>
    <x v="9"/>
    <x v="0"/>
    <n v="12"/>
  </r>
  <r>
    <x v="4"/>
    <x v="9"/>
    <x v="1"/>
    <n v="124"/>
  </r>
  <r>
    <x v="4"/>
    <x v="10"/>
    <x v="0"/>
    <n v="90"/>
  </r>
  <r>
    <x v="4"/>
    <x v="10"/>
    <x v="1"/>
    <n v="14"/>
  </r>
  <r>
    <x v="4"/>
    <x v="11"/>
    <x v="0"/>
    <n v="52"/>
  </r>
  <r>
    <x v="4"/>
    <x v="11"/>
    <x v="1"/>
    <n v="14"/>
  </r>
  <r>
    <x v="4"/>
    <x v="12"/>
    <x v="0"/>
    <n v="5"/>
  </r>
  <r>
    <x v="4"/>
    <x v="12"/>
    <x v="1"/>
    <n v="2"/>
  </r>
  <r>
    <x v="5"/>
    <x v="0"/>
    <x v="0"/>
    <n v="21"/>
  </r>
  <r>
    <x v="5"/>
    <x v="0"/>
    <x v="1"/>
    <n v="2"/>
  </r>
  <r>
    <x v="5"/>
    <x v="1"/>
    <x v="0"/>
    <n v="147"/>
  </r>
  <r>
    <x v="5"/>
    <x v="1"/>
    <x v="1"/>
    <n v="57"/>
  </r>
  <r>
    <x v="5"/>
    <x v="2"/>
    <x v="0"/>
    <n v="26"/>
  </r>
  <r>
    <x v="5"/>
    <x v="2"/>
    <x v="1"/>
    <n v="6"/>
  </r>
  <r>
    <x v="5"/>
    <x v="3"/>
    <x v="0"/>
    <n v="19"/>
  </r>
  <r>
    <x v="5"/>
    <x v="3"/>
    <x v="1"/>
    <n v="2"/>
  </r>
  <r>
    <x v="5"/>
    <x v="4"/>
    <x v="0"/>
    <n v="105"/>
  </r>
  <r>
    <x v="5"/>
    <x v="4"/>
    <x v="1"/>
    <n v="8"/>
  </r>
  <r>
    <x v="5"/>
    <x v="5"/>
    <x v="0"/>
    <n v="16"/>
  </r>
  <r>
    <x v="5"/>
    <x v="5"/>
    <x v="1"/>
    <n v="49"/>
  </r>
  <r>
    <x v="5"/>
    <x v="6"/>
    <x v="0"/>
    <n v="57"/>
  </r>
  <r>
    <x v="5"/>
    <x v="6"/>
    <x v="1"/>
    <n v="21"/>
  </r>
  <r>
    <x v="5"/>
    <x v="7"/>
    <x v="0"/>
    <n v="115"/>
  </r>
  <r>
    <x v="5"/>
    <x v="7"/>
    <x v="1"/>
    <n v="5"/>
  </r>
  <r>
    <x v="5"/>
    <x v="8"/>
    <x v="0"/>
    <n v="17"/>
  </r>
  <r>
    <x v="5"/>
    <x v="8"/>
    <x v="1"/>
    <n v="3"/>
  </r>
  <r>
    <x v="5"/>
    <x v="9"/>
    <x v="0"/>
    <n v="6"/>
  </r>
  <r>
    <x v="5"/>
    <x v="9"/>
    <x v="1"/>
    <n v="204"/>
  </r>
  <r>
    <x v="5"/>
    <x v="10"/>
    <x v="0"/>
    <n v="116"/>
  </r>
  <r>
    <x v="5"/>
    <x v="10"/>
    <x v="1"/>
    <n v="13"/>
  </r>
  <r>
    <x v="5"/>
    <x v="11"/>
    <x v="0"/>
    <n v="62"/>
  </r>
  <r>
    <x v="5"/>
    <x v="11"/>
    <x v="1"/>
    <n v="4"/>
  </r>
  <r>
    <x v="5"/>
    <x v="12"/>
    <x v="0"/>
    <n v="9"/>
  </r>
  <r>
    <x v="5"/>
    <x v="12"/>
    <x v="1"/>
    <n v="6"/>
  </r>
  <r>
    <x v="6"/>
    <x v="0"/>
    <x v="0"/>
    <n v="19"/>
  </r>
  <r>
    <x v="6"/>
    <x v="0"/>
    <x v="1"/>
    <n v="4"/>
  </r>
  <r>
    <x v="6"/>
    <x v="1"/>
    <x v="0"/>
    <n v="123"/>
  </r>
  <r>
    <x v="6"/>
    <x v="1"/>
    <x v="1"/>
    <n v="15"/>
  </r>
  <r>
    <x v="6"/>
    <x v="2"/>
    <x v="0"/>
    <n v="10"/>
  </r>
  <r>
    <x v="6"/>
    <x v="2"/>
    <x v="1"/>
    <n v="5"/>
  </r>
  <r>
    <x v="6"/>
    <x v="3"/>
    <x v="0"/>
    <n v="12"/>
  </r>
  <r>
    <x v="6"/>
    <x v="3"/>
    <x v="1"/>
    <n v="2"/>
  </r>
  <r>
    <x v="6"/>
    <x v="4"/>
    <x v="0"/>
    <n v="99"/>
  </r>
  <r>
    <x v="6"/>
    <x v="4"/>
    <x v="1"/>
    <n v="12"/>
  </r>
  <r>
    <x v="6"/>
    <x v="5"/>
    <x v="0"/>
    <n v="37"/>
  </r>
  <r>
    <x v="6"/>
    <x v="5"/>
    <x v="1"/>
    <n v="25"/>
  </r>
  <r>
    <x v="6"/>
    <x v="6"/>
    <x v="0"/>
    <n v="38"/>
  </r>
  <r>
    <x v="6"/>
    <x v="6"/>
    <x v="1"/>
    <n v="9"/>
  </r>
  <r>
    <x v="6"/>
    <x v="7"/>
    <x v="0"/>
    <n v="121"/>
  </r>
  <r>
    <x v="6"/>
    <x v="7"/>
    <x v="1"/>
    <n v="8"/>
  </r>
  <r>
    <x v="6"/>
    <x v="8"/>
    <x v="0"/>
    <n v="13"/>
  </r>
  <r>
    <x v="6"/>
    <x v="8"/>
    <x v="1"/>
    <n v="2"/>
  </r>
  <r>
    <x v="6"/>
    <x v="9"/>
    <x v="0"/>
    <n v="9"/>
  </r>
  <r>
    <x v="6"/>
    <x v="9"/>
    <x v="1"/>
    <n v="151"/>
  </r>
  <r>
    <x v="6"/>
    <x v="10"/>
    <x v="0"/>
    <n v="103"/>
  </r>
  <r>
    <x v="6"/>
    <x v="10"/>
    <x v="1"/>
    <n v="21"/>
  </r>
  <r>
    <x v="6"/>
    <x v="11"/>
    <x v="0"/>
    <n v="47"/>
  </r>
  <r>
    <x v="6"/>
    <x v="11"/>
    <x v="1"/>
    <n v="6"/>
  </r>
  <r>
    <x v="6"/>
    <x v="12"/>
    <x v="0"/>
    <n v="5"/>
  </r>
  <r>
    <x v="6"/>
    <x v="12"/>
    <x v="1"/>
    <n v="4"/>
  </r>
  <r>
    <x v="7"/>
    <x v="0"/>
    <x v="0"/>
    <n v="15"/>
  </r>
  <r>
    <x v="7"/>
    <x v="0"/>
    <x v="1"/>
    <n v="0"/>
  </r>
  <r>
    <x v="7"/>
    <x v="1"/>
    <x v="0"/>
    <n v="151"/>
  </r>
  <r>
    <x v="7"/>
    <x v="1"/>
    <x v="1"/>
    <n v="29"/>
  </r>
  <r>
    <x v="7"/>
    <x v="2"/>
    <x v="0"/>
    <n v="14"/>
  </r>
  <r>
    <x v="7"/>
    <x v="2"/>
    <x v="1"/>
    <n v="21"/>
  </r>
  <r>
    <x v="7"/>
    <x v="3"/>
    <x v="0"/>
    <n v="12"/>
  </r>
  <r>
    <x v="7"/>
    <x v="3"/>
    <x v="1"/>
    <n v="12"/>
  </r>
  <r>
    <x v="7"/>
    <x v="4"/>
    <x v="0"/>
    <n v="97"/>
  </r>
  <r>
    <x v="7"/>
    <x v="4"/>
    <x v="1"/>
    <n v="9"/>
  </r>
  <r>
    <x v="7"/>
    <x v="5"/>
    <x v="0"/>
    <n v="1"/>
  </r>
  <r>
    <x v="7"/>
    <x v="5"/>
    <x v="1"/>
    <n v="21"/>
  </r>
  <r>
    <x v="7"/>
    <x v="6"/>
    <x v="0"/>
    <n v="58"/>
  </r>
  <r>
    <x v="7"/>
    <x v="6"/>
    <x v="1"/>
    <n v="25"/>
  </r>
  <r>
    <x v="7"/>
    <x v="7"/>
    <x v="0"/>
    <n v="93"/>
  </r>
  <r>
    <x v="7"/>
    <x v="7"/>
    <x v="1"/>
    <n v="5"/>
  </r>
  <r>
    <x v="7"/>
    <x v="8"/>
    <x v="0"/>
    <n v="6"/>
  </r>
  <r>
    <x v="7"/>
    <x v="8"/>
    <x v="1"/>
    <n v="2"/>
  </r>
  <r>
    <x v="7"/>
    <x v="9"/>
    <x v="0"/>
    <n v="14"/>
  </r>
  <r>
    <x v="7"/>
    <x v="9"/>
    <x v="1"/>
    <n v="168"/>
  </r>
  <r>
    <x v="7"/>
    <x v="10"/>
    <x v="0"/>
    <n v="107"/>
  </r>
  <r>
    <x v="7"/>
    <x v="10"/>
    <x v="1"/>
    <n v="26"/>
  </r>
  <r>
    <x v="7"/>
    <x v="11"/>
    <x v="0"/>
    <n v="78"/>
  </r>
  <r>
    <x v="7"/>
    <x v="11"/>
    <x v="1"/>
    <n v="21"/>
  </r>
  <r>
    <x v="7"/>
    <x v="12"/>
    <x v="0"/>
    <n v="5"/>
  </r>
  <r>
    <x v="7"/>
    <x v="12"/>
    <x v="1"/>
    <n v="4"/>
  </r>
  <r>
    <x v="8"/>
    <x v="0"/>
    <x v="0"/>
    <n v="16"/>
  </r>
  <r>
    <x v="8"/>
    <x v="0"/>
    <x v="1"/>
    <n v="0"/>
  </r>
  <r>
    <x v="8"/>
    <x v="1"/>
    <x v="0"/>
    <n v="251"/>
  </r>
  <r>
    <x v="8"/>
    <x v="1"/>
    <x v="1"/>
    <n v="27"/>
  </r>
  <r>
    <x v="8"/>
    <x v="2"/>
    <x v="0"/>
    <n v="14"/>
  </r>
  <r>
    <x v="8"/>
    <x v="2"/>
    <x v="1"/>
    <n v="15"/>
  </r>
  <r>
    <x v="8"/>
    <x v="3"/>
    <x v="0"/>
    <n v="10"/>
  </r>
  <r>
    <x v="8"/>
    <x v="3"/>
    <x v="1"/>
    <n v="5"/>
  </r>
  <r>
    <x v="8"/>
    <x v="4"/>
    <x v="0"/>
    <n v="93"/>
  </r>
  <r>
    <x v="8"/>
    <x v="4"/>
    <x v="1"/>
    <n v="15"/>
  </r>
  <r>
    <x v="8"/>
    <x v="5"/>
    <x v="0"/>
    <n v="13"/>
  </r>
  <r>
    <x v="8"/>
    <x v="5"/>
    <x v="1"/>
    <n v="26"/>
  </r>
  <r>
    <x v="8"/>
    <x v="6"/>
    <x v="0"/>
    <n v="46"/>
  </r>
  <r>
    <x v="8"/>
    <x v="6"/>
    <x v="1"/>
    <n v="14"/>
  </r>
  <r>
    <x v="8"/>
    <x v="7"/>
    <x v="0"/>
    <n v="136"/>
  </r>
  <r>
    <x v="8"/>
    <x v="7"/>
    <x v="1"/>
    <n v="1"/>
  </r>
  <r>
    <x v="8"/>
    <x v="8"/>
    <x v="0"/>
    <n v="14"/>
  </r>
  <r>
    <x v="8"/>
    <x v="8"/>
    <x v="1"/>
    <n v="2"/>
  </r>
  <r>
    <x v="8"/>
    <x v="9"/>
    <x v="0"/>
    <n v="20"/>
  </r>
  <r>
    <x v="8"/>
    <x v="9"/>
    <x v="1"/>
    <n v="116"/>
  </r>
  <r>
    <x v="8"/>
    <x v="10"/>
    <x v="0"/>
    <n v="131"/>
  </r>
  <r>
    <x v="8"/>
    <x v="10"/>
    <x v="1"/>
    <n v="19"/>
  </r>
  <r>
    <x v="8"/>
    <x v="11"/>
    <x v="0"/>
    <n v="61"/>
  </r>
  <r>
    <x v="8"/>
    <x v="11"/>
    <x v="1"/>
    <n v="10"/>
  </r>
  <r>
    <x v="8"/>
    <x v="12"/>
    <x v="0"/>
    <n v="6"/>
  </r>
  <r>
    <x v="8"/>
    <x v="12"/>
    <x v="1"/>
    <n v="1"/>
  </r>
  <r>
    <x v="9"/>
    <x v="0"/>
    <x v="0"/>
    <n v="19"/>
  </r>
  <r>
    <x v="9"/>
    <x v="0"/>
    <x v="1"/>
    <n v="0"/>
  </r>
  <r>
    <x v="9"/>
    <x v="1"/>
    <x v="0"/>
    <n v="106"/>
  </r>
  <r>
    <x v="9"/>
    <x v="1"/>
    <x v="1"/>
    <n v="28"/>
  </r>
  <r>
    <x v="9"/>
    <x v="2"/>
    <x v="0"/>
    <n v="10"/>
  </r>
  <r>
    <x v="9"/>
    <x v="2"/>
    <x v="1"/>
    <n v="4"/>
  </r>
  <r>
    <x v="9"/>
    <x v="3"/>
    <x v="0"/>
    <n v="8"/>
  </r>
  <r>
    <x v="9"/>
    <x v="3"/>
    <x v="1"/>
    <n v="2"/>
  </r>
  <r>
    <x v="9"/>
    <x v="4"/>
    <x v="0"/>
    <n v="92"/>
  </r>
  <r>
    <x v="9"/>
    <x v="4"/>
    <x v="1"/>
    <n v="9"/>
  </r>
  <r>
    <x v="9"/>
    <x v="5"/>
    <x v="0"/>
    <n v="18"/>
  </r>
  <r>
    <x v="9"/>
    <x v="5"/>
    <x v="1"/>
    <n v="33"/>
  </r>
  <r>
    <x v="9"/>
    <x v="6"/>
    <x v="0"/>
    <n v="51"/>
  </r>
  <r>
    <x v="9"/>
    <x v="6"/>
    <x v="1"/>
    <n v="11"/>
  </r>
  <r>
    <x v="9"/>
    <x v="7"/>
    <x v="0"/>
    <n v="84"/>
  </r>
  <r>
    <x v="9"/>
    <x v="7"/>
    <x v="1"/>
    <n v="8"/>
  </r>
  <r>
    <x v="9"/>
    <x v="8"/>
    <x v="0"/>
    <n v="13"/>
  </r>
  <r>
    <x v="9"/>
    <x v="8"/>
    <x v="1"/>
    <n v="1"/>
  </r>
  <r>
    <x v="9"/>
    <x v="9"/>
    <x v="0"/>
    <n v="21"/>
  </r>
  <r>
    <x v="9"/>
    <x v="9"/>
    <x v="1"/>
    <n v="149"/>
  </r>
  <r>
    <x v="9"/>
    <x v="10"/>
    <x v="0"/>
    <n v="121"/>
  </r>
  <r>
    <x v="9"/>
    <x v="10"/>
    <x v="1"/>
    <n v="12"/>
  </r>
  <r>
    <x v="9"/>
    <x v="11"/>
    <x v="0"/>
    <n v="49"/>
  </r>
  <r>
    <x v="9"/>
    <x v="11"/>
    <x v="1"/>
    <n v="9"/>
  </r>
  <r>
    <x v="9"/>
    <x v="12"/>
    <x v="0"/>
    <n v="15"/>
  </r>
  <r>
    <x v="9"/>
    <x v="12"/>
    <x v="1"/>
    <n v="4"/>
  </r>
  <r>
    <x v="10"/>
    <x v="0"/>
    <x v="0"/>
    <n v="22"/>
  </r>
  <r>
    <x v="10"/>
    <x v="0"/>
    <x v="1"/>
    <n v="3"/>
  </r>
  <r>
    <x v="10"/>
    <x v="1"/>
    <x v="0"/>
    <n v="90"/>
  </r>
  <r>
    <x v="10"/>
    <x v="1"/>
    <x v="1"/>
    <n v="14"/>
  </r>
  <r>
    <x v="10"/>
    <x v="2"/>
    <x v="0"/>
    <n v="6"/>
  </r>
  <r>
    <x v="10"/>
    <x v="2"/>
    <x v="1"/>
    <n v="1"/>
  </r>
  <r>
    <x v="10"/>
    <x v="3"/>
    <x v="0"/>
    <n v="6"/>
  </r>
  <r>
    <x v="10"/>
    <x v="3"/>
    <x v="1"/>
    <n v="1"/>
  </r>
  <r>
    <x v="10"/>
    <x v="4"/>
    <x v="0"/>
    <n v="73"/>
  </r>
  <r>
    <x v="10"/>
    <x v="4"/>
    <x v="1"/>
    <n v="5"/>
  </r>
  <r>
    <x v="10"/>
    <x v="5"/>
    <x v="0"/>
    <n v="14"/>
  </r>
  <r>
    <x v="10"/>
    <x v="5"/>
    <x v="1"/>
    <n v="25"/>
  </r>
  <r>
    <x v="10"/>
    <x v="6"/>
    <x v="0"/>
    <n v="37"/>
  </r>
  <r>
    <x v="10"/>
    <x v="6"/>
    <x v="1"/>
    <n v="15"/>
  </r>
  <r>
    <x v="10"/>
    <x v="7"/>
    <x v="0"/>
    <n v="95"/>
  </r>
  <r>
    <x v="10"/>
    <x v="7"/>
    <x v="1"/>
    <n v="3"/>
  </r>
  <r>
    <x v="10"/>
    <x v="8"/>
    <x v="0"/>
    <n v="4"/>
  </r>
  <r>
    <x v="10"/>
    <x v="8"/>
    <x v="1"/>
    <n v="3"/>
  </r>
  <r>
    <x v="10"/>
    <x v="9"/>
    <x v="0"/>
    <n v="7"/>
  </r>
  <r>
    <x v="10"/>
    <x v="9"/>
    <x v="1"/>
    <n v="92"/>
  </r>
  <r>
    <x v="10"/>
    <x v="10"/>
    <x v="0"/>
    <n v="168"/>
  </r>
  <r>
    <x v="10"/>
    <x v="10"/>
    <x v="1"/>
    <n v="13"/>
  </r>
  <r>
    <x v="10"/>
    <x v="11"/>
    <x v="0"/>
    <n v="29"/>
  </r>
  <r>
    <x v="10"/>
    <x v="11"/>
    <x v="1"/>
    <n v="8"/>
  </r>
  <r>
    <x v="10"/>
    <x v="12"/>
    <x v="0"/>
    <n v="9"/>
  </r>
  <r>
    <x v="10"/>
    <x v="12"/>
    <x v="1"/>
    <n v="5"/>
  </r>
  <r>
    <x v="11"/>
    <x v="0"/>
    <x v="0"/>
    <n v="17"/>
  </r>
  <r>
    <x v="11"/>
    <x v="0"/>
    <x v="1"/>
    <n v="0"/>
  </r>
  <r>
    <x v="11"/>
    <x v="1"/>
    <x v="0"/>
    <n v="83"/>
  </r>
  <r>
    <x v="11"/>
    <x v="1"/>
    <x v="1"/>
    <n v="24"/>
  </r>
  <r>
    <x v="11"/>
    <x v="2"/>
    <x v="0"/>
    <n v="5"/>
  </r>
  <r>
    <x v="11"/>
    <x v="2"/>
    <x v="1"/>
    <n v="2"/>
  </r>
  <r>
    <x v="11"/>
    <x v="3"/>
    <x v="0"/>
    <n v="19"/>
  </r>
  <r>
    <x v="11"/>
    <x v="3"/>
    <x v="1"/>
    <n v="1"/>
  </r>
  <r>
    <x v="11"/>
    <x v="4"/>
    <x v="0"/>
    <n v="85"/>
  </r>
  <r>
    <x v="11"/>
    <x v="4"/>
    <x v="1"/>
    <n v="6"/>
  </r>
  <r>
    <x v="11"/>
    <x v="5"/>
    <x v="0"/>
    <n v="7"/>
  </r>
  <r>
    <x v="11"/>
    <x v="5"/>
    <x v="1"/>
    <n v="31"/>
  </r>
  <r>
    <x v="11"/>
    <x v="6"/>
    <x v="0"/>
    <n v="51"/>
  </r>
  <r>
    <x v="11"/>
    <x v="6"/>
    <x v="1"/>
    <n v="8"/>
  </r>
  <r>
    <x v="11"/>
    <x v="7"/>
    <x v="0"/>
    <n v="94"/>
  </r>
  <r>
    <x v="11"/>
    <x v="7"/>
    <x v="1"/>
    <n v="3"/>
  </r>
  <r>
    <x v="11"/>
    <x v="8"/>
    <x v="0"/>
    <n v="10"/>
  </r>
  <r>
    <x v="11"/>
    <x v="8"/>
    <x v="1"/>
    <n v="0"/>
  </r>
  <r>
    <x v="11"/>
    <x v="9"/>
    <x v="0"/>
    <n v="11"/>
  </r>
  <r>
    <x v="11"/>
    <x v="9"/>
    <x v="1"/>
    <n v="92"/>
  </r>
  <r>
    <x v="11"/>
    <x v="10"/>
    <x v="0"/>
    <n v="127"/>
  </r>
  <r>
    <x v="11"/>
    <x v="10"/>
    <x v="1"/>
    <n v="9"/>
  </r>
  <r>
    <x v="11"/>
    <x v="11"/>
    <x v="0"/>
    <n v="46"/>
  </r>
  <r>
    <x v="11"/>
    <x v="11"/>
    <x v="1"/>
    <n v="5"/>
  </r>
  <r>
    <x v="11"/>
    <x v="12"/>
    <x v="0"/>
    <n v="6"/>
  </r>
  <r>
    <x v="11"/>
    <x v="12"/>
    <x v="1"/>
    <n v="8"/>
  </r>
  <r>
    <x v="12"/>
    <x v="0"/>
    <x v="0"/>
    <n v="18"/>
  </r>
  <r>
    <x v="12"/>
    <x v="0"/>
    <x v="1"/>
    <n v="2"/>
  </r>
  <r>
    <x v="12"/>
    <x v="1"/>
    <x v="0"/>
    <n v="84"/>
  </r>
  <r>
    <x v="12"/>
    <x v="1"/>
    <x v="1"/>
    <n v="23"/>
  </r>
  <r>
    <x v="12"/>
    <x v="2"/>
    <x v="0"/>
    <n v="20"/>
  </r>
  <r>
    <x v="12"/>
    <x v="2"/>
    <x v="1"/>
    <n v="1"/>
  </r>
  <r>
    <x v="12"/>
    <x v="3"/>
    <x v="0"/>
    <n v="10"/>
  </r>
  <r>
    <x v="12"/>
    <x v="3"/>
    <x v="1"/>
    <n v="5"/>
  </r>
  <r>
    <x v="12"/>
    <x v="4"/>
    <x v="0"/>
    <n v="106"/>
  </r>
  <r>
    <x v="12"/>
    <x v="4"/>
    <x v="1"/>
    <n v="1"/>
  </r>
  <r>
    <x v="12"/>
    <x v="5"/>
    <x v="0"/>
    <n v="10"/>
  </r>
  <r>
    <x v="12"/>
    <x v="5"/>
    <x v="1"/>
    <n v="30"/>
  </r>
  <r>
    <x v="12"/>
    <x v="6"/>
    <x v="0"/>
    <n v="59"/>
  </r>
  <r>
    <x v="12"/>
    <x v="6"/>
    <x v="1"/>
    <n v="26"/>
  </r>
  <r>
    <x v="12"/>
    <x v="7"/>
    <x v="0"/>
    <n v="88"/>
  </r>
  <r>
    <x v="12"/>
    <x v="7"/>
    <x v="1"/>
    <n v="4"/>
  </r>
  <r>
    <x v="12"/>
    <x v="8"/>
    <x v="0"/>
    <n v="13"/>
  </r>
  <r>
    <x v="12"/>
    <x v="8"/>
    <x v="1"/>
    <n v="2"/>
  </r>
  <r>
    <x v="12"/>
    <x v="9"/>
    <x v="0"/>
    <n v="4"/>
  </r>
  <r>
    <x v="12"/>
    <x v="9"/>
    <x v="1"/>
    <n v="108"/>
  </r>
  <r>
    <x v="12"/>
    <x v="10"/>
    <x v="0"/>
    <n v="131"/>
  </r>
  <r>
    <x v="12"/>
    <x v="10"/>
    <x v="1"/>
    <n v="28"/>
  </r>
  <r>
    <x v="12"/>
    <x v="11"/>
    <x v="0"/>
    <n v="28"/>
  </r>
  <r>
    <x v="12"/>
    <x v="11"/>
    <x v="1"/>
    <n v="4"/>
  </r>
  <r>
    <x v="12"/>
    <x v="12"/>
    <x v="0"/>
    <n v="6"/>
  </r>
  <r>
    <x v="12"/>
    <x v="12"/>
    <x v="1"/>
    <n v="1"/>
  </r>
  <r>
    <x v="13"/>
    <x v="0"/>
    <x v="0"/>
    <n v="21"/>
  </r>
  <r>
    <x v="13"/>
    <x v="0"/>
    <x v="1"/>
    <n v="1"/>
  </r>
  <r>
    <x v="13"/>
    <x v="1"/>
    <x v="0"/>
    <n v="72"/>
  </r>
  <r>
    <x v="13"/>
    <x v="1"/>
    <x v="1"/>
    <n v="22"/>
  </r>
  <r>
    <x v="13"/>
    <x v="2"/>
    <x v="0"/>
    <n v="9"/>
  </r>
  <r>
    <x v="13"/>
    <x v="2"/>
    <x v="1"/>
    <n v="5"/>
  </r>
  <r>
    <x v="13"/>
    <x v="3"/>
    <x v="0"/>
    <n v="7"/>
  </r>
  <r>
    <x v="13"/>
    <x v="3"/>
    <x v="1"/>
    <n v="0"/>
  </r>
  <r>
    <x v="13"/>
    <x v="4"/>
    <x v="0"/>
    <n v="115"/>
  </r>
  <r>
    <x v="13"/>
    <x v="4"/>
    <x v="1"/>
    <n v="6"/>
  </r>
  <r>
    <x v="13"/>
    <x v="5"/>
    <x v="0"/>
    <n v="8"/>
  </r>
  <r>
    <x v="13"/>
    <x v="5"/>
    <x v="1"/>
    <n v="29"/>
  </r>
  <r>
    <x v="13"/>
    <x v="6"/>
    <x v="0"/>
    <n v="69"/>
  </r>
  <r>
    <x v="13"/>
    <x v="6"/>
    <x v="1"/>
    <n v="23"/>
  </r>
  <r>
    <x v="13"/>
    <x v="7"/>
    <x v="0"/>
    <n v="77"/>
  </r>
  <r>
    <x v="13"/>
    <x v="7"/>
    <x v="1"/>
    <n v="5"/>
  </r>
  <r>
    <x v="13"/>
    <x v="8"/>
    <x v="0"/>
    <n v="16"/>
  </r>
  <r>
    <x v="13"/>
    <x v="8"/>
    <x v="1"/>
    <n v="2"/>
  </r>
  <r>
    <x v="13"/>
    <x v="9"/>
    <x v="0"/>
    <n v="21"/>
  </r>
  <r>
    <x v="13"/>
    <x v="9"/>
    <x v="1"/>
    <n v="155"/>
  </r>
  <r>
    <x v="13"/>
    <x v="10"/>
    <x v="0"/>
    <n v="116"/>
  </r>
  <r>
    <x v="13"/>
    <x v="10"/>
    <x v="1"/>
    <n v="10"/>
  </r>
  <r>
    <x v="13"/>
    <x v="11"/>
    <x v="0"/>
    <n v="47"/>
  </r>
  <r>
    <x v="13"/>
    <x v="11"/>
    <x v="1"/>
    <n v="12"/>
  </r>
  <r>
    <x v="13"/>
    <x v="12"/>
    <x v="0"/>
    <n v="5"/>
  </r>
  <r>
    <x v="13"/>
    <x v="12"/>
    <x v="1"/>
    <n v="5"/>
  </r>
  <r>
    <x v="14"/>
    <x v="0"/>
    <x v="0"/>
    <n v="12"/>
  </r>
  <r>
    <x v="14"/>
    <x v="0"/>
    <x v="1"/>
    <n v="0"/>
  </r>
  <r>
    <x v="14"/>
    <x v="1"/>
    <x v="0"/>
    <n v="79"/>
  </r>
  <r>
    <x v="14"/>
    <x v="1"/>
    <x v="1"/>
    <n v="20"/>
  </r>
  <r>
    <x v="14"/>
    <x v="2"/>
    <x v="0"/>
    <n v="13"/>
  </r>
  <r>
    <x v="14"/>
    <x v="2"/>
    <x v="1"/>
    <n v="5"/>
  </r>
  <r>
    <x v="14"/>
    <x v="3"/>
    <x v="0"/>
    <n v="15"/>
  </r>
  <r>
    <x v="14"/>
    <x v="3"/>
    <x v="1"/>
    <n v="2"/>
  </r>
  <r>
    <x v="14"/>
    <x v="4"/>
    <x v="0"/>
    <n v="117"/>
  </r>
  <r>
    <x v="14"/>
    <x v="4"/>
    <x v="1"/>
    <n v="8"/>
  </r>
  <r>
    <x v="14"/>
    <x v="5"/>
    <x v="0"/>
    <n v="28"/>
  </r>
  <r>
    <x v="14"/>
    <x v="5"/>
    <x v="1"/>
    <n v="21"/>
  </r>
  <r>
    <x v="14"/>
    <x v="6"/>
    <x v="0"/>
    <n v="50"/>
  </r>
  <r>
    <x v="14"/>
    <x v="6"/>
    <x v="1"/>
    <n v="24"/>
  </r>
  <r>
    <x v="14"/>
    <x v="7"/>
    <x v="0"/>
    <n v="64"/>
  </r>
  <r>
    <x v="14"/>
    <x v="7"/>
    <x v="1"/>
    <n v="7"/>
  </r>
  <r>
    <x v="14"/>
    <x v="8"/>
    <x v="0"/>
    <n v="0"/>
  </r>
  <r>
    <x v="14"/>
    <x v="8"/>
    <x v="1"/>
    <n v="0"/>
  </r>
  <r>
    <x v="14"/>
    <x v="9"/>
    <x v="0"/>
    <n v="8"/>
  </r>
  <r>
    <x v="14"/>
    <x v="9"/>
    <x v="1"/>
    <n v="212"/>
  </r>
  <r>
    <x v="14"/>
    <x v="10"/>
    <x v="0"/>
    <n v="129"/>
  </r>
  <r>
    <x v="14"/>
    <x v="10"/>
    <x v="1"/>
    <n v="16"/>
  </r>
  <r>
    <x v="14"/>
    <x v="11"/>
    <x v="0"/>
    <n v="68"/>
  </r>
  <r>
    <x v="14"/>
    <x v="11"/>
    <x v="1"/>
    <n v="6"/>
  </r>
  <r>
    <x v="14"/>
    <x v="12"/>
    <x v="0"/>
    <n v="13"/>
  </r>
  <r>
    <x v="14"/>
    <x v="12"/>
    <x v="1"/>
    <n v="3"/>
  </r>
  <r>
    <x v="15"/>
    <x v="0"/>
    <x v="0"/>
    <n v="38"/>
  </r>
  <r>
    <x v="15"/>
    <x v="0"/>
    <x v="1"/>
    <n v="0"/>
  </r>
  <r>
    <x v="15"/>
    <x v="1"/>
    <x v="0"/>
    <n v="132"/>
  </r>
  <r>
    <x v="15"/>
    <x v="1"/>
    <x v="1"/>
    <n v="16"/>
  </r>
  <r>
    <x v="15"/>
    <x v="2"/>
    <x v="0"/>
    <n v="65"/>
  </r>
  <r>
    <x v="15"/>
    <x v="2"/>
    <x v="1"/>
    <n v="1"/>
  </r>
  <r>
    <x v="15"/>
    <x v="3"/>
    <x v="0"/>
    <n v="9"/>
  </r>
  <r>
    <x v="15"/>
    <x v="3"/>
    <x v="1"/>
    <n v="1"/>
  </r>
  <r>
    <x v="15"/>
    <x v="4"/>
    <x v="0"/>
    <n v="92"/>
  </r>
  <r>
    <x v="15"/>
    <x v="4"/>
    <x v="1"/>
    <n v="11"/>
  </r>
  <r>
    <x v="15"/>
    <x v="5"/>
    <x v="0"/>
    <n v="29"/>
  </r>
  <r>
    <x v="15"/>
    <x v="5"/>
    <x v="1"/>
    <n v="23"/>
  </r>
  <r>
    <x v="15"/>
    <x v="6"/>
    <x v="0"/>
    <n v="40"/>
  </r>
  <r>
    <x v="15"/>
    <x v="6"/>
    <x v="1"/>
    <n v="10"/>
  </r>
  <r>
    <x v="15"/>
    <x v="7"/>
    <x v="0"/>
    <n v="129"/>
  </r>
  <r>
    <x v="15"/>
    <x v="7"/>
    <x v="1"/>
    <n v="6"/>
  </r>
  <r>
    <x v="15"/>
    <x v="8"/>
    <x v="0"/>
    <n v="7"/>
  </r>
  <r>
    <x v="15"/>
    <x v="8"/>
    <x v="1"/>
    <n v="1"/>
  </r>
  <r>
    <x v="15"/>
    <x v="9"/>
    <x v="0"/>
    <n v="13"/>
  </r>
  <r>
    <x v="15"/>
    <x v="9"/>
    <x v="1"/>
    <n v="148"/>
  </r>
  <r>
    <x v="15"/>
    <x v="10"/>
    <x v="0"/>
    <n v="159"/>
  </r>
  <r>
    <x v="15"/>
    <x v="10"/>
    <x v="1"/>
    <n v="19"/>
  </r>
  <r>
    <x v="15"/>
    <x v="11"/>
    <x v="0"/>
    <n v="24"/>
  </r>
  <r>
    <x v="15"/>
    <x v="11"/>
    <x v="1"/>
    <n v="9"/>
  </r>
  <r>
    <x v="15"/>
    <x v="12"/>
    <x v="0"/>
    <n v="7"/>
  </r>
  <r>
    <x v="15"/>
    <x v="12"/>
    <x v="1"/>
    <n v="2"/>
  </r>
  <r>
    <x v="16"/>
    <x v="13"/>
    <x v="2"/>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7">
  <r>
    <x v="0"/>
    <x v="0"/>
    <x v="0"/>
    <n v="481"/>
  </r>
  <r>
    <x v="0"/>
    <x v="0"/>
    <x v="1"/>
    <n v="208"/>
  </r>
  <r>
    <x v="0"/>
    <x v="1"/>
    <x v="0"/>
    <n v="1820"/>
  </r>
  <r>
    <x v="0"/>
    <x v="1"/>
    <x v="1"/>
    <n v="202"/>
  </r>
  <r>
    <x v="0"/>
    <x v="2"/>
    <x v="0"/>
    <n v="640"/>
  </r>
  <r>
    <x v="0"/>
    <x v="2"/>
    <x v="1"/>
    <n v="215"/>
  </r>
  <r>
    <x v="0"/>
    <x v="3"/>
    <x v="0"/>
    <n v="559"/>
  </r>
  <r>
    <x v="0"/>
    <x v="3"/>
    <x v="1"/>
    <n v="229"/>
  </r>
  <r>
    <x v="0"/>
    <x v="4"/>
    <x v="0"/>
    <n v="1446"/>
  </r>
  <r>
    <x v="0"/>
    <x v="4"/>
    <x v="1"/>
    <n v="285"/>
  </r>
  <r>
    <x v="0"/>
    <x v="5"/>
    <x v="0"/>
    <n v="704"/>
  </r>
  <r>
    <x v="0"/>
    <x v="5"/>
    <x v="1"/>
    <n v="213"/>
  </r>
  <r>
    <x v="0"/>
    <x v="6"/>
    <x v="0"/>
    <n v="739"/>
  </r>
  <r>
    <x v="0"/>
    <x v="6"/>
    <x v="1"/>
    <n v="194"/>
  </r>
  <r>
    <x v="0"/>
    <x v="7"/>
    <x v="0"/>
    <n v="2458"/>
  </r>
  <r>
    <x v="0"/>
    <x v="7"/>
    <x v="1"/>
    <n v="501"/>
  </r>
  <r>
    <x v="0"/>
    <x v="8"/>
    <x v="0"/>
    <n v="769"/>
  </r>
  <r>
    <x v="0"/>
    <x v="8"/>
    <x v="1"/>
    <n v="181"/>
  </r>
  <r>
    <x v="0"/>
    <x v="9"/>
    <x v="0"/>
    <n v="551"/>
  </r>
  <r>
    <x v="0"/>
    <x v="9"/>
    <x v="1"/>
    <n v="817"/>
  </r>
  <r>
    <x v="0"/>
    <x v="10"/>
    <x v="0"/>
    <n v="2432"/>
  </r>
  <r>
    <x v="0"/>
    <x v="10"/>
    <x v="1"/>
    <n v="2270"/>
  </r>
  <r>
    <x v="0"/>
    <x v="11"/>
    <x v="0"/>
    <n v="1897"/>
  </r>
  <r>
    <x v="0"/>
    <x v="11"/>
    <x v="1"/>
    <n v="524"/>
  </r>
  <r>
    <x v="0"/>
    <x v="12"/>
    <x v="0"/>
    <n v="194"/>
  </r>
  <r>
    <x v="0"/>
    <x v="12"/>
    <x v="1"/>
    <n v="227"/>
  </r>
  <r>
    <x v="1"/>
    <x v="0"/>
    <x v="0"/>
    <n v="479"/>
  </r>
  <r>
    <x v="1"/>
    <x v="0"/>
    <x v="1"/>
    <n v="241"/>
  </r>
  <r>
    <x v="1"/>
    <x v="1"/>
    <x v="0"/>
    <n v="1607"/>
  </r>
  <r>
    <x v="1"/>
    <x v="1"/>
    <x v="1"/>
    <n v="204"/>
  </r>
  <r>
    <x v="1"/>
    <x v="2"/>
    <x v="0"/>
    <n v="600"/>
  </r>
  <r>
    <x v="1"/>
    <x v="2"/>
    <x v="1"/>
    <n v="221"/>
  </r>
  <r>
    <x v="1"/>
    <x v="3"/>
    <x v="0"/>
    <n v="513"/>
  </r>
  <r>
    <x v="1"/>
    <x v="3"/>
    <x v="1"/>
    <n v="256"/>
  </r>
  <r>
    <x v="1"/>
    <x v="4"/>
    <x v="0"/>
    <n v="1418"/>
  </r>
  <r>
    <x v="1"/>
    <x v="4"/>
    <x v="1"/>
    <n v="290"/>
  </r>
  <r>
    <x v="1"/>
    <x v="5"/>
    <x v="0"/>
    <n v="659"/>
  </r>
  <r>
    <x v="1"/>
    <x v="5"/>
    <x v="1"/>
    <n v="177"/>
  </r>
  <r>
    <x v="1"/>
    <x v="6"/>
    <x v="0"/>
    <n v="696"/>
  </r>
  <r>
    <x v="1"/>
    <x v="6"/>
    <x v="1"/>
    <n v="174"/>
  </r>
  <r>
    <x v="1"/>
    <x v="7"/>
    <x v="0"/>
    <n v="2385"/>
  </r>
  <r>
    <x v="1"/>
    <x v="7"/>
    <x v="1"/>
    <n v="476"/>
  </r>
  <r>
    <x v="1"/>
    <x v="8"/>
    <x v="0"/>
    <n v="703"/>
  </r>
  <r>
    <x v="1"/>
    <x v="8"/>
    <x v="1"/>
    <n v="191"/>
  </r>
  <r>
    <x v="1"/>
    <x v="9"/>
    <x v="0"/>
    <n v="501"/>
  </r>
  <r>
    <x v="1"/>
    <x v="9"/>
    <x v="1"/>
    <n v="811"/>
  </r>
  <r>
    <x v="1"/>
    <x v="10"/>
    <x v="0"/>
    <n v="2646"/>
  </r>
  <r>
    <x v="1"/>
    <x v="10"/>
    <x v="1"/>
    <n v="2297"/>
  </r>
  <r>
    <x v="1"/>
    <x v="11"/>
    <x v="0"/>
    <n v="1849"/>
  </r>
  <r>
    <x v="1"/>
    <x v="11"/>
    <x v="1"/>
    <n v="560"/>
  </r>
  <r>
    <x v="1"/>
    <x v="12"/>
    <x v="0"/>
    <n v="152"/>
  </r>
  <r>
    <x v="1"/>
    <x v="12"/>
    <x v="1"/>
    <n v="217"/>
  </r>
  <r>
    <x v="2"/>
    <x v="0"/>
    <x v="0"/>
    <n v="408"/>
  </r>
  <r>
    <x v="2"/>
    <x v="0"/>
    <x v="1"/>
    <n v="152"/>
  </r>
  <r>
    <x v="2"/>
    <x v="1"/>
    <x v="0"/>
    <n v="1391"/>
  </r>
  <r>
    <x v="2"/>
    <x v="1"/>
    <x v="1"/>
    <n v="173"/>
  </r>
  <r>
    <x v="2"/>
    <x v="2"/>
    <x v="0"/>
    <n v="604"/>
  </r>
  <r>
    <x v="2"/>
    <x v="2"/>
    <x v="1"/>
    <n v="170"/>
  </r>
  <r>
    <x v="2"/>
    <x v="3"/>
    <x v="0"/>
    <n v="459"/>
  </r>
  <r>
    <x v="2"/>
    <x v="3"/>
    <x v="1"/>
    <n v="199"/>
  </r>
  <r>
    <x v="2"/>
    <x v="4"/>
    <x v="0"/>
    <n v="1354"/>
  </r>
  <r>
    <x v="2"/>
    <x v="4"/>
    <x v="1"/>
    <n v="216"/>
  </r>
  <r>
    <x v="2"/>
    <x v="5"/>
    <x v="0"/>
    <n v="582"/>
  </r>
  <r>
    <x v="2"/>
    <x v="5"/>
    <x v="1"/>
    <n v="179"/>
  </r>
  <r>
    <x v="2"/>
    <x v="6"/>
    <x v="0"/>
    <n v="639"/>
  </r>
  <r>
    <x v="2"/>
    <x v="6"/>
    <x v="1"/>
    <n v="117"/>
  </r>
  <r>
    <x v="2"/>
    <x v="7"/>
    <x v="0"/>
    <n v="2132"/>
  </r>
  <r>
    <x v="2"/>
    <x v="7"/>
    <x v="1"/>
    <n v="266"/>
  </r>
  <r>
    <x v="2"/>
    <x v="8"/>
    <x v="0"/>
    <n v="644"/>
  </r>
  <r>
    <x v="2"/>
    <x v="8"/>
    <x v="1"/>
    <n v="126"/>
  </r>
  <r>
    <x v="2"/>
    <x v="9"/>
    <x v="0"/>
    <n v="489"/>
  </r>
  <r>
    <x v="2"/>
    <x v="9"/>
    <x v="1"/>
    <n v="722"/>
  </r>
  <r>
    <x v="2"/>
    <x v="10"/>
    <x v="0"/>
    <n v="1760"/>
  </r>
  <r>
    <x v="2"/>
    <x v="10"/>
    <x v="1"/>
    <n v="1480"/>
  </r>
  <r>
    <x v="2"/>
    <x v="11"/>
    <x v="0"/>
    <n v="1663"/>
  </r>
  <r>
    <x v="2"/>
    <x v="11"/>
    <x v="1"/>
    <n v="337"/>
  </r>
  <r>
    <x v="2"/>
    <x v="12"/>
    <x v="0"/>
    <n v="106"/>
  </r>
  <r>
    <x v="2"/>
    <x v="12"/>
    <x v="1"/>
    <n v="142"/>
  </r>
  <r>
    <x v="3"/>
    <x v="0"/>
    <x v="0"/>
    <n v="459"/>
  </r>
  <r>
    <x v="3"/>
    <x v="0"/>
    <x v="1"/>
    <n v="138"/>
  </r>
  <r>
    <x v="3"/>
    <x v="1"/>
    <x v="0"/>
    <n v="1341"/>
  </r>
  <r>
    <x v="3"/>
    <x v="1"/>
    <x v="1"/>
    <n v="147"/>
  </r>
  <r>
    <x v="3"/>
    <x v="2"/>
    <x v="0"/>
    <n v="572"/>
  </r>
  <r>
    <x v="3"/>
    <x v="2"/>
    <x v="1"/>
    <n v="127"/>
  </r>
  <r>
    <x v="3"/>
    <x v="3"/>
    <x v="0"/>
    <n v="455"/>
  </r>
  <r>
    <x v="3"/>
    <x v="3"/>
    <x v="1"/>
    <n v="139"/>
  </r>
  <r>
    <x v="3"/>
    <x v="4"/>
    <x v="0"/>
    <n v="1389"/>
  </r>
  <r>
    <x v="3"/>
    <x v="4"/>
    <x v="1"/>
    <n v="200"/>
  </r>
  <r>
    <x v="3"/>
    <x v="5"/>
    <x v="0"/>
    <n v="592"/>
  </r>
  <r>
    <x v="3"/>
    <x v="5"/>
    <x v="1"/>
    <n v="164"/>
  </r>
  <r>
    <x v="3"/>
    <x v="6"/>
    <x v="0"/>
    <n v="577"/>
  </r>
  <r>
    <x v="3"/>
    <x v="6"/>
    <x v="1"/>
    <n v="103"/>
  </r>
  <r>
    <x v="3"/>
    <x v="7"/>
    <x v="0"/>
    <n v="2136"/>
  </r>
  <r>
    <x v="3"/>
    <x v="7"/>
    <x v="1"/>
    <n v="251"/>
  </r>
  <r>
    <x v="3"/>
    <x v="8"/>
    <x v="0"/>
    <n v="613"/>
  </r>
  <r>
    <x v="3"/>
    <x v="8"/>
    <x v="1"/>
    <n v="119"/>
  </r>
  <r>
    <x v="3"/>
    <x v="9"/>
    <x v="0"/>
    <n v="455"/>
  </r>
  <r>
    <x v="3"/>
    <x v="9"/>
    <x v="1"/>
    <n v="793"/>
  </r>
  <r>
    <x v="3"/>
    <x v="10"/>
    <x v="0"/>
    <n v="2179"/>
  </r>
  <r>
    <x v="3"/>
    <x v="10"/>
    <x v="1"/>
    <n v="1417"/>
  </r>
  <r>
    <x v="3"/>
    <x v="11"/>
    <x v="0"/>
    <n v="1623"/>
  </r>
  <r>
    <x v="3"/>
    <x v="11"/>
    <x v="1"/>
    <n v="325"/>
  </r>
  <r>
    <x v="3"/>
    <x v="12"/>
    <x v="0"/>
    <n v="102"/>
  </r>
  <r>
    <x v="3"/>
    <x v="12"/>
    <x v="1"/>
    <n v="120"/>
  </r>
  <r>
    <x v="4"/>
    <x v="0"/>
    <x v="0"/>
    <n v="394"/>
  </r>
  <r>
    <x v="4"/>
    <x v="0"/>
    <x v="1"/>
    <n v="138"/>
  </r>
  <r>
    <x v="4"/>
    <x v="1"/>
    <x v="0"/>
    <n v="1281"/>
  </r>
  <r>
    <x v="4"/>
    <x v="1"/>
    <x v="1"/>
    <n v="155"/>
  </r>
  <r>
    <x v="4"/>
    <x v="2"/>
    <x v="0"/>
    <n v="508"/>
  </r>
  <r>
    <x v="4"/>
    <x v="2"/>
    <x v="1"/>
    <n v="136"/>
  </r>
  <r>
    <x v="4"/>
    <x v="3"/>
    <x v="0"/>
    <n v="458"/>
  </r>
  <r>
    <x v="4"/>
    <x v="3"/>
    <x v="1"/>
    <n v="158"/>
  </r>
  <r>
    <x v="4"/>
    <x v="4"/>
    <x v="0"/>
    <n v="1394"/>
  </r>
  <r>
    <x v="4"/>
    <x v="4"/>
    <x v="1"/>
    <n v="153"/>
  </r>
  <r>
    <x v="4"/>
    <x v="5"/>
    <x v="0"/>
    <n v="538"/>
  </r>
  <r>
    <x v="4"/>
    <x v="5"/>
    <x v="1"/>
    <n v="167"/>
  </r>
  <r>
    <x v="4"/>
    <x v="6"/>
    <x v="0"/>
    <n v="564"/>
  </r>
  <r>
    <x v="4"/>
    <x v="6"/>
    <x v="1"/>
    <n v="108"/>
  </r>
  <r>
    <x v="4"/>
    <x v="7"/>
    <x v="0"/>
    <n v="2044"/>
  </r>
  <r>
    <x v="4"/>
    <x v="7"/>
    <x v="1"/>
    <n v="237"/>
  </r>
  <r>
    <x v="4"/>
    <x v="8"/>
    <x v="0"/>
    <n v="546"/>
  </r>
  <r>
    <x v="4"/>
    <x v="8"/>
    <x v="1"/>
    <n v="100"/>
  </r>
  <r>
    <x v="4"/>
    <x v="9"/>
    <x v="0"/>
    <n v="456"/>
  </r>
  <r>
    <x v="4"/>
    <x v="9"/>
    <x v="1"/>
    <n v="908"/>
  </r>
  <r>
    <x v="4"/>
    <x v="10"/>
    <x v="0"/>
    <n v="1936"/>
  </r>
  <r>
    <x v="4"/>
    <x v="10"/>
    <x v="1"/>
    <n v="1168"/>
  </r>
  <r>
    <x v="4"/>
    <x v="11"/>
    <x v="0"/>
    <n v="1532"/>
  </r>
  <r>
    <x v="4"/>
    <x v="11"/>
    <x v="1"/>
    <n v="284"/>
  </r>
  <r>
    <x v="4"/>
    <x v="12"/>
    <x v="0"/>
    <n v="85"/>
  </r>
  <r>
    <x v="4"/>
    <x v="12"/>
    <x v="1"/>
    <n v="118"/>
  </r>
  <r>
    <x v="5"/>
    <x v="0"/>
    <x v="0"/>
    <n v="422"/>
  </r>
  <r>
    <x v="5"/>
    <x v="0"/>
    <x v="1"/>
    <n v="153"/>
  </r>
  <r>
    <x v="5"/>
    <x v="1"/>
    <x v="0"/>
    <n v="1175"/>
  </r>
  <r>
    <x v="5"/>
    <x v="1"/>
    <x v="1"/>
    <n v="170"/>
  </r>
  <r>
    <x v="5"/>
    <x v="2"/>
    <x v="0"/>
    <n v="527"/>
  </r>
  <r>
    <x v="5"/>
    <x v="2"/>
    <x v="1"/>
    <n v="125"/>
  </r>
  <r>
    <x v="5"/>
    <x v="3"/>
    <x v="0"/>
    <n v="447"/>
  </r>
  <r>
    <x v="5"/>
    <x v="3"/>
    <x v="1"/>
    <n v="163"/>
  </r>
  <r>
    <x v="5"/>
    <x v="4"/>
    <x v="0"/>
    <n v="1403"/>
  </r>
  <r>
    <x v="5"/>
    <x v="4"/>
    <x v="1"/>
    <n v="167"/>
  </r>
  <r>
    <x v="5"/>
    <x v="5"/>
    <x v="0"/>
    <n v="528"/>
  </r>
  <r>
    <x v="5"/>
    <x v="5"/>
    <x v="1"/>
    <n v="206"/>
  </r>
  <r>
    <x v="5"/>
    <x v="6"/>
    <x v="0"/>
    <n v="580"/>
  </r>
  <r>
    <x v="5"/>
    <x v="6"/>
    <x v="1"/>
    <n v="120"/>
  </r>
  <r>
    <x v="5"/>
    <x v="7"/>
    <x v="0"/>
    <n v="1871"/>
  </r>
  <r>
    <x v="5"/>
    <x v="7"/>
    <x v="1"/>
    <n v="263"/>
  </r>
  <r>
    <x v="5"/>
    <x v="8"/>
    <x v="0"/>
    <n v="538"/>
  </r>
  <r>
    <x v="5"/>
    <x v="8"/>
    <x v="1"/>
    <n v="110"/>
  </r>
  <r>
    <x v="5"/>
    <x v="9"/>
    <x v="0"/>
    <n v="429"/>
  </r>
  <r>
    <x v="5"/>
    <x v="9"/>
    <x v="1"/>
    <n v="1382"/>
  </r>
  <r>
    <x v="5"/>
    <x v="10"/>
    <x v="0"/>
    <n v="2131"/>
  </r>
  <r>
    <x v="5"/>
    <x v="10"/>
    <x v="1"/>
    <n v="1165"/>
  </r>
  <r>
    <x v="5"/>
    <x v="11"/>
    <x v="0"/>
    <n v="1434"/>
  </r>
  <r>
    <x v="5"/>
    <x v="11"/>
    <x v="1"/>
    <n v="292"/>
  </r>
  <r>
    <x v="5"/>
    <x v="12"/>
    <x v="0"/>
    <n v="103"/>
  </r>
  <r>
    <x v="5"/>
    <x v="12"/>
    <x v="1"/>
    <n v="124"/>
  </r>
  <r>
    <x v="6"/>
    <x v="0"/>
    <x v="0"/>
    <n v="414"/>
  </r>
  <r>
    <x v="6"/>
    <x v="0"/>
    <x v="1"/>
    <n v="140"/>
  </r>
  <r>
    <x v="6"/>
    <x v="1"/>
    <x v="0"/>
    <n v="1074"/>
  </r>
  <r>
    <x v="6"/>
    <x v="1"/>
    <x v="1"/>
    <n v="141"/>
  </r>
  <r>
    <x v="6"/>
    <x v="2"/>
    <x v="0"/>
    <n v="552"/>
  </r>
  <r>
    <x v="6"/>
    <x v="2"/>
    <x v="1"/>
    <n v="137"/>
  </r>
  <r>
    <x v="6"/>
    <x v="3"/>
    <x v="0"/>
    <n v="401"/>
  </r>
  <r>
    <x v="6"/>
    <x v="3"/>
    <x v="1"/>
    <n v="172"/>
  </r>
  <r>
    <x v="6"/>
    <x v="4"/>
    <x v="0"/>
    <n v="1432"/>
  </r>
  <r>
    <x v="6"/>
    <x v="4"/>
    <x v="1"/>
    <n v="191"/>
  </r>
  <r>
    <x v="6"/>
    <x v="5"/>
    <x v="0"/>
    <n v="458"/>
  </r>
  <r>
    <x v="6"/>
    <x v="5"/>
    <x v="1"/>
    <n v="199"/>
  </r>
  <r>
    <x v="6"/>
    <x v="6"/>
    <x v="0"/>
    <n v="499"/>
  </r>
  <r>
    <x v="6"/>
    <x v="6"/>
    <x v="1"/>
    <n v="101"/>
  </r>
  <r>
    <x v="6"/>
    <x v="7"/>
    <x v="0"/>
    <n v="1887"/>
  </r>
  <r>
    <x v="6"/>
    <x v="7"/>
    <x v="1"/>
    <n v="232"/>
  </r>
  <r>
    <x v="6"/>
    <x v="8"/>
    <x v="0"/>
    <n v="501"/>
  </r>
  <r>
    <x v="6"/>
    <x v="8"/>
    <x v="1"/>
    <n v="99"/>
  </r>
  <r>
    <x v="6"/>
    <x v="9"/>
    <x v="0"/>
    <n v="414"/>
  </r>
  <r>
    <x v="6"/>
    <x v="9"/>
    <x v="1"/>
    <n v="1620"/>
  </r>
  <r>
    <x v="6"/>
    <x v="10"/>
    <x v="0"/>
    <n v="2110"/>
  </r>
  <r>
    <x v="6"/>
    <x v="10"/>
    <x v="1"/>
    <n v="1095"/>
  </r>
  <r>
    <x v="6"/>
    <x v="11"/>
    <x v="0"/>
    <n v="1424"/>
  </r>
  <r>
    <x v="6"/>
    <x v="11"/>
    <x v="1"/>
    <n v="306"/>
  </r>
  <r>
    <x v="6"/>
    <x v="12"/>
    <x v="0"/>
    <n v="121"/>
  </r>
  <r>
    <x v="6"/>
    <x v="12"/>
    <x v="1"/>
    <n v="152"/>
  </r>
  <r>
    <x v="7"/>
    <x v="0"/>
    <x v="0"/>
    <n v="368"/>
  </r>
  <r>
    <x v="7"/>
    <x v="0"/>
    <x v="1"/>
    <n v="187"/>
  </r>
  <r>
    <x v="7"/>
    <x v="1"/>
    <x v="0"/>
    <n v="1136"/>
  </r>
  <r>
    <x v="7"/>
    <x v="1"/>
    <x v="1"/>
    <n v="153"/>
  </r>
  <r>
    <x v="7"/>
    <x v="2"/>
    <x v="0"/>
    <n v="540"/>
  </r>
  <r>
    <x v="7"/>
    <x v="2"/>
    <x v="1"/>
    <n v="142"/>
  </r>
  <r>
    <x v="7"/>
    <x v="3"/>
    <x v="0"/>
    <n v="378"/>
  </r>
  <r>
    <x v="7"/>
    <x v="3"/>
    <x v="1"/>
    <n v="183"/>
  </r>
  <r>
    <x v="7"/>
    <x v="4"/>
    <x v="0"/>
    <n v="1454"/>
  </r>
  <r>
    <x v="7"/>
    <x v="4"/>
    <x v="1"/>
    <n v="188"/>
  </r>
  <r>
    <x v="7"/>
    <x v="5"/>
    <x v="0"/>
    <n v="429"/>
  </r>
  <r>
    <x v="7"/>
    <x v="5"/>
    <x v="1"/>
    <n v="149"/>
  </r>
  <r>
    <x v="7"/>
    <x v="6"/>
    <x v="0"/>
    <n v="530"/>
  </r>
  <r>
    <x v="7"/>
    <x v="6"/>
    <x v="1"/>
    <n v="143"/>
  </r>
  <r>
    <x v="7"/>
    <x v="7"/>
    <x v="0"/>
    <n v="1849"/>
  </r>
  <r>
    <x v="7"/>
    <x v="7"/>
    <x v="1"/>
    <n v="197"/>
  </r>
  <r>
    <x v="7"/>
    <x v="8"/>
    <x v="0"/>
    <n v="453"/>
  </r>
  <r>
    <x v="7"/>
    <x v="8"/>
    <x v="1"/>
    <n v="100"/>
  </r>
  <r>
    <x v="7"/>
    <x v="9"/>
    <x v="0"/>
    <n v="445"/>
  </r>
  <r>
    <x v="7"/>
    <x v="9"/>
    <x v="1"/>
    <n v="1382"/>
  </r>
  <r>
    <x v="7"/>
    <x v="10"/>
    <x v="0"/>
    <n v="2108"/>
  </r>
  <r>
    <x v="7"/>
    <x v="10"/>
    <x v="1"/>
    <n v="1128"/>
  </r>
  <r>
    <x v="7"/>
    <x v="11"/>
    <x v="0"/>
    <n v="1368"/>
  </r>
  <r>
    <x v="7"/>
    <x v="11"/>
    <x v="1"/>
    <n v="344"/>
  </r>
  <r>
    <x v="7"/>
    <x v="12"/>
    <x v="0"/>
    <n v="107"/>
  </r>
  <r>
    <x v="7"/>
    <x v="12"/>
    <x v="1"/>
    <n v="160"/>
  </r>
  <r>
    <x v="8"/>
    <x v="0"/>
    <x v="0"/>
    <n v="405"/>
  </r>
  <r>
    <x v="8"/>
    <x v="0"/>
    <x v="1"/>
    <n v="138"/>
  </r>
  <r>
    <x v="8"/>
    <x v="1"/>
    <x v="0"/>
    <n v="1028"/>
  </r>
  <r>
    <x v="8"/>
    <x v="1"/>
    <x v="1"/>
    <n v="139"/>
  </r>
  <r>
    <x v="8"/>
    <x v="2"/>
    <x v="0"/>
    <n v="477"/>
  </r>
  <r>
    <x v="8"/>
    <x v="2"/>
    <x v="1"/>
    <n v="105"/>
  </r>
  <r>
    <x v="8"/>
    <x v="3"/>
    <x v="0"/>
    <n v="350"/>
  </r>
  <r>
    <x v="8"/>
    <x v="3"/>
    <x v="1"/>
    <n v="133"/>
  </r>
  <r>
    <x v="8"/>
    <x v="4"/>
    <x v="0"/>
    <n v="1356"/>
  </r>
  <r>
    <x v="8"/>
    <x v="4"/>
    <x v="1"/>
    <n v="154"/>
  </r>
  <r>
    <x v="8"/>
    <x v="5"/>
    <x v="0"/>
    <n v="438"/>
  </r>
  <r>
    <x v="8"/>
    <x v="5"/>
    <x v="1"/>
    <n v="200"/>
  </r>
  <r>
    <x v="8"/>
    <x v="6"/>
    <x v="0"/>
    <n v="513"/>
  </r>
  <r>
    <x v="8"/>
    <x v="6"/>
    <x v="1"/>
    <n v="103"/>
  </r>
  <r>
    <x v="8"/>
    <x v="7"/>
    <x v="0"/>
    <n v="1954"/>
  </r>
  <r>
    <x v="8"/>
    <x v="7"/>
    <x v="1"/>
    <n v="167"/>
  </r>
  <r>
    <x v="8"/>
    <x v="8"/>
    <x v="0"/>
    <n v="481"/>
  </r>
  <r>
    <x v="8"/>
    <x v="8"/>
    <x v="1"/>
    <n v="83"/>
  </r>
  <r>
    <x v="8"/>
    <x v="9"/>
    <x v="0"/>
    <n v="396"/>
  </r>
  <r>
    <x v="8"/>
    <x v="9"/>
    <x v="1"/>
    <n v="1022"/>
  </r>
  <r>
    <x v="8"/>
    <x v="10"/>
    <x v="0"/>
    <n v="2574"/>
  </r>
  <r>
    <x v="8"/>
    <x v="10"/>
    <x v="1"/>
    <n v="1007"/>
  </r>
  <r>
    <x v="8"/>
    <x v="11"/>
    <x v="0"/>
    <n v="1288"/>
  </r>
  <r>
    <x v="8"/>
    <x v="11"/>
    <x v="1"/>
    <n v="279"/>
  </r>
  <r>
    <x v="8"/>
    <x v="12"/>
    <x v="0"/>
    <n v="132"/>
  </r>
  <r>
    <x v="8"/>
    <x v="12"/>
    <x v="1"/>
    <n v="113"/>
  </r>
  <r>
    <x v="9"/>
    <x v="0"/>
    <x v="0"/>
    <n v="410"/>
  </r>
  <r>
    <x v="9"/>
    <x v="0"/>
    <x v="1"/>
    <n v="123"/>
  </r>
  <r>
    <x v="9"/>
    <x v="1"/>
    <x v="0"/>
    <n v="973"/>
  </r>
  <r>
    <x v="9"/>
    <x v="1"/>
    <x v="1"/>
    <n v="145"/>
  </r>
  <r>
    <x v="9"/>
    <x v="2"/>
    <x v="0"/>
    <n v="427"/>
  </r>
  <r>
    <x v="9"/>
    <x v="2"/>
    <x v="1"/>
    <n v="99"/>
  </r>
  <r>
    <x v="9"/>
    <x v="3"/>
    <x v="0"/>
    <n v="361"/>
  </r>
  <r>
    <x v="9"/>
    <x v="3"/>
    <x v="1"/>
    <n v="147"/>
  </r>
  <r>
    <x v="9"/>
    <x v="4"/>
    <x v="0"/>
    <n v="1265"/>
  </r>
  <r>
    <x v="9"/>
    <x v="4"/>
    <x v="1"/>
    <n v="157"/>
  </r>
  <r>
    <x v="9"/>
    <x v="5"/>
    <x v="0"/>
    <n v="439"/>
  </r>
  <r>
    <x v="9"/>
    <x v="5"/>
    <x v="1"/>
    <n v="214"/>
  </r>
  <r>
    <x v="9"/>
    <x v="6"/>
    <x v="0"/>
    <n v="493"/>
  </r>
  <r>
    <x v="9"/>
    <x v="6"/>
    <x v="1"/>
    <n v="74"/>
  </r>
  <r>
    <x v="9"/>
    <x v="7"/>
    <x v="0"/>
    <n v="1781"/>
  </r>
  <r>
    <x v="9"/>
    <x v="7"/>
    <x v="1"/>
    <n v="192"/>
  </r>
  <r>
    <x v="9"/>
    <x v="8"/>
    <x v="0"/>
    <n v="410"/>
  </r>
  <r>
    <x v="9"/>
    <x v="8"/>
    <x v="1"/>
    <n v="65"/>
  </r>
  <r>
    <x v="9"/>
    <x v="9"/>
    <x v="0"/>
    <n v="407"/>
  </r>
  <r>
    <x v="9"/>
    <x v="9"/>
    <x v="1"/>
    <n v="1362"/>
  </r>
  <r>
    <x v="9"/>
    <x v="10"/>
    <x v="0"/>
    <n v="2171"/>
  </r>
  <r>
    <x v="9"/>
    <x v="10"/>
    <x v="1"/>
    <n v="890"/>
  </r>
  <r>
    <x v="9"/>
    <x v="11"/>
    <x v="0"/>
    <n v="1190"/>
  </r>
  <r>
    <x v="9"/>
    <x v="11"/>
    <x v="1"/>
    <n v="287"/>
  </r>
  <r>
    <x v="9"/>
    <x v="12"/>
    <x v="0"/>
    <n v="124"/>
  </r>
  <r>
    <x v="9"/>
    <x v="12"/>
    <x v="1"/>
    <n v="126"/>
  </r>
  <r>
    <x v="10"/>
    <x v="0"/>
    <x v="0"/>
    <n v="434"/>
  </r>
  <r>
    <x v="10"/>
    <x v="0"/>
    <x v="1"/>
    <n v="105"/>
  </r>
  <r>
    <x v="10"/>
    <x v="1"/>
    <x v="0"/>
    <n v="789"/>
  </r>
  <r>
    <x v="10"/>
    <x v="1"/>
    <x v="1"/>
    <n v="119"/>
  </r>
  <r>
    <x v="10"/>
    <x v="2"/>
    <x v="0"/>
    <n v="268"/>
  </r>
  <r>
    <x v="10"/>
    <x v="2"/>
    <x v="1"/>
    <n v="65"/>
  </r>
  <r>
    <x v="10"/>
    <x v="3"/>
    <x v="0"/>
    <n v="176"/>
  </r>
  <r>
    <x v="10"/>
    <x v="3"/>
    <x v="1"/>
    <n v="99"/>
  </r>
  <r>
    <x v="10"/>
    <x v="4"/>
    <x v="0"/>
    <n v="783"/>
  </r>
  <r>
    <x v="10"/>
    <x v="4"/>
    <x v="1"/>
    <n v="106"/>
  </r>
  <r>
    <x v="10"/>
    <x v="5"/>
    <x v="0"/>
    <n v="360"/>
  </r>
  <r>
    <x v="10"/>
    <x v="5"/>
    <x v="1"/>
    <n v="142"/>
  </r>
  <r>
    <x v="10"/>
    <x v="6"/>
    <x v="0"/>
    <n v="346"/>
  </r>
  <r>
    <x v="10"/>
    <x v="6"/>
    <x v="1"/>
    <n v="90"/>
  </r>
  <r>
    <x v="10"/>
    <x v="7"/>
    <x v="0"/>
    <n v="1593"/>
  </r>
  <r>
    <x v="10"/>
    <x v="7"/>
    <x v="1"/>
    <n v="158"/>
  </r>
  <r>
    <x v="10"/>
    <x v="8"/>
    <x v="0"/>
    <n v="271"/>
  </r>
  <r>
    <x v="10"/>
    <x v="8"/>
    <x v="1"/>
    <n v="63"/>
  </r>
  <r>
    <x v="10"/>
    <x v="9"/>
    <x v="0"/>
    <n v="316"/>
  </r>
  <r>
    <x v="10"/>
    <x v="9"/>
    <x v="1"/>
    <n v="784"/>
  </r>
  <r>
    <x v="10"/>
    <x v="10"/>
    <x v="0"/>
    <n v="2878"/>
  </r>
  <r>
    <x v="10"/>
    <x v="10"/>
    <x v="1"/>
    <n v="712"/>
  </r>
  <r>
    <x v="10"/>
    <x v="11"/>
    <x v="0"/>
    <n v="890"/>
  </r>
  <r>
    <x v="10"/>
    <x v="11"/>
    <x v="1"/>
    <n v="186"/>
  </r>
  <r>
    <x v="10"/>
    <x v="12"/>
    <x v="0"/>
    <n v="94"/>
  </r>
  <r>
    <x v="10"/>
    <x v="12"/>
    <x v="1"/>
    <n v="97"/>
  </r>
  <r>
    <x v="11"/>
    <x v="0"/>
    <x v="0"/>
    <n v="429"/>
  </r>
  <r>
    <x v="11"/>
    <x v="0"/>
    <x v="1"/>
    <n v="103"/>
  </r>
  <r>
    <x v="11"/>
    <x v="1"/>
    <x v="0"/>
    <n v="845"/>
  </r>
  <r>
    <x v="11"/>
    <x v="1"/>
    <x v="1"/>
    <n v="136"/>
  </r>
  <r>
    <x v="11"/>
    <x v="2"/>
    <x v="0"/>
    <n v="366"/>
  </r>
  <r>
    <x v="11"/>
    <x v="2"/>
    <x v="1"/>
    <n v="83"/>
  </r>
  <r>
    <x v="11"/>
    <x v="3"/>
    <x v="0"/>
    <n v="279"/>
  </r>
  <r>
    <x v="11"/>
    <x v="3"/>
    <x v="1"/>
    <n v="107"/>
  </r>
  <r>
    <x v="11"/>
    <x v="4"/>
    <x v="0"/>
    <n v="1267"/>
  </r>
  <r>
    <x v="11"/>
    <x v="4"/>
    <x v="1"/>
    <n v="139"/>
  </r>
  <r>
    <x v="11"/>
    <x v="5"/>
    <x v="0"/>
    <n v="347"/>
  </r>
  <r>
    <x v="11"/>
    <x v="5"/>
    <x v="1"/>
    <n v="182"/>
  </r>
  <r>
    <x v="11"/>
    <x v="6"/>
    <x v="0"/>
    <n v="423"/>
  </r>
  <r>
    <x v="11"/>
    <x v="6"/>
    <x v="1"/>
    <n v="110"/>
  </r>
  <r>
    <x v="11"/>
    <x v="7"/>
    <x v="0"/>
    <n v="1704"/>
  </r>
  <r>
    <x v="11"/>
    <x v="7"/>
    <x v="1"/>
    <n v="141"/>
  </r>
  <r>
    <x v="11"/>
    <x v="8"/>
    <x v="0"/>
    <n v="304"/>
  </r>
  <r>
    <x v="11"/>
    <x v="8"/>
    <x v="1"/>
    <n v="58"/>
  </r>
  <r>
    <x v="11"/>
    <x v="9"/>
    <x v="0"/>
    <n v="378"/>
  </r>
  <r>
    <x v="11"/>
    <x v="9"/>
    <x v="1"/>
    <n v="1073"/>
  </r>
  <r>
    <x v="11"/>
    <x v="10"/>
    <x v="0"/>
    <n v="2305"/>
  </r>
  <r>
    <x v="11"/>
    <x v="10"/>
    <x v="1"/>
    <n v="647"/>
  </r>
  <r>
    <x v="11"/>
    <x v="11"/>
    <x v="0"/>
    <n v="1094"/>
  </r>
  <r>
    <x v="11"/>
    <x v="11"/>
    <x v="1"/>
    <n v="211"/>
  </r>
  <r>
    <x v="11"/>
    <x v="12"/>
    <x v="0"/>
    <n v="115"/>
  </r>
  <r>
    <x v="11"/>
    <x v="12"/>
    <x v="1"/>
    <n v="108"/>
  </r>
  <r>
    <x v="12"/>
    <x v="0"/>
    <x v="0"/>
    <n v="383"/>
  </r>
  <r>
    <x v="12"/>
    <x v="0"/>
    <x v="1"/>
    <n v="104"/>
  </r>
  <r>
    <x v="12"/>
    <x v="1"/>
    <x v="0"/>
    <n v="846"/>
  </r>
  <r>
    <x v="12"/>
    <x v="1"/>
    <x v="1"/>
    <n v="130"/>
  </r>
  <r>
    <x v="12"/>
    <x v="2"/>
    <x v="0"/>
    <n v="429"/>
  </r>
  <r>
    <x v="12"/>
    <x v="2"/>
    <x v="1"/>
    <n v="94"/>
  </r>
  <r>
    <x v="12"/>
    <x v="3"/>
    <x v="0"/>
    <n v="328"/>
  </r>
  <r>
    <x v="12"/>
    <x v="3"/>
    <x v="1"/>
    <n v="132"/>
  </r>
  <r>
    <x v="12"/>
    <x v="4"/>
    <x v="0"/>
    <n v="1227"/>
  </r>
  <r>
    <x v="12"/>
    <x v="4"/>
    <x v="1"/>
    <n v="134"/>
  </r>
  <r>
    <x v="12"/>
    <x v="5"/>
    <x v="0"/>
    <n v="334"/>
  </r>
  <r>
    <x v="12"/>
    <x v="5"/>
    <x v="1"/>
    <n v="211"/>
  </r>
  <r>
    <x v="12"/>
    <x v="6"/>
    <x v="0"/>
    <n v="479"/>
  </r>
  <r>
    <x v="12"/>
    <x v="6"/>
    <x v="1"/>
    <n v="110"/>
  </r>
  <r>
    <x v="12"/>
    <x v="7"/>
    <x v="0"/>
    <n v="1624"/>
  </r>
  <r>
    <x v="12"/>
    <x v="7"/>
    <x v="1"/>
    <n v="155"/>
  </r>
  <r>
    <x v="12"/>
    <x v="8"/>
    <x v="0"/>
    <n v="301"/>
  </r>
  <r>
    <x v="12"/>
    <x v="8"/>
    <x v="1"/>
    <n v="66"/>
  </r>
  <r>
    <x v="12"/>
    <x v="9"/>
    <x v="0"/>
    <n v="425"/>
  </r>
  <r>
    <x v="12"/>
    <x v="9"/>
    <x v="1"/>
    <n v="1301"/>
  </r>
  <r>
    <x v="12"/>
    <x v="10"/>
    <x v="0"/>
    <n v="2483"/>
  </r>
  <r>
    <x v="12"/>
    <x v="10"/>
    <x v="1"/>
    <n v="729"/>
  </r>
  <r>
    <x v="12"/>
    <x v="11"/>
    <x v="0"/>
    <n v="1106"/>
  </r>
  <r>
    <x v="12"/>
    <x v="11"/>
    <x v="1"/>
    <n v="223"/>
  </r>
  <r>
    <x v="12"/>
    <x v="12"/>
    <x v="0"/>
    <n v="114"/>
  </r>
  <r>
    <x v="12"/>
    <x v="12"/>
    <x v="1"/>
    <n v="110"/>
  </r>
  <r>
    <x v="13"/>
    <x v="0"/>
    <x v="0"/>
    <n v="381"/>
  </r>
  <r>
    <x v="13"/>
    <x v="0"/>
    <x v="1"/>
    <n v="95"/>
  </r>
  <r>
    <x v="13"/>
    <x v="1"/>
    <x v="0"/>
    <n v="772"/>
  </r>
  <r>
    <x v="13"/>
    <x v="1"/>
    <x v="1"/>
    <n v="134"/>
  </r>
  <r>
    <x v="13"/>
    <x v="2"/>
    <x v="0"/>
    <n v="369"/>
  </r>
  <r>
    <x v="13"/>
    <x v="2"/>
    <x v="1"/>
    <n v="81"/>
  </r>
  <r>
    <x v="13"/>
    <x v="3"/>
    <x v="0"/>
    <n v="269"/>
  </r>
  <r>
    <x v="13"/>
    <x v="3"/>
    <x v="1"/>
    <n v="123"/>
  </r>
  <r>
    <x v="13"/>
    <x v="4"/>
    <x v="0"/>
    <n v="1212"/>
  </r>
  <r>
    <x v="13"/>
    <x v="4"/>
    <x v="1"/>
    <n v="118"/>
  </r>
  <r>
    <x v="13"/>
    <x v="5"/>
    <x v="0"/>
    <n v="354"/>
  </r>
  <r>
    <x v="13"/>
    <x v="5"/>
    <x v="1"/>
    <n v="146"/>
  </r>
  <r>
    <x v="13"/>
    <x v="6"/>
    <x v="0"/>
    <n v="457"/>
  </r>
  <r>
    <x v="13"/>
    <x v="6"/>
    <x v="1"/>
    <n v="129"/>
  </r>
  <r>
    <x v="13"/>
    <x v="7"/>
    <x v="0"/>
    <n v="1580"/>
  </r>
  <r>
    <x v="13"/>
    <x v="7"/>
    <x v="1"/>
    <n v="137"/>
  </r>
  <r>
    <x v="13"/>
    <x v="8"/>
    <x v="0"/>
    <n v="315"/>
  </r>
  <r>
    <x v="13"/>
    <x v="8"/>
    <x v="1"/>
    <n v="72"/>
  </r>
  <r>
    <x v="13"/>
    <x v="9"/>
    <x v="0"/>
    <n v="415"/>
  </r>
  <r>
    <x v="13"/>
    <x v="9"/>
    <x v="1"/>
    <n v="2151"/>
  </r>
  <r>
    <x v="13"/>
    <x v="10"/>
    <x v="0"/>
    <n v="1954"/>
  </r>
  <r>
    <x v="13"/>
    <x v="10"/>
    <x v="1"/>
    <n v="586"/>
  </r>
  <r>
    <x v="13"/>
    <x v="11"/>
    <x v="0"/>
    <n v="1001"/>
  </r>
  <r>
    <x v="13"/>
    <x v="11"/>
    <x v="1"/>
    <n v="195"/>
  </r>
  <r>
    <x v="13"/>
    <x v="12"/>
    <x v="0"/>
    <n v="115"/>
  </r>
  <r>
    <x v="13"/>
    <x v="12"/>
    <x v="1"/>
    <n v="139"/>
  </r>
  <r>
    <x v="14"/>
    <x v="0"/>
    <x v="0"/>
    <n v="327"/>
  </r>
  <r>
    <x v="14"/>
    <x v="0"/>
    <x v="1"/>
    <n v="89"/>
  </r>
  <r>
    <x v="14"/>
    <x v="1"/>
    <x v="0"/>
    <n v="750"/>
  </r>
  <r>
    <x v="14"/>
    <x v="1"/>
    <x v="1"/>
    <n v="128"/>
  </r>
  <r>
    <x v="14"/>
    <x v="2"/>
    <x v="0"/>
    <n v="355"/>
  </r>
  <r>
    <x v="14"/>
    <x v="2"/>
    <x v="1"/>
    <n v="62"/>
  </r>
  <r>
    <x v="14"/>
    <x v="3"/>
    <x v="0"/>
    <n v="312"/>
  </r>
  <r>
    <x v="14"/>
    <x v="3"/>
    <x v="1"/>
    <n v="133"/>
  </r>
  <r>
    <x v="14"/>
    <x v="4"/>
    <x v="0"/>
    <n v="1142"/>
  </r>
  <r>
    <x v="14"/>
    <x v="4"/>
    <x v="1"/>
    <n v="143"/>
  </r>
  <r>
    <x v="14"/>
    <x v="5"/>
    <x v="0"/>
    <n v="314"/>
  </r>
  <r>
    <x v="14"/>
    <x v="5"/>
    <x v="1"/>
    <n v="119"/>
  </r>
  <r>
    <x v="14"/>
    <x v="6"/>
    <x v="0"/>
    <n v="403"/>
  </r>
  <r>
    <x v="14"/>
    <x v="6"/>
    <x v="1"/>
    <n v="103"/>
  </r>
  <r>
    <x v="14"/>
    <x v="7"/>
    <x v="0"/>
    <n v="1514"/>
  </r>
  <r>
    <x v="14"/>
    <x v="7"/>
    <x v="1"/>
    <n v="155"/>
  </r>
  <r>
    <x v="14"/>
    <x v="8"/>
    <x v="0"/>
    <n v="289"/>
  </r>
  <r>
    <x v="14"/>
    <x v="8"/>
    <x v="1"/>
    <n v="61"/>
  </r>
  <r>
    <x v="14"/>
    <x v="9"/>
    <x v="0"/>
    <n v="449"/>
  </r>
  <r>
    <x v="14"/>
    <x v="9"/>
    <x v="1"/>
    <n v="2356"/>
  </r>
  <r>
    <x v="14"/>
    <x v="10"/>
    <x v="0"/>
    <n v="2013"/>
  </r>
  <r>
    <x v="14"/>
    <x v="10"/>
    <x v="1"/>
    <n v="580"/>
  </r>
  <r>
    <x v="14"/>
    <x v="11"/>
    <x v="0"/>
    <n v="978"/>
  </r>
  <r>
    <x v="14"/>
    <x v="11"/>
    <x v="1"/>
    <n v="204"/>
  </r>
  <r>
    <x v="14"/>
    <x v="12"/>
    <x v="0"/>
    <n v="110"/>
  </r>
  <r>
    <x v="14"/>
    <x v="12"/>
    <x v="1"/>
    <n v="104"/>
  </r>
  <r>
    <x v="15"/>
    <x v="0"/>
    <x v="0"/>
    <n v="329"/>
  </r>
  <r>
    <x v="15"/>
    <x v="0"/>
    <x v="1"/>
    <n v="68"/>
  </r>
  <r>
    <x v="15"/>
    <x v="1"/>
    <x v="0"/>
    <n v="763"/>
  </r>
  <r>
    <x v="15"/>
    <x v="1"/>
    <x v="1"/>
    <n v="141"/>
  </r>
  <r>
    <x v="15"/>
    <x v="2"/>
    <x v="0"/>
    <n v="380"/>
  </r>
  <r>
    <x v="15"/>
    <x v="2"/>
    <x v="1"/>
    <n v="65"/>
  </r>
  <r>
    <x v="15"/>
    <x v="3"/>
    <x v="0"/>
    <n v="315"/>
  </r>
  <r>
    <x v="15"/>
    <x v="3"/>
    <x v="1"/>
    <n v="98"/>
  </r>
  <r>
    <x v="15"/>
    <x v="4"/>
    <x v="0"/>
    <n v="1145"/>
  </r>
  <r>
    <x v="15"/>
    <x v="4"/>
    <x v="1"/>
    <n v="130"/>
  </r>
  <r>
    <x v="15"/>
    <x v="5"/>
    <x v="0"/>
    <n v="330"/>
  </r>
  <r>
    <x v="15"/>
    <x v="5"/>
    <x v="1"/>
    <n v="145"/>
  </r>
  <r>
    <x v="15"/>
    <x v="6"/>
    <x v="0"/>
    <n v="447"/>
  </r>
  <r>
    <x v="15"/>
    <x v="6"/>
    <x v="1"/>
    <n v="104"/>
  </r>
  <r>
    <x v="15"/>
    <x v="7"/>
    <x v="0"/>
    <n v="1637"/>
  </r>
  <r>
    <x v="15"/>
    <x v="7"/>
    <x v="1"/>
    <n v="169"/>
  </r>
  <r>
    <x v="15"/>
    <x v="8"/>
    <x v="0"/>
    <n v="284"/>
  </r>
  <r>
    <x v="15"/>
    <x v="8"/>
    <x v="1"/>
    <n v="55"/>
  </r>
  <r>
    <x v="15"/>
    <x v="9"/>
    <x v="0"/>
    <n v="488"/>
  </r>
  <r>
    <x v="15"/>
    <x v="9"/>
    <x v="1"/>
    <n v="1939"/>
  </r>
  <r>
    <x v="15"/>
    <x v="10"/>
    <x v="0"/>
    <n v="2690"/>
  </r>
  <r>
    <x v="15"/>
    <x v="10"/>
    <x v="1"/>
    <n v="515"/>
  </r>
  <r>
    <x v="15"/>
    <x v="11"/>
    <x v="0"/>
    <n v="1012"/>
  </r>
  <r>
    <x v="15"/>
    <x v="11"/>
    <x v="1"/>
    <n v="183"/>
  </r>
  <r>
    <x v="15"/>
    <x v="12"/>
    <x v="0"/>
    <n v="133"/>
  </r>
  <r>
    <x v="15"/>
    <x v="12"/>
    <x v="1"/>
    <n v="114"/>
  </r>
  <r>
    <x v="16"/>
    <x v="13"/>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7C70D59-58BD-4248-B42A-B31C285C1772}" name="PivotTable15" cacheId="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D21" firstHeaderRow="1" firstDataRow="2" firstDataCol="1" rowPageCount="1" colPageCount="1"/>
  <pivotFields count="4">
    <pivotField axis="axisPage" multipleItemSelectionAllowed="1" showAll="0">
      <items count="18">
        <item h="1" x="0"/>
        <item h="1" x="1"/>
        <item h="1" x="2"/>
        <item h="1" x="3"/>
        <item h="1" x="4"/>
        <item h="1" x="5"/>
        <item h="1" x="6"/>
        <item h="1" x="7"/>
        <item h="1" x="8"/>
        <item h="1" x="9"/>
        <item h="1" x="10"/>
        <item h="1" x="11"/>
        <item h="1" x="12"/>
        <item x="13"/>
        <item h="1" x="16"/>
        <item h="1" x="14"/>
        <item h="1" x="15"/>
        <item t="default"/>
      </items>
    </pivotField>
    <pivotField axis="axisRow" showAll="0">
      <items count="15">
        <item x="0"/>
        <item x="1"/>
        <item x="2"/>
        <item x="3"/>
        <item x="4"/>
        <item x="5"/>
        <item x="6"/>
        <item x="7"/>
        <item x="8"/>
        <item x="9"/>
        <item x="10"/>
        <item x="11"/>
        <item x="12"/>
        <item x="13"/>
        <item t="default"/>
      </items>
    </pivotField>
    <pivotField axis="axisCol" showAll="0">
      <items count="4">
        <item x="0"/>
        <item x="1"/>
        <item x="2"/>
        <item t="default"/>
      </items>
    </pivotField>
    <pivotField dataField="1" showAll="0"/>
  </pivotFields>
  <rowFields count="1">
    <field x="1"/>
  </rowFields>
  <rowItems count="14">
    <i>
      <x/>
    </i>
    <i>
      <x v="1"/>
    </i>
    <i>
      <x v="2"/>
    </i>
    <i>
      <x v="3"/>
    </i>
    <i>
      <x v="4"/>
    </i>
    <i>
      <x v="5"/>
    </i>
    <i>
      <x v="6"/>
    </i>
    <i>
      <x v="7"/>
    </i>
    <i>
      <x v="8"/>
    </i>
    <i>
      <x v="9"/>
    </i>
    <i>
      <x v="10"/>
    </i>
    <i>
      <x v="11"/>
    </i>
    <i>
      <x v="12"/>
    </i>
    <i t="grand">
      <x/>
    </i>
  </rowItems>
  <colFields count="1">
    <field x="2"/>
  </colFields>
  <colItems count="3">
    <i>
      <x/>
    </i>
    <i>
      <x v="1"/>
    </i>
    <i t="grand">
      <x/>
    </i>
  </colItems>
  <pageFields count="1">
    <pageField fld="0" hier="-1"/>
  </pageFields>
  <dataFields count="1">
    <dataField name="Sum of Total Fires in other buildings" fld="3" baseField="0" baseItem="0" numFmtId="3"/>
  </dataFields>
  <formats count="40">
    <format dxfId="64">
      <pivotArea type="all" dataOnly="0" outline="0" fieldPosition="0"/>
    </format>
    <format dxfId="63">
      <pivotArea outline="0" collapsedLevelsAreSubtotals="1" fieldPosition="0"/>
    </format>
    <format dxfId="62">
      <pivotArea type="origin" dataOnly="0" labelOnly="1" outline="0" fieldPosition="0"/>
    </format>
    <format dxfId="61">
      <pivotArea field="2" type="button" dataOnly="0" labelOnly="1" outline="0" axis="axisCol" fieldPosition="0"/>
    </format>
    <format dxfId="60">
      <pivotArea type="topRight" dataOnly="0" labelOnly="1" outline="0" fieldPosition="0"/>
    </format>
    <format dxfId="59">
      <pivotArea field="1" type="button" dataOnly="0" labelOnly="1" outline="0" axis="axisRow" fieldPosition="0"/>
    </format>
    <format dxfId="58">
      <pivotArea dataOnly="0" labelOnly="1" fieldPosition="0">
        <references count="1">
          <reference field="1" count="13">
            <x v="0"/>
            <x v="1"/>
            <x v="2"/>
            <x v="3"/>
            <x v="4"/>
            <x v="5"/>
            <x v="6"/>
            <x v="7"/>
            <x v="8"/>
            <x v="9"/>
            <x v="10"/>
            <x v="11"/>
            <x v="12"/>
          </reference>
        </references>
      </pivotArea>
    </format>
    <format dxfId="57">
      <pivotArea dataOnly="0" labelOnly="1" grandRow="1" outline="0" fieldPosition="0"/>
    </format>
    <format dxfId="56">
      <pivotArea dataOnly="0" labelOnly="1" fieldPosition="0">
        <references count="1">
          <reference field="2" count="2">
            <x v="0"/>
            <x v="1"/>
          </reference>
        </references>
      </pivotArea>
    </format>
    <format dxfId="55">
      <pivotArea dataOnly="0" labelOnly="1" grandCol="1" outline="0" fieldPosition="0"/>
    </format>
    <format dxfId="54">
      <pivotArea type="all" dataOnly="0" outline="0" fieldPosition="0"/>
    </format>
    <format dxfId="53">
      <pivotArea outline="0" collapsedLevelsAreSubtotals="1" fieldPosition="0"/>
    </format>
    <format dxfId="52">
      <pivotArea type="origin" dataOnly="0" labelOnly="1" outline="0" fieldPosition="0"/>
    </format>
    <format dxfId="51">
      <pivotArea field="2" type="button" dataOnly="0" labelOnly="1" outline="0" axis="axisCol" fieldPosition="0"/>
    </format>
    <format dxfId="50">
      <pivotArea type="topRight" dataOnly="0" labelOnly="1" outline="0" fieldPosition="0"/>
    </format>
    <format dxfId="49">
      <pivotArea field="1" type="button" dataOnly="0" labelOnly="1" outline="0" axis="axisRow" fieldPosition="0"/>
    </format>
    <format dxfId="48">
      <pivotArea dataOnly="0" labelOnly="1" fieldPosition="0">
        <references count="1">
          <reference field="1" count="13">
            <x v="0"/>
            <x v="1"/>
            <x v="2"/>
            <x v="3"/>
            <x v="4"/>
            <x v="5"/>
            <x v="6"/>
            <x v="7"/>
            <x v="8"/>
            <x v="9"/>
            <x v="10"/>
            <x v="11"/>
            <x v="12"/>
          </reference>
        </references>
      </pivotArea>
    </format>
    <format dxfId="47">
      <pivotArea dataOnly="0" labelOnly="1" grandRow="1" outline="0" fieldPosition="0"/>
    </format>
    <format dxfId="46">
      <pivotArea dataOnly="0" labelOnly="1" fieldPosition="0">
        <references count="1">
          <reference field="2" count="2">
            <x v="0"/>
            <x v="1"/>
          </reference>
        </references>
      </pivotArea>
    </format>
    <format dxfId="45">
      <pivotArea dataOnly="0" labelOnly="1" grandCol="1" outline="0" fieldPosition="0"/>
    </format>
    <format dxfId="44">
      <pivotArea type="all" dataOnly="0" outline="0" fieldPosition="0"/>
    </format>
    <format dxfId="43">
      <pivotArea outline="0" collapsedLevelsAreSubtotals="1" fieldPosition="0"/>
    </format>
    <format dxfId="42">
      <pivotArea type="origin" dataOnly="0" labelOnly="1" outline="0" fieldPosition="0"/>
    </format>
    <format dxfId="41">
      <pivotArea field="2" type="button" dataOnly="0" labelOnly="1" outline="0" axis="axisCol" fieldPosition="0"/>
    </format>
    <format dxfId="40">
      <pivotArea type="topRight" dataOnly="0" labelOnly="1" outline="0" fieldPosition="0"/>
    </format>
    <format dxfId="39">
      <pivotArea field="1" type="button" dataOnly="0" labelOnly="1" outline="0" axis="axisRow" fieldPosition="0"/>
    </format>
    <format dxfId="38">
      <pivotArea dataOnly="0" labelOnly="1" fieldPosition="0">
        <references count="1">
          <reference field="1" count="13">
            <x v="0"/>
            <x v="1"/>
            <x v="2"/>
            <x v="3"/>
            <x v="4"/>
            <x v="5"/>
            <x v="6"/>
            <x v="7"/>
            <x v="8"/>
            <x v="9"/>
            <x v="10"/>
            <x v="11"/>
            <x v="12"/>
          </reference>
        </references>
      </pivotArea>
    </format>
    <format dxfId="37">
      <pivotArea dataOnly="0" labelOnly="1" grandRow="1" outline="0" fieldPosition="0"/>
    </format>
    <format dxfId="36">
      <pivotArea dataOnly="0" labelOnly="1" fieldPosition="0">
        <references count="1">
          <reference field="2" count="2">
            <x v="0"/>
            <x v="1"/>
          </reference>
        </references>
      </pivotArea>
    </format>
    <format dxfId="35">
      <pivotArea dataOnly="0" labelOnly="1" grandCol="1" outline="0" fieldPosition="0"/>
    </format>
    <format dxfId="34">
      <pivotArea type="all" dataOnly="0" outline="0" fieldPosition="0"/>
    </format>
    <format dxfId="33">
      <pivotArea outline="0" collapsedLevelsAreSubtotals="1" fieldPosition="0"/>
    </format>
    <format dxfId="32">
      <pivotArea type="origin" dataOnly="0" labelOnly="1" outline="0" fieldPosition="0"/>
    </format>
    <format dxfId="31">
      <pivotArea field="2" type="button" dataOnly="0" labelOnly="1" outline="0" axis="axisCol" fieldPosition="0"/>
    </format>
    <format dxfId="30">
      <pivotArea type="topRight" dataOnly="0" labelOnly="1" outline="0" fieldPosition="0"/>
    </format>
    <format dxfId="29">
      <pivotArea field="1" type="button" dataOnly="0" labelOnly="1" outline="0" axis="axisRow" fieldPosition="0"/>
    </format>
    <format dxfId="28">
      <pivotArea dataOnly="0" labelOnly="1" fieldPosition="0">
        <references count="1">
          <reference field="1" count="13">
            <x v="0"/>
            <x v="1"/>
            <x v="2"/>
            <x v="3"/>
            <x v="4"/>
            <x v="5"/>
            <x v="6"/>
            <x v="7"/>
            <x v="8"/>
            <x v="9"/>
            <x v="10"/>
            <x v="11"/>
            <x v="12"/>
          </reference>
        </references>
      </pivotArea>
    </format>
    <format dxfId="27">
      <pivotArea dataOnly="0" labelOnly="1" grandRow="1" outline="0" fieldPosition="0"/>
    </format>
    <format dxfId="26">
      <pivotArea dataOnly="0" labelOnly="1" fieldPosition="0">
        <references count="1">
          <reference field="2" count="2">
            <x v="0"/>
            <x v="1"/>
          </reference>
        </references>
      </pivotArea>
    </format>
    <format dxfId="2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0C92184-BEC7-4501-83DB-C8B515751F73}" name="PivotTable14" cacheId="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6:D41" firstHeaderRow="1" firstDataRow="2" firstDataCol="1" rowPageCount="1" colPageCount="1"/>
  <pivotFields count="4">
    <pivotField axis="axisPage" multipleItemSelectionAllowed="1" showAll="0">
      <items count="18">
        <item h="1" x="0"/>
        <item h="1" x="1"/>
        <item h="1" x="2"/>
        <item h="1" x="3"/>
        <item h="1" x="4"/>
        <item h="1" x="5"/>
        <item h="1" x="6"/>
        <item h="1" x="7"/>
        <item h="1" x="8"/>
        <item h="1" x="9"/>
        <item h="1" x="10"/>
        <item h="1" x="11"/>
        <item h="1" x="12"/>
        <item x="13"/>
        <item h="1" x="16"/>
        <item h="1" x="14"/>
        <item h="1" x="15"/>
        <item t="default"/>
      </items>
    </pivotField>
    <pivotField axis="axisRow" showAll="0">
      <items count="15">
        <item x="0"/>
        <item x="1"/>
        <item x="2"/>
        <item x="3"/>
        <item x="4"/>
        <item x="5"/>
        <item x="6"/>
        <item x="7"/>
        <item x="8"/>
        <item x="9"/>
        <item x="10"/>
        <item x="11"/>
        <item x="12"/>
        <item x="13"/>
        <item t="default"/>
      </items>
    </pivotField>
    <pivotField axis="axisCol" showAll="0">
      <items count="4">
        <item x="0"/>
        <item x="1"/>
        <item x="2"/>
        <item t="default"/>
      </items>
    </pivotField>
    <pivotField dataField="1" showAll="0"/>
  </pivotFields>
  <rowFields count="1">
    <field x="1"/>
  </rowFields>
  <rowItems count="14">
    <i>
      <x/>
    </i>
    <i>
      <x v="1"/>
    </i>
    <i>
      <x v="2"/>
    </i>
    <i>
      <x v="3"/>
    </i>
    <i>
      <x v="4"/>
    </i>
    <i>
      <x v="5"/>
    </i>
    <i>
      <x v="6"/>
    </i>
    <i>
      <x v="7"/>
    </i>
    <i>
      <x v="8"/>
    </i>
    <i>
      <x v="9"/>
    </i>
    <i>
      <x v="10"/>
    </i>
    <i>
      <x v="11"/>
    </i>
    <i>
      <x v="12"/>
    </i>
    <i t="grand">
      <x/>
    </i>
  </rowItems>
  <colFields count="1">
    <field x="2"/>
  </colFields>
  <colItems count="3">
    <i>
      <x/>
    </i>
    <i>
      <x v="1"/>
    </i>
    <i t="grand">
      <x/>
    </i>
  </colItems>
  <pageFields count="1">
    <pageField fld="0" hier="-1"/>
  </pageFields>
  <dataFields count="1">
    <dataField name="Sum of Total fatalities in other buildings" fld="3" baseField="0" baseItem="0" numFmtId="3"/>
  </dataFields>
  <formats count="40">
    <format dxfId="104">
      <pivotArea type="all" dataOnly="0" outline="0" fieldPosition="0"/>
    </format>
    <format dxfId="103">
      <pivotArea outline="0" collapsedLevelsAreSubtotals="1" fieldPosition="0"/>
    </format>
    <format dxfId="102">
      <pivotArea type="origin" dataOnly="0" labelOnly="1" outline="0" fieldPosition="0"/>
    </format>
    <format dxfId="101">
      <pivotArea field="2" type="button" dataOnly="0" labelOnly="1" outline="0" axis="axisCol" fieldPosition="0"/>
    </format>
    <format dxfId="100">
      <pivotArea type="topRight" dataOnly="0" labelOnly="1" outline="0" fieldPosition="0"/>
    </format>
    <format dxfId="99">
      <pivotArea field="1" type="button" dataOnly="0" labelOnly="1" outline="0" axis="axisRow" fieldPosition="0"/>
    </format>
    <format dxfId="98">
      <pivotArea dataOnly="0" labelOnly="1" fieldPosition="0">
        <references count="1">
          <reference field="1" count="13">
            <x v="0"/>
            <x v="1"/>
            <x v="2"/>
            <x v="3"/>
            <x v="4"/>
            <x v="5"/>
            <x v="6"/>
            <x v="7"/>
            <x v="8"/>
            <x v="9"/>
            <x v="10"/>
            <x v="11"/>
            <x v="12"/>
          </reference>
        </references>
      </pivotArea>
    </format>
    <format dxfId="97">
      <pivotArea dataOnly="0" labelOnly="1" grandRow="1" outline="0" fieldPosition="0"/>
    </format>
    <format dxfId="96">
      <pivotArea dataOnly="0" labelOnly="1" fieldPosition="0">
        <references count="1">
          <reference field="2" count="2">
            <x v="0"/>
            <x v="1"/>
          </reference>
        </references>
      </pivotArea>
    </format>
    <format dxfId="95">
      <pivotArea dataOnly="0" labelOnly="1" grandCol="1" outline="0" fieldPosition="0"/>
    </format>
    <format dxfId="94">
      <pivotArea type="all" dataOnly="0" outline="0" fieldPosition="0"/>
    </format>
    <format dxfId="93">
      <pivotArea outline="0" collapsedLevelsAreSubtotals="1" fieldPosition="0"/>
    </format>
    <format dxfId="92">
      <pivotArea type="origin" dataOnly="0" labelOnly="1" outline="0" fieldPosition="0"/>
    </format>
    <format dxfId="91">
      <pivotArea field="2" type="button" dataOnly="0" labelOnly="1" outline="0" axis="axisCol" fieldPosition="0"/>
    </format>
    <format dxfId="90">
      <pivotArea type="topRight" dataOnly="0" labelOnly="1" outline="0" fieldPosition="0"/>
    </format>
    <format dxfId="89">
      <pivotArea field="1" type="button" dataOnly="0" labelOnly="1" outline="0" axis="axisRow" fieldPosition="0"/>
    </format>
    <format dxfId="88">
      <pivotArea dataOnly="0" labelOnly="1" fieldPosition="0">
        <references count="1">
          <reference field="1" count="13">
            <x v="0"/>
            <x v="1"/>
            <x v="2"/>
            <x v="3"/>
            <x v="4"/>
            <x v="5"/>
            <x v="6"/>
            <x v="7"/>
            <x v="8"/>
            <x v="9"/>
            <x v="10"/>
            <x v="11"/>
            <x v="12"/>
          </reference>
        </references>
      </pivotArea>
    </format>
    <format dxfId="87">
      <pivotArea dataOnly="0" labelOnly="1" grandRow="1" outline="0" fieldPosition="0"/>
    </format>
    <format dxfId="86">
      <pivotArea dataOnly="0" labelOnly="1" fieldPosition="0">
        <references count="1">
          <reference field="2" count="2">
            <x v="0"/>
            <x v="1"/>
          </reference>
        </references>
      </pivotArea>
    </format>
    <format dxfId="85">
      <pivotArea dataOnly="0" labelOnly="1" grandCol="1" outline="0" fieldPosition="0"/>
    </format>
    <format dxfId="84">
      <pivotArea type="all" dataOnly="0" outline="0" fieldPosition="0"/>
    </format>
    <format dxfId="83">
      <pivotArea outline="0" collapsedLevelsAreSubtotals="1" fieldPosition="0"/>
    </format>
    <format dxfId="82">
      <pivotArea type="origin" dataOnly="0" labelOnly="1" outline="0" fieldPosition="0"/>
    </format>
    <format dxfId="81">
      <pivotArea field="2" type="button" dataOnly="0" labelOnly="1" outline="0" axis="axisCol" fieldPosition="0"/>
    </format>
    <format dxfId="80">
      <pivotArea type="topRight" dataOnly="0" labelOnly="1" outline="0" fieldPosition="0"/>
    </format>
    <format dxfId="79">
      <pivotArea field="1" type="button" dataOnly="0" labelOnly="1" outline="0" axis="axisRow" fieldPosition="0"/>
    </format>
    <format dxfId="78">
      <pivotArea dataOnly="0" labelOnly="1" fieldPosition="0">
        <references count="1">
          <reference field="1" count="13">
            <x v="0"/>
            <x v="1"/>
            <x v="2"/>
            <x v="3"/>
            <x v="4"/>
            <x v="5"/>
            <x v="6"/>
            <x v="7"/>
            <x v="8"/>
            <x v="9"/>
            <x v="10"/>
            <x v="11"/>
            <x v="12"/>
          </reference>
        </references>
      </pivotArea>
    </format>
    <format dxfId="77">
      <pivotArea dataOnly="0" labelOnly="1" grandRow="1" outline="0" fieldPosition="0"/>
    </format>
    <format dxfId="76">
      <pivotArea dataOnly="0" labelOnly="1" fieldPosition="0">
        <references count="1">
          <reference field="2" count="2">
            <x v="0"/>
            <x v="1"/>
          </reference>
        </references>
      </pivotArea>
    </format>
    <format dxfId="75">
      <pivotArea dataOnly="0" labelOnly="1" grandCol="1" outline="0" fieldPosition="0"/>
    </format>
    <format dxfId="74">
      <pivotArea type="all" dataOnly="0" outline="0" fieldPosition="0"/>
    </format>
    <format dxfId="73">
      <pivotArea outline="0" collapsedLevelsAreSubtotals="1" fieldPosition="0"/>
    </format>
    <format dxfId="72">
      <pivotArea type="origin" dataOnly="0" labelOnly="1" outline="0" fieldPosition="0"/>
    </format>
    <format dxfId="71">
      <pivotArea field="2" type="button" dataOnly="0" labelOnly="1" outline="0" axis="axisCol" fieldPosition="0"/>
    </format>
    <format dxfId="70">
      <pivotArea type="topRight" dataOnly="0" labelOnly="1" outline="0" fieldPosition="0"/>
    </format>
    <format dxfId="69">
      <pivotArea field="1" type="button" dataOnly="0" labelOnly="1" outline="0" axis="axisRow" fieldPosition="0"/>
    </format>
    <format dxfId="68">
      <pivotArea dataOnly="0" labelOnly="1" fieldPosition="0">
        <references count="1">
          <reference field="1" count="13">
            <x v="0"/>
            <x v="1"/>
            <x v="2"/>
            <x v="3"/>
            <x v="4"/>
            <x v="5"/>
            <x v="6"/>
            <x v="7"/>
            <x v="8"/>
            <x v="9"/>
            <x v="10"/>
            <x v="11"/>
            <x v="12"/>
          </reference>
        </references>
      </pivotArea>
    </format>
    <format dxfId="67">
      <pivotArea dataOnly="0" labelOnly="1" grandRow="1" outline="0" fieldPosition="0"/>
    </format>
    <format dxfId="66">
      <pivotArea dataOnly="0" labelOnly="1" fieldPosition="0">
        <references count="1">
          <reference field="2" count="2">
            <x v="0"/>
            <x v="1"/>
          </reference>
        </references>
      </pivotArea>
    </format>
    <format dxfId="6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B7EEFBF-002C-421C-A723-7FF5E4380827}" name="PivotTable16" cacheId="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6:D61" firstHeaderRow="1" firstDataRow="2" firstDataCol="1" rowPageCount="1" colPageCount="1"/>
  <pivotFields count="4">
    <pivotField axis="axisPage" multipleItemSelectionAllowed="1" showAll="0">
      <items count="18">
        <item h="1" x="0"/>
        <item h="1" x="1"/>
        <item h="1" x="2"/>
        <item h="1" x="3"/>
        <item h="1" x="4"/>
        <item h="1" x="5"/>
        <item h="1" x="6"/>
        <item h="1" x="7"/>
        <item h="1" x="8"/>
        <item h="1" x="9"/>
        <item h="1" x="10"/>
        <item h="1" x="11"/>
        <item h="1" x="12"/>
        <item x="13"/>
        <item h="1" x="16"/>
        <item h="1" x="14"/>
        <item h="1" x="15"/>
        <item t="default"/>
      </items>
    </pivotField>
    <pivotField axis="axisRow" showAll="0">
      <items count="15">
        <item x="0"/>
        <item x="1"/>
        <item x="2"/>
        <item x="3"/>
        <item x="4"/>
        <item x="5"/>
        <item x="6"/>
        <item x="7"/>
        <item x="8"/>
        <item x="9"/>
        <item x="10"/>
        <item x="11"/>
        <item x="12"/>
        <item x="13"/>
        <item t="default"/>
      </items>
    </pivotField>
    <pivotField axis="axisCol" showAll="0">
      <items count="4">
        <item x="0"/>
        <item x="1"/>
        <item x="2"/>
        <item t="default"/>
      </items>
    </pivotField>
    <pivotField dataField="1" showAll="0"/>
  </pivotFields>
  <rowFields count="1">
    <field x="1"/>
  </rowFields>
  <rowItems count="14">
    <i>
      <x/>
    </i>
    <i>
      <x v="1"/>
    </i>
    <i>
      <x v="2"/>
    </i>
    <i>
      <x v="3"/>
    </i>
    <i>
      <x v="4"/>
    </i>
    <i>
      <x v="5"/>
    </i>
    <i>
      <x v="6"/>
    </i>
    <i>
      <x v="7"/>
    </i>
    <i>
      <x v="8"/>
    </i>
    <i>
      <x v="9"/>
    </i>
    <i>
      <x v="10"/>
    </i>
    <i>
      <x v="11"/>
    </i>
    <i>
      <x v="12"/>
    </i>
    <i t="grand">
      <x/>
    </i>
  </rowItems>
  <colFields count="1">
    <field x="2"/>
  </colFields>
  <colItems count="3">
    <i>
      <x/>
    </i>
    <i>
      <x v="1"/>
    </i>
    <i t="grand">
      <x/>
    </i>
  </colItems>
  <pageFields count="1">
    <pageField fld="0" hier="-1"/>
  </pageFields>
  <dataFields count="1">
    <dataField name="Sum of Total non fatal casualties in other buildings" fld="3" baseField="0" baseItem="0" numFmtId="3"/>
  </dataFields>
  <formats count="40">
    <format dxfId="144">
      <pivotArea type="all" dataOnly="0" outline="0" fieldPosition="0"/>
    </format>
    <format dxfId="143">
      <pivotArea outline="0" collapsedLevelsAreSubtotals="1" fieldPosition="0"/>
    </format>
    <format dxfId="142">
      <pivotArea type="origin" dataOnly="0" labelOnly="1" outline="0" fieldPosition="0"/>
    </format>
    <format dxfId="141">
      <pivotArea field="2" type="button" dataOnly="0" labelOnly="1" outline="0" axis="axisCol" fieldPosition="0"/>
    </format>
    <format dxfId="140">
      <pivotArea type="topRight" dataOnly="0" labelOnly="1" outline="0" fieldPosition="0"/>
    </format>
    <format dxfId="139">
      <pivotArea field="1" type="button" dataOnly="0" labelOnly="1" outline="0" axis="axisRow" fieldPosition="0"/>
    </format>
    <format dxfId="138">
      <pivotArea dataOnly="0" labelOnly="1" fieldPosition="0">
        <references count="1">
          <reference field="1" count="13">
            <x v="0"/>
            <x v="1"/>
            <x v="2"/>
            <x v="3"/>
            <x v="4"/>
            <x v="5"/>
            <x v="6"/>
            <x v="7"/>
            <x v="8"/>
            <x v="9"/>
            <x v="10"/>
            <x v="11"/>
            <x v="12"/>
          </reference>
        </references>
      </pivotArea>
    </format>
    <format dxfId="137">
      <pivotArea dataOnly="0" labelOnly="1" grandRow="1" outline="0" fieldPosition="0"/>
    </format>
    <format dxfId="136">
      <pivotArea dataOnly="0" labelOnly="1" fieldPosition="0">
        <references count="1">
          <reference field="2" count="2">
            <x v="0"/>
            <x v="1"/>
          </reference>
        </references>
      </pivotArea>
    </format>
    <format dxfId="135">
      <pivotArea dataOnly="0" labelOnly="1" grandCol="1" outline="0" fieldPosition="0"/>
    </format>
    <format dxfId="134">
      <pivotArea type="all" dataOnly="0" outline="0" fieldPosition="0"/>
    </format>
    <format dxfId="133">
      <pivotArea outline="0" collapsedLevelsAreSubtotals="1" fieldPosition="0"/>
    </format>
    <format dxfId="132">
      <pivotArea type="origin" dataOnly="0" labelOnly="1" outline="0" fieldPosition="0"/>
    </format>
    <format dxfId="131">
      <pivotArea field="2" type="button" dataOnly="0" labelOnly="1" outline="0" axis="axisCol" fieldPosition="0"/>
    </format>
    <format dxfId="130">
      <pivotArea type="topRight" dataOnly="0" labelOnly="1" outline="0" fieldPosition="0"/>
    </format>
    <format dxfId="129">
      <pivotArea field="1" type="button" dataOnly="0" labelOnly="1" outline="0" axis="axisRow" fieldPosition="0"/>
    </format>
    <format dxfId="128">
      <pivotArea dataOnly="0" labelOnly="1" fieldPosition="0">
        <references count="1">
          <reference field="1" count="13">
            <x v="0"/>
            <x v="1"/>
            <x v="2"/>
            <x v="3"/>
            <x v="4"/>
            <x v="5"/>
            <x v="6"/>
            <x v="7"/>
            <x v="8"/>
            <x v="9"/>
            <x v="10"/>
            <x v="11"/>
            <x v="12"/>
          </reference>
        </references>
      </pivotArea>
    </format>
    <format dxfId="127">
      <pivotArea dataOnly="0" labelOnly="1" grandRow="1" outline="0" fieldPosition="0"/>
    </format>
    <format dxfId="126">
      <pivotArea dataOnly="0" labelOnly="1" fieldPosition="0">
        <references count="1">
          <reference field="2" count="2">
            <x v="0"/>
            <x v="1"/>
          </reference>
        </references>
      </pivotArea>
    </format>
    <format dxfId="125">
      <pivotArea dataOnly="0" labelOnly="1" grandCol="1" outline="0" fieldPosition="0"/>
    </format>
    <format dxfId="124">
      <pivotArea type="all" dataOnly="0" outline="0" fieldPosition="0"/>
    </format>
    <format dxfId="123">
      <pivotArea outline="0" collapsedLevelsAreSubtotals="1" fieldPosition="0"/>
    </format>
    <format dxfId="122">
      <pivotArea type="origin" dataOnly="0" labelOnly="1" outline="0" fieldPosition="0"/>
    </format>
    <format dxfId="121">
      <pivotArea field="2" type="button" dataOnly="0" labelOnly="1" outline="0" axis="axisCol" fieldPosition="0"/>
    </format>
    <format dxfId="120">
      <pivotArea type="topRight" dataOnly="0" labelOnly="1" outline="0" fieldPosition="0"/>
    </format>
    <format dxfId="119">
      <pivotArea field="1" type="button" dataOnly="0" labelOnly="1" outline="0" axis="axisRow" fieldPosition="0"/>
    </format>
    <format dxfId="118">
      <pivotArea dataOnly="0" labelOnly="1" fieldPosition="0">
        <references count="1">
          <reference field="1" count="13">
            <x v="0"/>
            <x v="1"/>
            <x v="2"/>
            <x v="3"/>
            <x v="4"/>
            <x v="5"/>
            <x v="6"/>
            <x v="7"/>
            <x v="8"/>
            <x v="9"/>
            <x v="10"/>
            <x v="11"/>
            <x v="12"/>
          </reference>
        </references>
      </pivotArea>
    </format>
    <format dxfId="117">
      <pivotArea dataOnly="0" labelOnly="1" grandRow="1" outline="0" fieldPosition="0"/>
    </format>
    <format dxfId="116">
      <pivotArea dataOnly="0" labelOnly="1" fieldPosition="0">
        <references count="1">
          <reference field="2" count="2">
            <x v="0"/>
            <x v="1"/>
          </reference>
        </references>
      </pivotArea>
    </format>
    <format dxfId="115">
      <pivotArea dataOnly="0" labelOnly="1" grandCol="1" outline="0" fieldPosition="0"/>
    </format>
    <format dxfId="114">
      <pivotArea type="all" dataOnly="0" outline="0" fieldPosition="0"/>
    </format>
    <format dxfId="113">
      <pivotArea outline="0" collapsedLevelsAreSubtotals="1" fieldPosition="0"/>
    </format>
    <format dxfId="112">
      <pivotArea type="origin" dataOnly="0" labelOnly="1" outline="0" fieldPosition="0"/>
    </format>
    <format dxfId="111">
      <pivotArea field="2" type="button" dataOnly="0" labelOnly="1" outline="0" axis="axisCol" fieldPosition="0"/>
    </format>
    <format dxfId="110">
      <pivotArea type="topRight" dataOnly="0" labelOnly="1" outline="0" fieldPosition="0"/>
    </format>
    <format dxfId="109">
      <pivotArea field="1" type="button" dataOnly="0" labelOnly="1" outline="0" axis="axisRow" fieldPosition="0"/>
    </format>
    <format dxfId="108">
      <pivotArea dataOnly="0" labelOnly="1" fieldPosition="0">
        <references count="1">
          <reference field="1" count="13">
            <x v="0"/>
            <x v="1"/>
            <x v="2"/>
            <x v="3"/>
            <x v="4"/>
            <x v="5"/>
            <x v="6"/>
            <x v="7"/>
            <x v="8"/>
            <x v="9"/>
            <x v="10"/>
            <x v="11"/>
            <x v="12"/>
          </reference>
        </references>
      </pivotArea>
    </format>
    <format dxfId="107">
      <pivotArea dataOnly="0" labelOnly="1" grandRow="1" outline="0" fieldPosition="0"/>
    </format>
    <format dxfId="106">
      <pivotArea dataOnly="0" labelOnly="1" fieldPosition="0">
        <references count="1">
          <reference field="2" count="2">
            <x v="0"/>
            <x v="1"/>
          </reference>
        </references>
      </pivotArea>
    </format>
    <format dxfId="10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MHCLG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https://www.gov.uk/government/collections/fire-statistics-monitor" TargetMode="External"/><Relationship Id="rId1" Type="http://schemas.openxmlformats.org/officeDocument/2006/relationships/hyperlink" Target="https://www.gov.uk/search/research-and-statistics?keywords=fire&amp;content_store_document_type=upcoming_statistics&amp;order=release-date-oldest" TargetMode="External"/><Relationship Id="rId6" Type="http://schemas.openxmlformats.org/officeDocument/2006/relationships/printerSettings" Target="../printerSettings/printerSettings1.bin"/><Relationship Id="rId5" Type="http://schemas.openxmlformats.org/officeDocument/2006/relationships/hyperlink" Target="mailto:FireStatistics@communities.gov.uk" TargetMode="External"/><Relationship Id="rId4" Type="http://schemas.openxmlformats.org/officeDocument/2006/relationships/hyperlink" Target="mailto:NewsDesk@communities.gov.uk"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code.statisticsauthority.gov.uk/" TargetMode="External"/><Relationship Id="rId2" Type="http://schemas.openxmlformats.org/officeDocument/2006/relationships/hyperlink" Target="https://www.gov.uk/government/statistical-data-sets/fire-statistics-guidance"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10.bin"/><Relationship Id="rId4" Type="http://schemas.openxmlformats.org/officeDocument/2006/relationships/hyperlink" Target="mailto:FireStatistics@communities.gov.uk" TargetMode="External"/></Relationships>
</file>

<file path=xl/worksheets/_rels/sheet1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AB653-42EB-4E7A-83D9-7AB31D8BD17B}">
  <sheetPr codeName="Sheet1"/>
  <dimension ref="A1:K18"/>
  <sheetViews>
    <sheetView zoomScaleNormal="100" workbookViewId="0"/>
  </sheetViews>
  <sheetFormatPr defaultRowHeight="12.75" x14ac:dyDescent="0.2"/>
  <cols>
    <col min="1" max="1" width="86.85546875" style="3" customWidth="1"/>
    <col min="2" max="255" width="9.42578125" style="3" customWidth="1"/>
    <col min="256" max="256" width="2.85546875" style="3" customWidth="1"/>
    <col min="257" max="257" width="74" style="3" bestFit="1" customWidth="1"/>
    <col min="258" max="511" width="9.42578125" style="3" customWidth="1"/>
    <col min="512" max="512" width="2.85546875" style="3" customWidth="1"/>
    <col min="513" max="513" width="74" style="3" bestFit="1" customWidth="1"/>
    <col min="514" max="767" width="9.42578125" style="3" customWidth="1"/>
    <col min="768" max="768" width="2.85546875" style="3" customWidth="1"/>
    <col min="769" max="769" width="74" style="3" bestFit="1" customWidth="1"/>
    <col min="770" max="1023" width="9.42578125" style="3" customWidth="1"/>
    <col min="1024" max="1024" width="2.85546875" style="3" customWidth="1"/>
    <col min="1025" max="1025" width="74" style="3" bestFit="1" customWidth="1"/>
    <col min="1026" max="1279" width="9.42578125" style="3" customWidth="1"/>
    <col min="1280" max="1280" width="2.85546875" style="3" customWidth="1"/>
    <col min="1281" max="1281" width="74" style="3" bestFit="1" customWidth="1"/>
    <col min="1282" max="1535" width="9.42578125" style="3" customWidth="1"/>
    <col min="1536" max="1536" width="2.85546875" style="3" customWidth="1"/>
    <col min="1537" max="1537" width="74" style="3" bestFit="1" customWidth="1"/>
    <col min="1538" max="1791" width="9.42578125" style="3" customWidth="1"/>
    <col min="1792" max="1792" width="2.85546875" style="3" customWidth="1"/>
    <col min="1793" max="1793" width="74" style="3" bestFit="1" customWidth="1"/>
    <col min="1794" max="2047" width="9.42578125" style="3" customWidth="1"/>
    <col min="2048" max="2048" width="2.85546875" style="3" customWidth="1"/>
    <col min="2049" max="2049" width="74" style="3" bestFit="1" customWidth="1"/>
    <col min="2050" max="2303" width="9.42578125" style="3" customWidth="1"/>
    <col min="2304" max="2304" width="2.85546875" style="3" customWidth="1"/>
    <col min="2305" max="2305" width="74" style="3" bestFit="1" customWidth="1"/>
    <col min="2306" max="2559" width="9.42578125" style="3" customWidth="1"/>
    <col min="2560" max="2560" width="2.85546875" style="3" customWidth="1"/>
    <col min="2561" max="2561" width="74" style="3" bestFit="1" customWidth="1"/>
    <col min="2562" max="2815" width="9.42578125" style="3" customWidth="1"/>
    <col min="2816" max="2816" width="2.85546875" style="3" customWidth="1"/>
    <col min="2817" max="2817" width="74" style="3" bestFit="1" customWidth="1"/>
    <col min="2818" max="3071" width="9.42578125" style="3" customWidth="1"/>
    <col min="3072" max="3072" width="2.85546875" style="3" customWidth="1"/>
    <col min="3073" max="3073" width="74" style="3" bestFit="1" customWidth="1"/>
    <col min="3074" max="3327" width="9.42578125" style="3" customWidth="1"/>
    <col min="3328" max="3328" width="2.85546875" style="3" customWidth="1"/>
    <col min="3329" max="3329" width="74" style="3" bestFit="1" customWidth="1"/>
    <col min="3330" max="3583" width="9.42578125" style="3" customWidth="1"/>
    <col min="3584" max="3584" width="2.85546875" style="3" customWidth="1"/>
    <col min="3585" max="3585" width="74" style="3" bestFit="1" customWidth="1"/>
    <col min="3586" max="3839" width="9.42578125" style="3" customWidth="1"/>
    <col min="3840" max="3840" width="2.85546875" style="3" customWidth="1"/>
    <col min="3841" max="3841" width="74" style="3" bestFit="1" customWidth="1"/>
    <col min="3842" max="4095" width="9.42578125" style="3" customWidth="1"/>
    <col min="4096" max="4096" width="2.85546875" style="3" customWidth="1"/>
    <col min="4097" max="4097" width="74" style="3" bestFit="1" customWidth="1"/>
    <col min="4098" max="4351" width="9.42578125" style="3" customWidth="1"/>
    <col min="4352" max="4352" width="2.85546875" style="3" customWidth="1"/>
    <col min="4353" max="4353" width="74" style="3" bestFit="1" customWidth="1"/>
    <col min="4354" max="4607" width="9.42578125" style="3" customWidth="1"/>
    <col min="4608" max="4608" width="2.85546875" style="3" customWidth="1"/>
    <col min="4609" max="4609" width="74" style="3" bestFit="1" customWidth="1"/>
    <col min="4610" max="4863" width="9.42578125" style="3" customWidth="1"/>
    <col min="4864" max="4864" width="2.85546875" style="3" customWidth="1"/>
    <col min="4865" max="4865" width="74" style="3" bestFit="1" customWidth="1"/>
    <col min="4866" max="5119" width="9.42578125" style="3" customWidth="1"/>
    <col min="5120" max="5120" width="2.85546875" style="3" customWidth="1"/>
    <col min="5121" max="5121" width="74" style="3" bestFit="1" customWidth="1"/>
    <col min="5122" max="5375" width="9.42578125" style="3" customWidth="1"/>
    <col min="5376" max="5376" width="2.85546875" style="3" customWidth="1"/>
    <col min="5377" max="5377" width="74" style="3" bestFit="1" customWidth="1"/>
    <col min="5378" max="5631" width="9.42578125" style="3" customWidth="1"/>
    <col min="5632" max="5632" width="2.85546875" style="3" customWidth="1"/>
    <col min="5633" max="5633" width="74" style="3" bestFit="1" customWidth="1"/>
    <col min="5634" max="5887" width="9.42578125" style="3" customWidth="1"/>
    <col min="5888" max="5888" width="2.85546875" style="3" customWidth="1"/>
    <col min="5889" max="5889" width="74" style="3" bestFit="1" customWidth="1"/>
    <col min="5890" max="6143" width="9.42578125" style="3" customWidth="1"/>
    <col min="6144" max="6144" width="2.85546875" style="3" customWidth="1"/>
    <col min="6145" max="6145" width="74" style="3" bestFit="1" customWidth="1"/>
    <col min="6146" max="6399" width="9.42578125" style="3" customWidth="1"/>
    <col min="6400" max="6400" width="2.85546875" style="3" customWidth="1"/>
    <col min="6401" max="6401" width="74" style="3" bestFit="1" customWidth="1"/>
    <col min="6402" max="6655" width="9.42578125" style="3" customWidth="1"/>
    <col min="6656" max="6656" width="2.85546875" style="3" customWidth="1"/>
    <col min="6657" max="6657" width="74" style="3" bestFit="1" customWidth="1"/>
    <col min="6658" max="6911" width="9.42578125" style="3" customWidth="1"/>
    <col min="6912" max="6912" width="2.85546875" style="3" customWidth="1"/>
    <col min="6913" max="6913" width="74" style="3" bestFit="1" customWidth="1"/>
    <col min="6914" max="7167" width="9.42578125" style="3" customWidth="1"/>
    <col min="7168" max="7168" width="2.85546875" style="3" customWidth="1"/>
    <col min="7169" max="7169" width="74" style="3" bestFit="1" customWidth="1"/>
    <col min="7170" max="7423" width="9.42578125" style="3" customWidth="1"/>
    <col min="7424" max="7424" width="2.85546875" style="3" customWidth="1"/>
    <col min="7425" max="7425" width="74" style="3" bestFit="1" customWidth="1"/>
    <col min="7426" max="7679" width="9.42578125" style="3" customWidth="1"/>
    <col min="7680" max="7680" width="2.85546875" style="3" customWidth="1"/>
    <col min="7681" max="7681" width="74" style="3" bestFit="1" customWidth="1"/>
    <col min="7682" max="7935" width="9.42578125" style="3" customWidth="1"/>
    <col min="7936" max="7936" width="2.85546875" style="3" customWidth="1"/>
    <col min="7937" max="7937" width="74" style="3" bestFit="1" customWidth="1"/>
    <col min="7938" max="8191" width="9.42578125" style="3" customWidth="1"/>
    <col min="8192" max="8192" width="2.85546875" style="3" customWidth="1"/>
    <col min="8193" max="8193" width="74" style="3" bestFit="1" customWidth="1"/>
    <col min="8194" max="8447" width="9.42578125" style="3" customWidth="1"/>
    <col min="8448" max="8448" width="2.85546875" style="3" customWidth="1"/>
    <col min="8449" max="8449" width="74" style="3" bestFit="1" customWidth="1"/>
    <col min="8450" max="8703" width="9.42578125" style="3" customWidth="1"/>
    <col min="8704" max="8704" width="2.85546875" style="3" customWidth="1"/>
    <col min="8705" max="8705" width="74" style="3" bestFit="1" customWidth="1"/>
    <col min="8706" max="8959" width="9.42578125" style="3" customWidth="1"/>
    <col min="8960" max="8960" width="2.85546875" style="3" customWidth="1"/>
    <col min="8961" max="8961" width="74" style="3" bestFit="1" customWidth="1"/>
    <col min="8962" max="9215" width="9.42578125" style="3" customWidth="1"/>
    <col min="9216" max="9216" width="2.85546875" style="3" customWidth="1"/>
    <col min="9217" max="9217" width="74" style="3" bestFit="1" customWidth="1"/>
    <col min="9218" max="9471" width="9.42578125" style="3" customWidth="1"/>
    <col min="9472" max="9472" width="2.85546875" style="3" customWidth="1"/>
    <col min="9473" max="9473" width="74" style="3" bestFit="1" customWidth="1"/>
    <col min="9474" max="9727" width="9.42578125" style="3" customWidth="1"/>
    <col min="9728" max="9728" width="2.85546875" style="3" customWidth="1"/>
    <col min="9729" max="9729" width="74" style="3" bestFit="1" customWidth="1"/>
    <col min="9730" max="9983" width="9.42578125" style="3" customWidth="1"/>
    <col min="9984" max="9984" width="2.85546875" style="3" customWidth="1"/>
    <col min="9985" max="9985" width="74" style="3" bestFit="1" customWidth="1"/>
    <col min="9986" max="10239" width="9.42578125" style="3" customWidth="1"/>
    <col min="10240" max="10240" width="2.85546875" style="3" customWidth="1"/>
    <col min="10241" max="10241" width="74" style="3" bestFit="1" customWidth="1"/>
    <col min="10242" max="10495" width="9.42578125" style="3" customWidth="1"/>
    <col min="10496" max="10496" width="2.85546875" style="3" customWidth="1"/>
    <col min="10497" max="10497" width="74" style="3" bestFit="1" customWidth="1"/>
    <col min="10498" max="10751" width="9.42578125" style="3" customWidth="1"/>
    <col min="10752" max="10752" width="2.85546875" style="3" customWidth="1"/>
    <col min="10753" max="10753" width="74" style="3" bestFit="1" customWidth="1"/>
    <col min="10754" max="11007" width="9.42578125" style="3" customWidth="1"/>
    <col min="11008" max="11008" width="2.85546875" style="3" customWidth="1"/>
    <col min="11009" max="11009" width="74" style="3" bestFit="1" customWidth="1"/>
    <col min="11010" max="11263" width="9.42578125" style="3" customWidth="1"/>
    <col min="11264" max="11264" width="2.85546875" style="3" customWidth="1"/>
    <col min="11265" max="11265" width="74" style="3" bestFit="1" customWidth="1"/>
    <col min="11266" max="11519" width="9.42578125" style="3" customWidth="1"/>
    <col min="11520" max="11520" width="2.85546875" style="3" customWidth="1"/>
    <col min="11521" max="11521" width="74" style="3" bestFit="1" customWidth="1"/>
    <col min="11522" max="11775" width="9.42578125" style="3" customWidth="1"/>
    <col min="11776" max="11776" width="2.85546875" style="3" customWidth="1"/>
    <col min="11777" max="11777" width="74" style="3" bestFit="1" customWidth="1"/>
    <col min="11778" max="12031" width="9.42578125" style="3" customWidth="1"/>
    <col min="12032" max="12032" width="2.85546875" style="3" customWidth="1"/>
    <col min="12033" max="12033" width="74" style="3" bestFit="1" customWidth="1"/>
    <col min="12034" max="12287" width="9.42578125" style="3" customWidth="1"/>
    <col min="12288" max="12288" width="2.85546875" style="3" customWidth="1"/>
    <col min="12289" max="12289" width="74" style="3" bestFit="1" customWidth="1"/>
    <col min="12290" max="12543" width="9.42578125" style="3" customWidth="1"/>
    <col min="12544" max="12544" width="2.85546875" style="3" customWidth="1"/>
    <col min="12545" max="12545" width="74" style="3" bestFit="1" customWidth="1"/>
    <col min="12546" max="12799" width="9.42578125" style="3" customWidth="1"/>
    <col min="12800" max="12800" width="2.85546875" style="3" customWidth="1"/>
    <col min="12801" max="12801" width="74" style="3" bestFit="1" customWidth="1"/>
    <col min="12802" max="13055" width="9.42578125" style="3" customWidth="1"/>
    <col min="13056" max="13056" width="2.85546875" style="3" customWidth="1"/>
    <col min="13057" max="13057" width="74" style="3" bestFit="1" customWidth="1"/>
    <col min="13058" max="13311" width="9.42578125" style="3" customWidth="1"/>
    <col min="13312" max="13312" width="2.85546875" style="3" customWidth="1"/>
    <col min="13313" max="13313" width="74" style="3" bestFit="1" customWidth="1"/>
    <col min="13314" max="13567" width="9.42578125" style="3" customWidth="1"/>
    <col min="13568" max="13568" width="2.85546875" style="3" customWidth="1"/>
    <col min="13569" max="13569" width="74" style="3" bestFit="1" customWidth="1"/>
    <col min="13570" max="13823" width="9.42578125" style="3" customWidth="1"/>
    <col min="13824" max="13824" width="2.85546875" style="3" customWidth="1"/>
    <col min="13825" max="13825" width="74" style="3" bestFit="1" customWidth="1"/>
    <col min="13826" max="14079" width="9.42578125" style="3" customWidth="1"/>
    <col min="14080" max="14080" width="2.85546875" style="3" customWidth="1"/>
    <col min="14081" max="14081" width="74" style="3" bestFit="1" customWidth="1"/>
    <col min="14082" max="14335" width="9.42578125" style="3" customWidth="1"/>
    <col min="14336" max="14336" width="2.85546875" style="3" customWidth="1"/>
    <col min="14337" max="14337" width="74" style="3" bestFit="1" customWidth="1"/>
    <col min="14338" max="14591" width="9.42578125" style="3" customWidth="1"/>
    <col min="14592" max="14592" width="2.85546875" style="3" customWidth="1"/>
    <col min="14593" max="14593" width="74" style="3" bestFit="1" customWidth="1"/>
    <col min="14594" max="14847" width="9.42578125" style="3" customWidth="1"/>
    <col min="14848" max="14848" width="2.85546875" style="3" customWidth="1"/>
    <col min="14849" max="14849" width="74" style="3" bestFit="1" customWidth="1"/>
    <col min="14850" max="15103" width="9.42578125" style="3" customWidth="1"/>
    <col min="15104" max="15104" width="2.85546875" style="3" customWidth="1"/>
    <col min="15105" max="15105" width="74" style="3" bestFit="1" customWidth="1"/>
    <col min="15106" max="15359" width="9.42578125" style="3" customWidth="1"/>
    <col min="15360" max="15360" width="2.85546875" style="3" customWidth="1"/>
    <col min="15361" max="15361" width="74" style="3" bestFit="1" customWidth="1"/>
    <col min="15362" max="15615" width="9.42578125" style="3" customWidth="1"/>
    <col min="15616" max="15616" width="2.85546875" style="3" customWidth="1"/>
    <col min="15617" max="15617" width="74" style="3" bestFit="1" customWidth="1"/>
    <col min="15618" max="15871" width="9.42578125" style="3" customWidth="1"/>
    <col min="15872" max="15872" width="2.85546875" style="3" customWidth="1"/>
    <col min="15873" max="15873" width="74" style="3" bestFit="1" customWidth="1"/>
    <col min="15874" max="16127" width="9.42578125" style="3" customWidth="1"/>
    <col min="16128" max="16128" width="2.85546875" style="3" customWidth="1"/>
    <col min="16129" max="16129" width="74" style="3" bestFit="1" customWidth="1"/>
    <col min="16130" max="16384" width="9.42578125" style="3" customWidth="1"/>
  </cols>
  <sheetData>
    <row r="1" spans="1:11" ht="84" customHeight="1" x14ac:dyDescent="0.2">
      <c r="A1" s="3" t="e" vm="1">
        <v>#VALUE!</v>
      </c>
    </row>
    <row r="2" spans="1:11" ht="27" x14ac:dyDescent="0.35">
      <c r="A2" s="4" t="s">
        <v>40</v>
      </c>
    </row>
    <row r="3" spans="1:11" ht="23.25" x14ac:dyDescent="0.2">
      <c r="A3" s="1" t="str">
        <f>_xlfn.CONCAT("England, year ending ",config!B5," ",config!B6,": data tables")</f>
        <v>England, year ending March 2026: data tables</v>
      </c>
    </row>
    <row r="4" spans="1:11" ht="45" customHeight="1" x14ac:dyDescent="0.25">
      <c r="A4" s="5" t="s">
        <v>66</v>
      </c>
      <c r="C4" s="6"/>
      <c r="K4" s="7"/>
    </row>
    <row r="5" spans="1:11" ht="31.5" customHeight="1" x14ac:dyDescent="0.2">
      <c r="A5" s="12" t="str">
        <f>_xlfn.CONCAT("Responsible Statistician: ",config!B4)</f>
        <v>Responsible Statistician: Paul Gaught-Allen</v>
      </c>
      <c r="B5" s="8"/>
    </row>
    <row r="6" spans="1:11" ht="31.5" customHeight="1" x14ac:dyDescent="0.2">
      <c r="A6" s="15" t="s">
        <v>109</v>
      </c>
      <c r="B6" s="8"/>
    </row>
    <row r="7" spans="1:11" ht="15.75" customHeight="1" x14ac:dyDescent="0.2">
      <c r="A7" s="16" t="s">
        <v>98</v>
      </c>
      <c r="B7" s="2"/>
    </row>
    <row r="8" spans="1:11" ht="31.5" customHeight="1" x14ac:dyDescent="0.2">
      <c r="A8" s="11" t="str">
        <f>_xlfn.CONCAT("Published: ",config!B1)</f>
        <v>Published: 22 July 2026</v>
      </c>
      <c r="B8" s="9"/>
    </row>
    <row r="9" spans="1:11" ht="15.75" customHeight="1" x14ac:dyDescent="0.2">
      <c r="A9" s="11" t="str">
        <f>_xlfn.CONCAT("Next update: ",config!B2)</f>
        <v>Next update: 28 October 2026</v>
      </c>
      <c r="B9" s="9"/>
    </row>
    <row r="10" spans="1:11" ht="31.5" customHeight="1" x14ac:dyDescent="0.2">
      <c r="A10" s="13" t="str">
        <f>_xlfn.CONCAT("Crown copyright © ",config!B6)</f>
        <v>Crown copyright © 2026</v>
      </c>
    </row>
    <row r="11" spans="1:11" ht="15.75" customHeight="1" x14ac:dyDescent="0.2">
      <c r="A11" s="14" t="s">
        <v>41</v>
      </c>
    </row>
    <row r="12" spans="1:11" ht="31.5" customHeight="1" x14ac:dyDescent="0.2">
      <c r="A12" s="8" t="s">
        <v>55</v>
      </c>
    </row>
    <row r="13" spans="1:11" ht="15.75" customHeight="1" x14ac:dyDescent="0.2">
      <c r="A13" s="8" t="s">
        <v>56</v>
      </c>
    </row>
    <row r="14" spans="1:11" ht="15.75" customHeight="1" x14ac:dyDescent="0.2">
      <c r="A14" s="10" t="s">
        <v>99</v>
      </c>
    </row>
    <row r="15" spans="1:11" ht="15.75" customHeight="1" x14ac:dyDescent="0.2"/>
    <row r="16" spans="1:11" ht="15.75" customHeight="1" x14ac:dyDescent="0.2"/>
    <row r="17" ht="15.75" customHeight="1" x14ac:dyDescent="0.2"/>
    <row r="18" ht="15.75" customHeight="1" x14ac:dyDescent="0.2"/>
  </sheetData>
  <hyperlinks>
    <hyperlink ref="A11" location="Contents!A1" display="Contents" xr:uid="{54607760-5B07-45C4-A291-A00606770931}"/>
    <hyperlink ref="A9" r:id="rId1" display="Next update: 24 October 2024" xr:uid="{6AE284F6-DD9D-467B-85FF-D13DE10047ED}"/>
    <hyperlink ref="A8" r:id="rId2" display="Published: 12 August 2021" xr:uid="{79466EF4-98EF-42A3-97E1-3C87C6D2B80B}"/>
    <hyperlink ref="A14" r:id="rId3" xr:uid="{968F0AE2-05F3-4ECB-A5B1-8E419D52B05C}"/>
    <hyperlink ref="A7" r:id="rId4" xr:uid="{FD4E7D15-C366-4012-BD9A-32A3C4DE17E6}"/>
    <hyperlink ref="A6" r:id="rId5" xr:uid="{41AF4431-C636-417F-A836-8DE2AEF3BF25}"/>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59933-2A52-4741-A270-7FBDA1E4D257}">
  <dimension ref="A1:X57"/>
  <sheetViews>
    <sheetView tabSelected="1" zoomScaleNormal="100" workbookViewId="0"/>
  </sheetViews>
  <sheetFormatPr defaultColWidth="9.140625" defaultRowHeight="15.75" customHeight="1" x14ac:dyDescent="0.2"/>
  <cols>
    <col min="1" max="1" width="33.5703125" style="58" customWidth="1"/>
    <col min="2" max="2" width="9.28515625" style="58" customWidth="1"/>
    <col min="3" max="3" width="12.140625" style="58" bestFit="1" customWidth="1"/>
    <col min="4" max="4" width="11.7109375" style="58" bestFit="1" customWidth="1"/>
    <col min="5" max="5" width="6.5703125" style="58" customWidth="1"/>
    <col min="6" max="6" width="10.5703125" style="58" customWidth="1"/>
    <col min="7" max="7" width="12.140625" style="58" bestFit="1" customWidth="1"/>
    <col min="8" max="8" width="11.7109375" style="58" bestFit="1" customWidth="1"/>
    <col min="9" max="9" width="5.5703125" style="58" bestFit="1" customWidth="1"/>
    <col min="10" max="10" width="10.5703125" style="58" customWidth="1"/>
    <col min="11" max="11" width="12.140625" style="58" bestFit="1" customWidth="1"/>
    <col min="12" max="12" width="11.7109375" style="58" bestFit="1" customWidth="1"/>
    <col min="13" max="13" width="5.42578125" style="58" bestFit="1" customWidth="1"/>
    <col min="14" max="14" width="7.5703125" style="58" customWidth="1"/>
    <col min="15" max="16384" width="9.140625" style="58"/>
  </cols>
  <sheetData>
    <row r="1" spans="1:24" ht="15.75" customHeight="1" x14ac:dyDescent="0.25">
      <c r="A1" s="61" t="s">
        <v>113</v>
      </c>
      <c r="B1" s="54"/>
      <c r="C1" s="54"/>
      <c r="D1" s="54"/>
      <c r="E1" s="54"/>
      <c r="F1" s="54"/>
      <c r="G1" s="54"/>
      <c r="H1" s="54"/>
      <c r="I1" s="54"/>
      <c r="J1" s="54"/>
      <c r="K1" s="54"/>
      <c r="L1" s="54"/>
      <c r="M1" s="54"/>
      <c r="N1" s="54"/>
      <c r="O1" s="54"/>
      <c r="P1" s="54"/>
      <c r="Q1" s="54"/>
      <c r="R1" s="54"/>
      <c r="S1" s="54"/>
      <c r="T1" s="54"/>
      <c r="U1" s="54"/>
    </row>
    <row r="2" spans="1:24" ht="31.5" customHeight="1" x14ac:dyDescent="0.2">
      <c r="A2" s="54" t="s">
        <v>25</v>
      </c>
      <c r="B2" s="54"/>
      <c r="C2" s="54"/>
      <c r="D2" s="54"/>
      <c r="E2" s="54"/>
      <c r="F2" s="54"/>
      <c r="G2" s="54"/>
      <c r="H2" s="54"/>
      <c r="I2" s="54"/>
      <c r="J2" s="54"/>
      <c r="K2" s="54"/>
      <c r="L2" s="54"/>
      <c r="M2" s="54"/>
      <c r="N2" s="54"/>
      <c r="O2" s="54"/>
      <c r="P2" s="54"/>
      <c r="Q2" s="54"/>
      <c r="R2" s="54"/>
      <c r="S2" s="54"/>
      <c r="T2" s="54"/>
      <c r="U2" s="54"/>
      <c r="V2" s="54"/>
      <c r="W2" s="54"/>
      <c r="X2" s="54"/>
    </row>
    <row r="3" spans="1:24" ht="15.75" customHeight="1" x14ac:dyDescent="0.2">
      <c r="A3" s="54" t="s">
        <v>26</v>
      </c>
      <c r="B3" s="54"/>
      <c r="C3" s="54"/>
      <c r="D3" s="54"/>
      <c r="E3" s="54"/>
      <c r="F3" s="54"/>
      <c r="G3" s="54"/>
      <c r="H3" s="54"/>
      <c r="I3" s="54"/>
      <c r="J3" s="54"/>
      <c r="K3" s="54"/>
      <c r="L3" s="54"/>
      <c r="M3" s="54"/>
      <c r="N3" s="54"/>
      <c r="O3" s="54"/>
      <c r="P3" s="54"/>
      <c r="Q3" s="54"/>
      <c r="R3" s="54"/>
      <c r="S3" s="54"/>
      <c r="T3" s="54"/>
      <c r="U3" s="54"/>
      <c r="V3" s="54"/>
      <c r="W3" s="54"/>
      <c r="X3" s="54"/>
    </row>
    <row r="4" spans="1:24" ht="15.75" customHeight="1" x14ac:dyDescent="0.2">
      <c r="A4" s="54" t="s">
        <v>27</v>
      </c>
      <c r="B4" s="54"/>
      <c r="C4" s="54"/>
      <c r="D4" s="54"/>
      <c r="E4" s="54"/>
      <c r="F4" s="54"/>
      <c r="G4" s="54"/>
      <c r="H4" s="54"/>
      <c r="I4" s="54"/>
      <c r="J4" s="54"/>
      <c r="K4" s="54"/>
      <c r="L4" s="54"/>
      <c r="M4" s="54"/>
      <c r="N4" s="54"/>
      <c r="O4" s="54"/>
      <c r="P4" s="54"/>
      <c r="Q4" s="54"/>
      <c r="R4" s="54"/>
      <c r="S4" s="54"/>
      <c r="T4" s="54"/>
      <c r="U4" s="54"/>
      <c r="V4" s="54"/>
      <c r="W4" s="54"/>
      <c r="X4" s="54"/>
    </row>
    <row r="5" spans="1:24" ht="15.75" customHeight="1" x14ac:dyDescent="0.2">
      <c r="A5" s="54" t="s">
        <v>28</v>
      </c>
      <c r="B5" s="54"/>
      <c r="C5" s="54"/>
      <c r="D5" s="54"/>
      <c r="E5" s="54"/>
      <c r="F5" s="54"/>
      <c r="G5" s="54"/>
      <c r="H5" s="54"/>
      <c r="I5" s="54"/>
      <c r="J5" s="54"/>
      <c r="K5" s="54"/>
      <c r="L5" s="54"/>
      <c r="M5" s="54"/>
      <c r="N5" s="54"/>
      <c r="O5" s="54"/>
      <c r="P5" s="54"/>
      <c r="Q5" s="54"/>
      <c r="R5" s="54"/>
      <c r="S5" s="54"/>
      <c r="T5" s="54"/>
      <c r="U5" s="54"/>
      <c r="V5" s="54"/>
      <c r="W5" s="54"/>
      <c r="X5" s="54"/>
    </row>
    <row r="6" spans="1:24" ht="15.75" customHeight="1" x14ac:dyDescent="0.2">
      <c r="A6" s="54" t="s">
        <v>133</v>
      </c>
      <c r="B6" s="54"/>
      <c r="C6" s="54"/>
      <c r="D6" s="54"/>
      <c r="E6" s="54"/>
      <c r="F6" s="54"/>
      <c r="G6" s="54"/>
      <c r="H6" s="54"/>
      <c r="I6" s="54"/>
      <c r="J6" s="54"/>
      <c r="K6" s="54"/>
      <c r="L6" s="54"/>
      <c r="M6" s="54"/>
      <c r="N6" s="54"/>
      <c r="O6" s="54"/>
      <c r="P6" s="54"/>
      <c r="Q6" s="54"/>
      <c r="R6" s="54"/>
      <c r="S6" s="54"/>
      <c r="T6" s="54"/>
      <c r="U6" s="54"/>
      <c r="V6" s="54"/>
      <c r="W6" s="54"/>
      <c r="X6" s="54"/>
    </row>
    <row r="7" spans="1:24" ht="15.75" customHeight="1" x14ac:dyDescent="0.2">
      <c r="A7" s="54" t="s">
        <v>134</v>
      </c>
      <c r="B7" s="54"/>
      <c r="C7" s="54"/>
      <c r="D7" s="54"/>
      <c r="E7" s="54"/>
      <c r="F7" s="54"/>
      <c r="G7" s="54"/>
      <c r="H7" s="54"/>
      <c r="I7" s="54"/>
      <c r="J7" s="54"/>
      <c r="K7" s="54"/>
      <c r="L7" s="54"/>
      <c r="M7" s="54"/>
      <c r="N7" s="54"/>
      <c r="O7" s="54"/>
      <c r="P7" s="54"/>
      <c r="Q7" s="54"/>
      <c r="R7" s="54"/>
      <c r="S7" s="54"/>
      <c r="T7" s="54"/>
      <c r="U7" s="54"/>
      <c r="V7" s="54"/>
      <c r="W7" s="54"/>
      <c r="X7" s="54"/>
    </row>
    <row r="8" spans="1:24" s="69" customFormat="1" ht="15.75" customHeight="1" x14ac:dyDescent="0.25">
      <c r="A8" s="66" t="s">
        <v>36</v>
      </c>
      <c r="B8" s="67"/>
      <c r="C8" s="67"/>
      <c r="D8" s="67"/>
      <c r="E8" s="67"/>
      <c r="F8" s="67"/>
      <c r="G8" s="67"/>
      <c r="H8" s="67"/>
      <c r="I8" s="67"/>
      <c r="J8" s="67"/>
      <c r="K8" s="67"/>
      <c r="L8" s="67"/>
      <c r="M8" s="68"/>
      <c r="N8" s="68"/>
      <c r="O8" s="68"/>
      <c r="P8" s="68"/>
      <c r="Q8" s="68"/>
      <c r="R8" s="68"/>
      <c r="S8" s="68"/>
      <c r="T8" s="68"/>
      <c r="U8" s="68"/>
      <c r="V8" s="68"/>
      <c r="W8" s="68"/>
      <c r="X8" s="68"/>
    </row>
    <row r="9" spans="1:24" s="69" customFormat="1" ht="15.75" customHeight="1" x14ac:dyDescent="0.25">
      <c r="A9" s="70" t="s">
        <v>135</v>
      </c>
      <c r="B9" s="68"/>
      <c r="C9" s="68"/>
      <c r="D9" s="68"/>
      <c r="E9" s="68"/>
      <c r="F9" s="68"/>
      <c r="G9" s="68"/>
      <c r="H9" s="68"/>
      <c r="I9" s="68"/>
      <c r="J9" s="68"/>
      <c r="K9" s="68"/>
      <c r="L9" s="68"/>
      <c r="M9" s="70"/>
      <c r="N9" s="70"/>
      <c r="O9" s="70"/>
      <c r="P9" s="68"/>
      <c r="Q9" s="68"/>
      <c r="R9" s="68"/>
      <c r="S9" s="68"/>
      <c r="T9" s="68"/>
      <c r="U9" s="68"/>
      <c r="V9" s="68"/>
      <c r="W9" s="68"/>
      <c r="X9" s="68"/>
    </row>
    <row r="10" spans="1:24" s="69" customFormat="1" ht="15.75" customHeight="1" x14ac:dyDescent="0.25">
      <c r="A10" s="70" t="s">
        <v>136</v>
      </c>
      <c r="B10" s="68"/>
      <c r="C10" s="68"/>
      <c r="D10" s="68"/>
      <c r="E10" s="68"/>
      <c r="F10" s="68"/>
      <c r="G10" s="68"/>
      <c r="H10" s="68"/>
      <c r="I10" s="68"/>
      <c r="J10" s="68"/>
      <c r="K10" s="68"/>
      <c r="L10" s="68"/>
      <c r="M10" s="70"/>
      <c r="N10" s="70"/>
      <c r="O10" s="70"/>
      <c r="P10" s="68"/>
      <c r="Q10" s="68"/>
      <c r="R10" s="68"/>
      <c r="S10" s="68"/>
      <c r="T10" s="68"/>
      <c r="U10" s="68"/>
      <c r="V10" s="68"/>
      <c r="W10" s="68"/>
      <c r="X10" s="68"/>
    </row>
    <row r="11" spans="1:24" s="69" customFormat="1" ht="15.75" customHeight="1" x14ac:dyDescent="0.25">
      <c r="A11" s="70" t="s">
        <v>137</v>
      </c>
      <c r="B11" s="68"/>
      <c r="C11" s="68"/>
      <c r="D11" s="68"/>
      <c r="E11" s="68"/>
      <c r="F11" s="68"/>
      <c r="G11" s="68"/>
      <c r="H11" s="68"/>
      <c r="I11" s="68"/>
      <c r="J11" s="68"/>
      <c r="K11" s="68"/>
      <c r="L11" s="68"/>
      <c r="M11" s="68"/>
      <c r="N11" s="68"/>
      <c r="O11" s="68"/>
      <c r="P11" s="68"/>
      <c r="Q11" s="68"/>
      <c r="R11" s="68"/>
      <c r="S11" s="68"/>
      <c r="T11" s="68"/>
      <c r="U11" s="68"/>
      <c r="V11" s="68"/>
      <c r="W11" s="68"/>
      <c r="X11" s="68"/>
    </row>
    <row r="12" spans="1:24" s="69" customFormat="1" ht="15.75" customHeight="1" x14ac:dyDescent="0.25">
      <c r="A12" s="70" t="s">
        <v>138</v>
      </c>
      <c r="B12" s="68"/>
      <c r="C12" s="68"/>
      <c r="D12" s="68"/>
      <c r="E12" s="68"/>
      <c r="F12" s="68"/>
      <c r="G12" s="68"/>
      <c r="H12" s="68"/>
      <c r="I12" s="68"/>
      <c r="J12" s="68"/>
      <c r="K12" s="68"/>
      <c r="L12" s="68"/>
      <c r="M12" s="68"/>
      <c r="N12" s="68"/>
      <c r="O12" s="68"/>
      <c r="P12" s="68"/>
      <c r="Q12" s="68"/>
      <c r="R12" s="68"/>
      <c r="S12" s="68"/>
      <c r="T12" s="68"/>
      <c r="U12" s="68"/>
      <c r="V12" s="68"/>
      <c r="W12" s="68"/>
      <c r="X12" s="68"/>
    </row>
    <row r="13" spans="1:24" s="69" customFormat="1" ht="15.75" customHeight="1" x14ac:dyDescent="0.25">
      <c r="A13" s="70" t="s">
        <v>139</v>
      </c>
      <c r="B13" s="68"/>
      <c r="C13" s="68"/>
      <c r="D13" s="68"/>
      <c r="E13" s="68"/>
      <c r="F13" s="68"/>
      <c r="G13" s="68"/>
      <c r="H13" s="68"/>
      <c r="I13" s="68"/>
      <c r="J13" s="68"/>
      <c r="K13" s="68"/>
      <c r="L13" s="68"/>
      <c r="M13" s="68"/>
      <c r="N13" s="68"/>
      <c r="O13" s="68"/>
      <c r="P13" s="68"/>
      <c r="Q13" s="68"/>
      <c r="R13" s="68"/>
      <c r="S13" s="68"/>
      <c r="T13" s="68"/>
      <c r="U13" s="68"/>
      <c r="V13" s="68"/>
      <c r="W13" s="68"/>
      <c r="X13" s="68"/>
    </row>
    <row r="14" spans="1:24" s="69" customFormat="1" ht="15.75" customHeight="1" x14ac:dyDescent="0.25">
      <c r="A14" s="70" t="s">
        <v>140</v>
      </c>
      <c r="B14" s="68"/>
      <c r="C14" s="68"/>
      <c r="D14" s="68"/>
      <c r="E14" s="68"/>
      <c r="F14" s="68"/>
      <c r="G14" s="68"/>
      <c r="H14" s="68"/>
      <c r="I14" s="68"/>
      <c r="J14" s="68"/>
      <c r="K14" s="68"/>
      <c r="L14" s="68"/>
      <c r="M14" s="68"/>
      <c r="N14" s="68"/>
      <c r="O14" s="68"/>
      <c r="P14" s="68"/>
      <c r="Q14" s="68"/>
      <c r="R14" s="68"/>
      <c r="S14" s="68"/>
      <c r="T14" s="68"/>
      <c r="U14" s="68"/>
      <c r="V14" s="68"/>
      <c r="W14" s="68"/>
      <c r="X14" s="68"/>
    </row>
    <row r="15" spans="1:24" s="69" customFormat="1" ht="15.75" customHeight="1" x14ac:dyDescent="0.25">
      <c r="A15" s="70" t="s">
        <v>141</v>
      </c>
      <c r="B15" s="68"/>
      <c r="C15" s="68"/>
      <c r="D15" s="68"/>
      <c r="E15" s="68"/>
      <c r="F15" s="68"/>
      <c r="G15" s="68"/>
      <c r="H15" s="68"/>
      <c r="I15" s="68"/>
      <c r="J15" s="68"/>
      <c r="K15" s="68"/>
      <c r="L15" s="68"/>
      <c r="M15" s="68"/>
      <c r="N15" s="68"/>
      <c r="O15" s="68"/>
      <c r="P15" s="68"/>
      <c r="Q15" s="68"/>
      <c r="R15" s="68"/>
      <c r="S15" s="68"/>
      <c r="T15" s="68"/>
      <c r="U15" s="68"/>
      <c r="V15" s="68"/>
      <c r="W15" s="68"/>
      <c r="X15" s="68"/>
    </row>
    <row r="16" spans="1:24" s="69" customFormat="1" ht="15.75" customHeight="1" x14ac:dyDescent="0.25">
      <c r="A16" s="70" t="s">
        <v>142</v>
      </c>
      <c r="B16" s="68"/>
      <c r="C16" s="68"/>
      <c r="D16" s="68"/>
      <c r="E16" s="68"/>
      <c r="F16" s="68"/>
      <c r="G16" s="68"/>
      <c r="H16" s="68"/>
      <c r="I16" s="68"/>
      <c r="J16" s="68"/>
      <c r="K16" s="68"/>
      <c r="L16" s="68"/>
      <c r="M16" s="68"/>
      <c r="N16" s="68"/>
      <c r="O16" s="68"/>
      <c r="P16" s="68"/>
      <c r="Q16" s="68"/>
      <c r="R16" s="68"/>
      <c r="S16" s="68"/>
      <c r="T16" s="68"/>
      <c r="U16" s="68"/>
      <c r="V16" s="68"/>
      <c r="W16" s="68"/>
      <c r="X16" s="68"/>
    </row>
    <row r="17" spans="1:24" s="69" customFormat="1" ht="15.75" customHeight="1" x14ac:dyDescent="0.25">
      <c r="A17" s="70" t="s">
        <v>34</v>
      </c>
      <c r="B17" s="68"/>
      <c r="C17" s="68"/>
      <c r="D17" s="68"/>
      <c r="E17" s="68"/>
      <c r="F17" s="68"/>
      <c r="G17" s="68"/>
      <c r="H17" s="68"/>
      <c r="I17" s="68"/>
      <c r="J17" s="68"/>
      <c r="K17" s="68"/>
      <c r="L17" s="68"/>
      <c r="M17" s="68"/>
      <c r="N17" s="68"/>
      <c r="O17" s="68"/>
      <c r="P17" s="68"/>
      <c r="Q17" s="68"/>
      <c r="R17" s="68"/>
      <c r="S17" s="68"/>
      <c r="T17" s="68"/>
      <c r="U17" s="68"/>
      <c r="V17" s="68"/>
      <c r="W17" s="68"/>
      <c r="X17" s="68"/>
    </row>
    <row r="18" spans="1:24" s="69" customFormat="1" ht="15.75" customHeight="1" x14ac:dyDescent="0.25">
      <c r="A18" s="70" t="s">
        <v>35</v>
      </c>
      <c r="B18" s="68"/>
      <c r="C18" s="68"/>
      <c r="D18" s="68"/>
      <c r="E18" s="68"/>
      <c r="F18" s="68"/>
      <c r="G18" s="68"/>
      <c r="H18" s="68"/>
      <c r="I18" s="68"/>
      <c r="J18" s="68"/>
      <c r="K18" s="68"/>
      <c r="L18" s="68"/>
      <c r="M18" s="71"/>
      <c r="N18" s="71"/>
      <c r="O18" s="71"/>
      <c r="P18" s="68"/>
      <c r="Q18" s="68"/>
      <c r="R18" s="68"/>
      <c r="S18" s="68"/>
      <c r="T18" s="68"/>
      <c r="U18" s="68"/>
      <c r="V18" s="68"/>
      <c r="W18" s="68"/>
      <c r="X18" s="68"/>
    </row>
    <row r="19" spans="1:24" ht="31.5" customHeight="1" x14ac:dyDescent="0.25">
      <c r="A19" s="61" t="s">
        <v>114</v>
      </c>
      <c r="B19" s="54"/>
      <c r="C19" s="54"/>
      <c r="D19" s="54"/>
      <c r="E19" s="54"/>
      <c r="F19" s="54"/>
      <c r="G19" s="54"/>
      <c r="H19" s="54"/>
      <c r="I19" s="54"/>
      <c r="J19" s="54"/>
      <c r="K19" s="54"/>
      <c r="L19" s="54"/>
      <c r="M19" s="54"/>
      <c r="N19" s="54"/>
    </row>
    <row r="20" spans="1:24" ht="15.75" customHeight="1" x14ac:dyDescent="0.2">
      <c r="A20" s="54" t="s">
        <v>115</v>
      </c>
      <c r="B20" s="54"/>
      <c r="C20" s="54"/>
      <c r="D20" s="54"/>
      <c r="E20" s="54"/>
      <c r="F20" s="54"/>
      <c r="G20" s="54"/>
      <c r="H20" s="54"/>
      <c r="I20" s="54"/>
      <c r="J20" s="54"/>
      <c r="K20" s="54"/>
      <c r="L20" s="54"/>
      <c r="M20" s="54"/>
      <c r="N20" s="54"/>
    </row>
    <row r="21" spans="1:24" ht="15.75" customHeight="1" x14ac:dyDescent="0.2">
      <c r="A21" s="72" t="s">
        <v>116</v>
      </c>
      <c r="B21" s="54"/>
      <c r="C21" s="54"/>
      <c r="D21" s="54"/>
      <c r="E21" s="54"/>
      <c r="F21" s="54"/>
      <c r="G21" s="54"/>
      <c r="H21" s="54"/>
      <c r="I21" s="54"/>
      <c r="J21" s="54"/>
      <c r="K21" s="54"/>
      <c r="L21" s="54"/>
      <c r="M21" s="54"/>
      <c r="N21" s="54"/>
    </row>
    <row r="22" spans="1:24" ht="15.75" customHeight="1" x14ac:dyDescent="0.2">
      <c r="A22" s="72" t="s">
        <v>117</v>
      </c>
      <c r="B22" s="54"/>
      <c r="C22" s="54"/>
      <c r="D22" s="54"/>
      <c r="E22" s="54"/>
      <c r="F22" s="54"/>
      <c r="G22" s="54"/>
      <c r="H22" s="54"/>
      <c r="I22" s="54"/>
      <c r="J22" s="54"/>
      <c r="K22" s="54"/>
      <c r="L22" s="54"/>
      <c r="M22" s="54"/>
      <c r="N22" s="54"/>
    </row>
    <row r="23" spans="1:24" ht="15.75" customHeight="1" x14ac:dyDescent="0.2">
      <c r="A23" s="72" t="s">
        <v>118</v>
      </c>
      <c r="B23" s="54"/>
      <c r="C23" s="54"/>
      <c r="D23" s="54"/>
      <c r="E23" s="54"/>
      <c r="F23" s="54"/>
      <c r="G23" s="54"/>
      <c r="H23" s="54"/>
      <c r="I23" s="54"/>
      <c r="J23" s="54"/>
      <c r="K23" s="54"/>
      <c r="L23" s="54"/>
      <c r="M23" s="54"/>
      <c r="N23" s="54"/>
    </row>
    <row r="24" spans="1:24" ht="15.75" customHeight="1" x14ac:dyDescent="0.2">
      <c r="A24" s="72" t="s">
        <v>119</v>
      </c>
      <c r="B24" s="54"/>
      <c r="C24" s="54"/>
      <c r="D24" s="54"/>
      <c r="E24" s="54"/>
      <c r="F24" s="54"/>
      <c r="G24" s="54"/>
      <c r="H24" s="54"/>
      <c r="I24" s="54"/>
      <c r="J24" s="54"/>
      <c r="K24" s="54"/>
      <c r="L24" s="54"/>
      <c r="M24" s="54"/>
      <c r="N24" s="54"/>
    </row>
    <row r="25" spans="1:24" ht="15.75" customHeight="1" x14ac:dyDescent="0.2">
      <c r="A25" s="70" t="s">
        <v>120</v>
      </c>
      <c r="B25" s="54"/>
      <c r="C25" s="54"/>
      <c r="D25" s="54"/>
      <c r="E25" s="54"/>
      <c r="F25" s="54"/>
      <c r="G25" s="54"/>
      <c r="H25" s="54"/>
      <c r="I25" s="54"/>
      <c r="J25" s="54"/>
      <c r="K25" s="54"/>
      <c r="L25" s="54"/>
      <c r="M25" s="54"/>
      <c r="N25" s="54"/>
    </row>
    <row r="26" spans="1:24" ht="31.5" customHeight="1" x14ac:dyDescent="0.25">
      <c r="A26" s="73" t="s">
        <v>121</v>
      </c>
    </row>
    <row r="27" spans="1:24" ht="15.75" customHeight="1" x14ac:dyDescent="0.2">
      <c r="A27" s="58" t="s">
        <v>126</v>
      </c>
    </row>
    <row r="28" spans="1:24" ht="31.5" customHeight="1" x14ac:dyDescent="0.25">
      <c r="A28" s="61" t="s">
        <v>11</v>
      </c>
      <c r="B28" s="54"/>
      <c r="C28" s="54"/>
      <c r="D28" s="54"/>
      <c r="E28" s="54"/>
      <c r="F28" s="54"/>
      <c r="G28" s="54"/>
      <c r="H28" s="54"/>
      <c r="I28" s="54"/>
      <c r="J28" s="54"/>
      <c r="K28" s="54"/>
      <c r="L28" s="54"/>
      <c r="M28" s="54"/>
      <c r="N28" s="54"/>
      <c r="O28" s="54"/>
      <c r="P28" s="54"/>
      <c r="Q28" s="54"/>
      <c r="R28" s="54"/>
      <c r="S28" s="54"/>
      <c r="T28" s="54"/>
      <c r="U28" s="54"/>
    </row>
    <row r="29" spans="1:24" ht="15.75" customHeight="1" x14ac:dyDescent="0.2">
      <c r="A29" s="54" t="str">
        <f>_xlfn.CONCAT("The data in this table are consistent with records that reached the IRS by ",config!B3,".")</f>
        <v>The data in this table are consistent with records that reached the IRS by 12 May 2026.</v>
      </c>
      <c r="B29" s="54"/>
      <c r="C29" s="54"/>
      <c r="D29" s="54"/>
      <c r="E29" s="54"/>
      <c r="F29" s="54"/>
      <c r="G29" s="54"/>
      <c r="H29" s="54"/>
      <c r="I29" s="54"/>
      <c r="J29" s="54"/>
      <c r="K29" s="54"/>
      <c r="L29" s="54"/>
      <c r="M29" s="54"/>
      <c r="N29" s="54"/>
      <c r="O29" s="54"/>
      <c r="P29" s="54"/>
      <c r="Q29" s="54"/>
      <c r="R29" s="54"/>
      <c r="S29" s="54"/>
      <c r="T29" s="54"/>
      <c r="U29" s="54"/>
    </row>
    <row r="30" spans="1:24" ht="31.5" customHeight="1" x14ac:dyDescent="0.2">
      <c r="A30" s="54" t="s">
        <v>12</v>
      </c>
      <c r="B30" s="54"/>
      <c r="C30" s="54"/>
      <c r="D30" s="54"/>
      <c r="E30" s="54"/>
      <c r="F30" s="54"/>
      <c r="G30" s="54"/>
      <c r="H30" s="54"/>
      <c r="I30" s="54"/>
      <c r="J30" s="54"/>
      <c r="K30" s="54"/>
      <c r="L30" s="54"/>
      <c r="M30" s="54"/>
      <c r="N30" s="54"/>
      <c r="O30" s="54"/>
      <c r="P30" s="54"/>
      <c r="Q30" s="54"/>
      <c r="R30" s="54"/>
      <c r="S30" s="54"/>
      <c r="T30" s="54"/>
      <c r="U30" s="54"/>
      <c r="V30" s="54"/>
      <c r="W30" s="54"/>
      <c r="X30" s="54"/>
    </row>
    <row r="31" spans="1:24" ht="15.75" customHeight="1" x14ac:dyDescent="0.2">
      <c r="A31" s="87" t="s">
        <v>23</v>
      </c>
      <c r="B31" s="87"/>
      <c r="C31" s="87"/>
      <c r="D31" s="54"/>
      <c r="E31" s="54"/>
      <c r="F31" s="54"/>
      <c r="G31" s="54"/>
      <c r="H31" s="54"/>
      <c r="I31" s="54"/>
      <c r="J31" s="54"/>
      <c r="K31" s="54"/>
      <c r="L31" s="54"/>
      <c r="M31" s="54"/>
      <c r="N31" s="54"/>
      <c r="O31" s="54"/>
      <c r="P31" s="54"/>
      <c r="Q31" s="54"/>
      <c r="R31" s="54"/>
      <c r="S31" s="54"/>
      <c r="T31" s="54"/>
      <c r="U31" s="54"/>
      <c r="V31" s="54"/>
      <c r="W31" s="54"/>
      <c r="X31" s="54"/>
    </row>
    <row r="32" spans="1:24" ht="31.5" customHeight="1" x14ac:dyDescent="0.2">
      <c r="A32" s="74" t="s">
        <v>76</v>
      </c>
      <c r="B32" s="54"/>
      <c r="C32" s="54"/>
      <c r="D32" s="54"/>
      <c r="E32" s="54"/>
      <c r="F32" s="54"/>
      <c r="G32" s="54"/>
      <c r="H32" s="54"/>
      <c r="I32" s="54"/>
      <c r="J32" s="54"/>
      <c r="K32" s="54"/>
      <c r="L32" s="54"/>
      <c r="M32" s="54"/>
      <c r="N32" s="54"/>
      <c r="O32" s="54"/>
      <c r="P32" s="54"/>
      <c r="Q32" s="54"/>
      <c r="R32" s="54"/>
      <c r="S32" s="54"/>
      <c r="T32" s="54"/>
      <c r="U32" s="54"/>
      <c r="V32" s="54"/>
      <c r="W32" s="54"/>
      <c r="X32" s="54"/>
    </row>
    <row r="33" spans="1:24" ht="31.5" customHeight="1" x14ac:dyDescent="0.2">
      <c r="A33" s="54" t="s">
        <v>143</v>
      </c>
      <c r="B33" s="54"/>
      <c r="C33" s="54"/>
      <c r="D33" s="54"/>
      <c r="E33" s="54"/>
      <c r="F33" s="54"/>
      <c r="G33" s="54"/>
      <c r="H33" s="54"/>
      <c r="I33" s="54"/>
      <c r="J33" s="88"/>
      <c r="K33" s="88"/>
      <c r="L33" s="88"/>
      <c r="M33" s="54"/>
      <c r="N33" s="54"/>
      <c r="O33" s="54"/>
      <c r="P33" s="54"/>
      <c r="Q33" s="54"/>
      <c r="R33" s="54"/>
      <c r="S33" s="54"/>
      <c r="T33" s="54"/>
      <c r="U33" s="54"/>
      <c r="V33" s="54"/>
      <c r="W33" s="54"/>
      <c r="X33" s="54"/>
    </row>
    <row r="34" spans="1:24" ht="15.75" customHeight="1" x14ac:dyDescent="0.2">
      <c r="A34" s="74" t="s">
        <v>110</v>
      </c>
      <c r="B34" s="74"/>
      <c r="C34" s="54"/>
      <c r="D34" s="54"/>
      <c r="E34" s="54"/>
      <c r="F34" s="54"/>
      <c r="G34" s="54"/>
      <c r="H34" s="54"/>
      <c r="I34" s="54"/>
      <c r="J34" s="88"/>
      <c r="K34" s="88"/>
      <c r="L34" s="88"/>
      <c r="M34" s="54"/>
      <c r="N34" s="54"/>
      <c r="O34" s="54"/>
      <c r="P34" s="54"/>
      <c r="Q34" s="54"/>
      <c r="R34" s="54"/>
      <c r="S34" s="54"/>
      <c r="T34" s="54"/>
      <c r="U34" s="54"/>
      <c r="V34" s="54"/>
      <c r="W34" s="54"/>
      <c r="X34" s="54"/>
    </row>
    <row r="35" spans="1:24" ht="15.75" customHeight="1" x14ac:dyDescent="0.2">
      <c r="A35" s="65" t="s">
        <v>79</v>
      </c>
      <c r="B35" s="54"/>
      <c r="C35" s="54"/>
      <c r="D35" s="54"/>
      <c r="E35" s="54"/>
      <c r="F35" s="54"/>
      <c r="G35" s="54"/>
      <c r="H35" s="54"/>
      <c r="I35" s="54"/>
      <c r="J35" s="54"/>
      <c r="K35" s="54"/>
      <c r="L35" s="54"/>
      <c r="M35" s="54"/>
      <c r="N35" s="54"/>
      <c r="O35" s="54"/>
      <c r="P35" s="54"/>
      <c r="Q35" s="54"/>
      <c r="R35" s="54"/>
      <c r="S35" s="54"/>
      <c r="T35" s="54"/>
      <c r="U35" s="54"/>
      <c r="V35" s="54"/>
      <c r="W35" s="54"/>
      <c r="X35" s="54"/>
    </row>
    <row r="36" spans="1:24" ht="15.75" customHeight="1" x14ac:dyDescent="0.2">
      <c r="A36" s="54"/>
      <c r="B36" s="54"/>
      <c r="C36" s="54"/>
      <c r="D36" s="54"/>
      <c r="E36" s="54"/>
      <c r="F36" s="54"/>
      <c r="G36" s="54"/>
      <c r="H36" s="54"/>
      <c r="I36" s="54"/>
      <c r="J36" s="54"/>
      <c r="K36" s="54"/>
      <c r="L36" s="54"/>
      <c r="M36" s="54"/>
      <c r="N36" s="54"/>
      <c r="O36" s="54"/>
      <c r="P36" s="54"/>
      <c r="Q36" s="54"/>
      <c r="R36" s="54"/>
      <c r="S36" s="54"/>
      <c r="T36" s="54"/>
      <c r="U36" s="54"/>
      <c r="V36" s="54"/>
      <c r="W36" s="54"/>
      <c r="X36" s="54"/>
    </row>
    <row r="37" spans="1:24" ht="15.75" customHeight="1" x14ac:dyDescent="0.2">
      <c r="A37" s="54"/>
      <c r="B37" s="54"/>
      <c r="C37" s="54"/>
      <c r="D37" s="54"/>
      <c r="E37" s="54"/>
      <c r="F37" s="54"/>
      <c r="G37" s="54"/>
      <c r="H37" s="54"/>
      <c r="I37" s="54"/>
      <c r="J37" s="54"/>
      <c r="K37" s="54"/>
      <c r="L37" s="54"/>
      <c r="M37" s="54"/>
      <c r="N37" s="54"/>
      <c r="O37" s="54"/>
      <c r="P37" s="54"/>
      <c r="Q37" s="54"/>
      <c r="R37" s="54"/>
      <c r="S37" s="54"/>
      <c r="T37" s="54"/>
      <c r="U37" s="54"/>
      <c r="V37" s="54"/>
      <c r="W37" s="54"/>
      <c r="X37" s="54"/>
    </row>
    <row r="38" spans="1:24" ht="15.75" customHeight="1" x14ac:dyDescent="0.2">
      <c r="A38" s="54"/>
      <c r="B38" s="54"/>
      <c r="C38" s="54"/>
      <c r="D38" s="54"/>
      <c r="E38" s="54"/>
      <c r="F38" s="54"/>
      <c r="G38" s="54"/>
      <c r="H38" s="54"/>
      <c r="I38" s="54"/>
      <c r="J38" s="54"/>
      <c r="K38" s="54"/>
      <c r="L38" s="54"/>
      <c r="M38" s="54"/>
      <c r="N38" s="54"/>
      <c r="O38" s="54"/>
      <c r="P38" s="54"/>
      <c r="Q38" s="54"/>
      <c r="R38" s="54"/>
      <c r="S38" s="54"/>
      <c r="T38" s="54"/>
      <c r="U38" s="54"/>
      <c r="V38" s="54"/>
      <c r="W38" s="54"/>
      <c r="X38" s="54"/>
    </row>
    <row r="39" spans="1:24" ht="15.75" customHeight="1" x14ac:dyDescent="0.2">
      <c r="A39" s="54"/>
      <c r="B39" s="54"/>
      <c r="C39" s="54"/>
      <c r="D39" s="54"/>
      <c r="E39" s="54"/>
      <c r="F39" s="54"/>
      <c r="G39" s="54"/>
      <c r="H39" s="54"/>
      <c r="I39" s="54"/>
      <c r="J39" s="54"/>
      <c r="K39" s="54"/>
      <c r="L39" s="54"/>
      <c r="M39" s="54"/>
      <c r="N39" s="54"/>
      <c r="O39" s="54"/>
      <c r="P39" s="54"/>
      <c r="Q39" s="54"/>
      <c r="R39" s="54"/>
      <c r="S39" s="54"/>
      <c r="T39" s="54"/>
      <c r="U39" s="54"/>
      <c r="V39" s="54"/>
      <c r="W39" s="54"/>
      <c r="X39" s="54"/>
    </row>
    <row r="40" spans="1:24" ht="15.75" customHeight="1" x14ac:dyDescent="0.2">
      <c r="A40" s="54"/>
      <c r="B40" s="54"/>
      <c r="C40" s="54"/>
      <c r="D40" s="54"/>
      <c r="E40" s="54"/>
      <c r="F40" s="54"/>
      <c r="G40" s="54"/>
      <c r="H40" s="54"/>
      <c r="I40" s="54"/>
      <c r="J40" s="54"/>
      <c r="K40" s="54"/>
      <c r="L40" s="54"/>
      <c r="M40" s="54"/>
      <c r="N40" s="54"/>
      <c r="O40" s="54"/>
      <c r="P40" s="54"/>
      <c r="Q40" s="54"/>
      <c r="R40" s="54"/>
      <c r="S40" s="54"/>
      <c r="T40" s="54"/>
      <c r="U40" s="54"/>
      <c r="V40" s="54"/>
      <c r="W40" s="54"/>
      <c r="X40" s="54"/>
    </row>
    <row r="41" spans="1:24" ht="15.75" customHeight="1" x14ac:dyDescent="0.2">
      <c r="A41" s="54"/>
      <c r="B41" s="54"/>
      <c r="C41" s="54"/>
      <c r="D41" s="54"/>
      <c r="E41" s="54"/>
      <c r="F41" s="54"/>
      <c r="G41" s="54"/>
      <c r="H41" s="54"/>
      <c r="I41" s="54"/>
      <c r="J41" s="54"/>
      <c r="K41" s="54"/>
      <c r="L41" s="54"/>
      <c r="M41" s="54"/>
      <c r="N41" s="54"/>
      <c r="O41" s="54"/>
      <c r="P41" s="54"/>
      <c r="Q41" s="54"/>
      <c r="R41" s="54"/>
      <c r="S41" s="54"/>
      <c r="T41" s="54"/>
      <c r="U41" s="54"/>
      <c r="V41" s="54"/>
      <c r="W41" s="54"/>
      <c r="X41" s="54"/>
    </row>
    <row r="42" spans="1:24" ht="15.75" customHeight="1" x14ac:dyDescent="0.2">
      <c r="A42" s="54"/>
      <c r="B42" s="54"/>
      <c r="C42" s="54"/>
      <c r="D42" s="54"/>
      <c r="E42" s="54"/>
      <c r="F42" s="54"/>
      <c r="G42" s="54"/>
      <c r="H42" s="54"/>
      <c r="I42" s="54"/>
      <c r="J42" s="54"/>
      <c r="K42" s="54"/>
      <c r="L42" s="54"/>
      <c r="M42" s="54"/>
      <c r="N42" s="54"/>
      <c r="O42" s="54"/>
      <c r="P42" s="54"/>
      <c r="Q42" s="54"/>
      <c r="R42" s="54"/>
      <c r="S42" s="54"/>
      <c r="T42" s="54"/>
      <c r="U42" s="54"/>
      <c r="V42" s="54"/>
      <c r="W42" s="54"/>
      <c r="X42" s="54"/>
    </row>
    <row r="43" spans="1:24" ht="15.75" customHeight="1" x14ac:dyDescent="0.2">
      <c r="A43" s="54"/>
      <c r="B43" s="54"/>
      <c r="C43" s="54"/>
      <c r="D43" s="54"/>
      <c r="E43" s="54"/>
      <c r="F43" s="54"/>
      <c r="G43" s="54"/>
      <c r="H43" s="54"/>
      <c r="I43" s="54"/>
      <c r="J43" s="54"/>
      <c r="K43" s="54"/>
      <c r="L43" s="54"/>
      <c r="M43" s="54"/>
      <c r="N43" s="54"/>
      <c r="O43" s="54"/>
      <c r="P43" s="54"/>
      <c r="Q43" s="54"/>
      <c r="R43" s="54"/>
      <c r="S43" s="54"/>
      <c r="T43" s="54"/>
      <c r="U43" s="54"/>
      <c r="V43" s="54"/>
      <c r="W43" s="54"/>
      <c r="X43" s="54"/>
    </row>
    <row r="44" spans="1:24" ht="15.75" customHeight="1" x14ac:dyDescent="0.2">
      <c r="A44" s="54"/>
      <c r="B44" s="54"/>
      <c r="C44" s="54"/>
      <c r="D44" s="54"/>
      <c r="E44" s="54"/>
      <c r="F44" s="54"/>
      <c r="G44" s="54"/>
      <c r="H44" s="54"/>
      <c r="I44" s="54"/>
      <c r="J44" s="54"/>
      <c r="K44" s="54"/>
      <c r="L44" s="54"/>
      <c r="M44" s="54"/>
      <c r="N44" s="54"/>
      <c r="O44" s="54"/>
      <c r="P44" s="54"/>
      <c r="Q44" s="54"/>
      <c r="R44" s="54"/>
      <c r="S44" s="54"/>
      <c r="T44" s="54"/>
      <c r="U44" s="54"/>
      <c r="V44" s="54"/>
      <c r="W44" s="54"/>
      <c r="X44" s="54"/>
    </row>
    <row r="45" spans="1:24" ht="15.75" customHeight="1" x14ac:dyDescent="0.2">
      <c r="A45" s="54"/>
      <c r="B45" s="54"/>
      <c r="C45" s="54"/>
      <c r="D45" s="54"/>
      <c r="E45" s="54"/>
      <c r="F45" s="54"/>
      <c r="G45" s="54"/>
      <c r="H45" s="54"/>
      <c r="I45" s="54"/>
      <c r="J45" s="54"/>
      <c r="K45" s="54"/>
      <c r="L45" s="54"/>
      <c r="M45" s="54"/>
      <c r="N45" s="54"/>
      <c r="O45" s="54"/>
      <c r="P45" s="54"/>
      <c r="Q45" s="54"/>
      <c r="R45" s="54"/>
      <c r="S45" s="54"/>
      <c r="T45" s="54"/>
      <c r="U45" s="54"/>
      <c r="V45" s="54"/>
      <c r="W45" s="54"/>
      <c r="X45" s="54"/>
    </row>
    <row r="46" spans="1:24" ht="15.75" customHeight="1" x14ac:dyDescent="0.2">
      <c r="A46" s="54"/>
      <c r="B46" s="54"/>
      <c r="C46" s="54"/>
      <c r="D46" s="54"/>
      <c r="E46" s="54"/>
      <c r="F46" s="54"/>
      <c r="G46" s="54"/>
      <c r="H46" s="54"/>
      <c r="I46" s="54"/>
      <c r="J46" s="54"/>
      <c r="K46" s="54"/>
      <c r="L46" s="54"/>
      <c r="M46" s="54"/>
      <c r="N46" s="54"/>
      <c r="O46" s="54"/>
      <c r="P46" s="54"/>
      <c r="Q46" s="54"/>
      <c r="R46" s="54"/>
      <c r="S46" s="54"/>
      <c r="T46" s="54"/>
      <c r="U46" s="54"/>
      <c r="V46" s="54"/>
      <c r="W46" s="54"/>
      <c r="X46" s="54"/>
    </row>
    <row r="47" spans="1:24" ht="15.75" customHeight="1" x14ac:dyDescent="0.2">
      <c r="A47" s="54"/>
      <c r="B47" s="54"/>
      <c r="C47" s="54"/>
      <c r="D47" s="54"/>
      <c r="E47" s="54"/>
      <c r="F47" s="54"/>
      <c r="G47" s="54"/>
      <c r="H47" s="54"/>
      <c r="I47" s="54"/>
      <c r="J47" s="54"/>
      <c r="K47" s="54"/>
      <c r="L47" s="54"/>
      <c r="M47" s="54"/>
      <c r="N47" s="54"/>
      <c r="O47" s="54"/>
      <c r="P47" s="54"/>
      <c r="Q47" s="54"/>
      <c r="R47" s="54"/>
      <c r="S47" s="54"/>
      <c r="T47" s="54"/>
      <c r="U47" s="54"/>
      <c r="V47" s="54"/>
      <c r="W47" s="54"/>
      <c r="X47" s="54"/>
    </row>
    <row r="48" spans="1:24" ht="15.75" customHeight="1" x14ac:dyDescent="0.2">
      <c r="A48" s="54"/>
      <c r="B48" s="54"/>
      <c r="C48" s="54"/>
      <c r="D48" s="54"/>
      <c r="E48" s="54"/>
      <c r="F48" s="54"/>
      <c r="G48" s="54"/>
      <c r="H48" s="54"/>
      <c r="I48" s="54"/>
      <c r="J48" s="54"/>
      <c r="K48" s="54"/>
      <c r="L48" s="54"/>
      <c r="M48" s="54"/>
      <c r="N48" s="54"/>
      <c r="O48" s="54"/>
      <c r="P48" s="54"/>
      <c r="Q48" s="54"/>
      <c r="R48" s="54"/>
      <c r="S48" s="54"/>
      <c r="T48" s="54"/>
      <c r="U48" s="54"/>
      <c r="V48" s="54"/>
      <c r="W48" s="54"/>
      <c r="X48" s="54"/>
    </row>
    <row r="49" spans="1:24" ht="15.75" customHeight="1" x14ac:dyDescent="0.2">
      <c r="A49" s="54"/>
      <c r="B49" s="54"/>
      <c r="C49" s="54"/>
      <c r="D49" s="54"/>
      <c r="E49" s="54"/>
      <c r="F49" s="54"/>
      <c r="G49" s="54"/>
      <c r="H49" s="54"/>
      <c r="I49" s="54"/>
      <c r="J49" s="54"/>
      <c r="K49" s="54"/>
      <c r="L49" s="54"/>
      <c r="M49" s="54"/>
      <c r="N49" s="54"/>
      <c r="O49" s="54"/>
      <c r="P49" s="54"/>
      <c r="Q49" s="54"/>
      <c r="R49" s="54"/>
      <c r="S49" s="54"/>
      <c r="T49" s="54"/>
      <c r="U49" s="54"/>
      <c r="V49" s="54"/>
      <c r="W49" s="54"/>
      <c r="X49" s="54"/>
    </row>
    <row r="50" spans="1:24" ht="15.75" customHeight="1" x14ac:dyDescent="0.2">
      <c r="A50" s="54"/>
      <c r="B50" s="54"/>
      <c r="C50" s="54"/>
      <c r="D50" s="54"/>
      <c r="E50" s="54"/>
      <c r="F50" s="54"/>
      <c r="G50" s="54"/>
      <c r="H50" s="54"/>
      <c r="I50" s="54"/>
      <c r="J50" s="54"/>
      <c r="K50" s="54"/>
      <c r="L50" s="54"/>
      <c r="M50" s="54"/>
      <c r="N50" s="54"/>
      <c r="O50" s="54"/>
      <c r="P50" s="54"/>
      <c r="Q50" s="54"/>
      <c r="R50" s="54"/>
      <c r="S50" s="54"/>
      <c r="T50" s="54"/>
      <c r="U50" s="54"/>
      <c r="V50" s="54"/>
      <c r="W50" s="54"/>
      <c r="X50" s="54"/>
    </row>
    <row r="51" spans="1:24" ht="15.75" customHeight="1" x14ac:dyDescent="0.2">
      <c r="A51" s="54"/>
      <c r="B51" s="54"/>
      <c r="C51" s="54"/>
      <c r="D51" s="54"/>
      <c r="E51" s="54"/>
      <c r="F51" s="54"/>
      <c r="G51" s="54"/>
      <c r="H51" s="54"/>
      <c r="I51" s="54"/>
      <c r="J51" s="54"/>
      <c r="K51" s="54"/>
      <c r="L51" s="54"/>
      <c r="M51" s="54"/>
      <c r="N51" s="54"/>
      <c r="O51" s="54"/>
      <c r="P51" s="54"/>
      <c r="Q51" s="54"/>
      <c r="R51" s="54"/>
      <c r="S51" s="54"/>
      <c r="T51" s="54"/>
      <c r="U51" s="54"/>
      <c r="V51" s="54"/>
      <c r="W51" s="54"/>
      <c r="X51" s="54"/>
    </row>
    <row r="52" spans="1:24" ht="15.75" customHeight="1" x14ac:dyDescent="0.2">
      <c r="A52" s="54"/>
      <c r="B52" s="54"/>
      <c r="C52" s="54"/>
      <c r="D52" s="54"/>
      <c r="E52" s="54"/>
      <c r="F52" s="54"/>
      <c r="G52" s="54"/>
      <c r="H52" s="54"/>
      <c r="I52" s="54"/>
      <c r="J52" s="54"/>
      <c r="K52" s="54"/>
      <c r="L52" s="54"/>
      <c r="M52" s="54"/>
      <c r="N52" s="54"/>
      <c r="O52" s="54"/>
      <c r="P52" s="54"/>
      <c r="Q52" s="54"/>
      <c r="R52" s="54"/>
      <c r="S52" s="54"/>
      <c r="T52" s="54"/>
      <c r="U52" s="54"/>
      <c r="V52" s="54"/>
      <c r="W52" s="54"/>
      <c r="X52" s="54"/>
    </row>
    <row r="53" spans="1:24" ht="15.75" customHeight="1" x14ac:dyDescent="0.2">
      <c r="A53" s="54"/>
      <c r="B53" s="54"/>
      <c r="C53" s="54"/>
      <c r="D53" s="54"/>
      <c r="E53" s="54"/>
      <c r="F53" s="54"/>
      <c r="G53" s="54"/>
      <c r="H53" s="54"/>
      <c r="I53" s="54"/>
      <c r="J53" s="54"/>
      <c r="K53" s="54"/>
      <c r="L53" s="54"/>
      <c r="M53" s="54"/>
      <c r="N53" s="54"/>
      <c r="O53" s="54"/>
      <c r="P53" s="54"/>
      <c r="Q53" s="54"/>
      <c r="R53" s="54"/>
      <c r="S53" s="54"/>
      <c r="T53" s="54"/>
      <c r="U53" s="54"/>
      <c r="V53" s="54"/>
      <c r="W53" s="54"/>
      <c r="X53" s="54"/>
    </row>
    <row r="54" spans="1:24" ht="15.75" customHeight="1" x14ac:dyDescent="0.2">
      <c r="A54" s="54"/>
      <c r="B54" s="54"/>
      <c r="C54" s="54"/>
      <c r="D54" s="54"/>
      <c r="E54" s="54"/>
      <c r="F54" s="54"/>
      <c r="G54" s="54"/>
      <c r="H54" s="54"/>
      <c r="I54" s="54"/>
      <c r="J54" s="54"/>
      <c r="K54" s="54"/>
      <c r="L54" s="54"/>
      <c r="M54" s="54"/>
      <c r="N54" s="54"/>
      <c r="O54" s="54"/>
      <c r="P54" s="54"/>
      <c r="Q54" s="54"/>
      <c r="R54" s="54"/>
      <c r="S54" s="54"/>
      <c r="T54" s="54"/>
      <c r="U54" s="54"/>
      <c r="V54" s="54"/>
      <c r="W54" s="54"/>
      <c r="X54" s="54"/>
    </row>
    <row r="55" spans="1:24" ht="15.75" customHeight="1" x14ac:dyDescent="0.2">
      <c r="A55" s="54"/>
      <c r="B55" s="54"/>
      <c r="C55" s="54"/>
      <c r="D55" s="54"/>
      <c r="E55" s="54"/>
      <c r="F55" s="54"/>
      <c r="G55" s="54"/>
      <c r="H55" s="54"/>
      <c r="I55" s="54"/>
      <c r="J55" s="54"/>
      <c r="K55" s="54"/>
      <c r="L55" s="54"/>
      <c r="M55" s="54"/>
      <c r="N55" s="54"/>
      <c r="O55" s="54"/>
      <c r="P55" s="54"/>
      <c r="Q55" s="54"/>
      <c r="R55" s="54"/>
      <c r="S55" s="54"/>
      <c r="T55" s="54"/>
      <c r="U55" s="54"/>
      <c r="V55" s="54"/>
      <c r="W55" s="54"/>
      <c r="X55" s="54"/>
    </row>
    <row r="56" spans="1:24" ht="15.75" customHeight="1" x14ac:dyDescent="0.2">
      <c r="A56" s="54"/>
      <c r="B56" s="54"/>
      <c r="C56" s="54"/>
      <c r="D56" s="54"/>
      <c r="E56" s="54"/>
      <c r="F56" s="54"/>
      <c r="G56" s="54"/>
      <c r="H56" s="54"/>
      <c r="I56" s="54"/>
      <c r="J56" s="54"/>
      <c r="K56" s="54"/>
      <c r="L56" s="54"/>
      <c r="M56" s="54"/>
      <c r="N56" s="54"/>
      <c r="O56" s="54"/>
      <c r="P56" s="54"/>
      <c r="Q56" s="54"/>
      <c r="R56" s="54"/>
      <c r="S56" s="54"/>
      <c r="T56" s="54"/>
      <c r="U56" s="54"/>
      <c r="V56" s="54"/>
      <c r="W56" s="54"/>
      <c r="X56" s="54"/>
    </row>
    <row r="57" spans="1:24" ht="15.75" customHeight="1" x14ac:dyDescent="0.2">
      <c r="A57" s="54"/>
      <c r="B57" s="54"/>
      <c r="C57" s="54"/>
      <c r="D57" s="54"/>
      <c r="E57" s="54"/>
      <c r="F57" s="54"/>
      <c r="G57" s="54"/>
      <c r="H57" s="54"/>
      <c r="I57" s="54"/>
      <c r="J57" s="54"/>
      <c r="K57" s="54"/>
      <c r="L57" s="54"/>
      <c r="M57" s="54"/>
      <c r="N57" s="54"/>
      <c r="O57" s="54"/>
      <c r="P57" s="54"/>
      <c r="Q57" s="54"/>
      <c r="R57" s="54"/>
      <c r="S57" s="54"/>
      <c r="T57" s="54"/>
      <c r="U57" s="54"/>
      <c r="V57" s="54"/>
      <c r="W57" s="54"/>
      <c r="X57" s="54"/>
    </row>
  </sheetData>
  <mergeCells count="3">
    <mergeCell ref="A31:C31"/>
    <mergeCell ref="J33:L33"/>
    <mergeCell ref="J34:L34"/>
  </mergeCells>
  <hyperlinks>
    <hyperlink ref="A31" r:id="rId1" xr:uid="{3DF8A06C-D5A9-4E46-B38A-EB5FE70375DF}"/>
    <hyperlink ref="A8:L8" r:id="rId2" display="3 For more detailed technical definitions of fire-related non-fatal casualties, see the Fire Statistics Definitions document. " xr:uid="{0E975E65-D493-44EB-AB34-F0FE1634FAD5}"/>
    <hyperlink ref="A32" r:id="rId3" display="The statistics in this table are National Statistics." xr:uid="{FAD622AC-9342-46E5-9D63-8377973A9650}"/>
    <hyperlink ref="A34" r:id="rId4" xr:uid="{9001E90A-07E9-4F83-8B0C-60DF41D50A4E}"/>
  </hyperlinks>
  <pageMargins left="0.7" right="0.7" top="0.75" bottom="0.75" header="0.3" footer="0.3"/>
  <pageSetup paperSize="9" orientation="portrait" r:id="rId5"/>
  <headerFooter>
    <oddHeader>&amp;C&amp;"Aptos"&amp;10&amp;K000000 OFFICIAL&amp;1#_x000D_</oddHeader>
    <oddFooter>&amp;C_x000D_&amp;1#&amp;"Aptos"&amp;10&amp;K000000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ACC82-FB67-4F44-8953-D128993F5703}">
  <sheetPr codeName="Sheet9">
    <tabColor rgb="FFFFC000"/>
  </sheetPr>
  <dimension ref="A1:N74"/>
  <sheetViews>
    <sheetView zoomScaleNormal="100" workbookViewId="0">
      <selection activeCell="I3" sqref="I3"/>
    </sheetView>
  </sheetViews>
  <sheetFormatPr defaultRowHeight="15" x14ac:dyDescent="0.2"/>
  <cols>
    <col min="1" max="1" width="33.42578125" style="18" bestFit="1" customWidth="1"/>
    <col min="2" max="2" width="16.28515625" style="18" bestFit="1" customWidth="1"/>
    <col min="3" max="3" width="10.42578125" style="18" bestFit="1" customWidth="1"/>
    <col min="4" max="5" width="11.28515625" style="18" bestFit="1" customWidth="1"/>
    <col min="6" max="12" width="9.140625" style="18"/>
    <col min="13" max="13" width="9.140625" style="18" customWidth="1"/>
    <col min="14" max="15" width="9.140625" style="18"/>
    <col min="16" max="16" width="35.85546875" style="18" bestFit="1" customWidth="1"/>
    <col min="17" max="17" width="16.28515625" style="18" bestFit="1" customWidth="1"/>
    <col min="18" max="18" width="10.42578125" style="18" bestFit="1" customWidth="1"/>
    <col min="19" max="19" width="11.28515625" style="18" bestFit="1" customWidth="1"/>
    <col min="20" max="30" width="9.140625" style="18"/>
    <col min="31" max="31" width="37.140625" style="18" bestFit="1" customWidth="1"/>
    <col min="32" max="32" width="16.28515625" style="18" bestFit="1" customWidth="1"/>
    <col min="33" max="33" width="10.42578125" style="18" bestFit="1" customWidth="1"/>
    <col min="34" max="34" width="11.28515625" style="18" bestFit="1" customWidth="1"/>
    <col min="35" max="16384" width="9.140625" style="18"/>
  </cols>
  <sheetData>
    <row r="1" spans="1:14" ht="15.75" x14ac:dyDescent="0.2">
      <c r="A1" s="75" t="s">
        <v>80</v>
      </c>
      <c r="B1" s="42">
        <f>IF(SUM(B3,B23,B43)=0,"PASS",SUM(B3,B23,B43))</f>
        <v>105</v>
      </c>
    </row>
    <row r="3" spans="1:14" ht="41.25" customHeight="1" x14ac:dyDescent="0.2">
      <c r="A3" s="76" t="s">
        <v>81</v>
      </c>
      <c r="B3" s="18">
        <f>COUNTIF(L8:N21,"Error")</f>
        <v>42</v>
      </c>
    </row>
    <row r="4" spans="1:14" ht="15.75" customHeight="1" x14ac:dyDescent="0.2">
      <c r="A4" s="77" t="s">
        <v>10</v>
      </c>
      <c r="B4" s="18" t="s">
        <v>78</v>
      </c>
    </row>
    <row r="5" spans="1:14" ht="14.25" customHeight="1" x14ac:dyDescent="0.2"/>
    <row r="6" spans="1:14" x14ac:dyDescent="0.2">
      <c r="A6" s="77" t="s">
        <v>90</v>
      </c>
      <c r="B6" s="77" t="s">
        <v>82</v>
      </c>
      <c r="G6" s="18">
        <v>4</v>
      </c>
      <c r="H6" s="18">
        <v>2</v>
      </c>
      <c r="I6" s="18">
        <v>3</v>
      </c>
      <c r="L6" s="18">
        <v>2</v>
      </c>
      <c r="M6" s="18">
        <v>3</v>
      </c>
      <c r="N6" s="18">
        <v>4</v>
      </c>
    </row>
    <row r="7" spans="1:14" ht="15.75" x14ac:dyDescent="0.25">
      <c r="A7" s="77" t="s">
        <v>83</v>
      </c>
      <c r="B7" s="18" t="s">
        <v>0</v>
      </c>
      <c r="C7" s="18" t="s">
        <v>1</v>
      </c>
      <c r="D7" s="18" t="s">
        <v>84</v>
      </c>
      <c r="F7" s="18" t="str" cm="1">
        <f t="array" ref="F7:I21">A7:D21</f>
        <v>Row Labels</v>
      </c>
      <c r="G7" s="18" t="str">
        <v>Accidental</v>
      </c>
      <c r="H7" s="18" t="str">
        <v>Deliberate</v>
      </c>
      <c r="I7" s="18" t="str">
        <v>Grand Total</v>
      </c>
      <c r="K7" s="17" t="s">
        <v>85</v>
      </c>
      <c r="L7" s="18" t="s">
        <v>9</v>
      </c>
      <c r="M7" s="18" t="s">
        <v>86</v>
      </c>
      <c r="N7" s="18" t="s">
        <v>87</v>
      </c>
    </row>
    <row r="8" spans="1:14" x14ac:dyDescent="0.2">
      <c r="A8" s="78" t="s">
        <v>15</v>
      </c>
      <c r="B8" s="18">
        <v>381</v>
      </c>
      <c r="C8" s="18">
        <v>95</v>
      </c>
      <c r="D8" s="18">
        <v>476</v>
      </c>
      <c r="F8" s="18" t="str">
        <v>Agricultural premises</v>
      </c>
      <c r="G8" s="18">
        <v>381</v>
      </c>
      <c r="H8" s="18">
        <v>95</v>
      </c>
      <c r="I8" s="18">
        <v>476</v>
      </c>
      <c r="K8" s="18" t="s">
        <v>9</v>
      </c>
      <c r="L8" s="18" t="str">
        <f>IF(VLOOKUP("Grand Total",$F$8:$I$21,G$6,FALSE)=VLOOKUP($K8,FIRE0301!$A$8:$D$21,'QA checks'!L$6,FALSE),TRUE,"Error")</f>
        <v>Error</v>
      </c>
      <c r="M8" s="18" t="str">
        <f>IF(VLOOKUP("Grand Total",$F$8:$I$21,H$6,FALSE)=VLOOKUP($K8,FIRE0301!$A$8:$D$21,'QA checks'!M$6,FALSE),TRUE,"Error")</f>
        <v>Error</v>
      </c>
      <c r="N8" s="18" t="str">
        <f>IF(VLOOKUP("Grand Total",$F$8:$I$21,I$6,FALSE)=VLOOKUP($K8,FIRE0301!$A$8:$D$21,'QA checks'!N$6,FALSE),TRUE,"Error")</f>
        <v>Error</v>
      </c>
    </row>
    <row r="9" spans="1:14" x14ac:dyDescent="0.2">
      <c r="A9" s="78" t="s">
        <v>31</v>
      </c>
      <c r="B9" s="18">
        <v>772</v>
      </c>
      <c r="C9" s="18">
        <v>134</v>
      </c>
      <c r="D9" s="18">
        <v>906</v>
      </c>
      <c r="F9" s="18" t="str">
        <v>Communal living</v>
      </c>
      <c r="G9" s="18">
        <v>772</v>
      </c>
      <c r="H9" s="18">
        <v>134</v>
      </c>
      <c r="I9" s="18">
        <v>906</v>
      </c>
      <c r="K9" s="18" t="s">
        <v>14</v>
      </c>
      <c r="L9" s="18" t="str">
        <f>IF(VLOOKUP($K9,$F$8:$I$21,G$6,FALSE)=VLOOKUP($K9,FIRE0301!$A$8:$D$21,'QA checks'!L$6,FALSE),TRUE,"Error")</f>
        <v>Error</v>
      </c>
      <c r="M9" s="18" t="str">
        <f>IF(VLOOKUP($K9,$F$8:$I$21,H$6,FALSE)=VLOOKUP($K9,FIRE0301!$A$8:$D$21,'QA checks'!M$6,FALSE),TRUE,"Error")</f>
        <v>Error</v>
      </c>
      <c r="N9" s="18" t="str">
        <f>IF(VLOOKUP($K9,$F$8:$I$21,I$6,FALSE)=VLOOKUP($K9,FIRE0301!$A$8:$D$21,'QA checks'!N$6,FALSE),TRUE,"Error")</f>
        <v>Error</v>
      </c>
    </row>
    <row r="10" spans="1:14" x14ac:dyDescent="0.2">
      <c r="A10" s="78" t="s">
        <v>18</v>
      </c>
      <c r="B10" s="18">
        <v>369</v>
      </c>
      <c r="C10" s="18">
        <v>81</v>
      </c>
      <c r="D10" s="18">
        <v>450</v>
      </c>
      <c r="F10" s="18" t="str">
        <v>Education premises</v>
      </c>
      <c r="G10" s="18">
        <v>369</v>
      </c>
      <c r="H10" s="18">
        <v>81</v>
      </c>
      <c r="I10" s="18">
        <v>450</v>
      </c>
      <c r="K10" s="18" t="s">
        <v>16</v>
      </c>
      <c r="L10" s="18" t="str">
        <f>IF(VLOOKUP($K10,$F$8:$I$21,G$6,FALSE)=VLOOKUP($K10,FIRE0301!$A$8:$D$21,'QA checks'!L$6,FALSE),TRUE,"Error")</f>
        <v>Error</v>
      </c>
      <c r="M10" s="18" t="str">
        <f>IF(VLOOKUP($K10,$F$8:$I$21,H$6,FALSE)=VLOOKUP($K10,FIRE0301!$A$8:$D$21,'QA checks'!M$6,FALSE),TRUE,"Error")</f>
        <v>Error</v>
      </c>
      <c r="N10" s="18" t="str">
        <f>IF(VLOOKUP($K10,$F$8:$I$21,I$6,FALSE)=VLOOKUP($K10,FIRE0301!$A$8:$D$21,'QA checks'!N$6,FALSE),TRUE,"Error")</f>
        <v>Error</v>
      </c>
    </row>
    <row r="11" spans="1:14" x14ac:dyDescent="0.2">
      <c r="A11" s="78" t="s">
        <v>19</v>
      </c>
      <c r="B11" s="18">
        <v>269</v>
      </c>
      <c r="C11" s="18">
        <v>123</v>
      </c>
      <c r="D11" s="18">
        <v>392</v>
      </c>
      <c r="F11" s="18" t="str">
        <v>Entertainment, culture and sport</v>
      </c>
      <c r="G11" s="18">
        <v>269</v>
      </c>
      <c r="H11" s="18">
        <v>123</v>
      </c>
      <c r="I11" s="18">
        <v>392</v>
      </c>
      <c r="K11" s="18" t="s">
        <v>91</v>
      </c>
      <c r="L11" s="18" t="str">
        <f>IF(VLOOKUP($F15,$F$8:$I$21,G$6,FALSE)=VLOOKUP($K11,FIRE0301!$A$8:$D$21,'QA checks'!L$6,FALSE),TRUE,"Error")</f>
        <v>Error</v>
      </c>
      <c r="M11" s="18" t="str">
        <f>IF(VLOOKUP($F15,$F$8:$I$21,H$6,FALSE)=VLOOKUP($K11,FIRE0301!$A$8:$D$21,'QA checks'!M$6,FALSE),TRUE,"Error")</f>
        <v>Error</v>
      </c>
      <c r="N11" s="18" t="str">
        <f>IF(VLOOKUP($F15,$F$8:$I$21,I$6,FALSE)=VLOOKUP($K11,FIRE0301!$A$8:$D$21,'QA checks'!N$6,FALSE),TRUE,"Error")</f>
        <v>Error</v>
      </c>
    </row>
    <row r="12" spans="1:14" x14ac:dyDescent="0.2">
      <c r="A12" s="78" t="s">
        <v>127</v>
      </c>
      <c r="B12" s="18">
        <v>1212</v>
      </c>
      <c r="C12" s="18">
        <v>118</v>
      </c>
      <c r="D12" s="18">
        <v>1330</v>
      </c>
      <c r="F12" s="18" t="str">
        <v>Food and Drink premises</v>
      </c>
      <c r="G12" s="18">
        <v>1212</v>
      </c>
      <c r="H12" s="18">
        <v>118</v>
      </c>
      <c r="I12" s="18">
        <v>1330</v>
      </c>
      <c r="K12" s="18" t="s">
        <v>15</v>
      </c>
      <c r="L12" s="18" t="str">
        <f>IF(VLOOKUP($K12,$F$8:$I$21,G$6,FALSE)=VLOOKUP($K12,FIRE0301!$A$8:$D$21,'QA checks'!L$6,FALSE),TRUE,"Error")</f>
        <v>Error</v>
      </c>
      <c r="M12" s="18" t="str">
        <f>IF(VLOOKUP($K12,$F$8:$I$21,H$6,FALSE)=VLOOKUP($K12,FIRE0301!$A$8:$D$21,'QA checks'!M$6,FALSE),TRUE,"Error")</f>
        <v>Error</v>
      </c>
      <c r="N12" s="18" t="str">
        <f>IF(VLOOKUP($K12,$F$8:$I$21,I$6,FALSE)=VLOOKUP($K12,FIRE0301!$A$8:$D$21,'QA checks'!N$6,FALSE),TRUE,"Error")</f>
        <v>Error</v>
      </c>
    </row>
    <row r="13" spans="1:14" x14ac:dyDescent="0.2">
      <c r="A13" s="78" t="s">
        <v>13</v>
      </c>
      <c r="B13" s="18">
        <v>354</v>
      </c>
      <c r="C13" s="18">
        <v>146</v>
      </c>
      <c r="D13" s="18">
        <v>500</v>
      </c>
      <c r="F13" s="18" t="str">
        <v>Hospitals and medical care</v>
      </c>
      <c r="G13" s="18">
        <v>354</v>
      </c>
      <c r="H13" s="18">
        <v>146</v>
      </c>
      <c r="I13" s="18">
        <v>500</v>
      </c>
      <c r="K13" s="18" t="s">
        <v>13</v>
      </c>
      <c r="L13" s="18" t="str">
        <f>IF(VLOOKUP($K13,$F$8:$I$21,G$6,FALSE)=VLOOKUP($K13,FIRE0301!$A$8:$D$21,'QA checks'!L$6,FALSE),TRUE,"Error")</f>
        <v>Error</v>
      </c>
      <c r="M13" s="18" t="str">
        <f>IF(VLOOKUP($K13,$F$8:$I$21,H$6,FALSE)=VLOOKUP($K13,FIRE0301!$A$8:$D$21,'QA checks'!M$6,FALSE),TRUE,"Error")</f>
        <v>Error</v>
      </c>
      <c r="N13" s="18" t="str">
        <f>IF(VLOOKUP($K13,$F$8:$I$21,I$6,FALSE)=VLOOKUP($K13,FIRE0301!$A$8:$D$21,'QA checks'!N$6,FALSE),TRUE,"Error")</f>
        <v>Error</v>
      </c>
    </row>
    <row r="14" spans="1:14" x14ac:dyDescent="0.2">
      <c r="A14" s="78" t="s">
        <v>54</v>
      </c>
      <c r="B14" s="18">
        <v>457</v>
      </c>
      <c r="C14" s="18">
        <v>129</v>
      </c>
      <c r="D14" s="18">
        <v>586</v>
      </c>
      <c r="F14" s="18" t="str">
        <v>Hotel, boarding houses, hostels etc.</v>
      </c>
      <c r="G14" s="18">
        <v>457</v>
      </c>
      <c r="H14" s="18">
        <v>129</v>
      </c>
      <c r="I14" s="18">
        <v>586</v>
      </c>
      <c r="K14" s="18" t="s">
        <v>18</v>
      </c>
      <c r="L14" s="18" t="str">
        <f>IF(VLOOKUP($K14,$F$8:$I$21,G$6,FALSE)=VLOOKUP($K14,FIRE0301!$A$8:$D$21,'QA checks'!L$6,FALSE),TRUE,"Error")</f>
        <v>Error</v>
      </c>
      <c r="M14" s="18" t="str">
        <f>IF(VLOOKUP($K14,$F$8:$I$21,H$6,FALSE)=VLOOKUP($K14,FIRE0301!$A$8:$D$21,'QA checks'!M$6,FALSE),TRUE,"Error")</f>
        <v>Error</v>
      </c>
      <c r="N14" s="18" t="str">
        <f>IF(VLOOKUP($K14,$F$8:$I$21,I$6,FALSE)=VLOOKUP($K14,FIRE0301!$A$8:$D$21,'QA checks'!N$6,FALSE),TRUE,"Error")</f>
        <v>Error</v>
      </c>
    </row>
    <row r="15" spans="1:14" x14ac:dyDescent="0.2">
      <c r="A15" s="78" t="s">
        <v>30</v>
      </c>
      <c r="B15" s="18">
        <v>1580</v>
      </c>
      <c r="C15" s="18">
        <v>137</v>
      </c>
      <c r="D15" s="18">
        <v>1717</v>
      </c>
      <c r="F15" s="18" t="str">
        <v>Industrial premises</v>
      </c>
      <c r="G15" s="18">
        <v>1580</v>
      </c>
      <c r="H15" s="18">
        <v>137</v>
      </c>
      <c r="I15" s="18">
        <v>1717</v>
      </c>
      <c r="K15" s="18" t="s">
        <v>17</v>
      </c>
      <c r="L15" s="18" t="str">
        <f>IF(VLOOKUP($K15,$F$8:$I$21,G$6,FALSE)=VLOOKUP($K15,FIRE0301!$A$8:$D$21,'QA checks'!L$6,FALSE),TRUE,"Error")</f>
        <v>Error</v>
      </c>
      <c r="M15" s="18" t="str">
        <f>IF(VLOOKUP($K15,$F$8:$I$21,H$6,FALSE)=VLOOKUP($K15,FIRE0301!$A$8:$D$21,'QA checks'!M$6,FALSE),TRUE,"Error")</f>
        <v>Error</v>
      </c>
      <c r="N15" s="18" t="str">
        <f>IF(VLOOKUP($K15,$F$8:$I$21,I$6,FALSE)=VLOOKUP($K15,FIRE0301!$A$8:$D$21,'QA checks'!N$6,FALSE),TRUE,"Error")</f>
        <v>Error</v>
      </c>
    </row>
    <row r="16" spans="1:14" x14ac:dyDescent="0.2">
      <c r="A16" s="78" t="s">
        <v>14</v>
      </c>
      <c r="B16" s="18">
        <v>315</v>
      </c>
      <c r="C16" s="18">
        <v>72</v>
      </c>
      <c r="D16" s="18">
        <v>387</v>
      </c>
      <c r="F16" s="18" t="str">
        <v>Offices and call centres</v>
      </c>
      <c r="G16" s="18">
        <v>315</v>
      </c>
      <c r="H16" s="18">
        <v>72</v>
      </c>
      <c r="I16" s="18">
        <v>387</v>
      </c>
      <c r="K16" s="18" t="s">
        <v>19</v>
      </c>
      <c r="L16" s="18" t="str">
        <f>IF(VLOOKUP($K16,$F$8:$I$21,G$6,FALSE)=VLOOKUP($K16,FIRE0301!$A$8:$D$21,'QA checks'!L$6,FALSE),TRUE,"Error")</f>
        <v>Error</v>
      </c>
      <c r="M16" s="18" t="str">
        <f>IF(VLOOKUP($K16,$F$8:$I$21,H$6,FALSE)=VLOOKUP($K16,FIRE0301!$A$8:$D$21,'QA checks'!M$6,FALSE),TRUE,"Error")</f>
        <v>Error</v>
      </c>
      <c r="N16" s="18" t="str">
        <f>IF(VLOOKUP($K16,$F$8:$I$21,I$6,FALSE)=VLOOKUP($K16,FIRE0301!$A$8:$D$21,'QA checks'!N$6,FALSE),TRUE,"Error")</f>
        <v>Error</v>
      </c>
    </row>
    <row r="17" spans="1:14" x14ac:dyDescent="0.2">
      <c r="A17" s="78" t="s">
        <v>33</v>
      </c>
      <c r="B17" s="18">
        <v>415</v>
      </c>
      <c r="C17" s="18">
        <v>2151</v>
      </c>
      <c r="D17" s="18">
        <v>2566</v>
      </c>
      <c r="F17" s="18" t="str">
        <v>Other public buildings</v>
      </c>
      <c r="G17" s="18">
        <v>415</v>
      </c>
      <c r="H17" s="18">
        <v>2151</v>
      </c>
      <c r="I17" s="18">
        <v>2566</v>
      </c>
      <c r="K17" s="18" t="s">
        <v>92</v>
      </c>
      <c r="L17" s="18" t="str">
        <f>IF(VLOOKUP($F14,$F$8:$I$21,G$6,FALSE)=VLOOKUP($K17,FIRE0301!$A$8:$D$21,'QA checks'!L$6,FALSE),TRUE,"Error")</f>
        <v>Error</v>
      </c>
      <c r="M17" s="18" t="str">
        <f>IF(VLOOKUP($F14,$F$8:$I$21,H$6,FALSE)=VLOOKUP($K17,FIRE0301!$A$8:$D$21,'QA checks'!M$6,FALSE),TRUE,"Error")</f>
        <v>Error</v>
      </c>
      <c r="N17" s="18" t="str">
        <f>IF(VLOOKUP($F14,$F$8:$I$21,I$6,FALSE)=VLOOKUP($K17,FIRE0301!$A$8:$D$21,'QA checks'!N$6,FALSE),TRUE,"Error")</f>
        <v>Error</v>
      </c>
    </row>
    <row r="18" spans="1:14" x14ac:dyDescent="0.2">
      <c r="A18" s="78" t="s">
        <v>32</v>
      </c>
      <c r="B18" s="18">
        <v>1954</v>
      </c>
      <c r="C18" s="18">
        <v>586</v>
      </c>
      <c r="D18" s="18">
        <v>2540</v>
      </c>
      <c r="F18" s="18" t="str">
        <v>Private non-residential buildings</v>
      </c>
      <c r="G18" s="18">
        <v>1954</v>
      </c>
      <c r="H18" s="18">
        <v>586</v>
      </c>
      <c r="I18" s="18">
        <v>2540</v>
      </c>
      <c r="K18" s="18" t="s">
        <v>93</v>
      </c>
      <c r="L18" s="18" t="str">
        <f>IF(VLOOKUP($F9,$F$8:$I$21,G$6,FALSE)=VLOOKUP($K18,FIRE0301!$A$8:$D$21,'QA checks'!L$6,FALSE),TRUE,"Error")</f>
        <v>Error</v>
      </c>
      <c r="M18" s="18" t="str">
        <f>IF(VLOOKUP($F9,$F$8:$I$21,H$6,FALSE)=VLOOKUP($K18,FIRE0301!$A$8:$D$21,'QA checks'!M$6,FALSE),TRUE,"Error")</f>
        <v>Error</v>
      </c>
      <c r="N18" s="18" t="str">
        <f>IF(VLOOKUP($F9,$F$8:$I$21,I$6,FALSE)=VLOOKUP($K18,FIRE0301!$A$8:$D$21,'QA checks'!N$6,FALSE),TRUE,"Error")</f>
        <v>Error</v>
      </c>
    </row>
    <row r="19" spans="1:14" x14ac:dyDescent="0.2">
      <c r="A19" s="78" t="s">
        <v>16</v>
      </c>
      <c r="B19" s="18">
        <v>1001</v>
      </c>
      <c r="C19" s="18">
        <v>195</v>
      </c>
      <c r="D19" s="18">
        <v>1196</v>
      </c>
      <c r="F19" s="18" t="str">
        <v>Retail premises</v>
      </c>
      <c r="G19" s="18">
        <v>1001</v>
      </c>
      <c r="H19" s="18">
        <v>195</v>
      </c>
      <c r="I19" s="18">
        <v>1196</v>
      </c>
      <c r="K19" s="18" t="s">
        <v>94</v>
      </c>
      <c r="L19" s="18" t="str">
        <f>IF(VLOOKUP($F18,$F$8:$I$21,G$6,FALSE)=VLOOKUP($K19,FIRE0301!$A$8:$D$21,'QA checks'!L$6,FALSE),TRUE,"Error")</f>
        <v>Error</v>
      </c>
      <c r="M19" s="18" t="str">
        <f>IF(VLOOKUP($F18,$F$8:$I$21,H$6,FALSE)=VLOOKUP($K19,FIRE0301!$A$8:$D$21,'QA checks'!M$6,FALSE),TRUE,"Error")</f>
        <v>Error</v>
      </c>
      <c r="N19" s="18" t="str">
        <f>IF(VLOOKUP($F18,$F$8:$I$21,I$6,FALSE)=VLOOKUP($K19,FIRE0301!$A$8:$D$21,'QA checks'!N$6,FALSE),TRUE,"Error")</f>
        <v>Error</v>
      </c>
    </row>
    <row r="20" spans="1:14" x14ac:dyDescent="0.2">
      <c r="A20" s="78" t="s">
        <v>20</v>
      </c>
      <c r="B20" s="18">
        <v>115</v>
      </c>
      <c r="C20" s="18">
        <v>139</v>
      </c>
      <c r="D20" s="18">
        <v>254</v>
      </c>
      <c r="F20" s="18" t="str">
        <v>Unspecified</v>
      </c>
      <c r="G20" s="18">
        <v>115</v>
      </c>
      <c r="H20" s="18">
        <v>139</v>
      </c>
      <c r="I20" s="18">
        <v>254</v>
      </c>
      <c r="K20" s="18" t="s">
        <v>95</v>
      </c>
      <c r="L20" s="18" t="str">
        <f>IF(VLOOKUP($F17,$F$8:$I$21,G$6,FALSE)=VLOOKUP($K20,FIRE0301!$A$8:$D$21,'QA checks'!L$6,FALSE),TRUE,"Error")</f>
        <v>Error</v>
      </c>
      <c r="M20" s="18" t="str">
        <f>IF(VLOOKUP($F17,$F$8:$I$21,H$6,FALSE)=VLOOKUP($K20,FIRE0301!$A$8:$D$21,'QA checks'!M$6,FALSE),TRUE,"Error")</f>
        <v>Error</v>
      </c>
      <c r="N20" s="18" t="str">
        <f>IF(VLOOKUP($F17,$F$8:$I$21,I$6,FALSE)=VLOOKUP($K20,FIRE0301!$A$8:$D$21,'QA checks'!N$6,FALSE),TRUE,"Error")</f>
        <v>Error</v>
      </c>
    </row>
    <row r="21" spans="1:14" x14ac:dyDescent="0.2">
      <c r="A21" s="78" t="s">
        <v>84</v>
      </c>
      <c r="B21" s="18">
        <v>9194</v>
      </c>
      <c r="C21" s="18">
        <v>4106</v>
      </c>
      <c r="D21" s="18">
        <v>13300</v>
      </c>
      <c r="F21" s="18" t="str">
        <v>Grand Total</v>
      </c>
      <c r="G21" s="18">
        <v>9194</v>
      </c>
      <c r="H21" s="18">
        <v>4106</v>
      </c>
      <c r="I21" s="18">
        <v>13300</v>
      </c>
      <c r="K21" s="18" t="s">
        <v>20</v>
      </c>
      <c r="L21" s="18" t="str">
        <f>IF(VLOOKUP($K21,$F$8:$I$21,G$6,FALSE)=VLOOKUP($K21,FIRE0301!$A$8:$D$21,'QA checks'!L$6,FALSE),TRUE,"Error")</f>
        <v>Error</v>
      </c>
      <c r="M21" s="18" t="str">
        <f>IF(VLOOKUP($K21,$F$8:$I$21,H$6,FALSE)=VLOOKUP($K21,FIRE0301!$A$8:$D$21,'QA checks'!M$6,FALSE),TRUE,"Error")</f>
        <v>Error</v>
      </c>
      <c r="N21" s="18" t="str">
        <f>IF(VLOOKUP($K21,$F$8:$I$21,I$6,FALSE)=VLOOKUP($K21,FIRE0301!$A$8:$D$21,'QA checks'!N$6,FALSE),TRUE,"Error")</f>
        <v>Error</v>
      </c>
    </row>
    <row r="23" spans="1:14" ht="15.75" x14ac:dyDescent="0.2">
      <c r="A23" s="76" t="s">
        <v>88</v>
      </c>
      <c r="B23" s="18">
        <f>COUNTIF(L28:N41,"Error")</f>
        <v>21</v>
      </c>
    </row>
    <row r="24" spans="1:14" x14ac:dyDescent="0.2">
      <c r="A24" s="77" t="s">
        <v>10</v>
      </c>
      <c r="B24" s="18" t="s">
        <v>78</v>
      </c>
    </row>
    <row r="26" spans="1:14" x14ac:dyDescent="0.2">
      <c r="A26" s="77" t="s">
        <v>96</v>
      </c>
      <c r="B26" s="77" t="s">
        <v>82</v>
      </c>
      <c r="G26" s="18">
        <v>4</v>
      </c>
      <c r="H26" s="18">
        <v>2</v>
      </c>
      <c r="I26" s="18">
        <v>3</v>
      </c>
      <c r="L26" s="18">
        <v>6</v>
      </c>
      <c r="M26" s="18">
        <v>7</v>
      </c>
      <c r="N26" s="18">
        <v>8</v>
      </c>
    </row>
    <row r="27" spans="1:14" ht="15.75" x14ac:dyDescent="0.25">
      <c r="A27" s="77" t="s">
        <v>83</v>
      </c>
      <c r="B27" s="18" t="s">
        <v>0</v>
      </c>
      <c r="C27" s="18" t="s">
        <v>1</v>
      </c>
      <c r="D27" s="18" t="s">
        <v>84</v>
      </c>
      <c r="F27" s="18" t="str" cm="1">
        <f t="array" ref="F27:I41">A27:D41</f>
        <v>Row Labels</v>
      </c>
      <c r="G27" s="18" t="str">
        <v>Accidental</v>
      </c>
      <c r="H27" s="18" t="str">
        <v>Deliberate</v>
      </c>
      <c r="I27" s="18" t="str">
        <v>Grand Total</v>
      </c>
      <c r="K27" s="17" t="s">
        <v>85</v>
      </c>
      <c r="L27" s="18" t="s">
        <v>9</v>
      </c>
      <c r="M27" s="18" t="s">
        <v>86</v>
      </c>
      <c r="N27" s="18" t="s">
        <v>87</v>
      </c>
    </row>
    <row r="28" spans="1:14" x14ac:dyDescent="0.2">
      <c r="A28" s="78" t="s">
        <v>15</v>
      </c>
      <c r="B28" s="18">
        <v>0</v>
      </c>
      <c r="C28" s="18">
        <v>0</v>
      </c>
      <c r="D28" s="18">
        <v>0</v>
      </c>
      <c r="F28" s="18" t="str">
        <v>Agricultural premises</v>
      </c>
      <c r="G28" s="18">
        <v>0</v>
      </c>
      <c r="H28" s="18">
        <v>0</v>
      </c>
      <c r="I28" s="18">
        <v>0</v>
      </c>
      <c r="K28" s="18" t="s">
        <v>9</v>
      </c>
      <c r="L28" s="18" t="str">
        <f>IF(VLOOKUP($F41,$F$28:$I$41,G$26,FALSE)=VLOOKUP($K28,FIRE0301!$A$8:$H$21,'QA checks'!L$26,FALSE),TRUE,"Error")</f>
        <v>Error</v>
      </c>
      <c r="M28" s="18" t="str">
        <f>IF(VLOOKUP($F41,$F$28:$I$41,H$26,FALSE)=VLOOKUP($K28,FIRE0301!$A$8:$H$21,'QA checks'!M$26,FALSE),TRUE,"Error")</f>
        <v>Error</v>
      </c>
      <c r="N28" s="18" t="str">
        <f>IF(VLOOKUP($F41,$F$28:$I$41,I$26,FALSE)=VLOOKUP($K28,FIRE0301!$A$8:$H$21,'QA checks'!N$26,FALSE),TRUE,"Error")</f>
        <v>Error</v>
      </c>
    </row>
    <row r="29" spans="1:14" x14ac:dyDescent="0.2">
      <c r="A29" s="78" t="s">
        <v>31</v>
      </c>
      <c r="B29" s="18">
        <v>1</v>
      </c>
      <c r="C29" s="18">
        <v>0</v>
      </c>
      <c r="D29" s="18">
        <v>1</v>
      </c>
      <c r="F29" s="18" t="str">
        <v>Communal living</v>
      </c>
      <c r="G29" s="18">
        <v>1</v>
      </c>
      <c r="H29" s="18">
        <v>0</v>
      </c>
      <c r="I29" s="18">
        <v>1</v>
      </c>
      <c r="K29" s="18" t="s">
        <v>14</v>
      </c>
      <c r="L29" s="18" t="b">
        <f>IF(VLOOKUP($K29,$F$28:$I$41,G$26,FALSE)=VLOOKUP($K29,FIRE0301!$A$8:$H$21,'QA checks'!L$26,FALSE),TRUE,"Error")</f>
        <v>1</v>
      </c>
      <c r="M29" s="18" t="b">
        <f>IF(VLOOKUP($K29,$F$28:$I$41,H$26,FALSE)=VLOOKUP($K29,FIRE0301!$A$8:$H$21,'QA checks'!M$26,FALSE),TRUE,"Error")</f>
        <v>1</v>
      </c>
      <c r="N29" s="18" t="b">
        <f>IF(VLOOKUP($K29,$F$28:$I$41,I$26,FALSE)=VLOOKUP($K29,FIRE0301!$A$8:$H$21,'QA checks'!N$26,FALSE),TRUE,"Error")</f>
        <v>1</v>
      </c>
    </row>
    <row r="30" spans="1:14" x14ac:dyDescent="0.2">
      <c r="A30" s="78" t="s">
        <v>18</v>
      </c>
      <c r="B30" s="18">
        <v>0</v>
      </c>
      <c r="C30" s="18">
        <v>0</v>
      </c>
      <c r="D30" s="18">
        <v>0</v>
      </c>
      <c r="F30" s="18" t="str">
        <v>Education premises</v>
      </c>
      <c r="G30" s="18">
        <v>0</v>
      </c>
      <c r="H30" s="18">
        <v>0</v>
      </c>
      <c r="I30" s="18">
        <v>0</v>
      </c>
      <c r="K30" s="18" t="s">
        <v>16</v>
      </c>
      <c r="L30" s="18" t="b">
        <f>IF(VLOOKUP($K30,$F$28:$I$41,G$26,FALSE)=VLOOKUP($K30,FIRE0301!$A$8:$H$21,'QA checks'!L$26,FALSE),TRUE,"Error")</f>
        <v>1</v>
      </c>
      <c r="M30" s="18" t="str">
        <f>IF(VLOOKUP($K30,$F$28:$I$41,H$26,FALSE)=VLOOKUP($K30,FIRE0301!$A$8:$H$21,'QA checks'!M$26,FALSE),TRUE,"Error")</f>
        <v>Error</v>
      </c>
      <c r="N30" s="18" t="str">
        <f>IF(VLOOKUP($K30,$F$28:$I$41,I$26,FALSE)=VLOOKUP($K30,FIRE0301!$A$8:$H$21,'QA checks'!N$26,FALSE),TRUE,"Error")</f>
        <v>Error</v>
      </c>
    </row>
    <row r="31" spans="1:14" x14ac:dyDescent="0.2">
      <c r="A31" s="78" t="s">
        <v>19</v>
      </c>
      <c r="B31" s="18">
        <v>0</v>
      </c>
      <c r="C31" s="18">
        <v>0</v>
      </c>
      <c r="D31" s="18">
        <v>0</v>
      </c>
      <c r="F31" s="18" t="str">
        <v>Entertainment, culture and sport</v>
      </c>
      <c r="G31" s="18">
        <v>0</v>
      </c>
      <c r="H31" s="18">
        <v>0</v>
      </c>
      <c r="I31" s="18">
        <v>0</v>
      </c>
      <c r="K31" s="18" t="s">
        <v>91</v>
      </c>
      <c r="L31" s="18" t="str">
        <f>IF(VLOOKUP($F35,$F$28:$I$41,G$26,FALSE)=VLOOKUP($K31,FIRE0301!$A$8:$H$21,'QA checks'!L$26,FALSE),TRUE,"Error")</f>
        <v>Error</v>
      </c>
      <c r="M31" s="18" t="str">
        <f>IF(VLOOKUP($F35,$F$28:$I$41,H$26,FALSE)=VLOOKUP($K31,FIRE0301!$A$8:$H$21,'QA checks'!M$26,FALSE),TRUE,"Error")</f>
        <v>Error</v>
      </c>
      <c r="N31" s="18" t="str">
        <f>IF(VLOOKUP($F35,$F$28:$I$41,I$26,FALSE)=VLOOKUP($K31,FIRE0301!$A$8:$H$21,'QA checks'!N$26,FALSE),TRUE,"Error")</f>
        <v>Error</v>
      </c>
    </row>
    <row r="32" spans="1:14" x14ac:dyDescent="0.2">
      <c r="A32" s="78" t="s">
        <v>127</v>
      </c>
      <c r="B32" s="18">
        <v>2</v>
      </c>
      <c r="C32" s="18">
        <v>0</v>
      </c>
      <c r="D32" s="18">
        <v>2</v>
      </c>
      <c r="F32" s="18" t="str">
        <v>Food and Drink premises</v>
      </c>
      <c r="G32" s="18">
        <v>2</v>
      </c>
      <c r="H32" s="18">
        <v>0</v>
      </c>
      <c r="I32" s="18">
        <v>2</v>
      </c>
      <c r="K32" s="18" t="s">
        <v>15</v>
      </c>
      <c r="L32" s="18" t="b">
        <f>IF(VLOOKUP($K32,$F$28:$I$41,G$26,FALSE)=VLOOKUP($K32,FIRE0301!$A$8:$H$21,'QA checks'!L$26,FALSE),TRUE,"Error")</f>
        <v>1</v>
      </c>
      <c r="M32" s="18" t="b">
        <f>IF(VLOOKUP($K32,$F$28:$I$41,H$26,FALSE)=VLOOKUP($K32,FIRE0301!$A$8:$H$21,'QA checks'!M$26,FALSE),TRUE,"Error")</f>
        <v>1</v>
      </c>
      <c r="N32" s="18" t="b">
        <f>IF(VLOOKUP($K32,$F$28:$I$41,I$26,FALSE)=VLOOKUP($K32,FIRE0301!$A$8:$H$21,'QA checks'!N$26,FALSE),TRUE,"Error")</f>
        <v>1</v>
      </c>
    </row>
    <row r="33" spans="1:14" x14ac:dyDescent="0.2">
      <c r="A33" s="78" t="s">
        <v>13</v>
      </c>
      <c r="B33" s="18">
        <v>0</v>
      </c>
      <c r="C33" s="18">
        <v>1</v>
      </c>
      <c r="D33" s="18">
        <v>1</v>
      </c>
      <c r="F33" s="18" t="str">
        <v>Hospitals and medical care</v>
      </c>
      <c r="G33" s="18">
        <v>0</v>
      </c>
      <c r="H33" s="18">
        <v>1</v>
      </c>
      <c r="I33" s="18">
        <v>1</v>
      </c>
      <c r="K33" s="18" t="s">
        <v>13</v>
      </c>
      <c r="L33" s="18" t="str">
        <f>IF(VLOOKUP($K33,$F$28:$I$41,G$26,FALSE)=VLOOKUP($K33,FIRE0301!$A$8:$H$21,'QA checks'!L$26,FALSE),TRUE,"Error")</f>
        <v>Error</v>
      </c>
      <c r="M33" s="18" t="b">
        <f>IF(VLOOKUP($K33,$F$28:$I$41,H$26,FALSE)=VLOOKUP($K33,FIRE0301!$A$8:$H$21,'QA checks'!M$26,FALSE),TRUE,"Error")</f>
        <v>1</v>
      </c>
      <c r="N33" s="18" t="str">
        <f>IF(VLOOKUP($K33,$F$28:$I$41,I$26,FALSE)=VLOOKUP($K33,FIRE0301!$A$8:$H$21,'QA checks'!N$26,FALSE),TRUE,"Error")</f>
        <v>Error</v>
      </c>
    </row>
    <row r="34" spans="1:14" x14ac:dyDescent="0.2">
      <c r="A34" s="78" t="s">
        <v>54</v>
      </c>
      <c r="B34" s="18">
        <v>2</v>
      </c>
      <c r="C34" s="18">
        <v>0</v>
      </c>
      <c r="D34" s="18">
        <v>2</v>
      </c>
      <c r="F34" s="18" t="str">
        <v>Hotel, boarding houses, hostels etc.</v>
      </c>
      <c r="G34" s="18">
        <v>2</v>
      </c>
      <c r="H34" s="18">
        <v>0</v>
      </c>
      <c r="I34" s="18">
        <v>2</v>
      </c>
      <c r="K34" s="18" t="s">
        <v>18</v>
      </c>
      <c r="L34" s="18" t="b">
        <f>IF(VLOOKUP($K34,$F$28:$I$41,G$26,FALSE)=VLOOKUP($K34,FIRE0301!$A$8:$H$21,'QA checks'!L$26,FALSE),TRUE,"Error")</f>
        <v>1</v>
      </c>
      <c r="M34" s="18" t="b">
        <f>IF(VLOOKUP($K34,$F$28:$I$41,H$26,FALSE)=VLOOKUP($K34,FIRE0301!$A$8:$H$21,'QA checks'!M$26,FALSE),TRUE,"Error")</f>
        <v>1</v>
      </c>
      <c r="N34" s="18" t="b">
        <f>IF(VLOOKUP($K34,$F$28:$I$41,I$26,FALSE)=VLOOKUP($K34,FIRE0301!$A$8:$H$21,'QA checks'!N$26,FALSE),TRUE,"Error")</f>
        <v>1</v>
      </c>
    </row>
    <row r="35" spans="1:14" x14ac:dyDescent="0.2">
      <c r="A35" s="78" t="s">
        <v>30</v>
      </c>
      <c r="B35" s="18">
        <v>0</v>
      </c>
      <c r="C35" s="18">
        <v>0</v>
      </c>
      <c r="D35" s="18">
        <v>0</v>
      </c>
      <c r="F35" s="18" t="str">
        <v>Industrial premises</v>
      </c>
      <c r="G35" s="18">
        <v>0</v>
      </c>
      <c r="H35" s="18">
        <v>0</v>
      </c>
      <c r="I35" s="18">
        <v>0</v>
      </c>
      <c r="K35" s="18" t="s">
        <v>17</v>
      </c>
      <c r="L35" s="18" t="str">
        <f>IF(VLOOKUP($K35,$F$28:$I$41,G$26,FALSE)=VLOOKUP($K35,FIRE0301!$A$8:$H$21,'QA checks'!L$26,FALSE),TRUE,"Error")</f>
        <v>Error</v>
      </c>
      <c r="M35" s="18" t="str">
        <f>IF(VLOOKUP($K35,$F$28:$I$41,H$26,FALSE)=VLOOKUP($K35,FIRE0301!$A$8:$H$21,'QA checks'!M$26,FALSE),TRUE,"Error")</f>
        <v>Error</v>
      </c>
      <c r="N35" s="18" t="b">
        <f>IF(VLOOKUP($K35,$F$28:$I$41,I$26,FALSE)=VLOOKUP($K35,FIRE0301!$A$8:$H$21,'QA checks'!N$26,FALSE),TRUE,"Error")</f>
        <v>1</v>
      </c>
    </row>
    <row r="36" spans="1:14" x14ac:dyDescent="0.2">
      <c r="A36" s="78" t="s">
        <v>14</v>
      </c>
      <c r="B36" s="18">
        <v>0</v>
      </c>
      <c r="C36" s="18">
        <v>0</v>
      </c>
      <c r="D36" s="18">
        <v>0</v>
      </c>
      <c r="F36" s="18" t="str">
        <v>Offices and call centres</v>
      </c>
      <c r="G36" s="18">
        <v>0</v>
      </c>
      <c r="H36" s="18">
        <v>0</v>
      </c>
      <c r="I36" s="18">
        <v>0</v>
      </c>
      <c r="K36" s="18" t="s">
        <v>19</v>
      </c>
      <c r="L36" s="18" t="b">
        <f>IF(VLOOKUP($K36,$F$28:$I$41,G$26,FALSE)=VLOOKUP($K36,FIRE0301!$A$8:$H$21,'QA checks'!L$26,FALSE),TRUE,"Error")</f>
        <v>1</v>
      </c>
      <c r="M36" s="18" t="b">
        <f>IF(VLOOKUP($K36,$F$28:$I$41,H$26,FALSE)=VLOOKUP($K36,FIRE0301!$A$8:$H$21,'QA checks'!M$26,FALSE),TRUE,"Error")</f>
        <v>1</v>
      </c>
      <c r="N36" s="18" t="b">
        <f>IF(VLOOKUP($K36,$F$28:$I$41,I$26,FALSE)=VLOOKUP($K36,FIRE0301!$A$8:$H$21,'QA checks'!N$26,FALSE),TRUE,"Error")</f>
        <v>1</v>
      </c>
    </row>
    <row r="37" spans="1:14" x14ac:dyDescent="0.2">
      <c r="A37" s="78" t="s">
        <v>33</v>
      </c>
      <c r="B37" s="18">
        <v>1</v>
      </c>
      <c r="C37" s="18">
        <v>1</v>
      </c>
      <c r="D37" s="18">
        <v>2</v>
      </c>
      <c r="F37" s="18" t="str">
        <v>Other public buildings</v>
      </c>
      <c r="G37" s="18">
        <v>1</v>
      </c>
      <c r="H37" s="18">
        <v>1</v>
      </c>
      <c r="I37" s="18">
        <v>2</v>
      </c>
      <c r="K37" s="18" t="s">
        <v>92</v>
      </c>
      <c r="L37" s="18" t="str">
        <f>IF(VLOOKUP($F34,$F$28:$I$41,G$26,FALSE)=VLOOKUP($K37,FIRE0301!$A$8:$H$21,'QA checks'!L$26,FALSE),TRUE,"Error")</f>
        <v>Error</v>
      </c>
      <c r="M37" s="18" t="str">
        <f>IF(VLOOKUP($F34,$F$28:$I$41,H$26,FALSE)=VLOOKUP($K37,FIRE0301!$A$8:$H$21,'QA checks'!M$26,FALSE),TRUE,"Error")</f>
        <v>Error</v>
      </c>
      <c r="N37" s="18" t="b">
        <f>IF(VLOOKUP($F34,$F$28:$I$41,I$26,FALSE)=VLOOKUP($K37,FIRE0301!$A$8:$H$21,'QA checks'!N$26,FALSE),TRUE,"Error")</f>
        <v>1</v>
      </c>
    </row>
    <row r="38" spans="1:14" x14ac:dyDescent="0.2">
      <c r="A38" s="78" t="s">
        <v>32</v>
      </c>
      <c r="B38" s="18">
        <v>5</v>
      </c>
      <c r="C38" s="18">
        <v>4</v>
      </c>
      <c r="D38" s="18">
        <v>9</v>
      </c>
      <c r="F38" s="18" t="str">
        <v>Private non-residential buildings</v>
      </c>
      <c r="G38" s="18">
        <v>5</v>
      </c>
      <c r="H38" s="18">
        <v>4</v>
      </c>
      <c r="I38" s="18">
        <v>9</v>
      </c>
      <c r="K38" s="18" t="s">
        <v>93</v>
      </c>
      <c r="L38" s="18" t="b">
        <f>IF(VLOOKUP($F29,$F$28:$I$41,G$26,FALSE)=VLOOKUP($K38,FIRE0301!$A$8:$H$21,'QA checks'!L$26,FALSE),TRUE,"Error")</f>
        <v>1</v>
      </c>
      <c r="M38" s="18" t="b">
        <f>IF(VLOOKUP($F29,$F$28:$I$41,H$26,FALSE)=VLOOKUP($K38,FIRE0301!$A$8:$H$21,'QA checks'!M$26,FALSE),TRUE,"Error")</f>
        <v>1</v>
      </c>
      <c r="N38" s="18" t="b">
        <f>IF(VLOOKUP($F29,$F$28:$I$41,I$26,FALSE)=VLOOKUP($K38,FIRE0301!$A$8:$H$21,'QA checks'!N$26,FALSE),TRUE,"Error")</f>
        <v>1</v>
      </c>
    </row>
    <row r="39" spans="1:14" x14ac:dyDescent="0.2">
      <c r="A39" s="78" t="s">
        <v>16</v>
      </c>
      <c r="B39" s="18">
        <v>0</v>
      </c>
      <c r="C39" s="18">
        <v>1</v>
      </c>
      <c r="D39" s="18">
        <v>1</v>
      </c>
      <c r="F39" s="18" t="str">
        <v>Retail premises</v>
      </c>
      <c r="G39" s="18">
        <v>0</v>
      </c>
      <c r="H39" s="18">
        <v>1</v>
      </c>
      <c r="I39" s="18">
        <v>1</v>
      </c>
      <c r="K39" s="18" t="s">
        <v>94</v>
      </c>
      <c r="L39" s="18" t="str">
        <f>IF(VLOOKUP($F38,$F$28:$I$41,G$26,FALSE)=VLOOKUP($K39,FIRE0301!$A$8:$H$21,'QA checks'!L$26,FALSE),TRUE,"Error")</f>
        <v>Error</v>
      </c>
      <c r="M39" s="18" t="str">
        <f>IF(VLOOKUP($F38,$F$28:$I$41,H$26,FALSE)=VLOOKUP($K39,FIRE0301!$A$8:$H$21,'QA checks'!M$26,FALSE),TRUE,"Error")</f>
        <v>Error</v>
      </c>
      <c r="N39" s="18" t="str">
        <f>IF(VLOOKUP($F38,$F$28:$I$41,I$26,FALSE)=VLOOKUP($K39,FIRE0301!$A$8:$H$21,'QA checks'!N$26,FALSE),TRUE,"Error")</f>
        <v>Error</v>
      </c>
    </row>
    <row r="40" spans="1:14" x14ac:dyDescent="0.2">
      <c r="A40" s="78" t="s">
        <v>20</v>
      </c>
      <c r="B40" s="18">
        <v>0</v>
      </c>
      <c r="C40" s="18">
        <v>0</v>
      </c>
      <c r="D40" s="18">
        <v>0</v>
      </c>
      <c r="F40" s="18" t="str">
        <v>Unspecified</v>
      </c>
      <c r="G40" s="18">
        <v>0</v>
      </c>
      <c r="H40" s="18">
        <v>0</v>
      </c>
      <c r="I40" s="18">
        <v>0</v>
      </c>
      <c r="K40" s="18" t="s">
        <v>95</v>
      </c>
      <c r="L40" s="18" t="str">
        <f>IF(VLOOKUP($F37,$F$28:$I$41,G$26,FALSE)=VLOOKUP($K40,FIRE0301!$A$8:$H$21,'QA checks'!L$26,FALSE),TRUE,"Error")</f>
        <v>Error</v>
      </c>
      <c r="M40" s="18" t="str">
        <f>IF(VLOOKUP($F37,$F$28:$I$41,H$26,FALSE)=VLOOKUP($K40,FIRE0301!$A$8:$H$21,'QA checks'!M$26,FALSE),TRUE,"Error")</f>
        <v>Error</v>
      </c>
      <c r="N40" s="18" t="b">
        <f>IF(VLOOKUP($F37,$F$28:$I$41,I$26,FALSE)=VLOOKUP($K40,FIRE0301!$A$8:$H$21,'QA checks'!N$26,FALSE),TRUE,"Error")</f>
        <v>1</v>
      </c>
    </row>
    <row r="41" spans="1:14" x14ac:dyDescent="0.2">
      <c r="A41" s="78" t="s">
        <v>84</v>
      </c>
      <c r="B41" s="18">
        <v>11</v>
      </c>
      <c r="C41" s="18">
        <v>7</v>
      </c>
      <c r="D41" s="18">
        <v>18</v>
      </c>
      <c r="F41" s="18" t="str">
        <v>Grand Total</v>
      </c>
      <c r="G41" s="18">
        <v>11</v>
      </c>
      <c r="H41" s="18">
        <v>7</v>
      </c>
      <c r="I41" s="18">
        <v>18</v>
      </c>
      <c r="K41" s="18" t="s">
        <v>20</v>
      </c>
      <c r="L41" s="18" t="str">
        <f>IF(VLOOKUP($K41,$F$28:$I$41,G$26,FALSE)=VLOOKUP($K41,FIRE0301!$A$8:$H$21,'QA checks'!L$26,FALSE),TRUE,"Error")</f>
        <v>Error</v>
      </c>
      <c r="M41" s="18" t="str">
        <f>IF(VLOOKUP($K41,$F$28:$I$41,H$26,FALSE)=VLOOKUP($K41,FIRE0301!$A$8:$H$21,'QA checks'!M$26,FALSE),TRUE,"Error")</f>
        <v>Error</v>
      </c>
      <c r="N41" s="18" t="b">
        <f>IF(VLOOKUP($K41,$F$28:$I$41,I$26,FALSE)=VLOOKUP($K41,FIRE0301!$A$8:$H$21,'QA checks'!N$26,FALSE),TRUE,"Error")</f>
        <v>1</v>
      </c>
    </row>
    <row r="43" spans="1:14" ht="15.75" x14ac:dyDescent="0.2">
      <c r="A43" s="76" t="s">
        <v>89</v>
      </c>
      <c r="B43" s="18">
        <f>COUNTIF(L48:N61,"Error")</f>
        <v>42</v>
      </c>
    </row>
    <row r="44" spans="1:14" x14ac:dyDescent="0.2">
      <c r="A44" s="77" t="s">
        <v>10</v>
      </c>
      <c r="B44" s="18" t="s">
        <v>78</v>
      </c>
    </row>
    <row r="46" spans="1:14" x14ac:dyDescent="0.2">
      <c r="A46" s="77" t="s">
        <v>97</v>
      </c>
      <c r="B46" s="77" t="s">
        <v>82</v>
      </c>
      <c r="G46" s="18">
        <v>4</v>
      </c>
      <c r="H46" s="18">
        <v>2</v>
      </c>
      <c r="I46" s="18">
        <v>3</v>
      </c>
      <c r="L46" s="18">
        <v>10</v>
      </c>
      <c r="M46" s="18">
        <v>11</v>
      </c>
      <c r="N46" s="18">
        <v>12</v>
      </c>
    </row>
    <row r="47" spans="1:14" ht="15.75" x14ac:dyDescent="0.25">
      <c r="A47" s="77" t="s">
        <v>83</v>
      </c>
      <c r="B47" s="18" t="s">
        <v>0</v>
      </c>
      <c r="C47" s="18" t="s">
        <v>1</v>
      </c>
      <c r="D47" s="18" t="s">
        <v>84</v>
      </c>
      <c r="F47" s="18" t="str" cm="1">
        <f t="array" ref="F47:I61">A47:D61</f>
        <v>Row Labels</v>
      </c>
      <c r="G47" s="18" t="str">
        <v>Accidental</v>
      </c>
      <c r="H47" s="18" t="str">
        <v>Deliberate</v>
      </c>
      <c r="I47" s="18" t="str">
        <v>Grand Total</v>
      </c>
      <c r="K47" s="17" t="s">
        <v>85</v>
      </c>
      <c r="L47" s="18" t="s">
        <v>9</v>
      </c>
      <c r="M47" s="18" t="s">
        <v>86</v>
      </c>
      <c r="N47" s="18" t="s">
        <v>87</v>
      </c>
    </row>
    <row r="48" spans="1:14" x14ac:dyDescent="0.2">
      <c r="A48" s="78" t="s">
        <v>15</v>
      </c>
      <c r="B48" s="18">
        <v>21</v>
      </c>
      <c r="C48" s="18">
        <v>1</v>
      </c>
      <c r="D48" s="18">
        <v>22</v>
      </c>
      <c r="F48" s="18" t="str">
        <v>Agricultural premises</v>
      </c>
      <c r="G48" s="18">
        <v>21</v>
      </c>
      <c r="H48" s="18">
        <v>1</v>
      </c>
      <c r="I48" s="18">
        <v>22</v>
      </c>
      <c r="K48" s="18" t="s">
        <v>9</v>
      </c>
      <c r="L48" s="18" t="str">
        <f>IF(VLOOKUP($F61,$F$48:$I$61,G$46,FALSE)=VLOOKUP($K48,FIRE0301!$A$8:$L$21,'QA checks'!L$46,FALSE),TRUE,"Error")</f>
        <v>Error</v>
      </c>
      <c r="M48" s="18" t="str">
        <f>IF(VLOOKUP($F61,$F$48:$I$61,H$46,FALSE)=VLOOKUP($K48,FIRE0301!$A$8:$L$21,'QA checks'!M$46,FALSE),TRUE,"Error")</f>
        <v>Error</v>
      </c>
      <c r="N48" s="18" t="str">
        <f>IF(VLOOKUP($F61,$F$48:$I$61,I$46,FALSE)=VLOOKUP($K48,FIRE0301!$A$8:$L$21,'QA checks'!N$46,FALSE),TRUE,"Error")</f>
        <v>Error</v>
      </c>
    </row>
    <row r="49" spans="1:14" x14ac:dyDescent="0.2">
      <c r="A49" s="78" t="s">
        <v>31</v>
      </c>
      <c r="B49" s="18">
        <v>72</v>
      </c>
      <c r="C49" s="18">
        <v>22</v>
      </c>
      <c r="D49" s="18">
        <v>94</v>
      </c>
      <c r="F49" s="18" t="str">
        <v>Communal living</v>
      </c>
      <c r="G49" s="18">
        <v>72</v>
      </c>
      <c r="H49" s="18">
        <v>22</v>
      </c>
      <c r="I49" s="18">
        <v>94</v>
      </c>
      <c r="K49" s="18" t="s">
        <v>14</v>
      </c>
      <c r="L49" s="18" t="str">
        <f>IF(VLOOKUP($K49,$F$48:$I$61,G$46,FALSE)=VLOOKUP($K49,FIRE0301!$A$8:$L$21,'QA checks'!L$46,FALSE),TRUE,"Error")</f>
        <v>Error</v>
      </c>
      <c r="M49" s="18" t="str">
        <f>IF(VLOOKUP($K49,$F$48:$I$61,H$46,FALSE)=VLOOKUP($K49,FIRE0301!$A$8:$L$21,'QA checks'!M$46,FALSE),TRUE,"Error")</f>
        <v>Error</v>
      </c>
      <c r="N49" s="18" t="str">
        <f>IF(VLOOKUP($K49,$F$48:$I$61,I$46,FALSE)=VLOOKUP($K49,FIRE0301!$A$8:$L$21,'QA checks'!N$46,FALSE),TRUE,"Error")</f>
        <v>Error</v>
      </c>
    </row>
    <row r="50" spans="1:14" x14ac:dyDescent="0.2">
      <c r="A50" s="78" t="s">
        <v>18</v>
      </c>
      <c r="B50" s="18">
        <v>9</v>
      </c>
      <c r="C50" s="18">
        <v>5</v>
      </c>
      <c r="D50" s="18">
        <v>14</v>
      </c>
      <c r="F50" s="18" t="str">
        <v>Education premises</v>
      </c>
      <c r="G50" s="18">
        <v>9</v>
      </c>
      <c r="H50" s="18">
        <v>5</v>
      </c>
      <c r="I50" s="18">
        <v>14</v>
      </c>
      <c r="K50" s="18" t="s">
        <v>16</v>
      </c>
      <c r="L50" s="18" t="str">
        <f>IF(VLOOKUP($K50,$F$48:$I$61,G$46,FALSE)=VLOOKUP($K50,FIRE0301!$A$8:$L$21,'QA checks'!L$46,FALSE),TRUE,"Error")</f>
        <v>Error</v>
      </c>
      <c r="M50" s="18" t="str">
        <f>IF(VLOOKUP($K50,$F$48:$I$61,H$46,FALSE)=VLOOKUP($K50,FIRE0301!$A$8:$L$21,'QA checks'!M$46,FALSE),TRUE,"Error")</f>
        <v>Error</v>
      </c>
      <c r="N50" s="18" t="str">
        <f>IF(VLOOKUP($K50,$F$48:$I$61,I$46,FALSE)=VLOOKUP($K50,FIRE0301!$A$8:$L$21,'QA checks'!N$46,FALSE),TRUE,"Error")</f>
        <v>Error</v>
      </c>
    </row>
    <row r="51" spans="1:14" x14ac:dyDescent="0.2">
      <c r="A51" s="78" t="s">
        <v>19</v>
      </c>
      <c r="B51" s="18">
        <v>7</v>
      </c>
      <c r="C51" s="18">
        <v>0</v>
      </c>
      <c r="D51" s="18">
        <v>7</v>
      </c>
      <c r="F51" s="18" t="str">
        <v>Entertainment, culture and sport</v>
      </c>
      <c r="G51" s="18">
        <v>7</v>
      </c>
      <c r="H51" s="18">
        <v>0</v>
      </c>
      <c r="I51" s="18">
        <v>7</v>
      </c>
      <c r="K51" s="18" t="s">
        <v>91</v>
      </c>
      <c r="L51" s="18" t="str">
        <f>IF(VLOOKUP($F55,$F$48:$I$61,G$46,FALSE)=VLOOKUP($K51,FIRE0301!$A$8:$L$21,'QA checks'!L$46,FALSE),TRUE,"Error")</f>
        <v>Error</v>
      </c>
      <c r="M51" s="18" t="str">
        <f>IF(VLOOKUP($F55,$F$48:$I$61,H$46,FALSE)=VLOOKUP($K51,FIRE0301!$A$8:$L$21,'QA checks'!M$46,FALSE),TRUE,"Error")</f>
        <v>Error</v>
      </c>
      <c r="N51" s="18" t="str">
        <f>IF(VLOOKUP($F55,$F$48:$I$61,I$46,FALSE)=VLOOKUP($K51,FIRE0301!$A$8:$L$21,'QA checks'!N$46,FALSE),TRUE,"Error")</f>
        <v>Error</v>
      </c>
    </row>
    <row r="52" spans="1:14" x14ac:dyDescent="0.2">
      <c r="A52" s="78" t="s">
        <v>127</v>
      </c>
      <c r="B52" s="18">
        <v>115</v>
      </c>
      <c r="C52" s="18">
        <v>6</v>
      </c>
      <c r="D52" s="18">
        <v>121</v>
      </c>
      <c r="F52" s="18" t="str">
        <v>Food and Drink premises</v>
      </c>
      <c r="G52" s="18">
        <v>115</v>
      </c>
      <c r="H52" s="18">
        <v>6</v>
      </c>
      <c r="I52" s="18">
        <v>121</v>
      </c>
      <c r="K52" s="18" t="s">
        <v>15</v>
      </c>
      <c r="L52" s="18" t="str">
        <f>IF(VLOOKUP($K52,$F$48:$I$61,G$46,FALSE)=VLOOKUP($K52,FIRE0301!$A$8:$L$21,'QA checks'!L$46,FALSE),TRUE,"Error")</f>
        <v>Error</v>
      </c>
      <c r="M52" s="18" t="str">
        <f>IF(VLOOKUP($K52,$F$48:$I$61,H$46,FALSE)=VLOOKUP($K52,FIRE0301!$A$8:$L$21,'QA checks'!M$46,FALSE),TRUE,"Error")</f>
        <v>Error</v>
      </c>
      <c r="N52" s="18" t="str">
        <f>IF(VLOOKUP($K52,$F$48:$I$61,I$46,FALSE)=VLOOKUP($K52,FIRE0301!$A$8:$L$21,'QA checks'!N$46,FALSE),TRUE,"Error")</f>
        <v>Error</v>
      </c>
    </row>
    <row r="53" spans="1:14" x14ac:dyDescent="0.2">
      <c r="A53" s="78" t="s">
        <v>13</v>
      </c>
      <c r="B53" s="18">
        <v>8</v>
      </c>
      <c r="C53" s="18">
        <v>29</v>
      </c>
      <c r="D53" s="18">
        <v>37</v>
      </c>
      <c r="F53" s="18" t="str">
        <v>Hospitals and medical care</v>
      </c>
      <c r="G53" s="18">
        <v>8</v>
      </c>
      <c r="H53" s="18">
        <v>29</v>
      </c>
      <c r="I53" s="18">
        <v>37</v>
      </c>
      <c r="K53" s="18" t="s">
        <v>13</v>
      </c>
      <c r="L53" s="18" t="str">
        <f>IF(VLOOKUP($K53,$F$48:$I$61,G$46,FALSE)=VLOOKUP($K53,FIRE0301!$A$8:$L$21,'QA checks'!L$46,FALSE),TRUE,"Error")</f>
        <v>Error</v>
      </c>
      <c r="M53" s="18" t="str">
        <f>IF(VLOOKUP($K53,$F$48:$I$61,H$46,FALSE)=VLOOKUP($K53,FIRE0301!$A$8:$L$21,'QA checks'!M$46,FALSE),TRUE,"Error")</f>
        <v>Error</v>
      </c>
      <c r="N53" s="18" t="str">
        <f>IF(VLOOKUP($K53,$F$48:$I$61,I$46,FALSE)=VLOOKUP($K53,FIRE0301!$A$8:$L$21,'QA checks'!N$46,FALSE),TRUE,"Error")</f>
        <v>Error</v>
      </c>
    </row>
    <row r="54" spans="1:14" x14ac:dyDescent="0.2">
      <c r="A54" s="78" t="s">
        <v>54</v>
      </c>
      <c r="B54" s="18">
        <v>69</v>
      </c>
      <c r="C54" s="18">
        <v>23</v>
      </c>
      <c r="D54" s="18">
        <v>92</v>
      </c>
      <c r="F54" s="18" t="str">
        <v>Hotel, boarding houses, hostels etc.</v>
      </c>
      <c r="G54" s="18">
        <v>69</v>
      </c>
      <c r="H54" s="18">
        <v>23</v>
      </c>
      <c r="I54" s="18">
        <v>92</v>
      </c>
      <c r="K54" s="18" t="s">
        <v>18</v>
      </c>
      <c r="L54" s="18" t="str">
        <f>IF(VLOOKUP($K54,$F$48:$I$61,G$46,FALSE)=VLOOKUP($K54,FIRE0301!$A$8:$L$21,'QA checks'!L$46,FALSE),TRUE,"Error")</f>
        <v>Error</v>
      </c>
      <c r="M54" s="18" t="str">
        <f>IF(VLOOKUP($K54,$F$48:$I$61,H$46,FALSE)=VLOOKUP($K54,FIRE0301!$A$8:$L$21,'QA checks'!M$46,FALSE),TRUE,"Error")</f>
        <v>Error</v>
      </c>
      <c r="N54" s="18" t="str">
        <f>IF(VLOOKUP($K54,$F$48:$I$61,I$46,FALSE)=VLOOKUP($K54,FIRE0301!$A$8:$L$21,'QA checks'!N$46,FALSE),TRUE,"Error")</f>
        <v>Error</v>
      </c>
    </row>
    <row r="55" spans="1:14" x14ac:dyDescent="0.2">
      <c r="A55" s="78" t="s">
        <v>30</v>
      </c>
      <c r="B55" s="18">
        <v>77</v>
      </c>
      <c r="C55" s="18">
        <v>5</v>
      </c>
      <c r="D55" s="18">
        <v>82</v>
      </c>
      <c r="F55" s="18" t="str">
        <v>Industrial premises</v>
      </c>
      <c r="G55" s="18">
        <v>77</v>
      </c>
      <c r="H55" s="18">
        <v>5</v>
      </c>
      <c r="I55" s="18">
        <v>82</v>
      </c>
      <c r="K55" s="18" t="s">
        <v>17</v>
      </c>
      <c r="L55" s="18" t="str">
        <f>IF(VLOOKUP($K55,$F$48:$I$61,G$46,FALSE)=VLOOKUP($K55,FIRE0301!$A$8:$L$21,'QA checks'!L$46,FALSE),TRUE,"Error")</f>
        <v>Error</v>
      </c>
      <c r="M55" s="18" t="str">
        <f>IF(VLOOKUP($K55,$F$48:$I$61,H$46,FALSE)=VLOOKUP($K55,FIRE0301!$A$8:$L$21,'QA checks'!M$46,FALSE),TRUE,"Error")</f>
        <v>Error</v>
      </c>
      <c r="N55" s="18" t="str">
        <f>IF(VLOOKUP($K55,$F$48:$I$61,I$46,FALSE)=VLOOKUP($K55,FIRE0301!$A$8:$L$21,'QA checks'!N$46,FALSE),TRUE,"Error")</f>
        <v>Error</v>
      </c>
    </row>
    <row r="56" spans="1:14" x14ac:dyDescent="0.2">
      <c r="A56" s="78" t="s">
        <v>14</v>
      </c>
      <c r="B56" s="18">
        <v>16</v>
      </c>
      <c r="C56" s="18">
        <v>2</v>
      </c>
      <c r="D56" s="18">
        <v>18</v>
      </c>
      <c r="F56" s="18" t="str">
        <v>Offices and call centres</v>
      </c>
      <c r="G56" s="18">
        <v>16</v>
      </c>
      <c r="H56" s="18">
        <v>2</v>
      </c>
      <c r="I56" s="18">
        <v>18</v>
      </c>
      <c r="K56" s="18" t="s">
        <v>19</v>
      </c>
      <c r="L56" s="18" t="str">
        <f>IF(VLOOKUP($K56,$F$48:$I$61,G$46,FALSE)=VLOOKUP($K56,FIRE0301!$A$8:$L$21,'QA checks'!L$46,FALSE),TRUE,"Error")</f>
        <v>Error</v>
      </c>
      <c r="M56" s="18" t="str">
        <f>IF(VLOOKUP($K56,$F$48:$I$61,H$46,FALSE)=VLOOKUP($K56,FIRE0301!$A$8:$L$21,'QA checks'!M$46,FALSE),TRUE,"Error")</f>
        <v>Error</v>
      </c>
      <c r="N56" s="18" t="str">
        <f>IF(VLOOKUP($K56,$F$48:$I$61,I$46,FALSE)=VLOOKUP($K56,FIRE0301!$A$8:$L$21,'QA checks'!N$46,FALSE),TRUE,"Error")</f>
        <v>Error</v>
      </c>
    </row>
    <row r="57" spans="1:14" x14ac:dyDescent="0.2">
      <c r="A57" s="78" t="s">
        <v>33</v>
      </c>
      <c r="B57" s="18">
        <v>21</v>
      </c>
      <c r="C57" s="18">
        <v>155</v>
      </c>
      <c r="D57" s="18">
        <v>176</v>
      </c>
      <c r="F57" s="18" t="str">
        <v>Other public buildings</v>
      </c>
      <c r="G57" s="18">
        <v>21</v>
      </c>
      <c r="H57" s="18">
        <v>155</v>
      </c>
      <c r="I57" s="18">
        <v>176</v>
      </c>
      <c r="K57" s="18" t="s">
        <v>92</v>
      </c>
      <c r="L57" s="18" t="str">
        <f>IF(VLOOKUP($F54,$F$48:$I$61,G$46,FALSE)=VLOOKUP($K57,FIRE0301!$A$8:$L$21,'QA checks'!L$46,FALSE),TRUE,"Error")</f>
        <v>Error</v>
      </c>
      <c r="M57" s="18" t="str">
        <f>IF(VLOOKUP($F54,$F$48:$I$61,H$46,FALSE)=VLOOKUP($K57,FIRE0301!$A$8:$L$21,'QA checks'!M$46,FALSE),TRUE,"Error")</f>
        <v>Error</v>
      </c>
      <c r="N57" s="18" t="str">
        <f>IF(VLOOKUP($F54,$F$48:$I$61,I$46,FALSE)=VLOOKUP($K57,FIRE0301!$A$8:$L$21,'QA checks'!N$46,FALSE),TRUE,"Error")</f>
        <v>Error</v>
      </c>
    </row>
    <row r="58" spans="1:14" x14ac:dyDescent="0.2">
      <c r="A58" s="78" t="s">
        <v>32</v>
      </c>
      <c r="B58" s="18">
        <v>116</v>
      </c>
      <c r="C58" s="18">
        <v>10</v>
      </c>
      <c r="D58" s="18">
        <v>126</v>
      </c>
      <c r="F58" s="18" t="str">
        <v>Private non-residential buildings</v>
      </c>
      <c r="G58" s="18">
        <v>116</v>
      </c>
      <c r="H58" s="18">
        <v>10</v>
      </c>
      <c r="I58" s="18">
        <v>126</v>
      </c>
      <c r="K58" s="18" t="s">
        <v>93</v>
      </c>
      <c r="L58" s="18" t="str">
        <f>IF(VLOOKUP($F49,$F$48:$I$61,G$46,FALSE)=VLOOKUP($K58,FIRE0301!$A$8:$L$21,'QA checks'!L$46,FALSE),TRUE,"Error")</f>
        <v>Error</v>
      </c>
      <c r="M58" s="18" t="str">
        <f>IF(VLOOKUP($F49,$F$48:$I$61,H$46,FALSE)=VLOOKUP($K58,FIRE0301!$A$8:$L$21,'QA checks'!M$46,FALSE),TRUE,"Error")</f>
        <v>Error</v>
      </c>
      <c r="N58" s="18" t="str">
        <f>IF(VLOOKUP($F49,$F$48:$I$61,I$46,FALSE)=VLOOKUP($K58,FIRE0301!$A$8:$L$21,'QA checks'!N$46,FALSE),TRUE,"Error")</f>
        <v>Error</v>
      </c>
    </row>
    <row r="59" spans="1:14" x14ac:dyDescent="0.2">
      <c r="A59" s="78" t="s">
        <v>16</v>
      </c>
      <c r="B59" s="18">
        <v>47</v>
      </c>
      <c r="C59" s="18">
        <v>12</v>
      </c>
      <c r="D59" s="18">
        <v>59</v>
      </c>
      <c r="F59" s="18" t="str">
        <v>Retail premises</v>
      </c>
      <c r="G59" s="18">
        <v>47</v>
      </c>
      <c r="H59" s="18">
        <v>12</v>
      </c>
      <c r="I59" s="18">
        <v>59</v>
      </c>
      <c r="K59" s="18" t="s">
        <v>94</v>
      </c>
      <c r="L59" s="18" t="str">
        <f>IF(VLOOKUP($F58,$F$48:$I$61,G$46,FALSE)=VLOOKUP($K59,FIRE0301!$A$8:$L$21,'QA checks'!L$46,FALSE),TRUE,"Error")</f>
        <v>Error</v>
      </c>
      <c r="M59" s="18" t="str">
        <f>IF(VLOOKUP($F58,$F$48:$I$61,H$46,FALSE)=VLOOKUP($K59,FIRE0301!$A$8:$L$21,'QA checks'!M$46,FALSE),TRUE,"Error")</f>
        <v>Error</v>
      </c>
      <c r="N59" s="18" t="str">
        <f>IF(VLOOKUP($F58,$F$48:$I$61,I$46,FALSE)=VLOOKUP($K59,FIRE0301!$A$8:$L$21,'QA checks'!N$46,FALSE),TRUE,"Error")</f>
        <v>Error</v>
      </c>
    </row>
    <row r="60" spans="1:14" x14ac:dyDescent="0.2">
      <c r="A60" s="78" t="s">
        <v>20</v>
      </c>
      <c r="B60" s="18">
        <v>5</v>
      </c>
      <c r="C60" s="18">
        <v>5</v>
      </c>
      <c r="D60" s="18">
        <v>10</v>
      </c>
      <c r="F60" s="18" t="str">
        <v>Unspecified</v>
      </c>
      <c r="G60" s="18">
        <v>5</v>
      </c>
      <c r="H60" s="18">
        <v>5</v>
      </c>
      <c r="I60" s="18">
        <v>10</v>
      </c>
      <c r="K60" s="18" t="s">
        <v>95</v>
      </c>
      <c r="L60" s="18" t="str">
        <f>IF(VLOOKUP($F57,$F$48:$I$61,G$46,FALSE)=VLOOKUP($K60,FIRE0301!$A$8:$L$21,'QA checks'!L$46,FALSE),TRUE,"Error")</f>
        <v>Error</v>
      </c>
      <c r="M60" s="18" t="str">
        <f>IF(VLOOKUP($F57,$F$48:$I$61,H$46,FALSE)=VLOOKUP($K60,FIRE0301!$A$8:$L$21,'QA checks'!M$46,FALSE),TRUE,"Error")</f>
        <v>Error</v>
      </c>
      <c r="N60" s="18" t="str">
        <f>IF(VLOOKUP($F57,$F$48:$I$61,I$46,FALSE)=VLOOKUP($K60,FIRE0301!$A$8:$L$21,'QA checks'!N$46,FALSE),TRUE,"Error")</f>
        <v>Error</v>
      </c>
    </row>
    <row r="61" spans="1:14" x14ac:dyDescent="0.2">
      <c r="A61" s="78" t="s">
        <v>84</v>
      </c>
      <c r="B61" s="18">
        <v>583</v>
      </c>
      <c r="C61" s="18">
        <v>275</v>
      </c>
      <c r="D61" s="18">
        <v>858</v>
      </c>
      <c r="F61" s="18" t="str">
        <v>Grand Total</v>
      </c>
      <c r="G61" s="18">
        <v>583</v>
      </c>
      <c r="H61" s="18">
        <v>275</v>
      </c>
      <c r="I61" s="18">
        <v>858</v>
      </c>
      <c r="K61" s="18" t="s">
        <v>20</v>
      </c>
      <c r="L61" s="18" t="str">
        <f>IF(VLOOKUP($K61,$F$48:$I$61,G$46,FALSE)=VLOOKUP($K61,FIRE0301!$A$8:$L$21,'QA checks'!L$46,FALSE),TRUE,"Error")</f>
        <v>Error</v>
      </c>
      <c r="M61" s="18" t="str">
        <f>IF(VLOOKUP($K61,$F$48:$I$61,H$46,FALSE)=VLOOKUP($K61,FIRE0301!$A$8:$L$21,'QA checks'!M$46,FALSE),TRUE,"Error")</f>
        <v>Error</v>
      </c>
      <c r="N61" s="18" t="str">
        <f>IF(VLOOKUP($K61,$F$48:$I$61,I$46,FALSE)=VLOOKUP($K61,FIRE0301!$A$8:$L$21,'QA checks'!N$46,FALSE),TRUE,"Error")</f>
        <v>Error</v>
      </c>
    </row>
    <row r="74" ht="45" customHeight="1" x14ac:dyDescent="0.2"/>
  </sheetData>
  <conditionalFormatting sqref="A28:A43 A44:N47">
    <cfRule type="containsText" dxfId="24" priority="5" operator="containsText" text="true">
      <formula>NOT(ISERROR(SEARCH("true",A28)))</formula>
    </cfRule>
    <cfRule type="containsText" dxfId="23" priority="6" operator="containsText" text="error">
      <formula>NOT(ISERROR(SEARCH("error",A28)))</formula>
    </cfRule>
  </conditionalFormatting>
  <conditionalFormatting sqref="A2:O7">
    <cfRule type="containsText" dxfId="22" priority="8" operator="containsText" text="true">
      <formula>NOT(ISERROR(SEARCH("true",A2)))</formula>
    </cfRule>
    <cfRule type="containsText" dxfId="21" priority="9" operator="containsText" text="error">
      <formula>NOT(ISERROR(SEARCH("error",A2)))</formula>
    </cfRule>
  </conditionalFormatting>
  <conditionalFormatting sqref="A22:O27">
    <cfRule type="containsText" dxfId="20" priority="12" operator="containsText" text="true">
      <formula>NOT(ISERROR(SEARCH("true",A22)))</formula>
    </cfRule>
    <cfRule type="containsText" dxfId="19" priority="13" operator="containsText" text="error">
      <formula>NOT(ISERROR(SEARCH("error",A22)))</formula>
    </cfRule>
  </conditionalFormatting>
  <conditionalFormatting sqref="B1">
    <cfRule type="containsText" dxfId="18" priority="55" operator="containsText" text="PASS">
      <formula>NOT(ISERROR(SEARCH("PASS",B1)))</formula>
    </cfRule>
    <cfRule type="cellIs" dxfId="17" priority="56" operator="greaterThan">
      <formula>0</formula>
    </cfRule>
  </conditionalFormatting>
  <conditionalFormatting sqref="B3">
    <cfRule type="cellIs" dxfId="16" priority="7" operator="equal">
      <formula>0</formula>
    </cfRule>
    <cfRule type="cellIs" dxfId="15" priority="10" operator="greaterThan">
      <formula>0</formula>
    </cfRule>
  </conditionalFormatting>
  <conditionalFormatting sqref="B23">
    <cfRule type="cellIs" dxfId="14" priority="11" operator="equal">
      <formula>0</formula>
    </cfRule>
    <cfRule type="cellIs" dxfId="13" priority="14" operator="greaterThan">
      <formula>0</formula>
    </cfRule>
  </conditionalFormatting>
  <conditionalFormatting sqref="B43">
    <cfRule type="cellIs" dxfId="12" priority="1" operator="equal">
      <formula>0</formula>
    </cfRule>
    <cfRule type="cellIs" dxfId="11" priority="4" operator="greaterThan">
      <formula>0</formula>
    </cfRule>
  </conditionalFormatting>
  <conditionalFormatting sqref="B43:N43">
    <cfRule type="containsText" dxfId="10" priority="2" operator="containsText" text="true">
      <formula>NOT(ISERROR(SEARCH("true",B43)))</formula>
    </cfRule>
    <cfRule type="containsText" dxfId="9" priority="3" operator="containsText" text="error">
      <formula>NOT(ISERROR(SEARCH("error",B43)))</formula>
    </cfRule>
  </conditionalFormatting>
  <conditionalFormatting sqref="P2:S41 Q42:S108">
    <cfRule type="containsText" dxfId="8" priority="31" operator="containsText" text="true">
      <formula>NOT(ISERROR(SEARCH("true",P2)))</formula>
    </cfRule>
  </conditionalFormatting>
  <conditionalFormatting sqref="T2:T21 A8:A21 E8:O21 U16:XFD21 T22:XFD140">
    <cfRule type="containsText" dxfId="7" priority="48" operator="containsText" text="true">
      <formula>NOT(ISERROR(SEARCH("true",A2)))</formula>
    </cfRule>
  </conditionalFormatting>
  <conditionalFormatting sqref="T2:T21 U16:XFD21 T22:XFD140 P2:S41">
    <cfRule type="containsText" dxfId="6" priority="49" operator="containsText" text="error">
      <formula>NOT(ISERROR(SEARCH("error",P2)))</formula>
    </cfRule>
  </conditionalFormatting>
  <conditionalFormatting sqref="U2 U9:U12">
    <cfRule type="containsText" dxfId="5" priority="41" operator="containsText" text="true">
      <formula>NOT(ISERROR(SEARCH("true",U2)))</formula>
    </cfRule>
  </conditionalFormatting>
  <conditionalFormatting sqref="U2:U7 U9:U12">
    <cfRule type="containsText" dxfId="4" priority="42" operator="containsText" text="error">
      <formula>NOT(ISERROR(SEARCH("error",U2)))</formula>
    </cfRule>
  </conditionalFormatting>
  <conditionalFormatting sqref="U3:U8">
    <cfRule type="containsText" dxfId="3" priority="52" operator="containsText" text="true">
      <formula>NOT(ISERROR(SEARCH("true",U3)))</formula>
    </cfRule>
  </conditionalFormatting>
  <conditionalFormatting sqref="U8 A8:A21 E8:O21">
    <cfRule type="containsText" dxfId="2" priority="53" operator="containsText" text="error">
      <formula>NOT(ISERROR(SEARCH("error",A8)))</formula>
    </cfRule>
  </conditionalFormatting>
  <conditionalFormatting sqref="V2:XFD15 E28:O41 E42:P42 O43:P61 A48:A61 E48:N61 A62:P63 A64 E64:P64 A65:P66 A67 E67:P67 A68:P69 A70 E70:P70 A71:P72 A73 E73:P73 A74:P75 A76 E76:P76 A77:P78 A79 E79:P79 A80:P81 A82 E82:P82 A83:P84 A85 E85:P85 A86:P87 A88 E88:P88 A89:P90 A91 E91:P91 A92:P93 A94 E94:P94 A95:P96 A97 E97:P97 A98:P99 A100 E100:P100 A101:P102 A103 E103:P103 A104:P105 A106 E106:P106 A107:P108 A109:O140 A141:XFD1048576 Q42:S108">
    <cfRule type="containsText" dxfId="1" priority="58" operator="containsText" text="error">
      <formula>NOT(ISERROR(SEARCH("error",A2)))</formula>
    </cfRule>
  </conditionalFormatting>
  <conditionalFormatting sqref="V2:XFD15 E28:O41 E42:P42 O43:P61 A48:A61 E48:N61 A62:P63 A64 E64:P64 A65:P66 A67 E67:P67 A68:P69 A70 E70:P70 A71:P72 A73 E73:P73 A74:P75 A76 E76:P76 A77:P78 A79 E79:P79 A80:P81 A82 E82:P82 A83:P84 A85 E85:P85 A86:P87 A88 E88:P88 A89:P90 A91 E91:P91 A92:P93 A94 E94:P94 A95:P96 A97 E97:P97 A98:P99 A100 E100:P100 A101:P102 A103 E103:P103 A104:P105 A106 E106:P106 A107:P108 A109:O140 A141:XFD1048576">
    <cfRule type="containsText" dxfId="0" priority="57" operator="containsText" text="true">
      <formula>NOT(ISERROR(SEARCH("true",A2)))</formula>
    </cfRule>
  </conditionalFormatting>
  <pageMargins left="0.7" right="0.7" top="0.75" bottom="0.75" header="0.3" footer="0.3"/>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72263-901E-4E3C-B30A-8FF1B2EC3177}">
  <sheetPr codeName="Sheet10">
    <tabColor rgb="FFFF0000"/>
  </sheetPr>
  <dimension ref="A1:B9"/>
  <sheetViews>
    <sheetView zoomScaleNormal="100" workbookViewId="0">
      <selection sqref="A1:B7"/>
    </sheetView>
  </sheetViews>
  <sheetFormatPr defaultRowHeight="15" x14ac:dyDescent="0.2"/>
  <cols>
    <col min="1" max="1" width="21.28515625" style="18" bestFit="1" customWidth="1"/>
    <col min="2" max="2" width="14.5703125" style="18" bestFit="1" customWidth="1"/>
    <col min="3" max="16384" width="9.140625" style="18"/>
  </cols>
  <sheetData>
    <row r="1" spans="1:2" ht="15.75" x14ac:dyDescent="0.25">
      <c r="A1" s="17" t="s">
        <v>100</v>
      </c>
      <c r="B1" s="18" t="s">
        <v>128</v>
      </c>
    </row>
    <row r="2" spans="1:2" x14ac:dyDescent="0.2">
      <c r="A2" s="18" t="s">
        <v>101</v>
      </c>
      <c r="B2" s="18" t="s">
        <v>129</v>
      </c>
    </row>
    <row r="3" spans="1:2" x14ac:dyDescent="0.2">
      <c r="A3" s="18" t="s">
        <v>102</v>
      </c>
      <c r="B3" s="18" t="s">
        <v>130</v>
      </c>
    </row>
    <row r="4" spans="1:2" x14ac:dyDescent="0.2">
      <c r="A4" s="18" t="s">
        <v>103</v>
      </c>
      <c r="B4" s="18" t="s">
        <v>131</v>
      </c>
    </row>
    <row r="5" spans="1:2" x14ac:dyDescent="0.2">
      <c r="A5" s="18" t="s">
        <v>104</v>
      </c>
      <c r="B5" s="18" t="s">
        <v>132</v>
      </c>
    </row>
    <row r="6" spans="1:2" x14ac:dyDescent="0.2">
      <c r="A6" s="18" t="s">
        <v>105</v>
      </c>
      <c r="B6" s="18">
        <v>2026</v>
      </c>
    </row>
    <row r="7" spans="1:2" x14ac:dyDescent="0.2">
      <c r="A7" s="18" t="s">
        <v>106</v>
      </c>
      <c r="B7" s="18" t="s">
        <v>122</v>
      </c>
    </row>
    <row r="8" spans="1:2" x14ac:dyDescent="0.2">
      <c r="B8" s="18">
        <v>2026</v>
      </c>
    </row>
    <row r="9" spans="1:2" x14ac:dyDescent="0.2">
      <c r="B9" s="18">
        <v>2024</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8B685-2084-4E83-B743-DDDCACAEEA1F}">
  <sheetPr codeName="Sheet2"/>
  <dimension ref="A1:E27"/>
  <sheetViews>
    <sheetView zoomScaleNormal="100" workbookViewId="0"/>
  </sheetViews>
  <sheetFormatPr defaultColWidth="9.42578125" defaultRowHeight="15" x14ac:dyDescent="0.2"/>
  <cols>
    <col min="1" max="1" width="24.5703125" style="29" customWidth="1"/>
    <col min="2" max="3" width="50.5703125" style="37" customWidth="1"/>
    <col min="4" max="4" width="34" style="29" customWidth="1"/>
    <col min="5" max="5" width="20.140625" style="29" bestFit="1" customWidth="1"/>
    <col min="6" max="16384" width="9.42578125" style="29"/>
  </cols>
  <sheetData>
    <row r="1" spans="1:5" s="20" customFormat="1" ht="15.6" customHeight="1" x14ac:dyDescent="0.25">
      <c r="A1" s="19" t="s">
        <v>40</v>
      </c>
      <c r="D1" s="21"/>
      <c r="E1" s="21"/>
    </row>
    <row r="2" spans="1:5" s="20" customFormat="1" ht="21.6" customHeight="1" x14ac:dyDescent="0.25">
      <c r="A2" s="22" t="str">
        <f>_xlfn.CONCAT("Publication Date: ",config!B1)</f>
        <v>Publication Date: 22 July 2026</v>
      </c>
      <c r="B2" s="23"/>
      <c r="C2" s="23"/>
      <c r="D2" s="21"/>
      <c r="E2" s="21"/>
    </row>
    <row r="3" spans="1:5" s="24" customFormat="1" ht="18" customHeight="1" x14ac:dyDescent="0.2">
      <c r="A3" s="24" t="s">
        <v>42</v>
      </c>
      <c r="D3" s="25"/>
      <c r="E3" s="25"/>
    </row>
    <row r="4" spans="1:5" s="24" customFormat="1" ht="15.75" customHeight="1" x14ac:dyDescent="0.2">
      <c r="A4" s="26" t="s">
        <v>43</v>
      </c>
      <c r="D4" s="25"/>
      <c r="E4" s="25"/>
    </row>
    <row r="5" spans="1:5" ht="32.1" customHeight="1" x14ac:dyDescent="0.25">
      <c r="A5" s="27" t="s">
        <v>108</v>
      </c>
      <c r="B5" s="27" t="s">
        <v>44</v>
      </c>
      <c r="C5" s="27" t="s">
        <v>57</v>
      </c>
      <c r="D5" s="27" t="s">
        <v>45</v>
      </c>
      <c r="E5" s="28" t="s">
        <v>75</v>
      </c>
    </row>
    <row r="6" spans="1:5" ht="60" x14ac:dyDescent="0.2">
      <c r="A6" s="30" t="s">
        <v>112</v>
      </c>
      <c r="B6" s="31" t="s">
        <v>47</v>
      </c>
      <c r="C6" s="31" t="s">
        <v>59</v>
      </c>
      <c r="D6" s="32" t="str">
        <f>_xlfn.CONCAT("Year ending March 2010 to year ending ",config!B5," ",config!B6,".")</f>
        <v>Year ending March 2010 to year ending March 2026.</v>
      </c>
      <c r="E6" s="33" t="s">
        <v>46</v>
      </c>
    </row>
    <row r="7" spans="1:5" ht="45" x14ac:dyDescent="0.2">
      <c r="A7" s="30" t="s">
        <v>67</v>
      </c>
      <c r="B7" s="31" t="s">
        <v>48</v>
      </c>
      <c r="C7" s="31" t="s">
        <v>58</v>
      </c>
      <c r="D7" s="32" t="str">
        <f>_xlfn.CONCAT("Year ending March 2011 to year ending ",config!B5," ",config!B6,".")</f>
        <v>Year ending March 2011 to year ending March 2026.</v>
      </c>
      <c r="E7" s="33" t="s">
        <v>46</v>
      </c>
    </row>
    <row r="8" spans="1:5" ht="45" x14ac:dyDescent="0.2">
      <c r="A8" s="30" t="s">
        <v>68</v>
      </c>
      <c r="B8" s="31" t="s">
        <v>50</v>
      </c>
      <c r="C8" s="31" t="s">
        <v>58</v>
      </c>
      <c r="D8" s="32" t="str">
        <f>_xlfn.CONCAT("Year ending March 2011 to year ending ",config!B5," ",config!B6,".")</f>
        <v>Year ending March 2011 to year ending March 2026.</v>
      </c>
      <c r="E8" s="33" t="s">
        <v>46</v>
      </c>
    </row>
    <row r="9" spans="1:5" ht="45" x14ac:dyDescent="0.2">
      <c r="A9" s="30" t="s">
        <v>69</v>
      </c>
      <c r="B9" s="31" t="s">
        <v>49</v>
      </c>
      <c r="C9" s="31" t="s">
        <v>58</v>
      </c>
      <c r="D9" s="32" t="str">
        <f>_xlfn.CONCAT("Year ending March 2011 to year ending ",config!B5," ",config!B6,".")</f>
        <v>Year ending March 2011 to year ending March 2026.</v>
      </c>
      <c r="E9" s="33" t="s">
        <v>46</v>
      </c>
    </row>
    <row r="10" spans="1:5" x14ac:dyDescent="0.2">
      <c r="A10" s="34"/>
      <c r="B10" s="35"/>
      <c r="C10" s="35"/>
      <c r="D10" s="36"/>
    </row>
    <row r="11" spans="1:5" x14ac:dyDescent="0.2">
      <c r="D11" s="36"/>
    </row>
    <row r="12" spans="1:5" x14ac:dyDescent="0.2">
      <c r="D12" s="36"/>
    </row>
    <row r="13" spans="1:5" x14ac:dyDescent="0.2">
      <c r="D13" s="36"/>
    </row>
    <row r="14" spans="1:5" x14ac:dyDescent="0.2">
      <c r="C14" s="29"/>
      <c r="D14" s="36"/>
    </row>
    <row r="15" spans="1:5" x14ac:dyDescent="0.2">
      <c r="D15" s="36"/>
    </row>
    <row r="16" spans="1:5" x14ac:dyDescent="0.2">
      <c r="D16" s="36"/>
    </row>
    <row r="17" spans="4:4" x14ac:dyDescent="0.2">
      <c r="D17" s="36"/>
    </row>
    <row r="18" spans="4:4" x14ac:dyDescent="0.2">
      <c r="D18" s="36"/>
    </row>
    <row r="19" spans="4:4" x14ac:dyDescent="0.2">
      <c r="D19" s="36"/>
    </row>
    <row r="20" spans="4:4" x14ac:dyDescent="0.2">
      <c r="D20" s="36"/>
    </row>
    <row r="21" spans="4:4" x14ac:dyDescent="0.2">
      <c r="D21" s="36"/>
    </row>
    <row r="22" spans="4:4" x14ac:dyDescent="0.2">
      <c r="D22" s="36"/>
    </row>
    <row r="23" spans="4:4" x14ac:dyDescent="0.2">
      <c r="D23" s="36"/>
    </row>
    <row r="24" spans="4:4" x14ac:dyDescent="0.2">
      <c r="D24" s="36"/>
    </row>
    <row r="25" spans="4:4" x14ac:dyDescent="0.2">
      <c r="D25" s="36"/>
    </row>
    <row r="26" spans="4:4" x14ac:dyDescent="0.2">
      <c r="D26" s="36"/>
    </row>
    <row r="27" spans="4:4" x14ac:dyDescent="0.2">
      <c r="D27" s="36"/>
    </row>
  </sheetData>
  <hyperlinks>
    <hyperlink ref="A4" location="Cover_sheet!A1" display="Cover sheet" xr:uid="{FA51DE0F-5B76-4C6E-81EF-36B059A88B24}"/>
    <hyperlink ref="A6" location="FIRE0301!A1" display="Fire0301" xr:uid="{6BF6A7AC-7273-4B19-9913-03782D4C7338}"/>
    <hyperlink ref="A8" location="'Data - fatalities'!A1" display="Data - fatalities" xr:uid="{5471A17A-919B-4A63-A106-B3B72F0ADB98}"/>
    <hyperlink ref="A7" location="'Data - primary fires'!A1" display="Data - primary fires" xr:uid="{CEAD4612-69E0-4C7B-9233-E642CB76DB9E}"/>
    <hyperlink ref="A9" location="'Data - casualties'!A1" display="Data - casualties" xr:uid="{8E74A01A-273F-440A-A5E4-705F73173AC6}"/>
  </hyperlinks>
  <pageMargins left="0.31496062992126012" right="0.31496062992126012" top="0.74803149606299213" bottom="0.74803149606299213" header="0.31496062992126012" footer="0.31496062992126012"/>
  <pageSetup paperSize="9" scale="90" fitToWidth="0" fitToHeight="0" orientation="landscape" r:id="rId1"/>
  <headerFooter>
    <oddHeader>&amp;C&amp;"Aptos"&amp;10&amp;K000000 OFFICIAL&amp;1#_x000D_</oddHeader>
    <oddFooter>&amp;C_x000D_&amp;1#&amp;"Aptos"&amp;10&amp;K000000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0000"/>
  </sheetPr>
  <dimension ref="A1:E30"/>
  <sheetViews>
    <sheetView zoomScaleNormal="100" workbookViewId="0">
      <pane ySplit="1" topLeftCell="A2" activePane="bottomLeft" state="frozen"/>
      <selection pane="bottomLeft" activeCell="C32" sqref="C32"/>
    </sheetView>
  </sheetViews>
  <sheetFormatPr defaultColWidth="9.140625" defaultRowHeight="15" x14ac:dyDescent="0.2"/>
  <cols>
    <col min="1" max="1" width="33.140625" style="18" bestFit="1" customWidth="1"/>
    <col min="2" max="2" width="12.5703125" style="18" bestFit="1" customWidth="1"/>
    <col min="3" max="3" width="26.85546875" style="18" bestFit="1" customWidth="1"/>
    <col min="4" max="4" width="26.85546875" style="18" customWidth="1"/>
    <col min="5" max="16384" width="9.140625" style="18"/>
  </cols>
  <sheetData>
    <row r="1" spans="1:5" ht="15.75" x14ac:dyDescent="0.25">
      <c r="A1" s="17" t="s">
        <v>51</v>
      </c>
      <c r="B1" s="18" t="s">
        <v>52</v>
      </c>
      <c r="C1" s="18" t="s">
        <v>53</v>
      </c>
      <c r="D1" s="18" t="s">
        <v>61</v>
      </c>
      <c r="E1" s="18" t="s">
        <v>60</v>
      </c>
    </row>
    <row r="2" spans="1:5" x14ac:dyDescent="0.2">
      <c r="A2" s="18" t="s">
        <v>14</v>
      </c>
      <c r="B2" s="18" t="s">
        <v>0</v>
      </c>
      <c r="C2" s="18">
        <v>754</v>
      </c>
      <c r="D2" s="18">
        <v>1</v>
      </c>
      <c r="E2" s="18">
        <v>20</v>
      </c>
    </row>
    <row r="3" spans="1:5" x14ac:dyDescent="0.2">
      <c r="A3" s="18" t="s">
        <v>16</v>
      </c>
      <c r="B3" s="18" t="s">
        <v>0</v>
      </c>
      <c r="C3" s="18">
        <v>1940</v>
      </c>
      <c r="D3" s="18">
        <v>0</v>
      </c>
      <c r="E3" s="18">
        <v>64</v>
      </c>
    </row>
    <row r="4" spans="1:5" x14ac:dyDescent="0.2">
      <c r="A4" s="18" t="s">
        <v>30</v>
      </c>
      <c r="B4" s="18" t="s">
        <v>0</v>
      </c>
      <c r="C4" s="18">
        <v>2466</v>
      </c>
      <c r="D4" s="18">
        <v>0</v>
      </c>
      <c r="E4" s="18">
        <v>92</v>
      </c>
    </row>
    <row r="5" spans="1:5" x14ac:dyDescent="0.2">
      <c r="A5" s="18" t="s">
        <v>15</v>
      </c>
      <c r="B5" s="18" t="s">
        <v>0</v>
      </c>
      <c r="C5" s="18">
        <v>485</v>
      </c>
      <c r="D5" s="18">
        <v>0</v>
      </c>
      <c r="E5" s="18">
        <v>23</v>
      </c>
    </row>
    <row r="6" spans="1:5" x14ac:dyDescent="0.2">
      <c r="A6" s="18" t="s">
        <v>13</v>
      </c>
      <c r="B6" s="18" t="s">
        <v>0</v>
      </c>
      <c r="C6" s="18">
        <v>770</v>
      </c>
      <c r="D6" s="18">
        <v>0</v>
      </c>
      <c r="E6" s="18">
        <v>25</v>
      </c>
    </row>
    <row r="7" spans="1:5" x14ac:dyDescent="0.2">
      <c r="A7" s="18" t="s">
        <v>18</v>
      </c>
      <c r="B7" s="18" t="s">
        <v>0</v>
      </c>
      <c r="C7" s="18">
        <v>659</v>
      </c>
      <c r="D7" s="18">
        <v>0</v>
      </c>
      <c r="E7" s="18">
        <v>18</v>
      </c>
    </row>
    <row r="8" spans="1:5" x14ac:dyDescent="0.2">
      <c r="A8" s="18" t="s">
        <v>17</v>
      </c>
      <c r="B8" s="18" t="s">
        <v>0</v>
      </c>
      <c r="C8" s="18">
        <v>1525</v>
      </c>
      <c r="D8" s="18">
        <v>1</v>
      </c>
      <c r="E8" s="18">
        <v>109</v>
      </c>
    </row>
    <row r="9" spans="1:5" x14ac:dyDescent="0.2">
      <c r="A9" s="18" t="s">
        <v>19</v>
      </c>
      <c r="B9" s="18" t="s">
        <v>0</v>
      </c>
      <c r="C9" s="18">
        <v>538</v>
      </c>
      <c r="D9" s="18">
        <v>0</v>
      </c>
      <c r="E9" s="18">
        <v>7</v>
      </c>
    </row>
    <row r="10" spans="1:5" x14ac:dyDescent="0.2">
      <c r="A10" s="18" t="s">
        <v>54</v>
      </c>
      <c r="B10" s="18" t="s">
        <v>0</v>
      </c>
      <c r="C10" s="18">
        <v>811</v>
      </c>
      <c r="D10" s="18">
        <v>1</v>
      </c>
      <c r="E10" s="18">
        <v>77</v>
      </c>
    </row>
    <row r="11" spans="1:5" x14ac:dyDescent="0.2">
      <c r="A11" s="18" t="s">
        <v>31</v>
      </c>
      <c r="B11" s="18" t="s">
        <v>0</v>
      </c>
      <c r="C11" s="18">
        <v>2126</v>
      </c>
      <c r="D11" s="18">
        <v>8</v>
      </c>
      <c r="E11" s="18">
        <v>191</v>
      </c>
    </row>
    <row r="12" spans="1:5" x14ac:dyDescent="0.2">
      <c r="A12" s="18" t="s">
        <v>32</v>
      </c>
      <c r="B12" s="18" t="s">
        <v>0</v>
      </c>
      <c r="C12" s="18">
        <v>2171</v>
      </c>
      <c r="D12" s="18">
        <v>3</v>
      </c>
      <c r="E12" s="18">
        <v>77</v>
      </c>
    </row>
    <row r="13" spans="1:5" x14ac:dyDescent="0.2">
      <c r="A13" s="18" t="s">
        <v>33</v>
      </c>
      <c r="B13" s="18" t="s">
        <v>0</v>
      </c>
      <c r="C13" s="18">
        <v>574</v>
      </c>
      <c r="D13" s="18">
        <v>1</v>
      </c>
      <c r="E13" s="18">
        <v>16</v>
      </c>
    </row>
    <row r="14" spans="1:5" x14ac:dyDescent="0.2">
      <c r="A14" s="18" t="s">
        <v>20</v>
      </c>
      <c r="B14" s="18" t="s">
        <v>0</v>
      </c>
      <c r="C14" s="18">
        <v>181</v>
      </c>
      <c r="D14" s="18">
        <v>0</v>
      </c>
      <c r="E14" s="18">
        <v>7</v>
      </c>
    </row>
    <row r="15" spans="1:5" x14ac:dyDescent="0.2">
      <c r="A15" s="18" t="s">
        <v>14</v>
      </c>
      <c r="B15" s="18" t="s">
        <v>1</v>
      </c>
      <c r="C15" s="18">
        <v>212</v>
      </c>
      <c r="D15" s="18">
        <v>1</v>
      </c>
      <c r="E15" s="18">
        <v>4</v>
      </c>
    </row>
    <row r="16" spans="1:5" x14ac:dyDescent="0.2">
      <c r="A16" s="18" t="s">
        <v>16</v>
      </c>
      <c r="B16" s="18" t="s">
        <v>1</v>
      </c>
      <c r="C16" s="18">
        <v>620</v>
      </c>
      <c r="D16" s="18">
        <v>0</v>
      </c>
      <c r="E16" s="18">
        <v>20</v>
      </c>
    </row>
    <row r="17" spans="1:5" x14ac:dyDescent="0.2">
      <c r="A17" s="18" t="s">
        <v>30</v>
      </c>
      <c r="B17" s="18" t="s">
        <v>1</v>
      </c>
      <c r="C17" s="18">
        <v>502</v>
      </c>
      <c r="D17" s="18">
        <v>0</v>
      </c>
      <c r="E17" s="18">
        <v>19</v>
      </c>
    </row>
    <row r="18" spans="1:5" x14ac:dyDescent="0.2">
      <c r="A18" s="18" t="s">
        <v>15</v>
      </c>
      <c r="B18" s="18" t="s">
        <v>1</v>
      </c>
      <c r="C18" s="18">
        <v>250</v>
      </c>
      <c r="D18" s="18">
        <v>1</v>
      </c>
      <c r="E18" s="18">
        <v>3</v>
      </c>
    </row>
    <row r="19" spans="1:5" x14ac:dyDescent="0.2">
      <c r="A19" s="18" t="s">
        <v>13</v>
      </c>
      <c r="B19" s="18" t="s">
        <v>1</v>
      </c>
      <c r="C19" s="18">
        <v>236</v>
      </c>
      <c r="D19" s="18">
        <v>0</v>
      </c>
      <c r="E19" s="18">
        <v>24</v>
      </c>
    </row>
    <row r="20" spans="1:5" x14ac:dyDescent="0.2">
      <c r="A20" s="18" t="s">
        <v>18</v>
      </c>
      <c r="B20" s="18" t="s">
        <v>1</v>
      </c>
      <c r="C20" s="18">
        <v>225</v>
      </c>
      <c r="D20" s="18">
        <v>0</v>
      </c>
      <c r="E20" s="18">
        <v>5</v>
      </c>
    </row>
    <row r="21" spans="1:5" x14ac:dyDescent="0.2">
      <c r="A21" s="18" t="s">
        <v>17</v>
      </c>
      <c r="B21" s="18" t="s">
        <v>1</v>
      </c>
      <c r="C21" s="18">
        <v>346</v>
      </c>
      <c r="D21" s="18">
        <v>0</v>
      </c>
      <c r="E21" s="18">
        <v>26</v>
      </c>
    </row>
    <row r="22" spans="1:5" x14ac:dyDescent="0.2">
      <c r="A22" s="18" t="s">
        <v>19</v>
      </c>
      <c r="B22" s="18" t="s">
        <v>1</v>
      </c>
      <c r="C22" s="18">
        <v>265</v>
      </c>
      <c r="D22" s="18">
        <v>0</v>
      </c>
      <c r="E22" s="18">
        <v>7</v>
      </c>
    </row>
    <row r="23" spans="1:5" x14ac:dyDescent="0.2">
      <c r="A23" s="18" t="s">
        <v>54</v>
      </c>
      <c r="B23" s="18" t="s">
        <v>1</v>
      </c>
      <c r="C23" s="18">
        <v>207</v>
      </c>
      <c r="D23" s="18">
        <v>0</v>
      </c>
      <c r="E23" s="18">
        <v>25</v>
      </c>
    </row>
    <row r="24" spans="1:5" x14ac:dyDescent="0.2">
      <c r="A24" s="18" t="s">
        <v>31</v>
      </c>
      <c r="B24" s="18" t="s">
        <v>1</v>
      </c>
      <c r="C24" s="18">
        <v>222</v>
      </c>
      <c r="D24" s="18">
        <v>1</v>
      </c>
      <c r="E24" s="18">
        <v>25</v>
      </c>
    </row>
    <row r="25" spans="1:5" x14ac:dyDescent="0.2">
      <c r="A25" s="18" t="s">
        <v>32</v>
      </c>
      <c r="B25" s="18" t="s">
        <v>1</v>
      </c>
      <c r="C25" s="18">
        <v>2328</v>
      </c>
      <c r="D25" s="18">
        <v>3</v>
      </c>
      <c r="E25" s="18">
        <v>30</v>
      </c>
    </row>
    <row r="26" spans="1:5" x14ac:dyDescent="0.2">
      <c r="A26" s="18" t="s">
        <v>33</v>
      </c>
      <c r="B26" s="18" t="s">
        <v>1</v>
      </c>
      <c r="C26" s="18">
        <v>900</v>
      </c>
      <c r="D26" s="18">
        <v>0</v>
      </c>
      <c r="E26" s="18">
        <v>92</v>
      </c>
    </row>
    <row r="27" spans="1:5" x14ac:dyDescent="0.2">
      <c r="A27" s="18" t="s">
        <v>20</v>
      </c>
      <c r="B27" s="18" t="s">
        <v>1</v>
      </c>
      <c r="C27" s="18">
        <v>250</v>
      </c>
      <c r="D27" s="18">
        <v>1</v>
      </c>
      <c r="E27" s="18">
        <v>4</v>
      </c>
    </row>
    <row r="28" spans="1:5" x14ac:dyDescent="0.2">
      <c r="A28" s="18" t="s">
        <v>22</v>
      </c>
      <c r="B28" s="18" t="s">
        <v>22</v>
      </c>
      <c r="C28" s="18">
        <v>446</v>
      </c>
      <c r="D28" s="18">
        <v>0</v>
      </c>
      <c r="E28" s="18">
        <v>0</v>
      </c>
    </row>
    <row r="29" spans="1:5" x14ac:dyDescent="0.2">
      <c r="A29" s="18" t="s">
        <v>22</v>
      </c>
      <c r="B29" s="18" t="s">
        <v>0</v>
      </c>
      <c r="C29" s="18">
        <v>0</v>
      </c>
      <c r="D29" s="18">
        <v>0</v>
      </c>
      <c r="E29" s="18">
        <v>36</v>
      </c>
    </row>
    <row r="30" spans="1:5" x14ac:dyDescent="0.2">
      <c r="A30" s="18" t="s">
        <v>22</v>
      </c>
      <c r="B30" s="18" t="s">
        <v>1</v>
      </c>
      <c r="C30" s="18">
        <v>0</v>
      </c>
      <c r="D30" s="18">
        <v>0</v>
      </c>
      <c r="E30" s="18">
        <v>8</v>
      </c>
    </row>
  </sheetData>
  <pageMargins left="0.7" right="0.7" top="0.75" bottom="0.75" header="0.3" footer="0.3"/>
  <pageSetup paperSize="9" orientation="portrait" horizontalDpi="1200" verticalDpi="1200" r:id="rId1"/>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D417"/>
  <sheetViews>
    <sheetView zoomScaleNormal="100" workbookViewId="0"/>
  </sheetViews>
  <sheetFormatPr defaultRowHeight="15" x14ac:dyDescent="0.2"/>
  <cols>
    <col min="1" max="1" width="24.85546875" style="18" customWidth="1"/>
    <col min="2" max="2" width="41.7109375" style="18" customWidth="1"/>
    <col min="3" max="3" width="19.28515625" style="18" customWidth="1"/>
    <col min="4" max="4" width="34.140625" style="18" customWidth="1"/>
    <col min="5" max="16384" width="9.140625" style="18"/>
  </cols>
  <sheetData>
    <row r="1" spans="1:4" ht="15.75" x14ac:dyDescent="0.25">
      <c r="A1" s="17" t="s">
        <v>10</v>
      </c>
      <c r="B1" s="17" t="s">
        <v>51</v>
      </c>
      <c r="C1" s="17" t="s">
        <v>52</v>
      </c>
      <c r="D1" s="17" t="s">
        <v>53</v>
      </c>
    </row>
    <row r="2" spans="1:4" x14ac:dyDescent="0.2">
      <c r="A2" s="18" t="s">
        <v>4</v>
      </c>
      <c r="B2" s="18" t="s">
        <v>15</v>
      </c>
      <c r="C2" s="18" t="s">
        <v>0</v>
      </c>
      <c r="D2" s="18">
        <v>481</v>
      </c>
    </row>
    <row r="3" spans="1:4" x14ac:dyDescent="0.2">
      <c r="A3" s="18" t="s">
        <v>4</v>
      </c>
      <c r="B3" s="18" t="s">
        <v>15</v>
      </c>
      <c r="C3" s="18" t="s">
        <v>1</v>
      </c>
      <c r="D3" s="18">
        <v>208</v>
      </c>
    </row>
    <row r="4" spans="1:4" x14ac:dyDescent="0.2">
      <c r="A4" s="18" t="s">
        <v>4</v>
      </c>
      <c r="B4" s="18" t="s">
        <v>31</v>
      </c>
      <c r="C4" s="18" t="s">
        <v>0</v>
      </c>
      <c r="D4" s="18">
        <v>1820</v>
      </c>
    </row>
    <row r="5" spans="1:4" x14ac:dyDescent="0.2">
      <c r="A5" s="18" t="s">
        <v>4</v>
      </c>
      <c r="B5" s="18" t="s">
        <v>31</v>
      </c>
      <c r="C5" s="18" t="s">
        <v>1</v>
      </c>
      <c r="D5" s="18">
        <v>202</v>
      </c>
    </row>
    <row r="6" spans="1:4" x14ac:dyDescent="0.2">
      <c r="A6" s="18" t="s">
        <v>4</v>
      </c>
      <c r="B6" s="18" t="s">
        <v>18</v>
      </c>
      <c r="C6" s="18" t="s">
        <v>0</v>
      </c>
      <c r="D6" s="18">
        <v>640</v>
      </c>
    </row>
    <row r="7" spans="1:4" x14ac:dyDescent="0.2">
      <c r="A7" s="18" t="s">
        <v>4</v>
      </c>
      <c r="B7" s="18" t="s">
        <v>18</v>
      </c>
      <c r="C7" s="18" t="s">
        <v>1</v>
      </c>
      <c r="D7" s="18">
        <v>215</v>
      </c>
    </row>
    <row r="8" spans="1:4" x14ac:dyDescent="0.2">
      <c r="A8" s="18" t="s">
        <v>4</v>
      </c>
      <c r="B8" s="18" t="s">
        <v>19</v>
      </c>
      <c r="C8" s="18" t="s">
        <v>0</v>
      </c>
      <c r="D8" s="18">
        <v>559</v>
      </c>
    </row>
    <row r="9" spans="1:4" x14ac:dyDescent="0.2">
      <c r="A9" s="18" t="s">
        <v>4</v>
      </c>
      <c r="B9" s="18" t="s">
        <v>19</v>
      </c>
      <c r="C9" s="18" t="s">
        <v>1</v>
      </c>
      <c r="D9" s="18">
        <v>229</v>
      </c>
    </row>
    <row r="10" spans="1:4" x14ac:dyDescent="0.2">
      <c r="A10" s="18" t="s">
        <v>4</v>
      </c>
      <c r="B10" s="18" t="s">
        <v>127</v>
      </c>
      <c r="C10" s="18" t="s">
        <v>0</v>
      </c>
      <c r="D10" s="18">
        <v>1446</v>
      </c>
    </row>
    <row r="11" spans="1:4" x14ac:dyDescent="0.2">
      <c r="A11" s="18" t="s">
        <v>4</v>
      </c>
      <c r="B11" s="18" t="s">
        <v>127</v>
      </c>
      <c r="C11" s="18" t="s">
        <v>1</v>
      </c>
      <c r="D11" s="18">
        <v>285</v>
      </c>
    </row>
    <row r="12" spans="1:4" x14ac:dyDescent="0.2">
      <c r="A12" s="18" t="s">
        <v>4</v>
      </c>
      <c r="B12" s="18" t="s">
        <v>13</v>
      </c>
      <c r="C12" s="18" t="s">
        <v>0</v>
      </c>
      <c r="D12" s="18">
        <v>704</v>
      </c>
    </row>
    <row r="13" spans="1:4" x14ac:dyDescent="0.2">
      <c r="A13" s="18" t="s">
        <v>4</v>
      </c>
      <c r="B13" s="18" t="s">
        <v>13</v>
      </c>
      <c r="C13" s="18" t="s">
        <v>1</v>
      </c>
      <c r="D13" s="18">
        <v>213</v>
      </c>
    </row>
    <row r="14" spans="1:4" x14ac:dyDescent="0.2">
      <c r="A14" s="18" t="s">
        <v>4</v>
      </c>
      <c r="B14" s="18" t="s">
        <v>54</v>
      </c>
      <c r="C14" s="18" t="s">
        <v>0</v>
      </c>
      <c r="D14" s="18">
        <v>739</v>
      </c>
    </row>
    <row r="15" spans="1:4" x14ac:dyDescent="0.2">
      <c r="A15" s="18" t="s">
        <v>4</v>
      </c>
      <c r="B15" s="18" t="s">
        <v>54</v>
      </c>
      <c r="C15" s="18" t="s">
        <v>1</v>
      </c>
      <c r="D15" s="18">
        <v>194</v>
      </c>
    </row>
    <row r="16" spans="1:4" x14ac:dyDescent="0.2">
      <c r="A16" s="18" t="s">
        <v>4</v>
      </c>
      <c r="B16" s="18" t="s">
        <v>30</v>
      </c>
      <c r="C16" s="18" t="s">
        <v>0</v>
      </c>
      <c r="D16" s="18">
        <v>2458</v>
      </c>
    </row>
    <row r="17" spans="1:4" x14ac:dyDescent="0.2">
      <c r="A17" s="18" t="s">
        <v>4</v>
      </c>
      <c r="B17" s="18" t="s">
        <v>30</v>
      </c>
      <c r="C17" s="18" t="s">
        <v>1</v>
      </c>
      <c r="D17" s="18">
        <v>501</v>
      </c>
    </row>
    <row r="18" spans="1:4" x14ac:dyDescent="0.2">
      <c r="A18" s="18" t="s">
        <v>4</v>
      </c>
      <c r="B18" s="18" t="s">
        <v>14</v>
      </c>
      <c r="C18" s="18" t="s">
        <v>0</v>
      </c>
      <c r="D18" s="18">
        <v>769</v>
      </c>
    </row>
    <row r="19" spans="1:4" x14ac:dyDescent="0.2">
      <c r="A19" s="18" t="s">
        <v>4</v>
      </c>
      <c r="B19" s="18" t="s">
        <v>14</v>
      </c>
      <c r="C19" s="18" t="s">
        <v>1</v>
      </c>
      <c r="D19" s="18">
        <v>181</v>
      </c>
    </row>
    <row r="20" spans="1:4" x14ac:dyDescent="0.2">
      <c r="A20" s="18" t="s">
        <v>4</v>
      </c>
      <c r="B20" s="18" t="s">
        <v>33</v>
      </c>
      <c r="C20" s="18" t="s">
        <v>0</v>
      </c>
      <c r="D20" s="18">
        <v>551</v>
      </c>
    </row>
    <row r="21" spans="1:4" x14ac:dyDescent="0.2">
      <c r="A21" s="18" t="s">
        <v>4</v>
      </c>
      <c r="B21" s="18" t="s">
        <v>33</v>
      </c>
      <c r="C21" s="18" t="s">
        <v>1</v>
      </c>
      <c r="D21" s="18">
        <v>817</v>
      </c>
    </row>
    <row r="22" spans="1:4" x14ac:dyDescent="0.2">
      <c r="A22" s="18" t="s">
        <v>4</v>
      </c>
      <c r="B22" s="18" t="s">
        <v>32</v>
      </c>
      <c r="C22" s="18" t="s">
        <v>0</v>
      </c>
      <c r="D22" s="18">
        <v>2432</v>
      </c>
    </row>
    <row r="23" spans="1:4" x14ac:dyDescent="0.2">
      <c r="A23" s="18" t="s">
        <v>4</v>
      </c>
      <c r="B23" s="18" t="s">
        <v>32</v>
      </c>
      <c r="C23" s="18" t="s">
        <v>1</v>
      </c>
      <c r="D23" s="18">
        <v>2270</v>
      </c>
    </row>
    <row r="24" spans="1:4" x14ac:dyDescent="0.2">
      <c r="A24" s="18" t="s">
        <v>4</v>
      </c>
      <c r="B24" s="18" t="s">
        <v>16</v>
      </c>
      <c r="C24" s="18" t="s">
        <v>0</v>
      </c>
      <c r="D24" s="18">
        <v>1897</v>
      </c>
    </row>
    <row r="25" spans="1:4" x14ac:dyDescent="0.2">
      <c r="A25" s="18" t="s">
        <v>4</v>
      </c>
      <c r="B25" s="18" t="s">
        <v>16</v>
      </c>
      <c r="C25" s="18" t="s">
        <v>1</v>
      </c>
      <c r="D25" s="18">
        <v>524</v>
      </c>
    </row>
    <row r="26" spans="1:4" x14ac:dyDescent="0.2">
      <c r="A26" s="18" t="s">
        <v>4</v>
      </c>
      <c r="B26" s="18" t="s">
        <v>20</v>
      </c>
      <c r="C26" s="18" t="s">
        <v>0</v>
      </c>
      <c r="D26" s="18">
        <v>194</v>
      </c>
    </row>
    <row r="27" spans="1:4" x14ac:dyDescent="0.2">
      <c r="A27" s="18" t="s">
        <v>4</v>
      </c>
      <c r="B27" s="18" t="s">
        <v>20</v>
      </c>
      <c r="C27" s="18" t="s">
        <v>1</v>
      </c>
      <c r="D27" s="18">
        <v>227</v>
      </c>
    </row>
    <row r="28" spans="1:4" x14ac:dyDescent="0.2">
      <c r="A28" s="18" t="s">
        <v>5</v>
      </c>
      <c r="B28" s="18" t="s">
        <v>15</v>
      </c>
      <c r="C28" s="18" t="s">
        <v>0</v>
      </c>
      <c r="D28" s="18">
        <v>479</v>
      </c>
    </row>
    <row r="29" spans="1:4" x14ac:dyDescent="0.2">
      <c r="A29" s="18" t="s">
        <v>5</v>
      </c>
      <c r="B29" s="18" t="s">
        <v>15</v>
      </c>
      <c r="C29" s="18" t="s">
        <v>1</v>
      </c>
      <c r="D29" s="18">
        <v>241</v>
      </c>
    </row>
    <row r="30" spans="1:4" x14ac:dyDescent="0.2">
      <c r="A30" s="18" t="s">
        <v>5</v>
      </c>
      <c r="B30" s="18" t="s">
        <v>31</v>
      </c>
      <c r="C30" s="18" t="s">
        <v>0</v>
      </c>
      <c r="D30" s="18">
        <v>1607</v>
      </c>
    </row>
    <row r="31" spans="1:4" x14ac:dyDescent="0.2">
      <c r="A31" s="18" t="s">
        <v>5</v>
      </c>
      <c r="B31" s="18" t="s">
        <v>31</v>
      </c>
      <c r="C31" s="18" t="s">
        <v>1</v>
      </c>
      <c r="D31" s="18">
        <v>204</v>
      </c>
    </row>
    <row r="32" spans="1:4" x14ac:dyDescent="0.2">
      <c r="A32" s="18" t="s">
        <v>5</v>
      </c>
      <c r="B32" s="18" t="s">
        <v>18</v>
      </c>
      <c r="C32" s="18" t="s">
        <v>0</v>
      </c>
      <c r="D32" s="18">
        <v>600</v>
      </c>
    </row>
    <row r="33" spans="1:4" x14ac:dyDescent="0.2">
      <c r="A33" s="18" t="s">
        <v>5</v>
      </c>
      <c r="B33" s="18" t="s">
        <v>18</v>
      </c>
      <c r="C33" s="18" t="s">
        <v>1</v>
      </c>
      <c r="D33" s="18">
        <v>221</v>
      </c>
    </row>
    <row r="34" spans="1:4" x14ac:dyDescent="0.2">
      <c r="A34" s="18" t="s">
        <v>5</v>
      </c>
      <c r="B34" s="18" t="s">
        <v>19</v>
      </c>
      <c r="C34" s="18" t="s">
        <v>0</v>
      </c>
      <c r="D34" s="18">
        <v>513</v>
      </c>
    </row>
    <row r="35" spans="1:4" x14ac:dyDescent="0.2">
      <c r="A35" s="18" t="s">
        <v>5</v>
      </c>
      <c r="B35" s="18" t="s">
        <v>19</v>
      </c>
      <c r="C35" s="18" t="s">
        <v>1</v>
      </c>
      <c r="D35" s="18">
        <v>256</v>
      </c>
    </row>
    <row r="36" spans="1:4" x14ac:dyDescent="0.2">
      <c r="A36" s="18" t="s">
        <v>5</v>
      </c>
      <c r="B36" s="18" t="s">
        <v>127</v>
      </c>
      <c r="C36" s="18" t="s">
        <v>0</v>
      </c>
      <c r="D36" s="18">
        <v>1418</v>
      </c>
    </row>
    <row r="37" spans="1:4" x14ac:dyDescent="0.2">
      <c r="A37" s="18" t="s">
        <v>5</v>
      </c>
      <c r="B37" s="18" t="s">
        <v>127</v>
      </c>
      <c r="C37" s="18" t="s">
        <v>1</v>
      </c>
      <c r="D37" s="18">
        <v>290</v>
      </c>
    </row>
    <row r="38" spans="1:4" x14ac:dyDescent="0.2">
      <c r="A38" s="18" t="s">
        <v>5</v>
      </c>
      <c r="B38" s="18" t="s">
        <v>13</v>
      </c>
      <c r="C38" s="18" t="s">
        <v>0</v>
      </c>
      <c r="D38" s="18">
        <v>659</v>
      </c>
    </row>
    <row r="39" spans="1:4" x14ac:dyDescent="0.2">
      <c r="A39" s="18" t="s">
        <v>5</v>
      </c>
      <c r="B39" s="18" t="s">
        <v>13</v>
      </c>
      <c r="C39" s="18" t="s">
        <v>1</v>
      </c>
      <c r="D39" s="18">
        <v>177</v>
      </c>
    </row>
    <row r="40" spans="1:4" x14ac:dyDescent="0.2">
      <c r="A40" s="18" t="s">
        <v>5</v>
      </c>
      <c r="B40" s="18" t="s">
        <v>54</v>
      </c>
      <c r="C40" s="18" t="s">
        <v>0</v>
      </c>
      <c r="D40" s="18">
        <v>696</v>
      </c>
    </row>
    <row r="41" spans="1:4" x14ac:dyDescent="0.2">
      <c r="A41" s="18" t="s">
        <v>5</v>
      </c>
      <c r="B41" s="18" t="s">
        <v>54</v>
      </c>
      <c r="C41" s="18" t="s">
        <v>1</v>
      </c>
      <c r="D41" s="18">
        <v>174</v>
      </c>
    </row>
    <row r="42" spans="1:4" x14ac:dyDescent="0.2">
      <c r="A42" s="18" t="s">
        <v>5</v>
      </c>
      <c r="B42" s="18" t="s">
        <v>30</v>
      </c>
      <c r="C42" s="18" t="s">
        <v>0</v>
      </c>
      <c r="D42" s="18">
        <v>2385</v>
      </c>
    </row>
    <row r="43" spans="1:4" x14ac:dyDescent="0.2">
      <c r="A43" s="18" t="s">
        <v>5</v>
      </c>
      <c r="B43" s="18" t="s">
        <v>30</v>
      </c>
      <c r="C43" s="18" t="s">
        <v>1</v>
      </c>
      <c r="D43" s="18">
        <v>476</v>
      </c>
    </row>
    <row r="44" spans="1:4" x14ac:dyDescent="0.2">
      <c r="A44" s="18" t="s">
        <v>5</v>
      </c>
      <c r="B44" s="18" t="s">
        <v>14</v>
      </c>
      <c r="C44" s="18" t="s">
        <v>0</v>
      </c>
      <c r="D44" s="18">
        <v>703</v>
      </c>
    </row>
    <row r="45" spans="1:4" x14ac:dyDescent="0.2">
      <c r="A45" s="18" t="s">
        <v>5</v>
      </c>
      <c r="B45" s="18" t="s">
        <v>14</v>
      </c>
      <c r="C45" s="18" t="s">
        <v>1</v>
      </c>
      <c r="D45" s="18">
        <v>191</v>
      </c>
    </row>
    <row r="46" spans="1:4" x14ac:dyDescent="0.2">
      <c r="A46" s="18" t="s">
        <v>5</v>
      </c>
      <c r="B46" s="18" t="s">
        <v>33</v>
      </c>
      <c r="C46" s="18" t="s">
        <v>0</v>
      </c>
      <c r="D46" s="18">
        <v>501</v>
      </c>
    </row>
    <row r="47" spans="1:4" x14ac:dyDescent="0.2">
      <c r="A47" s="18" t="s">
        <v>5</v>
      </c>
      <c r="B47" s="18" t="s">
        <v>33</v>
      </c>
      <c r="C47" s="18" t="s">
        <v>1</v>
      </c>
      <c r="D47" s="18">
        <v>811</v>
      </c>
    </row>
    <row r="48" spans="1:4" x14ac:dyDescent="0.2">
      <c r="A48" s="18" t="s">
        <v>5</v>
      </c>
      <c r="B48" s="18" t="s">
        <v>32</v>
      </c>
      <c r="C48" s="18" t="s">
        <v>0</v>
      </c>
      <c r="D48" s="18">
        <v>2646</v>
      </c>
    </row>
    <row r="49" spans="1:4" x14ac:dyDescent="0.2">
      <c r="A49" s="18" t="s">
        <v>5</v>
      </c>
      <c r="B49" s="18" t="s">
        <v>32</v>
      </c>
      <c r="C49" s="18" t="s">
        <v>1</v>
      </c>
      <c r="D49" s="18">
        <v>2297</v>
      </c>
    </row>
    <row r="50" spans="1:4" x14ac:dyDescent="0.2">
      <c r="A50" s="18" t="s">
        <v>5</v>
      </c>
      <c r="B50" s="18" t="s">
        <v>16</v>
      </c>
      <c r="C50" s="18" t="s">
        <v>0</v>
      </c>
      <c r="D50" s="18">
        <v>1849</v>
      </c>
    </row>
    <row r="51" spans="1:4" x14ac:dyDescent="0.2">
      <c r="A51" s="18" t="s">
        <v>5</v>
      </c>
      <c r="B51" s="18" t="s">
        <v>16</v>
      </c>
      <c r="C51" s="18" t="s">
        <v>1</v>
      </c>
      <c r="D51" s="18">
        <v>560</v>
      </c>
    </row>
    <row r="52" spans="1:4" x14ac:dyDescent="0.2">
      <c r="A52" s="18" t="s">
        <v>5</v>
      </c>
      <c r="B52" s="18" t="s">
        <v>20</v>
      </c>
      <c r="C52" s="18" t="s">
        <v>0</v>
      </c>
      <c r="D52" s="18">
        <v>152</v>
      </c>
    </row>
    <row r="53" spans="1:4" x14ac:dyDescent="0.2">
      <c r="A53" s="18" t="s">
        <v>5</v>
      </c>
      <c r="B53" s="18" t="s">
        <v>20</v>
      </c>
      <c r="C53" s="18" t="s">
        <v>1</v>
      </c>
      <c r="D53" s="18">
        <v>217</v>
      </c>
    </row>
    <row r="54" spans="1:4" x14ac:dyDescent="0.2">
      <c r="A54" s="18" t="s">
        <v>6</v>
      </c>
      <c r="B54" s="18" t="s">
        <v>15</v>
      </c>
      <c r="C54" s="18" t="s">
        <v>0</v>
      </c>
      <c r="D54" s="18">
        <v>408</v>
      </c>
    </row>
    <row r="55" spans="1:4" x14ac:dyDescent="0.2">
      <c r="A55" s="18" t="s">
        <v>6</v>
      </c>
      <c r="B55" s="18" t="s">
        <v>15</v>
      </c>
      <c r="C55" s="18" t="s">
        <v>1</v>
      </c>
      <c r="D55" s="18">
        <v>152</v>
      </c>
    </row>
    <row r="56" spans="1:4" x14ac:dyDescent="0.2">
      <c r="A56" s="18" t="s">
        <v>6</v>
      </c>
      <c r="B56" s="18" t="s">
        <v>31</v>
      </c>
      <c r="C56" s="18" t="s">
        <v>0</v>
      </c>
      <c r="D56" s="18">
        <v>1391</v>
      </c>
    </row>
    <row r="57" spans="1:4" x14ac:dyDescent="0.2">
      <c r="A57" s="18" t="s">
        <v>6</v>
      </c>
      <c r="B57" s="18" t="s">
        <v>31</v>
      </c>
      <c r="C57" s="18" t="s">
        <v>1</v>
      </c>
      <c r="D57" s="18">
        <v>173</v>
      </c>
    </row>
    <row r="58" spans="1:4" x14ac:dyDescent="0.2">
      <c r="A58" s="18" t="s">
        <v>6</v>
      </c>
      <c r="B58" s="18" t="s">
        <v>18</v>
      </c>
      <c r="C58" s="18" t="s">
        <v>0</v>
      </c>
      <c r="D58" s="18">
        <v>604</v>
      </c>
    </row>
    <row r="59" spans="1:4" x14ac:dyDescent="0.2">
      <c r="A59" s="18" t="s">
        <v>6</v>
      </c>
      <c r="B59" s="18" t="s">
        <v>18</v>
      </c>
      <c r="C59" s="18" t="s">
        <v>1</v>
      </c>
      <c r="D59" s="18">
        <v>170</v>
      </c>
    </row>
    <row r="60" spans="1:4" x14ac:dyDescent="0.2">
      <c r="A60" s="18" t="s">
        <v>6</v>
      </c>
      <c r="B60" s="18" t="s">
        <v>19</v>
      </c>
      <c r="C60" s="18" t="s">
        <v>0</v>
      </c>
      <c r="D60" s="18">
        <v>459</v>
      </c>
    </row>
    <row r="61" spans="1:4" x14ac:dyDescent="0.2">
      <c r="A61" s="18" t="s">
        <v>6</v>
      </c>
      <c r="B61" s="18" t="s">
        <v>19</v>
      </c>
      <c r="C61" s="18" t="s">
        <v>1</v>
      </c>
      <c r="D61" s="18">
        <v>199</v>
      </c>
    </row>
    <row r="62" spans="1:4" x14ac:dyDescent="0.2">
      <c r="A62" s="18" t="s">
        <v>6</v>
      </c>
      <c r="B62" s="18" t="s">
        <v>127</v>
      </c>
      <c r="C62" s="18" t="s">
        <v>0</v>
      </c>
      <c r="D62" s="18">
        <v>1354</v>
      </c>
    </row>
    <row r="63" spans="1:4" x14ac:dyDescent="0.2">
      <c r="A63" s="18" t="s">
        <v>6</v>
      </c>
      <c r="B63" s="18" t="s">
        <v>127</v>
      </c>
      <c r="C63" s="18" t="s">
        <v>1</v>
      </c>
      <c r="D63" s="18">
        <v>216</v>
      </c>
    </row>
    <row r="64" spans="1:4" x14ac:dyDescent="0.2">
      <c r="A64" s="18" t="s">
        <v>6</v>
      </c>
      <c r="B64" s="18" t="s">
        <v>13</v>
      </c>
      <c r="C64" s="18" t="s">
        <v>0</v>
      </c>
      <c r="D64" s="18">
        <v>582</v>
      </c>
    </row>
    <row r="65" spans="1:4" x14ac:dyDescent="0.2">
      <c r="A65" s="18" t="s">
        <v>6</v>
      </c>
      <c r="B65" s="18" t="s">
        <v>13</v>
      </c>
      <c r="C65" s="18" t="s">
        <v>1</v>
      </c>
      <c r="D65" s="18">
        <v>179</v>
      </c>
    </row>
    <row r="66" spans="1:4" x14ac:dyDescent="0.2">
      <c r="A66" s="18" t="s">
        <v>6</v>
      </c>
      <c r="B66" s="18" t="s">
        <v>54</v>
      </c>
      <c r="C66" s="18" t="s">
        <v>0</v>
      </c>
      <c r="D66" s="18">
        <v>639</v>
      </c>
    </row>
    <row r="67" spans="1:4" x14ac:dyDescent="0.2">
      <c r="A67" s="18" t="s">
        <v>6</v>
      </c>
      <c r="B67" s="18" t="s">
        <v>54</v>
      </c>
      <c r="C67" s="18" t="s">
        <v>1</v>
      </c>
      <c r="D67" s="18">
        <v>117</v>
      </c>
    </row>
    <row r="68" spans="1:4" x14ac:dyDescent="0.2">
      <c r="A68" s="18" t="s">
        <v>6</v>
      </c>
      <c r="B68" s="18" t="s">
        <v>30</v>
      </c>
      <c r="C68" s="18" t="s">
        <v>0</v>
      </c>
      <c r="D68" s="18">
        <v>2132</v>
      </c>
    </row>
    <row r="69" spans="1:4" x14ac:dyDescent="0.2">
      <c r="A69" s="18" t="s">
        <v>6</v>
      </c>
      <c r="B69" s="18" t="s">
        <v>30</v>
      </c>
      <c r="C69" s="18" t="s">
        <v>1</v>
      </c>
      <c r="D69" s="18">
        <v>266</v>
      </c>
    </row>
    <row r="70" spans="1:4" x14ac:dyDescent="0.2">
      <c r="A70" s="18" t="s">
        <v>6</v>
      </c>
      <c r="B70" s="18" t="s">
        <v>14</v>
      </c>
      <c r="C70" s="18" t="s">
        <v>0</v>
      </c>
      <c r="D70" s="18">
        <v>644</v>
      </c>
    </row>
    <row r="71" spans="1:4" x14ac:dyDescent="0.2">
      <c r="A71" s="18" t="s">
        <v>6</v>
      </c>
      <c r="B71" s="18" t="s">
        <v>14</v>
      </c>
      <c r="C71" s="18" t="s">
        <v>1</v>
      </c>
      <c r="D71" s="18">
        <v>126</v>
      </c>
    </row>
    <row r="72" spans="1:4" x14ac:dyDescent="0.2">
      <c r="A72" s="18" t="s">
        <v>6</v>
      </c>
      <c r="B72" s="18" t="s">
        <v>33</v>
      </c>
      <c r="C72" s="18" t="s">
        <v>0</v>
      </c>
      <c r="D72" s="18">
        <v>489</v>
      </c>
    </row>
    <row r="73" spans="1:4" x14ac:dyDescent="0.2">
      <c r="A73" s="18" t="s">
        <v>6</v>
      </c>
      <c r="B73" s="18" t="s">
        <v>33</v>
      </c>
      <c r="C73" s="18" t="s">
        <v>1</v>
      </c>
      <c r="D73" s="18">
        <v>722</v>
      </c>
    </row>
    <row r="74" spans="1:4" x14ac:dyDescent="0.2">
      <c r="A74" s="18" t="s">
        <v>6</v>
      </c>
      <c r="B74" s="18" t="s">
        <v>32</v>
      </c>
      <c r="C74" s="18" t="s">
        <v>0</v>
      </c>
      <c r="D74" s="18">
        <v>1760</v>
      </c>
    </row>
    <row r="75" spans="1:4" x14ac:dyDescent="0.2">
      <c r="A75" s="18" t="s">
        <v>6</v>
      </c>
      <c r="B75" s="18" t="s">
        <v>32</v>
      </c>
      <c r="C75" s="18" t="s">
        <v>1</v>
      </c>
      <c r="D75" s="18">
        <v>1480</v>
      </c>
    </row>
    <row r="76" spans="1:4" x14ac:dyDescent="0.2">
      <c r="A76" s="18" t="s">
        <v>6</v>
      </c>
      <c r="B76" s="18" t="s">
        <v>16</v>
      </c>
      <c r="C76" s="18" t="s">
        <v>0</v>
      </c>
      <c r="D76" s="18">
        <v>1663</v>
      </c>
    </row>
    <row r="77" spans="1:4" x14ac:dyDescent="0.2">
      <c r="A77" s="18" t="s">
        <v>6</v>
      </c>
      <c r="B77" s="18" t="s">
        <v>16</v>
      </c>
      <c r="C77" s="18" t="s">
        <v>1</v>
      </c>
      <c r="D77" s="18">
        <v>337</v>
      </c>
    </row>
    <row r="78" spans="1:4" x14ac:dyDescent="0.2">
      <c r="A78" s="18" t="s">
        <v>6</v>
      </c>
      <c r="B78" s="18" t="s">
        <v>20</v>
      </c>
      <c r="C78" s="18" t="s">
        <v>0</v>
      </c>
      <c r="D78" s="18">
        <v>106</v>
      </c>
    </row>
    <row r="79" spans="1:4" x14ac:dyDescent="0.2">
      <c r="A79" s="18" t="s">
        <v>6</v>
      </c>
      <c r="B79" s="18" t="s">
        <v>20</v>
      </c>
      <c r="C79" s="18" t="s">
        <v>1</v>
      </c>
      <c r="D79" s="18">
        <v>142</v>
      </c>
    </row>
    <row r="80" spans="1:4" x14ac:dyDescent="0.2">
      <c r="A80" s="18" t="s">
        <v>7</v>
      </c>
      <c r="B80" s="18" t="s">
        <v>15</v>
      </c>
      <c r="C80" s="18" t="s">
        <v>0</v>
      </c>
      <c r="D80" s="18">
        <v>459</v>
      </c>
    </row>
    <row r="81" spans="1:4" x14ac:dyDescent="0.2">
      <c r="A81" s="18" t="s">
        <v>7</v>
      </c>
      <c r="B81" s="18" t="s">
        <v>15</v>
      </c>
      <c r="C81" s="18" t="s">
        <v>1</v>
      </c>
      <c r="D81" s="18">
        <v>138</v>
      </c>
    </row>
    <row r="82" spans="1:4" x14ac:dyDescent="0.2">
      <c r="A82" s="18" t="s">
        <v>7</v>
      </c>
      <c r="B82" s="18" t="s">
        <v>31</v>
      </c>
      <c r="C82" s="18" t="s">
        <v>0</v>
      </c>
      <c r="D82" s="18">
        <v>1341</v>
      </c>
    </row>
    <row r="83" spans="1:4" x14ac:dyDescent="0.2">
      <c r="A83" s="18" t="s">
        <v>7</v>
      </c>
      <c r="B83" s="18" t="s">
        <v>31</v>
      </c>
      <c r="C83" s="18" t="s">
        <v>1</v>
      </c>
      <c r="D83" s="18">
        <v>147</v>
      </c>
    </row>
    <row r="84" spans="1:4" x14ac:dyDescent="0.2">
      <c r="A84" s="18" t="s">
        <v>7</v>
      </c>
      <c r="B84" s="18" t="s">
        <v>18</v>
      </c>
      <c r="C84" s="18" t="s">
        <v>0</v>
      </c>
      <c r="D84" s="18">
        <v>572</v>
      </c>
    </row>
    <row r="85" spans="1:4" x14ac:dyDescent="0.2">
      <c r="A85" s="18" t="s">
        <v>7</v>
      </c>
      <c r="B85" s="18" t="s">
        <v>18</v>
      </c>
      <c r="C85" s="18" t="s">
        <v>1</v>
      </c>
      <c r="D85" s="18">
        <v>127</v>
      </c>
    </row>
    <row r="86" spans="1:4" x14ac:dyDescent="0.2">
      <c r="A86" s="18" t="s">
        <v>7</v>
      </c>
      <c r="B86" s="18" t="s">
        <v>19</v>
      </c>
      <c r="C86" s="18" t="s">
        <v>0</v>
      </c>
      <c r="D86" s="18">
        <v>455</v>
      </c>
    </row>
    <row r="87" spans="1:4" x14ac:dyDescent="0.2">
      <c r="A87" s="18" t="s">
        <v>7</v>
      </c>
      <c r="B87" s="18" t="s">
        <v>19</v>
      </c>
      <c r="C87" s="18" t="s">
        <v>1</v>
      </c>
      <c r="D87" s="18">
        <v>139</v>
      </c>
    </row>
    <row r="88" spans="1:4" x14ac:dyDescent="0.2">
      <c r="A88" s="18" t="s">
        <v>7</v>
      </c>
      <c r="B88" s="18" t="s">
        <v>127</v>
      </c>
      <c r="C88" s="18" t="s">
        <v>0</v>
      </c>
      <c r="D88" s="18">
        <v>1389</v>
      </c>
    </row>
    <row r="89" spans="1:4" x14ac:dyDescent="0.2">
      <c r="A89" s="18" t="s">
        <v>7</v>
      </c>
      <c r="B89" s="18" t="s">
        <v>127</v>
      </c>
      <c r="C89" s="18" t="s">
        <v>1</v>
      </c>
      <c r="D89" s="18">
        <v>200</v>
      </c>
    </row>
    <row r="90" spans="1:4" x14ac:dyDescent="0.2">
      <c r="A90" s="18" t="s">
        <v>7</v>
      </c>
      <c r="B90" s="18" t="s">
        <v>13</v>
      </c>
      <c r="C90" s="18" t="s">
        <v>0</v>
      </c>
      <c r="D90" s="18">
        <v>592</v>
      </c>
    </row>
    <row r="91" spans="1:4" x14ac:dyDescent="0.2">
      <c r="A91" s="18" t="s">
        <v>7</v>
      </c>
      <c r="B91" s="18" t="s">
        <v>13</v>
      </c>
      <c r="C91" s="18" t="s">
        <v>1</v>
      </c>
      <c r="D91" s="18">
        <v>164</v>
      </c>
    </row>
    <row r="92" spans="1:4" x14ac:dyDescent="0.2">
      <c r="A92" s="18" t="s">
        <v>7</v>
      </c>
      <c r="B92" s="18" t="s">
        <v>54</v>
      </c>
      <c r="C92" s="18" t="s">
        <v>0</v>
      </c>
      <c r="D92" s="18">
        <v>577</v>
      </c>
    </row>
    <row r="93" spans="1:4" x14ac:dyDescent="0.2">
      <c r="A93" s="18" t="s">
        <v>7</v>
      </c>
      <c r="B93" s="18" t="s">
        <v>54</v>
      </c>
      <c r="C93" s="18" t="s">
        <v>1</v>
      </c>
      <c r="D93" s="18">
        <v>103</v>
      </c>
    </row>
    <row r="94" spans="1:4" x14ac:dyDescent="0.2">
      <c r="A94" s="18" t="s">
        <v>7</v>
      </c>
      <c r="B94" s="18" t="s">
        <v>30</v>
      </c>
      <c r="C94" s="18" t="s">
        <v>0</v>
      </c>
      <c r="D94" s="18">
        <v>2136</v>
      </c>
    </row>
    <row r="95" spans="1:4" x14ac:dyDescent="0.2">
      <c r="A95" s="18" t="s">
        <v>7</v>
      </c>
      <c r="B95" s="18" t="s">
        <v>30</v>
      </c>
      <c r="C95" s="18" t="s">
        <v>1</v>
      </c>
      <c r="D95" s="18">
        <v>251</v>
      </c>
    </row>
    <row r="96" spans="1:4" x14ac:dyDescent="0.2">
      <c r="A96" s="18" t="s">
        <v>7</v>
      </c>
      <c r="B96" s="18" t="s">
        <v>14</v>
      </c>
      <c r="C96" s="18" t="s">
        <v>0</v>
      </c>
      <c r="D96" s="18">
        <v>613</v>
      </c>
    </row>
    <row r="97" spans="1:4" x14ac:dyDescent="0.2">
      <c r="A97" s="18" t="s">
        <v>7</v>
      </c>
      <c r="B97" s="18" t="s">
        <v>14</v>
      </c>
      <c r="C97" s="18" t="s">
        <v>1</v>
      </c>
      <c r="D97" s="18">
        <v>119</v>
      </c>
    </row>
    <row r="98" spans="1:4" x14ac:dyDescent="0.2">
      <c r="A98" s="18" t="s">
        <v>7</v>
      </c>
      <c r="B98" s="18" t="s">
        <v>33</v>
      </c>
      <c r="C98" s="18" t="s">
        <v>0</v>
      </c>
      <c r="D98" s="18">
        <v>455</v>
      </c>
    </row>
    <row r="99" spans="1:4" x14ac:dyDescent="0.2">
      <c r="A99" s="18" t="s">
        <v>7</v>
      </c>
      <c r="B99" s="18" t="s">
        <v>33</v>
      </c>
      <c r="C99" s="18" t="s">
        <v>1</v>
      </c>
      <c r="D99" s="18">
        <v>793</v>
      </c>
    </row>
    <row r="100" spans="1:4" x14ac:dyDescent="0.2">
      <c r="A100" s="18" t="s">
        <v>7</v>
      </c>
      <c r="B100" s="18" t="s">
        <v>32</v>
      </c>
      <c r="C100" s="18" t="s">
        <v>0</v>
      </c>
      <c r="D100" s="18">
        <v>2179</v>
      </c>
    </row>
    <row r="101" spans="1:4" x14ac:dyDescent="0.2">
      <c r="A101" s="18" t="s">
        <v>7</v>
      </c>
      <c r="B101" s="18" t="s">
        <v>32</v>
      </c>
      <c r="C101" s="18" t="s">
        <v>1</v>
      </c>
      <c r="D101" s="18">
        <v>1417</v>
      </c>
    </row>
    <row r="102" spans="1:4" x14ac:dyDescent="0.2">
      <c r="A102" s="18" t="s">
        <v>7</v>
      </c>
      <c r="B102" s="18" t="s">
        <v>16</v>
      </c>
      <c r="C102" s="18" t="s">
        <v>0</v>
      </c>
      <c r="D102" s="18">
        <v>1623</v>
      </c>
    </row>
    <row r="103" spans="1:4" x14ac:dyDescent="0.2">
      <c r="A103" s="18" t="s">
        <v>7</v>
      </c>
      <c r="B103" s="18" t="s">
        <v>16</v>
      </c>
      <c r="C103" s="18" t="s">
        <v>1</v>
      </c>
      <c r="D103" s="18">
        <v>325</v>
      </c>
    </row>
    <row r="104" spans="1:4" x14ac:dyDescent="0.2">
      <c r="A104" s="18" t="s">
        <v>7</v>
      </c>
      <c r="B104" s="18" t="s">
        <v>20</v>
      </c>
      <c r="C104" s="18" t="s">
        <v>0</v>
      </c>
      <c r="D104" s="18">
        <v>102</v>
      </c>
    </row>
    <row r="105" spans="1:4" x14ac:dyDescent="0.2">
      <c r="A105" s="18" t="s">
        <v>7</v>
      </c>
      <c r="B105" s="18" t="s">
        <v>20</v>
      </c>
      <c r="C105" s="18" t="s">
        <v>1</v>
      </c>
      <c r="D105" s="18">
        <v>120</v>
      </c>
    </row>
    <row r="106" spans="1:4" x14ac:dyDescent="0.2">
      <c r="A106" s="18" t="s">
        <v>8</v>
      </c>
      <c r="B106" s="18" t="s">
        <v>15</v>
      </c>
      <c r="C106" s="18" t="s">
        <v>0</v>
      </c>
      <c r="D106" s="18">
        <v>394</v>
      </c>
    </row>
    <row r="107" spans="1:4" x14ac:dyDescent="0.2">
      <c r="A107" s="18" t="s">
        <v>8</v>
      </c>
      <c r="B107" s="18" t="s">
        <v>15</v>
      </c>
      <c r="C107" s="18" t="s">
        <v>1</v>
      </c>
      <c r="D107" s="18">
        <v>138</v>
      </c>
    </row>
    <row r="108" spans="1:4" x14ac:dyDescent="0.2">
      <c r="A108" s="18" t="s">
        <v>8</v>
      </c>
      <c r="B108" s="18" t="s">
        <v>31</v>
      </c>
      <c r="C108" s="18" t="s">
        <v>0</v>
      </c>
      <c r="D108" s="18">
        <v>1281</v>
      </c>
    </row>
    <row r="109" spans="1:4" x14ac:dyDescent="0.2">
      <c r="A109" s="18" t="s">
        <v>8</v>
      </c>
      <c r="B109" s="18" t="s">
        <v>31</v>
      </c>
      <c r="C109" s="18" t="s">
        <v>1</v>
      </c>
      <c r="D109" s="18">
        <v>155</v>
      </c>
    </row>
    <row r="110" spans="1:4" x14ac:dyDescent="0.2">
      <c r="A110" s="18" t="s">
        <v>8</v>
      </c>
      <c r="B110" s="18" t="s">
        <v>18</v>
      </c>
      <c r="C110" s="18" t="s">
        <v>0</v>
      </c>
      <c r="D110" s="18">
        <v>508</v>
      </c>
    </row>
    <row r="111" spans="1:4" x14ac:dyDescent="0.2">
      <c r="A111" s="18" t="s">
        <v>8</v>
      </c>
      <c r="B111" s="18" t="s">
        <v>18</v>
      </c>
      <c r="C111" s="18" t="s">
        <v>1</v>
      </c>
      <c r="D111" s="18">
        <v>136</v>
      </c>
    </row>
    <row r="112" spans="1:4" x14ac:dyDescent="0.2">
      <c r="A112" s="18" t="s">
        <v>8</v>
      </c>
      <c r="B112" s="18" t="s">
        <v>19</v>
      </c>
      <c r="C112" s="18" t="s">
        <v>0</v>
      </c>
      <c r="D112" s="18">
        <v>458</v>
      </c>
    </row>
    <row r="113" spans="1:4" x14ac:dyDescent="0.2">
      <c r="A113" s="18" t="s">
        <v>8</v>
      </c>
      <c r="B113" s="18" t="s">
        <v>19</v>
      </c>
      <c r="C113" s="18" t="s">
        <v>1</v>
      </c>
      <c r="D113" s="18">
        <v>158</v>
      </c>
    </row>
    <row r="114" spans="1:4" x14ac:dyDescent="0.2">
      <c r="A114" s="18" t="s">
        <v>8</v>
      </c>
      <c r="B114" s="18" t="s">
        <v>127</v>
      </c>
      <c r="C114" s="18" t="s">
        <v>0</v>
      </c>
      <c r="D114" s="18">
        <v>1394</v>
      </c>
    </row>
    <row r="115" spans="1:4" x14ac:dyDescent="0.2">
      <c r="A115" s="18" t="s">
        <v>8</v>
      </c>
      <c r="B115" s="18" t="s">
        <v>127</v>
      </c>
      <c r="C115" s="18" t="s">
        <v>1</v>
      </c>
      <c r="D115" s="18">
        <v>153</v>
      </c>
    </row>
    <row r="116" spans="1:4" x14ac:dyDescent="0.2">
      <c r="A116" s="18" t="s">
        <v>8</v>
      </c>
      <c r="B116" s="18" t="s">
        <v>13</v>
      </c>
      <c r="C116" s="18" t="s">
        <v>0</v>
      </c>
      <c r="D116" s="18">
        <v>538</v>
      </c>
    </row>
    <row r="117" spans="1:4" x14ac:dyDescent="0.2">
      <c r="A117" s="18" t="s">
        <v>8</v>
      </c>
      <c r="B117" s="18" t="s">
        <v>13</v>
      </c>
      <c r="C117" s="18" t="s">
        <v>1</v>
      </c>
      <c r="D117" s="18">
        <v>167</v>
      </c>
    </row>
    <row r="118" spans="1:4" x14ac:dyDescent="0.2">
      <c r="A118" s="18" t="s">
        <v>8</v>
      </c>
      <c r="B118" s="18" t="s">
        <v>54</v>
      </c>
      <c r="C118" s="18" t="s">
        <v>0</v>
      </c>
      <c r="D118" s="18">
        <v>564</v>
      </c>
    </row>
    <row r="119" spans="1:4" x14ac:dyDescent="0.2">
      <c r="A119" s="18" t="s">
        <v>8</v>
      </c>
      <c r="B119" s="18" t="s">
        <v>54</v>
      </c>
      <c r="C119" s="18" t="s">
        <v>1</v>
      </c>
      <c r="D119" s="18">
        <v>108</v>
      </c>
    </row>
    <row r="120" spans="1:4" x14ac:dyDescent="0.2">
      <c r="A120" s="18" t="s">
        <v>8</v>
      </c>
      <c r="B120" s="18" t="s">
        <v>30</v>
      </c>
      <c r="C120" s="18" t="s">
        <v>0</v>
      </c>
      <c r="D120" s="18">
        <v>2044</v>
      </c>
    </row>
    <row r="121" spans="1:4" x14ac:dyDescent="0.2">
      <c r="A121" s="18" t="s">
        <v>8</v>
      </c>
      <c r="B121" s="18" t="s">
        <v>30</v>
      </c>
      <c r="C121" s="18" t="s">
        <v>1</v>
      </c>
      <c r="D121" s="18">
        <v>237</v>
      </c>
    </row>
    <row r="122" spans="1:4" x14ac:dyDescent="0.2">
      <c r="A122" s="18" t="s">
        <v>8</v>
      </c>
      <c r="B122" s="18" t="s">
        <v>14</v>
      </c>
      <c r="C122" s="18" t="s">
        <v>0</v>
      </c>
      <c r="D122" s="18">
        <v>546</v>
      </c>
    </row>
    <row r="123" spans="1:4" x14ac:dyDescent="0.2">
      <c r="A123" s="18" t="s">
        <v>8</v>
      </c>
      <c r="B123" s="18" t="s">
        <v>14</v>
      </c>
      <c r="C123" s="18" t="s">
        <v>1</v>
      </c>
      <c r="D123" s="18">
        <v>100</v>
      </c>
    </row>
    <row r="124" spans="1:4" x14ac:dyDescent="0.2">
      <c r="A124" s="18" t="s">
        <v>8</v>
      </c>
      <c r="B124" s="18" t="s">
        <v>33</v>
      </c>
      <c r="C124" s="18" t="s">
        <v>0</v>
      </c>
      <c r="D124" s="18">
        <v>456</v>
      </c>
    </row>
    <row r="125" spans="1:4" x14ac:dyDescent="0.2">
      <c r="A125" s="18" t="s">
        <v>8</v>
      </c>
      <c r="B125" s="18" t="s">
        <v>33</v>
      </c>
      <c r="C125" s="18" t="s">
        <v>1</v>
      </c>
      <c r="D125" s="18">
        <v>908</v>
      </c>
    </row>
    <row r="126" spans="1:4" x14ac:dyDescent="0.2">
      <c r="A126" s="18" t="s">
        <v>8</v>
      </c>
      <c r="B126" s="18" t="s">
        <v>32</v>
      </c>
      <c r="C126" s="18" t="s">
        <v>0</v>
      </c>
      <c r="D126" s="18">
        <v>1936</v>
      </c>
    </row>
    <row r="127" spans="1:4" x14ac:dyDescent="0.2">
      <c r="A127" s="18" t="s">
        <v>8</v>
      </c>
      <c r="B127" s="18" t="s">
        <v>32</v>
      </c>
      <c r="C127" s="18" t="s">
        <v>1</v>
      </c>
      <c r="D127" s="18">
        <v>1168</v>
      </c>
    </row>
    <row r="128" spans="1:4" x14ac:dyDescent="0.2">
      <c r="A128" s="18" t="s">
        <v>8</v>
      </c>
      <c r="B128" s="18" t="s">
        <v>16</v>
      </c>
      <c r="C128" s="18" t="s">
        <v>0</v>
      </c>
      <c r="D128" s="18">
        <v>1532</v>
      </c>
    </row>
    <row r="129" spans="1:4" x14ac:dyDescent="0.2">
      <c r="A129" s="18" t="s">
        <v>8</v>
      </c>
      <c r="B129" s="18" t="s">
        <v>16</v>
      </c>
      <c r="C129" s="18" t="s">
        <v>1</v>
      </c>
      <c r="D129" s="18">
        <v>284</v>
      </c>
    </row>
    <row r="130" spans="1:4" x14ac:dyDescent="0.2">
      <c r="A130" s="18" t="s">
        <v>8</v>
      </c>
      <c r="B130" s="18" t="s">
        <v>20</v>
      </c>
      <c r="C130" s="18" t="s">
        <v>0</v>
      </c>
      <c r="D130" s="18">
        <v>85</v>
      </c>
    </row>
    <row r="131" spans="1:4" x14ac:dyDescent="0.2">
      <c r="A131" s="18" t="s">
        <v>8</v>
      </c>
      <c r="B131" s="18" t="s">
        <v>20</v>
      </c>
      <c r="C131" s="18" t="s">
        <v>1</v>
      </c>
      <c r="D131" s="18">
        <v>118</v>
      </c>
    </row>
    <row r="132" spans="1:4" x14ac:dyDescent="0.2">
      <c r="A132" s="18" t="s">
        <v>24</v>
      </c>
      <c r="B132" s="18" t="s">
        <v>15</v>
      </c>
      <c r="C132" s="18" t="s">
        <v>0</v>
      </c>
      <c r="D132" s="18">
        <v>422</v>
      </c>
    </row>
    <row r="133" spans="1:4" x14ac:dyDescent="0.2">
      <c r="A133" s="18" t="s">
        <v>24</v>
      </c>
      <c r="B133" s="18" t="s">
        <v>15</v>
      </c>
      <c r="C133" s="18" t="s">
        <v>1</v>
      </c>
      <c r="D133" s="18">
        <v>153</v>
      </c>
    </row>
    <row r="134" spans="1:4" x14ac:dyDescent="0.2">
      <c r="A134" s="18" t="s">
        <v>24</v>
      </c>
      <c r="B134" s="18" t="s">
        <v>31</v>
      </c>
      <c r="C134" s="18" t="s">
        <v>0</v>
      </c>
      <c r="D134" s="18">
        <v>1175</v>
      </c>
    </row>
    <row r="135" spans="1:4" x14ac:dyDescent="0.2">
      <c r="A135" s="18" t="s">
        <v>24</v>
      </c>
      <c r="B135" s="18" t="s">
        <v>31</v>
      </c>
      <c r="C135" s="18" t="s">
        <v>1</v>
      </c>
      <c r="D135" s="18">
        <v>170</v>
      </c>
    </row>
    <row r="136" spans="1:4" x14ac:dyDescent="0.2">
      <c r="A136" s="18" t="s">
        <v>24</v>
      </c>
      <c r="B136" s="18" t="s">
        <v>18</v>
      </c>
      <c r="C136" s="18" t="s">
        <v>0</v>
      </c>
      <c r="D136" s="18">
        <v>527</v>
      </c>
    </row>
    <row r="137" spans="1:4" x14ac:dyDescent="0.2">
      <c r="A137" s="18" t="s">
        <v>24</v>
      </c>
      <c r="B137" s="18" t="s">
        <v>18</v>
      </c>
      <c r="C137" s="18" t="s">
        <v>1</v>
      </c>
      <c r="D137" s="18">
        <v>125</v>
      </c>
    </row>
    <row r="138" spans="1:4" x14ac:dyDescent="0.2">
      <c r="A138" s="18" t="s">
        <v>24</v>
      </c>
      <c r="B138" s="18" t="s">
        <v>19</v>
      </c>
      <c r="C138" s="18" t="s">
        <v>0</v>
      </c>
      <c r="D138" s="18">
        <v>447</v>
      </c>
    </row>
    <row r="139" spans="1:4" x14ac:dyDescent="0.2">
      <c r="A139" s="18" t="s">
        <v>24</v>
      </c>
      <c r="B139" s="18" t="s">
        <v>19</v>
      </c>
      <c r="C139" s="18" t="s">
        <v>1</v>
      </c>
      <c r="D139" s="18">
        <v>163</v>
      </c>
    </row>
    <row r="140" spans="1:4" x14ac:dyDescent="0.2">
      <c r="A140" s="18" t="s">
        <v>24</v>
      </c>
      <c r="B140" s="18" t="s">
        <v>127</v>
      </c>
      <c r="C140" s="18" t="s">
        <v>0</v>
      </c>
      <c r="D140" s="18">
        <v>1403</v>
      </c>
    </row>
    <row r="141" spans="1:4" x14ac:dyDescent="0.2">
      <c r="A141" s="18" t="s">
        <v>24</v>
      </c>
      <c r="B141" s="18" t="s">
        <v>127</v>
      </c>
      <c r="C141" s="18" t="s">
        <v>1</v>
      </c>
      <c r="D141" s="18">
        <v>167</v>
      </c>
    </row>
    <row r="142" spans="1:4" x14ac:dyDescent="0.2">
      <c r="A142" s="18" t="s">
        <v>24</v>
      </c>
      <c r="B142" s="18" t="s">
        <v>13</v>
      </c>
      <c r="C142" s="18" t="s">
        <v>0</v>
      </c>
      <c r="D142" s="18">
        <v>528</v>
      </c>
    </row>
    <row r="143" spans="1:4" x14ac:dyDescent="0.2">
      <c r="A143" s="18" t="s">
        <v>24</v>
      </c>
      <c r="B143" s="18" t="s">
        <v>13</v>
      </c>
      <c r="C143" s="18" t="s">
        <v>1</v>
      </c>
      <c r="D143" s="18">
        <v>206</v>
      </c>
    </row>
    <row r="144" spans="1:4" x14ac:dyDescent="0.2">
      <c r="A144" s="18" t="s">
        <v>24</v>
      </c>
      <c r="B144" s="18" t="s">
        <v>54</v>
      </c>
      <c r="C144" s="18" t="s">
        <v>0</v>
      </c>
      <c r="D144" s="18">
        <v>580</v>
      </c>
    </row>
    <row r="145" spans="1:4" x14ac:dyDescent="0.2">
      <c r="A145" s="18" t="s">
        <v>24</v>
      </c>
      <c r="B145" s="18" t="s">
        <v>54</v>
      </c>
      <c r="C145" s="18" t="s">
        <v>1</v>
      </c>
      <c r="D145" s="18">
        <v>120</v>
      </c>
    </row>
    <row r="146" spans="1:4" x14ac:dyDescent="0.2">
      <c r="A146" s="18" t="s">
        <v>24</v>
      </c>
      <c r="B146" s="18" t="s">
        <v>30</v>
      </c>
      <c r="C146" s="18" t="s">
        <v>0</v>
      </c>
      <c r="D146" s="18">
        <v>1871</v>
      </c>
    </row>
    <row r="147" spans="1:4" x14ac:dyDescent="0.2">
      <c r="A147" s="18" t="s">
        <v>24</v>
      </c>
      <c r="B147" s="18" t="s">
        <v>30</v>
      </c>
      <c r="C147" s="18" t="s">
        <v>1</v>
      </c>
      <c r="D147" s="18">
        <v>263</v>
      </c>
    </row>
    <row r="148" spans="1:4" x14ac:dyDescent="0.2">
      <c r="A148" s="18" t="s">
        <v>24</v>
      </c>
      <c r="B148" s="18" t="s">
        <v>14</v>
      </c>
      <c r="C148" s="18" t="s">
        <v>0</v>
      </c>
      <c r="D148" s="18">
        <v>538</v>
      </c>
    </row>
    <row r="149" spans="1:4" x14ac:dyDescent="0.2">
      <c r="A149" s="18" t="s">
        <v>24</v>
      </c>
      <c r="B149" s="18" t="s">
        <v>14</v>
      </c>
      <c r="C149" s="18" t="s">
        <v>1</v>
      </c>
      <c r="D149" s="18">
        <v>110</v>
      </c>
    </row>
    <row r="150" spans="1:4" x14ac:dyDescent="0.2">
      <c r="A150" s="18" t="s">
        <v>24</v>
      </c>
      <c r="B150" s="18" t="s">
        <v>33</v>
      </c>
      <c r="C150" s="18" t="s">
        <v>0</v>
      </c>
      <c r="D150" s="18">
        <v>429</v>
      </c>
    </row>
    <row r="151" spans="1:4" x14ac:dyDescent="0.2">
      <c r="A151" s="18" t="s">
        <v>24</v>
      </c>
      <c r="B151" s="18" t="s">
        <v>33</v>
      </c>
      <c r="C151" s="18" t="s">
        <v>1</v>
      </c>
      <c r="D151" s="18">
        <v>1382</v>
      </c>
    </row>
    <row r="152" spans="1:4" x14ac:dyDescent="0.2">
      <c r="A152" s="18" t="s">
        <v>24</v>
      </c>
      <c r="B152" s="18" t="s">
        <v>32</v>
      </c>
      <c r="C152" s="18" t="s">
        <v>0</v>
      </c>
      <c r="D152" s="18">
        <v>2131</v>
      </c>
    </row>
    <row r="153" spans="1:4" x14ac:dyDescent="0.2">
      <c r="A153" s="18" t="s">
        <v>24</v>
      </c>
      <c r="B153" s="18" t="s">
        <v>32</v>
      </c>
      <c r="C153" s="18" t="s">
        <v>1</v>
      </c>
      <c r="D153" s="18">
        <v>1165</v>
      </c>
    </row>
    <row r="154" spans="1:4" x14ac:dyDescent="0.2">
      <c r="A154" s="18" t="s">
        <v>24</v>
      </c>
      <c r="B154" s="18" t="s">
        <v>16</v>
      </c>
      <c r="C154" s="18" t="s">
        <v>0</v>
      </c>
      <c r="D154" s="18">
        <v>1434</v>
      </c>
    </row>
    <row r="155" spans="1:4" x14ac:dyDescent="0.2">
      <c r="A155" s="18" t="s">
        <v>24</v>
      </c>
      <c r="B155" s="18" t="s">
        <v>16</v>
      </c>
      <c r="C155" s="18" t="s">
        <v>1</v>
      </c>
      <c r="D155" s="18">
        <v>292</v>
      </c>
    </row>
    <row r="156" spans="1:4" x14ac:dyDescent="0.2">
      <c r="A156" s="18" t="s">
        <v>24</v>
      </c>
      <c r="B156" s="18" t="s">
        <v>20</v>
      </c>
      <c r="C156" s="18" t="s">
        <v>0</v>
      </c>
      <c r="D156" s="18">
        <v>103</v>
      </c>
    </row>
    <row r="157" spans="1:4" x14ac:dyDescent="0.2">
      <c r="A157" s="18" t="s">
        <v>24</v>
      </c>
      <c r="B157" s="18" t="s">
        <v>20</v>
      </c>
      <c r="C157" s="18" t="s">
        <v>1</v>
      </c>
      <c r="D157" s="18">
        <v>124</v>
      </c>
    </row>
    <row r="158" spans="1:4" x14ac:dyDescent="0.2">
      <c r="A158" s="18" t="s">
        <v>29</v>
      </c>
      <c r="B158" s="18" t="s">
        <v>15</v>
      </c>
      <c r="C158" s="18" t="s">
        <v>0</v>
      </c>
      <c r="D158" s="18">
        <v>414</v>
      </c>
    </row>
    <row r="159" spans="1:4" x14ac:dyDescent="0.2">
      <c r="A159" s="18" t="s">
        <v>29</v>
      </c>
      <c r="B159" s="18" t="s">
        <v>15</v>
      </c>
      <c r="C159" s="18" t="s">
        <v>1</v>
      </c>
      <c r="D159" s="18">
        <v>140</v>
      </c>
    </row>
    <row r="160" spans="1:4" x14ac:dyDescent="0.2">
      <c r="A160" s="18" t="s">
        <v>29</v>
      </c>
      <c r="B160" s="18" t="s">
        <v>31</v>
      </c>
      <c r="C160" s="18" t="s">
        <v>0</v>
      </c>
      <c r="D160" s="18">
        <v>1074</v>
      </c>
    </row>
    <row r="161" spans="1:4" x14ac:dyDescent="0.2">
      <c r="A161" s="18" t="s">
        <v>29</v>
      </c>
      <c r="B161" s="18" t="s">
        <v>31</v>
      </c>
      <c r="C161" s="18" t="s">
        <v>1</v>
      </c>
      <c r="D161" s="18">
        <v>141</v>
      </c>
    </row>
    <row r="162" spans="1:4" x14ac:dyDescent="0.2">
      <c r="A162" s="18" t="s">
        <v>29</v>
      </c>
      <c r="B162" s="18" t="s">
        <v>18</v>
      </c>
      <c r="C162" s="18" t="s">
        <v>0</v>
      </c>
      <c r="D162" s="18">
        <v>552</v>
      </c>
    </row>
    <row r="163" spans="1:4" x14ac:dyDescent="0.2">
      <c r="A163" s="18" t="s">
        <v>29</v>
      </c>
      <c r="B163" s="18" t="s">
        <v>18</v>
      </c>
      <c r="C163" s="18" t="s">
        <v>1</v>
      </c>
      <c r="D163" s="18">
        <v>137</v>
      </c>
    </row>
    <row r="164" spans="1:4" x14ac:dyDescent="0.2">
      <c r="A164" s="18" t="s">
        <v>29</v>
      </c>
      <c r="B164" s="18" t="s">
        <v>19</v>
      </c>
      <c r="C164" s="18" t="s">
        <v>0</v>
      </c>
      <c r="D164" s="18">
        <v>401</v>
      </c>
    </row>
    <row r="165" spans="1:4" x14ac:dyDescent="0.2">
      <c r="A165" s="18" t="s">
        <v>29</v>
      </c>
      <c r="B165" s="18" t="s">
        <v>19</v>
      </c>
      <c r="C165" s="18" t="s">
        <v>1</v>
      </c>
      <c r="D165" s="18">
        <v>172</v>
      </c>
    </row>
    <row r="166" spans="1:4" x14ac:dyDescent="0.2">
      <c r="A166" s="18" t="s">
        <v>29</v>
      </c>
      <c r="B166" s="18" t="s">
        <v>127</v>
      </c>
      <c r="C166" s="18" t="s">
        <v>0</v>
      </c>
      <c r="D166" s="18">
        <v>1432</v>
      </c>
    </row>
    <row r="167" spans="1:4" x14ac:dyDescent="0.2">
      <c r="A167" s="18" t="s">
        <v>29</v>
      </c>
      <c r="B167" s="18" t="s">
        <v>127</v>
      </c>
      <c r="C167" s="18" t="s">
        <v>1</v>
      </c>
      <c r="D167" s="18">
        <v>191</v>
      </c>
    </row>
    <row r="168" spans="1:4" x14ac:dyDescent="0.2">
      <c r="A168" s="18" t="s">
        <v>29</v>
      </c>
      <c r="B168" s="18" t="s">
        <v>13</v>
      </c>
      <c r="C168" s="18" t="s">
        <v>0</v>
      </c>
      <c r="D168" s="18">
        <v>458</v>
      </c>
    </row>
    <row r="169" spans="1:4" x14ac:dyDescent="0.2">
      <c r="A169" s="18" t="s">
        <v>29</v>
      </c>
      <c r="B169" s="18" t="s">
        <v>13</v>
      </c>
      <c r="C169" s="18" t="s">
        <v>1</v>
      </c>
      <c r="D169" s="18">
        <v>199</v>
      </c>
    </row>
    <row r="170" spans="1:4" x14ac:dyDescent="0.2">
      <c r="A170" s="18" t="s">
        <v>29</v>
      </c>
      <c r="B170" s="18" t="s">
        <v>54</v>
      </c>
      <c r="C170" s="18" t="s">
        <v>0</v>
      </c>
      <c r="D170" s="18">
        <v>499</v>
      </c>
    </row>
    <row r="171" spans="1:4" x14ac:dyDescent="0.2">
      <c r="A171" s="18" t="s">
        <v>29</v>
      </c>
      <c r="B171" s="18" t="s">
        <v>54</v>
      </c>
      <c r="C171" s="18" t="s">
        <v>1</v>
      </c>
      <c r="D171" s="18">
        <v>101</v>
      </c>
    </row>
    <row r="172" spans="1:4" x14ac:dyDescent="0.2">
      <c r="A172" s="18" t="s">
        <v>29</v>
      </c>
      <c r="B172" s="18" t="s">
        <v>30</v>
      </c>
      <c r="C172" s="18" t="s">
        <v>0</v>
      </c>
      <c r="D172" s="18">
        <v>1887</v>
      </c>
    </row>
    <row r="173" spans="1:4" x14ac:dyDescent="0.2">
      <c r="A173" s="18" t="s">
        <v>29</v>
      </c>
      <c r="B173" s="18" t="s">
        <v>30</v>
      </c>
      <c r="C173" s="18" t="s">
        <v>1</v>
      </c>
      <c r="D173" s="18">
        <v>232</v>
      </c>
    </row>
    <row r="174" spans="1:4" x14ac:dyDescent="0.2">
      <c r="A174" s="18" t="s">
        <v>29</v>
      </c>
      <c r="B174" s="18" t="s">
        <v>14</v>
      </c>
      <c r="C174" s="18" t="s">
        <v>0</v>
      </c>
      <c r="D174" s="18">
        <v>501</v>
      </c>
    </row>
    <row r="175" spans="1:4" x14ac:dyDescent="0.2">
      <c r="A175" s="18" t="s">
        <v>29</v>
      </c>
      <c r="B175" s="18" t="s">
        <v>14</v>
      </c>
      <c r="C175" s="18" t="s">
        <v>1</v>
      </c>
      <c r="D175" s="18">
        <v>99</v>
      </c>
    </row>
    <row r="176" spans="1:4" x14ac:dyDescent="0.2">
      <c r="A176" s="18" t="s">
        <v>29</v>
      </c>
      <c r="B176" s="18" t="s">
        <v>33</v>
      </c>
      <c r="C176" s="18" t="s">
        <v>0</v>
      </c>
      <c r="D176" s="18">
        <v>414</v>
      </c>
    </row>
    <row r="177" spans="1:4" x14ac:dyDescent="0.2">
      <c r="A177" s="18" t="s">
        <v>29</v>
      </c>
      <c r="B177" s="18" t="s">
        <v>33</v>
      </c>
      <c r="C177" s="18" t="s">
        <v>1</v>
      </c>
      <c r="D177" s="18">
        <v>1620</v>
      </c>
    </row>
    <row r="178" spans="1:4" x14ac:dyDescent="0.2">
      <c r="A178" s="18" t="s">
        <v>29</v>
      </c>
      <c r="B178" s="18" t="s">
        <v>32</v>
      </c>
      <c r="C178" s="18" t="s">
        <v>0</v>
      </c>
      <c r="D178" s="18">
        <v>2110</v>
      </c>
    </row>
    <row r="179" spans="1:4" x14ac:dyDescent="0.2">
      <c r="A179" s="18" t="s">
        <v>29</v>
      </c>
      <c r="B179" s="18" t="s">
        <v>32</v>
      </c>
      <c r="C179" s="18" t="s">
        <v>1</v>
      </c>
      <c r="D179" s="18">
        <v>1095</v>
      </c>
    </row>
    <row r="180" spans="1:4" x14ac:dyDescent="0.2">
      <c r="A180" s="18" t="s">
        <v>29</v>
      </c>
      <c r="B180" s="18" t="s">
        <v>16</v>
      </c>
      <c r="C180" s="18" t="s">
        <v>0</v>
      </c>
      <c r="D180" s="18">
        <v>1424</v>
      </c>
    </row>
    <row r="181" spans="1:4" x14ac:dyDescent="0.2">
      <c r="A181" s="18" t="s">
        <v>29</v>
      </c>
      <c r="B181" s="18" t="s">
        <v>16</v>
      </c>
      <c r="C181" s="18" t="s">
        <v>1</v>
      </c>
      <c r="D181" s="18">
        <v>306</v>
      </c>
    </row>
    <row r="182" spans="1:4" x14ac:dyDescent="0.2">
      <c r="A182" s="18" t="s">
        <v>29</v>
      </c>
      <c r="B182" s="18" t="s">
        <v>20</v>
      </c>
      <c r="C182" s="18" t="s">
        <v>0</v>
      </c>
      <c r="D182" s="18">
        <v>121</v>
      </c>
    </row>
    <row r="183" spans="1:4" x14ac:dyDescent="0.2">
      <c r="A183" s="18" t="s">
        <v>29</v>
      </c>
      <c r="B183" s="18" t="s">
        <v>20</v>
      </c>
      <c r="C183" s="18" t="s">
        <v>1</v>
      </c>
      <c r="D183" s="18">
        <v>152</v>
      </c>
    </row>
    <row r="184" spans="1:4" x14ac:dyDescent="0.2">
      <c r="A184" s="18" t="s">
        <v>37</v>
      </c>
      <c r="B184" s="18" t="s">
        <v>15</v>
      </c>
      <c r="C184" s="18" t="s">
        <v>0</v>
      </c>
      <c r="D184" s="18">
        <v>368</v>
      </c>
    </row>
    <row r="185" spans="1:4" x14ac:dyDescent="0.2">
      <c r="A185" s="18" t="s">
        <v>37</v>
      </c>
      <c r="B185" s="18" t="s">
        <v>15</v>
      </c>
      <c r="C185" s="18" t="s">
        <v>1</v>
      </c>
      <c r="D185" s="18">
        <v>187</v>
      </c>
    </row>
    <row r="186" spans="1:4" x14ac:dyDescent="0.2">
      <c r="A186" s="18" t="s">
        <v>37</v>
      </c>
      <c r="B186" s="18" t="s">
        <v>31</v>
      </c>
      <c r="C186" s="18" t="s">
        <v>0</v>
      </c>
      <c r="D186" s="18">
        <v>1136</v>
      </c>
    </row>
    <row r="187" spans="1:4" x14ac:dyDescent="0.2">
      <c r="A187" s="18" t="s">
        <v>37</v>
      </c>
      <c r="B187" s="18" t="s">
        <v>31</v>
      </c>
      <c r="C187" s="18" t="s">
        <v>1</v>
      </c>
      <c r="D187" s="18">
        <v>153</v>
      </c>
    </row>
    <row r="188" spans="1:4" x14ac:dyDescent="0.2">
      <c r="A188" s="18" t="s">
        <v>37</v>
      </c>
      <c r="B188" s="18" t="s">
        <v>18</v>
      </c>
      <c r="C188" s="18" t="s">
        <v>0</v>
      </c>
      <c r="D188" s="18">
        <v>540</v>
      </c>
    </row>
    <row r="189" spans="1:4" x14ac:dyDescent="0.2">
      <c r="A189" s="18" t="s">
        <v>37</v>
      </c>
      <c r="B189" s="18" t="s">
        <v>18</v>
      </c>
      <c r="C189" s="18" t="s">
        <v>1</v>
      </c>
      <c r="D189" s="18">
        <v>142</v>
      </c>
    </row>
    <row r="190" spans="1:4" x14ac:dyDescent="0.2">
      <c r="A190" s="18" t="s">
        <v>37</v>
      </c>
      <c r="B190" s="18" t="s">
        <v>19</v>
      </c>
      <c r="C190" s="18" t="s">
        <v>0</v>
      </c>
      <c r="D190" s="18">
        <v>378</v>
      </c>
    </row>
    <row r="191" spans="1:4" x14ac:dyDescent="0.2">
      <c r="A191" s="18" t="s">
        <v>37</v>
      </c>
      <c r="B191" s="18" t="s">
        <v>19</v>
      </c>
      <c r="C191" s="18" t="s">
        <v>1</v>
      </c>
      <c r="D191" s="18">
        <v>183</v>
      </c>
    </row>
    <row r="192" spans="1:4" x14ac:dyDescent="0.2">
      <c r="A192" s="18" t="s">
        <v>37</v>
      </c>
      <c r="B192" s="18" t="s">
        <v>127</v>
      </c>
      <c r="C192" s="18" t="s">
        <v>0</v>
      </c>
      <c r="D192" s="18">
        <v>1454</v>
      </c>
    </row>
    <row r="193" spans="1:4" x14ac:dyDescent="0.2">
      <c r="A193" s="18" t="s">
        <v>37</v>
      </c>
      <c r="B193" s="18" t="s">
        <v>127</v>
      </c>
      <c r="C193" s="18" t="s">
        <v>1</v>
      </c>
      <c r="D193" s="18">
        <v>188</v>
      </c>
    </row>
    <row r="194" spans="1:4" x14ac:dyDescent="0.2">
      <c r="A194" s="18" t="s">
        <v>37</v>
      </c>
      <c r="B194" s="18" t="s">
        <v>13</v>
      </c>
      <c r="C194" s="18" t="s">
        <v>0</v>
      </c>
      <c r="D194" s="18">
        <v>429</v>
      </c>
    </row>
    <row r="195" spans="1:4" x14ac:dyDescent="0.2">
      <c r="A195" s="18" t="s">
        <v>37</v>
      </c>
      <c r="B195" s="18" t="s">
        <v>13</v>
      </c>
      <c r="C195" s="18" t="s">
        <v>1</v>
      </c>
      <c r="D195" s="18">
        <v>149</v>
      </c>
    </row>
    <row r="196" spans="1:4" x14ac:dyDescent="0.2">
      <c r="A196" s="18" t="s">
        <v>37</v>
      </c>
      <c r="B196" s="18" t="s">
        <v>54</v>
      </c>
      <c r="C196" s="18" t="s">
        <v>0</v>
      </c>
      <c r="D196" s="18">
        <v>530</v>
      </c>
    </row>
    <row r="197" spans="1:4" x14ac:dyDescent="0.2">
      <c r="A197" s="18" t="s">
        <v>37</v>
      </c>
      <c r="B197" s="18" t="s">
        <v>54</v>
      </c>
      <c r="C197" s="18" t="s">
        <v>1</v>
      </c>
      <c r="D197" s="18">
        <v>143</v>
      </c>
    </row>
    <row r="198" spans="1:4" x14ac:dyDescent="0.2">
      <c r="A198" s="18" t="s">
        <v>37</v>
      </c>
      <c r="B198" s="18" t="s">
        <v>30</v>
      </c>
      <c r="C198" s="18" t="s">
        <v>0</v>
      </c>
      <c r="D198" s="18">
        <v>1849</v>
      </c>
    </row>
    <row r="199" spans="1:4" x14ac:dyDescent="0.2">
      <c r="A199" s="18" t="s">
        <v>37</v>
      </c>
      <c r="B199" s="18" t="s">
        <v>30</v>
      </c>
      <c r="C199" s="18" t="s">
        <v>1</v>
      </c>
      <c r="D199" s="18">
        <v>197</v>
      </c>
    </row>
    <row r="200" spans="1:4" x14ac:dyDescent="0.2">
      <c r="A200" s="18" t="s">
        <v>37</v>
      </c>
      <c r="B200" s="18" t="s">
        <v>14</v>
      </c>
      <c r="C200" s="18" t="s">
        <v>0</v>
      </c>
      <c r="D200" s="18">
        <v>453</v>
      </c>
    </row>
    <row r="201" spans="1:4" x14ac:dyDescent="0.2">
      <c r="A201" s="18" t="s">
        <v>37</v>
      </c>
      <c r="B201" s="18" t="s">
        <v>14</v>
      </c>
      <c r="C201" s="18" t="s">
        <v>1</v>
      </c>
      <c r="D201" s="18">
        <v>100</v>
      </c>
    </row>
    <row r="202" spans="1:4" x14ac:dyDescent="0.2">
      <c r="A202" s="18" t="s">
        <v>37</v>
      </c>
      <c r="B202" s="18" t="s">
        <v>33</v>
      </c>
      <c r="C202" s="18" t="s">
        <v>0</v>
      </c>
      <c r="D202" s="18">
        <v>445</v>
      </c>
    </row>
    <row r="203" spans="1:4" x14ac:dyDescent="0.2">
      <c r="A203" s="18" t="s">
        <v>37</v>
      </c>
      <c r="B203" s="18" t="s">
        <v>33</v>
      </c>
      <c r="C203" s="18" t="s">
        <v>1</v>
      </c>
      <c r="D203" s="18">
        <v>1382</v>
      </c>
    </row>
    <row r="204" spans="1:4" x14ac:dyDescent="0.2">
      <c r="A204" s="18" t="s">
        <v>37</v>
      </c>
      <c r="B204" s="18" t="s">
        <v>32</v>
      </c>
      <c r="C204" s="18" t="s">
        <v>0</v>
      </c>
      <c r="D204" s="18">
        <v>2108</v>
      </c>
    </row>
    <row r="205" spans="1:4" x14ac:dyDescent="0.2">
      <c r="A205" s="18" t="s">
        <v>37</v>
      </c>
      <c r="B205" s="18" t="s">
        <v>32</v>
      </c>
      <c r="C205" s="18" t="s">
        <v>1</v>
      </c>
      <c r="D205" s="18">
        <v>1128</v>
      </c>
    </row>
    <row r="206" spans="1:4" x14ac:dyDescent="0.2">
      <c r="A206" s="18" t="s">
        <v>37</v>
      </c>
      <c r="B206" s="18" t="s">
        <v>16</v>
      </c>
      <c r="C206" s="18" t="s">
        <v>0</v>
      </c>
      <c r="D206" s="18">
        <v>1368</v>
      </c>
    </row>
    <row r="207" spans="1:4" x14ac:dyDescent="0.2">
      <c r="A207" s="18" t="s">
        <v>37</v>
      </c>
      <c r="B207" s="18" t="s">
        <v>16</v>
      </c>
      <c r="C207" s="18" t="s">
        <v>1</v>
      </c>
      <c r="D207" s="18">
        <v>344</v>
      </c>
    </row>
    <row r="208" spans="1:4" x14ac:dyDescent="0.2">
      <c r="A208" s="18" t="s">
        <v>37</v>
      </c>
      <c r="B208" s="18" t="s">
        <v>20</v>
      </c>
      <c r="C208" s="18" t="s">
        <v>0</v>
      </c>
      <c r="D208" s="18">
        <v>107</v>
      </c>
    </row>
    <row r="209" spans="1:4" x14ac:dyDescent="0.2">
      <c r="A209" s="18" t="s">
        <v>37</v>
      </c>
      <c r="B209" s="18" t="s">
        <v>20</v>
      </c>
      <c r="C209" s="18" t="s">
        <v>1</v>
      </c>
      <c r="D209" s="18">
        <v>160</v>
      </c>
    </row>
    <row r="210" spans="1:4" x14ac:dyDescent="0.2">
      <c r="A210" s="18" t="s">
        <v>38</v>
      </c>
      <c r="B210" s="18" t="s">
        <v>15</v>
      </c>
      <c r="C210" s="18" t="s">
        <v>0</v>
      </c>
      <c r="D210" s="18">
        <v>405</v>
      </c>
    </row>
    <row r="211" spans="1:4" x14ac:dyDescent="0.2">
      <c r="A211" s="18" t="s">
        <v>38</v>
      </c>
      <c r="B211" s="18" t="s">
        <v>15</v>
      </c>
      <c r="C211" s="18" t="s">
        <v>1</v>
      </c>
      <c r="D211" s="18">
        <v>138</v>
      </c>
    </row>
    <row r="212" spans="1:4" x14ac:dyDescent="0.2">
      <c r="A212" s="18" t="s">
        <v>38</v>
      </c>
      <c r="B212" s="18" t="s">
        <v>31</v>
      </c>
      <c r="C212" s="18" t="s">
        <v>0</v>
      </c>
      <c r="D212" s="18">
        <v>1028</v>
      </c>
    </row>
    <row r="213" spans="1:4" x14ac:dyDescent="0.2">
      <c r="A213" s="18" t="s">
        <v>38</v>
      </c>
      <c r="B213" s="18" t="s">
        <v>31</v>
      </c>
      <c r="C213" s="18" t="s">
        <v>1</v>
      </c>
      <c r="D213" s="18">
        <v>139</v>
      </c>
    </row>
    <row r="214" spans="1:4" x14ac:dyDescent="0.2">
      <c r="A214" s="18" t="s">
        <v>38</v>
      </c>
      <c r="B214" s="18" t="s">
        <v>18</v>
      </c>
      <c r="C214" s="18" t="s">
        <v>0</v>
      </c>
      <c r="D214" s="18">
        <v>477</v>
      </c>
    </row>
    <row r="215" spans="1:4" x14ac:dyDescent="0.2">
      <c r="A215" s="18" t="s">
        <v>38</v>
      </c>
      <c r="B215" s="18" t="s">
        <v>18</v>
      </c>
      <c r="C215" s="18" t="s">
        <v>1</v>
      </c>
      <c r="D215" s="18">
        <v>105</v>
      </c>
    </row>
    <row r="216" spans="1:4" x14ac:dyDescent="0.2">
      <c r="A216" s="18" t="s">
        <v>38</v>
      </c>
      <c r="B216" s="18" t="s">
        <v>19</v>
      </c>
      <c r="C216" s="18" t="s">
        <v>0</v>
      </c>
      <c r="D216" s="18">
        <v>350</v>
      </c>
    </row>
    <row r="217" spans="1:4" x14ac:dyDescent="0.2">
      <c r="A217" s="18" t="s">
        <v>38</v>
      </c>
      <c r="B217" s="18" t="s">
        <v>19</v>
      </c>
      <c r="C217" s="18" t="s">
        <v>1</v>
      </c>
      <c r="D217" s="18">
        <v>133</v>
      </c>
    </row>
    <row r="218" spans="1:4" x14ac:dyDescent="0.2">
      <c r="A218" s="18" t="s">
        <v>38</v>
      </c>
      <c r="B218" s="18" t="s">
        <v>127</v>
      </c>
      <c r="C218" s="18" t="s">
        <v>0</v>
      </c>
      <c r="D218" s="18">
        <v>1356</v>
      </c>
    </row>
    <row r="219" spans="1:4" x14ac:dyDescent="0.2">
      <c r="A219" s="18" t="s">
        <v>38</v>
      </c>
      <c r="B219" s="18" t="s">
        <v>127</v>
      </c>
      <c r="C219" s="18" t="s">
        <v>1</v>
      </c>
      <c r="D219" s="18">
        <v>154</v>
      </c>
    </row>
    <row r="220" spans="1:4" x14ac:dyDescent="0.2">
      <c r="A220" s="18" t="s">
        <v>38</v>
      </c>
      <c r="B220" s="18" t="s">
        <v>13</v>
      </c>
      <c r="C220" s="18" t="s">
        <v>0</v>
      </c>
      <c r="D220" s="18">
        <v>438</v>
      </c>
    </row>
    <row r="221" spans="1:4" x14ac:dyDescent="0.2">
      <c r="A221" s="18" t="s">
        <v>38</v>
      </c>
      <c r="B221" s="18" t="s">
        <v>13</v>
      </c>
      <c r="C221" s="18" t="s">
        <v>1</v>
      </c>
      <c r="D221" s="18">
        <v>200</v>
      </c>
    </row>
    <row r="222" spans="1:4" x14ac:dyDescent="0.2">
      <c r="A222" s="18" t="s">
        <v>38</v>
      </c>
      <c r="B222" s="18" t="s">
        <v>54</v>
      </c>
      <c r="C222" s="18" t="s">
        <v>0</v>
      </c>
      <c r="D222" s="18">
        <v>513</v>
      </c>
    </row>
    <row r="223" spans="1:4" x14ac:dyDescent="0.2">
      <c r="A223" s="18" t="s">
        <v>38</v>
      </c>
      <c r="B223" s="18" t="s">
        <v>54</v>
      </c>
      <c r="C223" s="18" t="s">
        <v>1</v>
      </c>
      <c r="D223" s="18">
        <v>103</v>
      </c>
    </row>
    <row r="224" spans="1:4" x14ac:dyDescent="0.2">
      <c r="A224" s="18" t="s">
        <v>38</v>
      </c>
      <c r="B224" s="18" t="s">
        <v>30</v>
      </c>
      <c r="C224" s="18" t="s">
        <v>0</v>
      </c>
      <c r="D224" s="18">
        <v>1954</v>
      </c>
    </row>
    <row r="225" spans="1:4" x14ac:dyDescent="0.2">
      <c r="A225" s="18" t="s">
        <v>38</v>
      </c>
      <c r="B225" s="18" t="s">
        <v>30</v>
      </c>
      <c r="C225" s="18" t="s">
        <v>1</v>
      </c>
      <c r="D225" s="18">
        <v>167</v>
      </c>
    </row>
    <row r="226" spans="1:4" x14ac:dyDescent="0.2">
      <c r="A226" s="18" t="s">
        <v>38</v>
      </c>
      <c r="B226" s="18" t="s">
        <v>14</v>
      </c>
      <c r="C226" s="18" t="s">
        <v>0</v>
      </c>
      <c r="D226" s="18">
        <v>481</v>
      </c>
    </row>
    <row r="227" spans="1:4" x14ac:dyDescent="0.2">
      <c r="A227" s="18" t="s">
        <v>38</v>
      </c>
      <c r="B227" s="18" t="s">
        <v>14</v>
      </c>
      <c r="C227" s="18" t="s">
        <v>1</v>
      </c>
      <c r="D227" s="18">
        <v>83</v>
      </c>
    </row>
    <row r="228" spans="1:4" x14ac:dyDescent="0.2">
      <c r="A228" s="18" t="s">
        <v>38</v>
      </c>
      <c r="B228" s="18" t="s">
        <v>33</v>
      </c>
      <c r="C228" s="18" t="s">
        <v>0</v>
      </c>
      <c r="D228" s="18">
        <v>396</v>
      </c>
    </row>
    <row r="229" spans="1:4" x14ac:dyDescent="0.2">
      <c r="A229" s="18" t="s">
        <v>38</v>
      </c>
      <c r="B229" s="18" t="s">
        <v>33</v>
      </c>
      <c r="C229" s="18" t="s">
        <v>1</v>
      </c>
      <c r="D229" s="18">
        <v>1022</v>
      </c>
    </row>
    <row r="230" spans="1:4" x14ac:dyDescent="0.2">
      <c r="A230" s="18" t="s">
        <v>38</v>
      </c>
      <c r="B230" s="18" t="s">
        <v>32</v>
      </c>
      <c r="C230" s="18" t="s">
        <v>0</v>
      </c>
      <c r="D230" s="18">
        <v>2574</v>
      </c>
    </row>
    <row r="231" spans="1:4" x14ac:dyDescent="0.2">
      <c r="A231" s="18" t="s">
        <v>38</v>
      </c>
      <c r="B231" s="18" t="s">
        <v>32</v>
      </c>
      <c r="C231" s="18" t="s">
        <v>1</v>
      </c>
      <c r="D231" s="18">
        <v>1007</v>
      </c>
    </row>
    <row r="232" spans="1:4" x14ac:dyDescent="0.2">
      <c r="A232" s="18" t="s">
        <v>38</v>
      </c>
      <c r="B232" s="18" t="s">
        <v>16</v>
      </c>
      <c r="C232" s="18" t="s">
        <v>0</v>
      </c>
      <c r="D232" s="18">
        <v>1288</v>
      </c>
    </row>
    <row r="233" spans="1:4" x14ac:dyDescent="0.2">
      <c r="A233" s="18" t="s">
        <v>38</v>
      </c>
      <c r="B233" s="18" t="s">
        <v>16</v>
      </c>
      <c r="C233" s="18" t="s">
        <v>1</v>
      </c>
      <c r="D233" s="18">
        <v>279</v>
      </c>
    </row>
    <row r="234" spans="1:4" x14ac:dyDescent="0.2">
      <c r="A234" s="18" t="s">
        <v>38</v>
      </c>
      <c r="B234" s="18" t="s">
        <v>20</v>
      </c>
      <c r="C234" s="18" t="s">
        <v>0</v>
      </c>
      <c r="D234" s="18">
        <v>132</v>
      </c>
    </row>
    <row r="235" spans="1:4" x14ac:dyDescent="0.2">
      <c r="A235" s="18" t="s">
        <v>38</v>
      </c>
      <c r="B235" s="18" t="s">
        <v>20</v>
      </c>
      <c r="C235" s="18" t="s">
        <v>1</v>
      </c>
      <c r="D235" s="18">
        <v>113</v>
      </c>
    </row>
    <row r="236" spans="1:4" x14ac:dyDescent="0.2">
      <c r="A236" s="18" t="s">
        <v>39</v>
      </c>
      <c r="B236" s="18" t="s">
        <v>15</v>
      </c>
      <c r="C236" s="18" t="s">
        <v>0</v>
      </c>
      <c r="D236" s="18">
        <v>410</v>
      </c>
    </row>
    <row r="237" spans="1:4" x14ac:dyDescent="0.2">
      <c r="A237" s="18" t="s">
        <v>39</v>
      </c>
      <c r="B237" s="18" t="s">
        <v>15</v>
      </c>
      <c r="C237" s="18" t="s">
        <v>1</v>
      </c>
      <c r="D237" s="18">
        <v>123</v>
      </c>
    </row>
    <row r="238" spans="1:4" x14ac:dyDescent="0.2">
      <c r="A238" s="18" t="s">
        <v>39</v>
      </c>
      <c r="B238" s="18" t="s">
        <v>31</v>
      </c>
      <c r="C238" s="18" t="s">
        <v>0</v>
      </c>
      <c r="D238" s="18">
        <v>973</v>
      </c>
    </row>
    <row r="239" spans="1:4" x14ac:dyDescent="0.2">
      <c r="A239" s="18" t="s">
        <v>39</v>
      </c>
      <c r="B239" s="18" t="s">
        <v>31</v>
      </c>
      <c r="C239" s="18" t="s">
        <v>1</v>
      </c>
      <c r="D239" s="18">
        <v>145</v>
      </c>
    </row>
    <row r="240" spans="1:4" x14ac:dyDescent="0.2">
      <c r="A240" s="18" t="s">
        <v>39</v>
      </c>
      <c r="B240" s="18" t="s">
        <v>18</v>
      </c>
      <c r="C240" s="18" t="s">
        <v>0</v>
      </c>
      <c r="D240" s="18">
        <v>427</v>
      </c>
    </row>
    <row r="241" spans="1:4" x14ac:dyDescent="0.2">
      <c r="A241" s="18" t="s">
        <v>39</v>
      </c>
      <c r="B241" s="18" t="s">
        <v>18</v>
      </c>
      <c r="C241" s="18" t="s">
        <v>1</v>
      </c>
      <c r="D241" s="18">
        <v>99</v>
      </c>
    </row>
    <row r="242" spans="1:4" x14ac:dyDescent="0.2">
      <c r="A242" s="18" t="s">
        <v>39</v>
      </c>
      <c r="B242" s="18" t="s">
        <v>19</v>
      </c>
      <c r="C242" s="18" t="s">
        <v>0</v>
      </c>
      <c r="D242" s="18">
        <v>361</v>
      </c>
    </row>
    <row r="243" spans="1:4" x14ac:dyDescent="0.2">
      <c r="A243" s="18" t="s">
        <v>39</v>
      </c>
      <c r="B243" s="18" t="s">
        <v>19</v>
      </c>
      <c r="C243" s="18" t="s">
        <v>1</v>
      </c>
      <c r="D243" s="18">
        <v>147</v>
      </c>
    </row>
    <row r="244" spans="1:4" x14ac:dyDescent="0.2">
      <c r="A244" s="18" t="s">
        <v>39</v>
      </c>
      <c r="B244" s="18" t="s">
        <v>127</v>
      </c>
      <c r="C244" s="18" t="s">
        <v>0</v>
      </c>
      <c r="D244" s="18">
        <v>1265</v>
      </c>
    </row>
    <row r="245" spans="1:4" x14ac:dyDescent="0.2">
      <c r="A245" s="18" t="s">
        <v>39</v>
      </c>
      <c r="B245" s="18" t="s">
        <v>127</v>
      </c>
      <c r="C245" s="18" t="s">
        <v>1</v>
      </c>
      <c r="D245" s="18">
        <v>157</v>
      </c>
    </row>
    <row r="246" spans="1:4" x14ac:dyDescent="0.2">
      <c r="A246" s="18" t="s">
        <v>39</v>
      </c>
      <c r="B246" s="18" t="s">
        <v>13</v>
      </c>
      <c r="C246" s="18" t="s">
        <v>0</v>
      </c>
      <c r="D246" s="18">
        <v>439</v>
      </c>
    </row>
    <row r="247" spans="1:4" x14ac:dyDescent="0.2">
      <c r="A247" s="18" t="s">
        <v>39</v>
      </c>
      <c r="B247" s="18" t="s">
        <v>13</v>
      </c>
      <c r="C247" s="18" t="s">
        <v>1</v>
      </c>
      <c r="D247" s="18">
        <v>214</v>
      </c>
    </row>
    <row r="248" spans="1:4" x14ac:dyDescent="0.2">
      <c r="A248" s="18" t="s">
        <v>39</v>
      </c>
      <c r="B248" s="18" t="s">
        <v>54</v>
      </c>
      <c r="C248" s="18" t="s">
        <v>0</v>
      </c>
      <c r="D248" s="18">
        <v>493</v>
      </c>
    </row>
    <row r="249" spans="1:4" x14ac:dyDescent="0.2">
      <c r="A249" s="18" t="s">
        <v>39</v>
      </c>
      <c r="B249" s="18" t="s">
        <v>54</v>
      </c>
      <c r="C249" s="18" t="s">
        <v>1</v>
      </c>
      <c r="D249" s="18">
        <v>74</v>
      </c>
    </row>
    <row r="250" spans="1:4" x14ac:dyDescent="0.2">
      <c r="A250" s="18" t="s">
        <v>39</v>
      </c>
      <c r="B250" s="18" t="s">
        <v>30</v>
      </c>
      <c r="C250" s="18" t="s">
        <v>0</v>
      </c>
      <c r="D250" s="18">
        <v>1781</v>
      </c>
    </row>
    <row r="251" spans="1:4" x14ac:dyDescent="0.2">
      <c r="A251" s="18" t="s">
        <v>39</v>
      </c>
      <c r="B251" s="18" t="s">
        <v>30</v>
      </c>
      <c r="C251" s="18" t="s">
        <v>1</v>
      </c>
      <c r="D251" s="18">
        <v>192</v>
      </c>
    </row>
    <row r="252" spans="1:4" x14ac:dyDescent="0.2">
      <c r="A252" s="18" t="s">
        <v>39</v>
      </c>
      <c r="B252" s="18" t="s">
        <v>14</v>
      </c>
      <c r="C252" s="18" t="s">
        <v>0</v>
      </c>
      <c r="D252" s="18">
        <v>410</v>
      </c>
    </row>
    <row r="253" spans="1:4" x14ac:dyDescent="0.2">
      <c r="A253" s="18" t="s">
        <v>39</v>
      </c>
      <c r="B253" s="18" t="s">
        <v>14</v>
      </c>
      <c r="C253" s="18" t="s">
        <v>1</v>
      </c>
      <c r="D253" s="18">
        <v>65</v>
      </c>
    </row>
    <row r="254" spans="1:4" x14ac:dyDescent="0.2">
      <c r="A254" s="18" t="s">
        <v>39</v>
      </c>
      <c r="B254" s="18" t="s">
        <v>33</v>
      </c>
      <c r="C254" s="18" t="s">
        <v>0</v>
      </c>
      <c r="D254" s="18">
        <v>407</v>
      </c>
    </row>
    <row r="255" spans="1:4" x14ac:dyDescent="0.2">
      <c r="A255" s="18" t="s">
        <v>39</v>
      </c>
      <c r="B255" s="18" t="s">
        <v>33</v>
      </c>
      <c r="C255" s="18" t="s">
        <v>1</v>
      </c>
      <c r="D255" s="18">
        <v>1362</v>
      </c>
    </row>
    <row r="256" spans="1:4" x14ac:dyDescent="0.2">
      <c r="A256" s="18" t="s">
        <v>39</v>
      </c>
      <c r="B256" s="18" t="s">
        <v>32</v>
      </c>
      <c r="C256" s="18" t="s">
        <v>0</v>
      </c>
      <c r="D256" s="18">
        <v>2171</v>
      </c>
    </row>
    <row r="257" spans="1:4" x14ac:dyDescent="0.2">
      <c r="A257" s="18" t="s">
        <v>39</v>
      </c>
      <c r="B257" s="18" t="s">
        <v>32</v>
      </c>
      <c r="C257" s="18" t="s">
        <v>1</v>
      </c>
      <c r="D257" s="18">
        <v>890</v>
      </c>
    </row>
    <row r="258" spans="1:4" x14ac:dyDescent="0.2">
      <c r="A258" s="18" t="s">
        <v>39</v>
      </c>
      <c r="B258" s="18" t="s">
        <v>16</v>
      </c>
      <c r="C258" s="18" t="s">
        <v>0</v>
      </c>
      <c r="D258" s="18">
        <v>1190</v>
      </c>
    </row>
    <row r="259" spans="1:4" x14ac:dyDescent="0.2">
      <c r="A259" s="18" t="s">
        <v>39</v>
      </c>
      <c r="B259" s="18" t="s">
        <v>16</v>
      </c>
      <c r="C259" s="18" t="s">
        <v>1</v>
      </c>
      <c r="D259" s="18">
        <v>287</v>
      </c>
    </row>
    <row r="260" spans="1:4" x14ac:dyDescent="0.2">
      <c r="A260" s="18" t="s">
        <v>39</v>
      </c>
      <c r="B260" s="18" t="s">
        <v>20</v>
      </c>
      <c r="C260" s="18" t="s">
        <v>0</v>
      </c>
      <c r="D260" s="18">
        <v>124</v>
      </c>
    </row>
    <row r="261" spans="1:4" x14ac:dyDescent="0.2">
      <c r="A261" s="18" t="s">
        <v>39</v>
      </c>
      <c r="B261" s="18" t="s">
        <v>20</v>
      </c>
      <c r="C261" s="18" t="s">
        <v>1</v>
      </c>
      <c r="D261" s="18">
        <v>126</v>
      </c>
    </row>
    <row r="262" spans="1:4" x14ac:dyDescent="0.2">
      <c r="A262" s="18" t="s">
        <v>65</v>
      </c>
      <c r="B262" s="18" t="s">
        <v>15</v>
      </c>
      <c r="C262" s="18" t="s">
        <v>0</v>
      </c>
      <c r="D262" s="18">
        <v>434</v>
      </c>
    </row>
    <row r="263" spans="1:4" x14ac:dyDescent="0.2">
      <c r="A263" s="18" t="s">
        <v>65</v>
      </c>
      <c r="B263" s="18" t="s">
        <v>15</v>
      </c>
      <c r="C263" s="18" t="s">
        <v>1</v>
      </c>
      <c r="D263" s="18">
        <v>105</v>
      </c>
    </row>
    <row r="264" spans="1:4" x14ac:dyDescent="0.2">
      <c r="A264" s="18" t="s">
        <v>65</v>
      </c>
      <c r="B264" s="18" t="s">
        <v>31</v>
      </c>
      <c r="C264" s="18" t="s">
        <v>0</v>
      </c>
      <c r="D264" s="18">
        <v>789</v>
      </c>
    </row>
    <row r="265" spans="1:4" x14ac:dyDescent="0.2">
      <c r="A265" s="18" t="s">
        <v>65</v>
      </c>
      <c r="B265" s="18" t="s">
        <v>31</v>
      </c>
      <c r="C265" s="18" t="s">
        <v>1</v>
      </c>
      <c r="D265" s="18">
        <v>119</v>
      </c>
    </row>
    <row r="266" spans="1:4" x14ac:dyDescent="0.2">
      <c r="A266" s="18" t="s">
        <v>65</v>
      </c>
      <c r="B266" s="18" t="s">
        <v>18</v>
      </c>
      <c r="C266" s="18" t="s">
        <v>0</v>
      </c>
      <c r="D266" s="18">
        <v>268</v>
      </c>
    </row>
    <row r="267" spans="1:4" x14ac:dyDescent="0.2">
      <c r="A267" s="18" t="s">
        <v>65</v>
      </c>
      <c r="B267" s="18" t="s">
        <v>18</v>
      </c>
      <c r="C267" s="18" t="s">
        <v>1</v>
      </c>
      <c r="D267" s="18">
        <v>65</v>
      </c>
    </row>
    <row r="268" spans="1:4" x14ac:dyDescent="0.2">
      <c r="A268" s="18" t="s">
        <v>65</v>
      </c>
      <c r="B268" s="18" t="s">
        <v>19</v>
      </c>
      <c r="C268" s="18" t="s">
        <v>0</v>
      </c>
      <c r="D268" s="18">
        <v>176</v>
      </c>
    </row>
    <row r="269" spans="1:4" x14ac:dyDescent="0.2">
      <c r="A269" s="18" t="s">
        <v>65</v>
      </c>
      <c r="B269" s="18" t="s">
        <v>19</v>
      </c>
      <c r="C269" s="18" t="s">
        <v>1</v>
      </c>
      <c r="D269" s="18">
        <v>99</v>
      </c>
    </row>
    <row r="270" spans="1:4" x14ac:dyDescent="0.2">
      <c r="A270" s="18" t="s">
        <v>65</v>
      </c>
      <c r="B270" s="18" t="s">
        <v>127</v>
      </c>
      <c r="C270" s="18" t="s">
        <v>0</v>
      </c>
      <c r="D270" s="18">
        <v>783</v>
      </c>
    </row>
    <row r="271" spans="1:4" x14ac:dyDescent="0.2">
      <c r="A271" s="18" t="s">
        <v>65</v>
      </c>
      <c r="B271" s="18" t="s">
        <v>127</v>
      </c>
      <c r="C271" s="18" t="s">
        <v>1</v>
      </c>
      <c r="D271" s="18">
        <v>106</v>
      </c>
    </row>
    <row r="272" spans="1:4" x14ac:dyDescent="0.2">
      <c r="A272" s="18" t="s">
        <v>65</v>
      </c>
      <c r="B272" s="18" t="s">
        <v>13</v>
      </c>
      <c r="C272" s="18" t="s">
        <v>0</v>
      </c>
      <c r="D272" s="18">
        <v>360</v>
      </c>
    </row>
    <row r="273" spans="1:4" x14ac:dyDescent="0.2">
      <c r="A273" s="18" t="s">
        <v>65</v>
      </c>
      <c r="B273" s="18" t="s">
        <v>13</v>
      </c>
      <c r="C273" s="18" t="s">
        <v>1</v>
      </c>
      <c r="D273" s="18">
        <v>142</v>
      </c>
    </row>
    <row r="274" spans="1:4" x14ac:dyDescent="0.2">
      <c r="A274" s="18" t="s">
        <v>65</v>
      </c>
      <c r="B274" s="18" t="s">
        <v>54</v>
      </c>
      <c r="C274" s="18" t="s">
        <v>0</v>
      </c>
      <c r="D274" s="18">
        <v>346</v>
      </c>
    </row>
    <row r="275" spans="1:4" x14ac:dyDescent="0.2">
      <c r="A275" s="18" t="s">
        <v>65</v>
      </c>
      <c r="B275" s="18" t="s">
        <v>54</v>
      </c>
      <c r="C275" s="18" t="s">
        <v>1</v>
      </c>
      <c r="D275" s="18">
        <v>90</v>
      </c>
    </row>
    <row r="276" spans="1:4" x14ac:dyDescent="0.2">
      <c r="A276" s="18" t="s">
        <v>65</v>
      </c>
      <c r="B276" s="18" t="s">
        <v>30</v>
      </c>
      <c r="C276" s="18" t="s">
        <v>0</v>
      </c>
      <c r="D276" s="18">
        <v>1593</v>
      </c>
    </row>
    <row r="277" spans="1:4" x14ac:dyDescent="0.2">
      <c r="A277" s="18" t="s">
        <v>65</v>
      </c>
      <c r="B277" s="18" t="s">
        <v>30</v>
      </c>
      <c r="C277" s="18" t="s">
        <v>1</v>
      </c>
      <c r="D277" s="18">
        <v>158</v>
      </c>
    </row>
    <row r="278" spans="1:4" x14ac:dyDescent="0.2">
      <c r="A278" s="18" t="s">
        <v>65</v>
      </c>
      <c r="B278" s="18" t="s">
        <v>14</v>
      </c>
      <c r="C278" s="18" t="s">
        <v>0</v>
      </c>
      <c r="D278" s="18">
        <v>271</v>
      </c>
    </row>
    <row r="279" spans="1:4" x14ac:dyDescent="0.2">
      <c r="A279" s="18" t="s">
        <v>65</v>
      </c>
      <c r="B279" s="18" t="s">
        <v>14</v>
      </c>
      <c r="C279" s="18" t="s">
        <v>1</v>
      </c>
      <c r="D279" s="18">
        <v>63</v>
      </c>
    </row>
    <row r="280" spans="1:4" x14ac:dyDescent="0.2">
      <c r="A280" s="18" t="s">
        <v>65</v>
      </c>
      <c r="B280" s="18" t="s">
        <v>33</v>
      </c>
      <c r="C280" s="18" t="s">
        <v>0</v>
      </c>
      <c r="D280" s="18">
        <v>316</v>
      </c>
    </row>
    <row r="281" spans="1:4" x14ac:dyDescent="0.2">
      <c r="A281" s="18" t="s">
        <v>65</v>
      </c>
      <c r="B281" s="18" t="s">
        <v>33</v>
      </c>
      <c r="C281" s="18" t="s">
        <v>1</v>
      </c>
      <c r="D281" s="18">
        <v>784</v>
      </c>
    </row>
    <row r="282" spans="1:4" x14ac:dyDescent="0.2">
      <c r="A282" s="18" t="s">
        <v>65</v>
      </c>
      <c r="B282" s="18" t="s">
        <v>32</v>
      </c>
      <c r="C282" s="18" t="s">
        <v>0</v>
      </c>
      <c r="D282" s="18">
        <v>2878</v>
      </c>
    </row>
    <row r="283" spans="1:4" x14ac:dyDescent="0.2">
      <c r="A283" s="18" t="s">
        <v>65</v>
      </c>
      <c r="B283" s="18" t="s">
        <v>32</v>
      </c>
      <c r="C283" s="18" t="s">
        <v>1</v>
      </c>
      <c r="D283" s="18">
        <v>712</v>
      </c>
    </row>
    <row r="284" spans="1:4" x14ac:dyDescent="0.2">
      <c r="A284" s="18" t="s">
        <v>65</v>
      </c>
      <c r="B284" s="18" t="s">
        <v>16</v>
      </c>
      <c r="C284" s="18" t="s">
        <v>0</v>
      </c>
      <c r="D284" s="18">
        <v>890</v>
      </c>
    </row>
    <row r="285" spans="1:4" x14ac:dyDescent="0.2">
      <c r="A285" s="18" t="s">
        <v>65</v>
      </c>
      <c r="B285" s="18" t="s">
        <v>16</v>
      </c>
      <c r="C285" s="18" t="s">
        <v>1</v>
      </c>
      <c r="D285" s="18">
        <v>186</v>
      </c>
    </row>
    <row r="286" spans="1:4" x14ac:dyDescent="0.2">
      <c r="A286" s="18" t="s">
        <v>65</v>
      </c>
      <c r="B286" s="18" t="s">
        <v>20</v>
      </c>
      <c r="C286" s="18" t="s">
        <v>0</v>
      </c>
      <c r="D286" s="18">
        <v>94</v>
      </c>
    </row>
    <row r="287" spans="1:4" x14ac:dyDescent="0.2">
      <c r="A287" s="18" t="s">
        <v>65</v>
      </c>
      <c r="B287" s="18" t="s">
        <v>20</v>
      </c>
      <c r="C287" s="18" t="s">
        <v>1</v>
      </c>
      <c r="D287" s="18">
        <v>97</v>
      </c>
    </row>
    <row r="288" spans="1:4" x14ac:dyDescent="0.2">
      <c r="A288" s="18" t="s">
        <v>70</v>
      </c>
      <c r="B288" s="18" t="s">
        <v>15</v>
      </c>
      <c r="C288" s="18" t="s">
        <v>0</v>
      </c>
      <c r="D288" s="18">
        <v>429</v>
      </c>
    </row>
    <row r="289" spans="1:4" x14ac:dyDescent="0.2">
      <c r="A289" s="18" t="s">
        <v>70</v>
      </c>
      <c r="B289" s="18" t="s">
        <v>15</v>
      </c>
      <c r="C289" s="18" t="s">
        <v>1</v>
      </c>
      <c r="D289" s="18">
        <v>103</v>
      </c>
    </row>
    <row r="290" spans="1:4" x14ac:dyDescent="0.2">
      <c r="A290" s="18" t="s">
        <v>70</v>
      </c>
      <c r="B290" s="18" t="s">
        <v>31</v>
      </c>
      <c r="C290" s="18" t="s">
        <v>0</v>
      </c>
      <c r="D290" s="18">
        <v>845</v>
      </c>
    </row>
    <row r="291" spans="1:4" x14ac:dyDescent="0.2">
      <c r="A291" s="18" t="s">
        <v>70</v>
      </c>
      <c r="B291" s="18" t="s">
        <v>31</v>
      </c>
      <c r="C291" s="18" t="s">
        <v>1</v>
      </c>
      <c r="D291" s="18">
        <v>136</v>
      </c>
    </row>
    <row r="292" spans="1:4" x14ac:dyDescent="0.2">
      <c r="A292" s="18" t="s">
        <v>70</v>
      </c>
      <c r="B292" s="18" t="s">
        <v>18</v>
      </c>
      <c r="C292" s="18" t="s">
        <v>0</v>
      </c>
      <c r="D292" s="18">
        <v>366</v>
      </c>
    </row>
    <row r="293" spans="1:4" x14ac:dyDescent="0.2">
      <c r="A293" s="18" t="s">
        <v>70</v>
      </c>
      <c r="B293" s="18" t="s">
        <v>18</v>
      </c>
      <c r="C293" s="18" t="s">
        <v>1</v>
      </c>
      <c r="D293" s="18">
        <v>83</v>
      </c>
    </row>
    <row r="294" spans="1:4" x14ac:dyDescent="0.2">
      <c r="A294" s="18" t="s">
        <v>70</v>
      </c>
      <c r="B294" s="18" t="s">
        <v>19</v>
      </c>
      <c r="C294" s="18" t="s">
        <v>0</v>
      </c>
      <c r="D294" s="18">
        <v>279</v>
      </c>
    </row>
    <row r="295" spans="1:4" x14ac:dyDescent="0.2">
      <c r="A295" s="18" t="s">
        <v>70</v>
      </c>
      <c r="B295" s="18" t="s">
        <v>19</v>
      </c>
      <c r="C295" s="18" t="s">
        <v>1</v>
      </c>
      <c r="D295" s="18">
        <v>107</v>
      </c>
    </row>
    <row r="296" spans="1:4" x14ac:dyDescent="0.2">
      <c r="A296" s="18" t="s">
        <v>70</v>
      </c>
      <c r="B296" s="18" t="s">
        <v>127</v>
      </c>
      <c r="C296" s="18" t="s">
        <v>0</v>
      </c>
      <c r="D296" s="18">
        <v>1267</v>
      </c>
    </row>
    <row r="297" spans="1:4" x14ac:dyDescent="0.2">
      <c r="A297" s="18" t="s">
        <v>70</v>
      </c>
      <c r="B297" s="18" t="s">
        <v>127</v>
      </c>
      <c r="C297" s="18" t="s">
        <v>1</v>
      </c>
      <c r="D297" s="18">
        <v>139</v>
      </c>
    </row>
    <row r="298" spans="1:4" x14ac:dyDescent="0.2">
      <c r="A298" s="18" t="s">
        <v>70</v>
      </c>
      <c r="B298" s="18" t="s">
        <v>13</v>
      </c>
      <c r="C298" s="18" t="s">
        <v>0</v>
      </c>
      <c r="D298" s="18">
        <v>347</v>
      </c>
    </row>
    <row r="299" spans="1:4" x14ac:dyDescent="0.2">
      <c r="A299" s="18" t="s">
        <v>70</v>
      </c>
      <c r="B299" s="18" t="s">
        <v>13</v>
      </c>
      <c r="C299" s="18" t="s">
        <v>1</v>
      </c>
      <c r="D299" s="18">
        <v>182</v>
      </c>
    </row>
    <row r="300" spans="1:4" x14ac:dyDescent="0.2">
      <c r="A300" s="18" t="s">
        <v>70</v>
      </c>
      <c r="B300" s="18" t="s">
        <v>54</v>
      </c>
      <c r="C300" s="18" t="s">
        <v>0</v>
      </c>
      <c r="D300" s="18">
        <v>423</v>
      </c>
    </row>
    <row r="301" spans="1:4" x14ac:dyDescent="0.2">
      <c r="A301" s="18" t="s">
        <v>70</v>
      </c>
      <c r="B301" s="18" t="s">
        <v>54</v>
      </c>
      <c r="C301" s="18" t="s">
        <v>1</v>
      </c>
      <c r="D301" s="18">
        <v>110</v>
      </c>
    </row>
    <row r="302" spans="1:4" x14ac:dyDescent="0.2">
      <c r="A302" s="18" t="s">
        <v>70</v>
      </c>
      <c r="B302" s="18" t="s">
        <v>30</v>
      </c>
      <c r="C302" s="18" t="s">
        <v>0</v>
      </c>
      <c r="D302" s="18">
        <v>1704</v>
      </c>
    </row>
    <row r="303" spans="1:4" x14ac:dyDescent="0.2">
      <c r="A303" s="18" t="s">
        <v>70</v>
      </c>
      <c r="B303" s="18" t="s">
        <v>30</v>
      </c>
      <c r="C303" s="18" t="s">
        <v>1</v>
      </c>
      <c r="D303" s="18">
        <v>141</v>
      </c>
    </row>
    <row r="304" spans="1:4" x14ac:dyDescent="0.2">
      <c r="A304" s="18" t="s">
        <v>70</v>
      </c>
      <c r="B304" s="18" t="s">
        <v>14</v>
      </c>
      <c r="C304" s="18" t="s">
        <v>0</v>
      </c>
      <c r="D304" s="18">
        <v>304</v>
      </c>
    </row>
    <row r="305" spans="1:4" x14ac:dyDescent="0.2">
      <c r="A305" s="18" t="s">
        <v>70</v>
      </c>
      <c r="B305" s="18" t="s">
        <v>14</v>
      </c>
      <c r="C305" s="18" t="s">
        <v>1</v>
      </c>
      <c r="D305" s="18">
        <v>58</v>
      </c>
    </row>
    <row r="306" spans="1:4" x14ac:dyDescent="0.2">
      <c r="A306" s="18" t="s">
        <v>70</v>
      </c>
      <c r="B306" s="18" t="s">
        <v>33</v>
      </c>
      <c r="C306" s="18" t="s">
        <v>0</v>
      </c>
      <c r="D306" s="18">
        <v>378</v>
      </c>
    </row>
    <row r="307" spans="1:4" x14ac:dyDescent="0.2">
      <c r="A307" s="18" t="s">
        <v>70</v>
      </c>
      <c r="B307" s="18" t="s">
        <v>33</v>
      </c>
      <c r="C307" s="18" t="s">
        <v>1</v>
      </c>
      <c r="D307" s="18">
        <v>1073</v>
      </c>
    </row>
    <row r="308" spans="1:4" x14ac:dyDescent="0.2">
      <c r="A308" s="18" t="s">
        <v>70</v>
      </c>
      <c r="B308" s="18" t="s">
        <v>32</v>
      </c>
      <c r="C308" s="18" t="s">
        <v>0</v>
      </c>
      <c r="D308" s="18">
        <v>2305</v>
      </c>
    </row>
    <row r="309" spans="1:4" x14ac:dyDescent="0.2">
      <c r="A309" s="18" t="s">
        <v>70</v>
      </c>
      <c r="B309" s="18" t="s">
        <v>32</v>
      </c>
      <c r="C309" s="18" t="s">
        <v>1</v>
      </c>
      <c r="D309" s="18">
        <v>647</v>
      </c>
    </row>
    <row r="310" spans="1:4" x14ac:dyDescent="0.2">
      <c r="A310" s="18" t="s">
        <v>70</v>
      </c>
      <c r="B310" s="18" t="s">
        <v>16</v>
      </c>
      <c r="C310" s="18" t="s">
        <v>0</v>
      </c>
      <c r="D310" s="18">
        <v>1094</v>
      </c>
    </row>
    <row r="311" spans="1:4" x14ac:dyDescent="0.2">
      <c r="A311" s="18" t="s">
        <v>70</v>
      </c>
      <c r="B311" s="18" t="s">
        <v>16</v>
      </c>
      <c r="C311" s="18" t="s">
        <v>1</v>
      </c>
      <c r="D311" s="18">
        <v>211</v>
      </c>
    </row>
    <row r="312" spans="1:4" x14ac:dyDescent="0.2">
      <c r="A312" s="18" t="s">
        <v>70</v>
      </c>
      <c r="B312" s="18" t="s">
        <v>20</v>
      </c>
      <c r="C312" s="18" t="s">
        <v>0</v>
      </c>
      <c r="D312" s="18">
        <v>115</v>
      </c>
    </row>
    <row r="313" spans="1:4" x14ac:dyDescent="0.2">
      <c r="A313" s="18" t="s">
        <v>70</v>
      </c>
      <c r="B313" s="18" t="s">
        <v>20</v>
      </c>
      <c r="C313" s="18" t="s">
        <v>1</v>
      </c>
      <c r="D313" s="18">
        <v>108</v>
      </c>
    </row>
    <row r="314" spans="1:4" x14ac:dyDescent="0.2">
      <c r="A314" s="18" t="s">
        <v>77</v>
      </c>
      <c r="B314" s="18" t="s">
        <v>15</v>
      </c>
      <c r="C314" s="18" t="s">
        <v>0</v>
      </c>
      <c r="D314" s="18">
        <v>383</v>
      </c>
    </row>
    <row r="315" spans="1:4" x14ac:dyDescent="0.2">
      <c r="A315" s="18" t="s">
        <v>77</v>
      </c>
      <c r="B315" s="18" t="s">
        <v>15</v>
      </c>
      <c r="C315" s="18" t="s">
        <v>1</v>
      </c>
      <c r="D315" s="18">
        <v>104</v>
      </c>
    </row>
    <row r="316" spans="1:4" x14ac:dyDescent="0.2">
      <c r="A316" s="18" t="s">
        <v>77</v>
      </c>
      <c r="B316" s="18" t="s">
        <v>31</v>
      </c>
      <c r="C316" s="18" t="s">
        <v>0</v>
      </c>
      <c r="D316" s="18">
        <v>846</v>
      </c>
    </row>
    <row r="317" spans="1:4" x14ac:dyDescent="0.2">
      <c r="A317" s="18" t="s">
        <v>77</v>
      </c>
      <c r="B317" s="18" t="s">
        <v>31</v>
      </c>
      <c r="C317" s="18" t="s">
        <v>1</v>
      </c>
      <c r="D317" s="18">
        <v>130</v>
      </c>
    </row>
    <row r="318" spans="1:4" x14ac:dyDescent="0.2">
      <c r="A318" s="18" t="s">
        <v>77</v>
      </c>
      <c r="B318" s="18" t="s">
        <v>18</v>
      </c>
      <c r="C318" s="18" t="s">
        <v>0</v>
      </c>
      <c r="D318" s="18">
        <v>429</v>
      </c>
    </row>
    <row r="319" spans="1:4" x14ac:dyDescent="0.2">
      <c r="A319" s="18" t="s">
        <v>77</v>
      </c>
      <c r="B319" s="18" t="s">
        <v>18</v>
      </c>
      <c r="C319" s="18" t="s">
        <v>1</v>
      </c>
      <c r="D319" s="18">
        <v>94</v>
      </c>
    </row>
    <row r="320" spans="1:4" x14ac:dyDescent="0.2">
      <c r="A320" s="18" t="s">
        <v>77</v>
      </c>
      <c r="B320" s="18" t="s">
        <v>19</v>
      </c>
      <c r="C320" s="18" t="s">
        <v>0</v>
      </c>
      <c r="D320" s="18">
        <v>328</v>
      </c>
    </row>
    <row r="321" spans="1:4" x14ac:dyDescent="0.2">
      <c r="A321" s="18" t="s">
        <v>77</v>
      </c>
      <c r="B321" s="18" t="s">
        <v>19</v>
      </c>
      <c r="C321" s="18" t="s">
        <v>1</v>
      </c>
      <c r="D321" s="18">
        <v>132</v>
      </c>
    </row>
    <row r="322" spans="1:4" x14ac:dyDescent="0.2">
      <c r="A322" s="18" t="s">
        <v>77</v>
      </c>
      <c r="B322" s="18" t="s">
        <v>127</v>
      </c>
      <c r="C322" s="18" t="s">
        <v>0</v>
      </c>
      <c r="D322" s="18">
        <v>1227</v>
      </c>
    </row>
    <row r="323" spans="1:4" x14ac:dyDescent="0.2">
      <c r="A323" s="18" t="s">
        <v>77</v>
      </c>
      <c r="B323" s="18" t="s">
        <v>127</v>
      </c>
      <c r="C323" s="18" t="s">
        <v>1</v>
      </c>
      <c r="D323" s="18">
        <v>134</v>
      </c>
    </row>
    <row r="324" spans="1:4" x14ac:dyDescent="0.2">
      <c r="A324" s="18" t="s">
        <v>77</v>
      </c>
      <c r="B324" s="18" t="s">
        <v>13</v>
      </c>
      <c r="C324" s="18" t="s">
        <v>0</v>
      </c>
      <c r="D324" s="18">
        <v>334</v>
      </c>
    </row>
    <row r="325" spans="1:4" x14ac:dyDescent="0.2">
      <c r="A325" s="18" t="s">
        <v>77</v>
      </c>
      <c r="B325" s="18" t="s">
        <v>13</v>
      </c>
      <c r="C325" s="18" t="s">
        <v>1</v>
      </c>
      <c r="D325" s="18">
        <v>211</v>
      </c>
    </row>
    <row r="326" spans="1:4" x14ac:dyDescent="0.2">
      <c r="A326" s="18" t="s">
        <v>77</v>
      </c>
      <c r="B326" s="18" t="s">
        <v>54</v>
      </c>
      <c r="C326" s="18" t="s">
        <v>0</v>
      </c>
      <c r="D326" s="18">
        <v>479</v>
      </c>
    </row>
    <row r="327" spans="1:4" x14ac:dyDescent="0.2">
      <c r="A327" s="18" t="s">
        <v>77</v>
      </c>
      <c r="B327" s="18" t="s">
        <v>54</v>
      </c>
      <c r="C327" s="18" t="s">
        <v>1</v>
      </c>
      <c r="D327" s="18">
        <v>110</v>
      </c>
    </row>
    <row r="328" spans="1:4" x14ac:dyDescent="0.2">
      <c r="A328" s="18" t="s">
        <v>77</v>
      </c>
      <c r="B328" s="18" t="s">
        <v>30</v>
      </c>
      <c r="C328" s="18" t="s">
        <v>0</v>
      </c>
      <c r="D328" s="18">
        <v>1624</v>
      </c>
    </row>
    <row r="329" spans="1:4" x14ac:dyDescent="0.2">
      <c r="A329" s="18" t="s">
        <v>77</v>
      </c>
      <c r="B329" s="18" t="s">
        <v>30</v>
      </c>
      <c r="C329" s="18" t="s">
        <v>1</v>
      </c>
      <c r="D329" s="18">
        <v>155</v>
      </c>
    </row>
    <row r="330" spans="1:4" x14ac:dyDescent="0.2">
      <c r="A330" s="18" t="s">
        <v>77</v>
      </c>
      <c r="B330" s="18" t="s">
        <v>14</v>
      </c>
      <c r="C330" s="18" t="s">
        <v>0</v>
      </c>
      <c r="D330" s="18">
        <v>301</v>
      </c>
    </row>
    <row r="331" spans="1:4" x14ac:dyDescent="0.2">
      <c r="A331" s="18" t="s">
        <v>77</v>
      </c>
      <c r="B331" s="18" t="s">
        <v>14</v>
      </c>
      <c r="C331" s="18" t="s">
        <v>1</v>
      </c>
      <c r="D331" s="18">
        <v>66</v>
      </c>
    </row>
    <row r="332" spans="1:4" x14ac:dyDescent="0.2">
      <c r="A332" s="18" t="s">
        <v>77</v>
      </c>
      <c r="B332" s="18" t="s">
        <v>33</v>
      </c>
      <c r="C332" s="18" t="s">
        <v>0</v>
      </c>
      <c r="D332" s="18">
        <v>425</v>
      </c>
    </row>
    <row r="333" spans="1:4" x14ac:dyDescent="0.2">
      <c r="A333" s="18" t="s">
        <v>77</v>
      </c>
      <c r="B333" s="18" t="s">
        <v>33</v>
      </c>
      <c r="C333" s="18" t="s">
        <v>1</v>
      </c>
      <c r="D333" s="18">
        <v>1301</v>
      </c>
    </row>
    <row r="334" spans="1:4" x14ac:dyDescent="0.2">
      <c r="A334" s="18" t="s">
        <v>77</v>
      </c>
      <c r="B334" s="18" t="s">
        <v>32</v>
      </c>
      <c r="C334" s="18" t="s">
        <v>0</v>
      </c>
      <c r="D334" s="18">
        <v>2483</v>
      </c>
    </row>
    <row r="335" spans="1:4" x14ac:dyDescent="0.2">
      <c r="A335" s="18" t="s">
        <v>77</v>
      </c>
      <c r="B335" s="18" t="s">
        <v>32</v>
      </c>
      <c r="C335" s="18" t="s">
        <v>1</v>
      </c>
      <c r="D335" s="18">
        <v>729</v>
      </c>
    </row>
    <row r="336" spans="1:4" x14ac:dyDescent="0.2">
      <c r="A336" s="18" t="s">
        <v>77</v>
      </c>
      <c r="B336" s="18" t="s">
        <v>16</v>
      </c>
      <c r="C336" s="18" t="s">
        <v>0</v>
      </c>
      <c r="D336" s="18">
        <v>1106</v>
      </c>
    </row>
    <row r="337" spans="1:4" x14ac:dyDescent="0.2">
      <c r="A337" s="18" t="s">
        <v>77</v>
      </c>
      <c r="B337" s="18" t="s">
        <v>16</v>
      </c>
      <c r="C337" s="18" t="s">
        <v>1</v>
      </c>
      <c r="D337" s="18">
        <v>223</v>
      </c>
    </row>
    <row r="338" spans="1:4" x14ac:dyDescent="0.2">
      <c r="A338" s="18" t="s">
        <v>77</v>
      </c>
      <c r="B338" s="18" t="s">
        <v>20</v>
      </c>
      <c r="C338" s="18" t="s">
        <v>0</v>
      </c>
      <c r="D338" s="18">
        <v>114</v>
      </c>
    </row>
    <row r="339" spans="1:4" x14ac:dyDescent="0.2">
      <c r="A339" s="18" t="s">
        <v>77</v>
      </c>
      <c r="B339" s="18" t="s">
        <v>20</v>
      </c>
      <c r="C339" s="18" t="s">
        <v>1</v>
      </c>
      <c r="D339" s="18">
        <v>110</v>
      </c>
    </row>
    <row r="340" spans="1:4" x14ac:dyDescent="0.2">
      <c r="A340" s="18" t="s">
        <v>78</v>
      </c>
      <c r="B340" s="18" t="s">
        <v>15</v>
      </c>
      <c r="C340" s="18" t="s">
        <v>0</v>
      </c>
      <c r="D340" s="18">
        <v>381</v>
      </c>
    </row>
    <row r="341" spans="1:4" x14ac:dyDescent="0.2">
      <c r="A341" s="18" t="s">
        <v>78</v>
      </c>
      <c r="B341" s="18" t="s">
        <v>15</v>
      </c>
      <c r="C341" s="18" t="s">
        <v>1</v>
      </c>
      <c r="D341" s="18">
        <v>95</v>
      </c>
    </row>
    <row r="342" spans="1:4" x14ac:dyDescent="0.2">
      <c r="A342" s="18" t="s">
        <v>78</v>
      </c>
      <c r="B342" s="18" t="s">
        <v>31</v>
      </c>
      <c r="C342" s="18" t="s">
        <v>0</v>
      </c>
      <c r="D342" s="18">
        <v>772</v>
      </c>
    </row>
    <row r="343" spans="1:4" x14ac:dyDescent="0.2">
      <c r="A343" s="18" t="s">
        <v>78</v>
      </c>
      <c r="B343" s="18" t="s">
        <v>31</v>
      </c>
      <c r="C343" s="18" t="s">
        <v>1</v>
      </c>
      <c r="D343" s="18">
        <v>134</v>
      </c>
    </row>
    <row r="344" spans="1:4" x14ac:dyDescent="0.2">
      <c r="A344" s="18" t="s">
        <v>78</v>
      </c>
      <c r="B344" s="18" t="s">
        <v>18</v>
      </c>
      <c r="C344" s="18" t="s">
        <v>0</v>
      </c>
      <c r="D344" s="18">
        <v>369</v>
      </c>
    </row>
    <row r="345" spans="1:4" x14ac:dyDescent="0.2">
      <c r="A345" s="18" t="s">
        <v>78</v>
      </c>
      <c r="B345" s="18" t="s">
        <v>18</v>
      </c>
      <c r="C345" s="18" t="s">
        <v>1</v>
      </c>
      <c r="D345" s="18">
        <v>81</v>
      </c>
    </row>
    <row r="346" spans="1:4" x14ac:dyDescent="0.2">
      <c r="A346" s="18" t="s">
        <v>78</v>
      </c>
      <c r="B346" s="18" t="s">
        <v>19</v>
      </c>
      <c r="C346" s="18" t="s">
        <v>0</v>
      </c>
      <c r="D346" s="18">
        <v>269</v>
      </c>
    </row>
    <row r="347" spans="1:4" x14ac:dyDescent="0.2">
      <c r="A347" s="18" t="s">
        <v>78</v>
      </c>
      <c r="B347" s="18" t="s">
        <v>19</v>
      </c>
      <c r="C347" s="18" t="s">
        <v>1</v>
      </c>
      <c r="D347" s="18">
        <v>123</v>
      </c>
    </row>
    <row r="348" spans="1:4" x14ac:dyDescent="0.2">
      <c r="A348" s="18" t="s">
        <v>78</v>
      </c>
      <c r="B348" s="18" t="s">
        <v>127</v>
      </c>
      <c r="C348" s="18" t="s">
        <v>0</v>
      </c>
      <c r="D348" s="18">
        <v>1212</v>
      </c>
    </row>
    <row r="349" spans="1:4" x14ac:dyDescent="0.2">
      <c r="A349" s="18" t="s">
        <v>78</v>
      </c>
      <c r="B349" s="18" t="s">
        <v>127</v>
      </c>
      <c r="C349" s="18" t="s">
        <v>1</v>
      </c>
      <c r="D349" s="18">
        <v>118</v>
      </c>
    </row>
    <row r="350" spans="1:4" x14ac:dyDescent="0.2">
      <c r="A350" s="18" t="s">
        <v>78</v>
      </c>
      <c r="B350" s="18" t="s">
        <v>13</v>
      </c>
      <c r="C350" s="18" t="s">
        <v>0</v>
      </c>
      <c r="D350" s="18">
        <v>354</v>
      </c>
    </row>
    <row r="351" spans="1:4" x14ac:dyDescent="0.2">
      <c r="A351" s="18" t="s">
        <v>78</v>
      </c>
      <c r="B351" s="18" t="s">
        <v>13</v>
      </c>
      <c r="C351" s="18" t="s">
        <v>1</v>
      </c>
      <c r="D351" s="18">
        <v>146</v>
      </c>
    </row>
    <row r="352" spans="1:4" x14ac:dyDescent="0.2">
      <c r="A352" s="18" t="s">
        <v>78</v>
      </c>
      <c r="B352" s="18" t="s">
        <v>54</v>
      </c>
      <c r="C352" s="18" t="s">
        <v>0</v>
      </c>
      <c r="D352" s="18">
        <v>457</v>
      </c>
    </row>
    <row r="353" spans="1:4" x14ac:dyDescent="0.2">
      <c r="A353" s="18" t="s">
        <v>78</v>
      </c>
      <c r="B353" s="18" t="s">
        <v>54</v>
      </c>
      <c r="C353" s="18" t="s">
        <v>1</v>
      </c>
      <c r="D353" s="18">
        <v>129</v>
      </c>
    </row>
    <row r="354" spans="1:4" x14ac:dyDescent="0.2">
      <c r="A354" s="18" t="s">
        <v>78</v>
      </c>
      <c r="B354" s="18" t="s">
        <v>30</v>
      </c>
      <c r="C354" s="18" t="s">
        <v>0</v>
      </c>
      <c r="D354" s="18">
        <v>1580</v>
      </c>
    </row>
    <row r="355" spans="1:4" x14ac:dyDescent="0.2">
      <c r="A355" s="18" t="s">
        <v>78</v>
      </c>
      <c r="B355" s="18" t="s">
        <v>30</v>
      </c>
      <c r="C355" s="18" t="s">
        <v>1</v>
      </c>
      <c r="D355" s="18">
        <v>137</v>
      </c>
    </row>
    <row r="356" spans="1:4" x14ac:dyDescent="0.2">
      <c r="A356" s="18" t="s">
        <v>78</v>
      </c>
      <c r="B356" s="18" t="s">
        <v>14</v>
      </c>
      <c r="C356" s="18" t="s">
        <v>0</v>
      </c>
      <c r="D356" s="18">
        <v>315</v>
      </c>
    </row>
    <row r="357" spans="1:4" x14ac:dyDescent="0.2">
      <c r="A357" s="18" t="s">
        <v>78</v>
      </c>
      <c r="B357" s="18" t="s">
        <v>14</v>
      </c>
      <c r="C357" s="18" t="s">
        <v>1</v>
      </c>
      <c r="D357" s="18">
        <v>72</v>
      </c>
    </row>
    <row r="358" spans="1:4" x14ac:dyDescent="0.2">
      <c r="A358" s="18" t="s">
        <v>78</v>
      </c>
      <c r="B358" s="18" t="s">
        <v>33</v>
      </c>
      <c r="C358" s="18" t="s">
        <v>0</v>
      </c>
      <c r="D358" s="18">
        <v>415</v>
      </c>
    </row>
    <row r="359" spans="1:4" x14ac:dyDescent="0.2">
      <c r="A359" s="18" t="s">
        <v>78</v>
      </c>
      <c r="B359" s="18" t="s">
        <v>33</v>
      </c>
      <c r="C359" s="18" t="s">
        <v>1</v>
      </c>
      <c r="D359" s="18">
        <v>2151</v>
      </c>
    </row>
    <row r="360" spans="1:4" x14ac:dyDescent="0.2">
      <c r="A360" s="18" t="s">
        <v>78</v>
      </c>
      <c r="B360" s="18" t="s">
        <v>32</v>
      </c>
      <c r="C360" s="18" t="s">
        <v>0</v>
      </c>
      <c r="D360" s="18">
        <v>1954</v>
      </c>
    </row>
    <row r="361" spans="1:4" x14ac:dyDescent="0.2">
      <c r="A361" s="18" t="s">
        <v>78</v>
      </c>
      <c r="B361" s="18" t="s">
        <v>32</v>
      </c>
      <c r="C361" s="18" t="s">
        <v>1</v>
      </c>
      <c r="D361" s="18">
        <v>586</v>
      </c>
    </row>
    <row r="362" spans="1:4" x14ac:dyDescent="0.2">
      <c r="A362" s="18" t="s">
        <v>78</v>
      </c>
      <c r="B362" s="18" t="s">
        <v>16</v>
      </c>
      <c r="C362" s="18" t="s">
        <v>0</v>
      </c>
      <c r="D362" s="18">
        <v>1001</v>
      </c>
    </row>
    <row r="363" spans="1:4" x14ac:dyDescent="0.2">
      <c r="A363" s="18" t="s">
        <v>78</v>
      </c>
      <c r="B363" s="18" t="s">
        <v>16</v>
      </c>
      <c r="C363" s="18" t="s">
        <v>1</v>
      </c>
      <c r="D363" s="18">
        <v>195</v>
      </c>
    </row>
    <row r="364" spans="1:4" x14ac:dyDescent="0.2">
      <c r="A364" s="18" t="s">
        <v>78</v>
      </c>
      <c r="B364" s="18" t="s">
        <v>20</v>
      </c>
      <c r="C364" s="18" t="s">
        <v>0</v>
      </c>
      <c r="D364" s="18">
        <v>115</v>
      </c>
    </row>
    <row r="365" spans="1:4" x14ac:dyDescent="0.2">
      <c r="A365" s="18" t="s">
        <v>78</v>
      </c>
      <c r="B365" s="18" t="s">
        <v>20</v>
      </c>
      <c r="C365" s="18" t="s">
        <v>1</v>
      </c>
      <c r="D365" s="18">
        <v>139</v>
      </c>
    </row>
    <row r="366" spans="1:4" x14ac:dyDescent="0.2">
      <c r="A366" s="18" t="s">
        <v>107</v>
      </c>
      <c r="B366" s="18" t="s">
        <v>15</v>
      </c>
      <c r="C366" s="18" t="s">
        <v>0</v>
      </c>
      <c r="D366" s="18">
        <v>327</v>
      </c>
    </row>
    <row r="367" spans="1:4" x14ac:dyDescent="0.2">
      <c r="A367" s="18" t="s">
        <v>107</v>
      </c>
      <c r="B367" s="18" t="s">
        <v>15</v>
      </c>
      <c r="C367" s="18" t="s">
        <v>1</v>
      </c>
      <c r="D367" s="18">
        <v>89</v>
      </c>
    </row>
    <row r="368" spans="1:4" x14ac:dyDescent="0.2">
      <c r="A368" s="18" t="s">
        <v>107</v>
      </c>
      <c r="B368" s="18" t="s">
        <v>31</v>
      </c>
      <c r="C368" s="18" t="s">
        <v>0</v>
      </c>
      <c r="D368" s="18">
        <v>750</v>
      </c>
    </row>
    <row r="369" spans="1:4" x14ac:dyDescent="0.2">
      <c r="A369" s="18" t="s">
        <v>107</v>
      </c>
      <c r="B369" s="18" t="s">
        <v>31</v>
      </c>
      <c r="C369" s="18" t="s">
        <v>1</v>
      </c>
      <c r="D369" s="18">
        <v>128</v>
      </c>
    </row>
    <row r="370" spans="1:4" x14ac:dyDescent="0.2">
      <c r="A370" s="18" t="s">
        <v>107</v>
      </c>
      <c r="B370" s="18" t="s">
        <v>18</v>
      </c>
      <c r="C370" s="18" t="s">
        <v>0</v>
      </c>
      <c r="D370" s="18">
        <v>355</v>
      </c>
    </row>
    <row r="371" spans="1:4" x14ac:dyDescent="0.2">
      <c r="A371" s="18" t="s">
        <v>107</v>
      </c>
      <c r="B371" s="18" t="s">
        <v>18</v>
      </c>
      <c r="C371" s="18" t="s">
        <v>1</v>
      </c>
      <c r="D371" s="18">
        <v>62</v>
      </c>
    </row>
    <row r="372" spans="1:4" x14ac:dyDescent="0.2">
      <c r="A372" s="18" t="s">
        <v>107</v>
      </c>
      <c r="B372" s="18" t="s">
        <v>19</v>
      </c>
      <c r="C372" s="18" t="s">
        <v>0</v>
      </c>
      <c r="D372" s="18">
        <v>312</v>
      </c>
    </row>
    <row r="373" spans="1:4" x14ac:dyDescent="0.2">
      <c r="A373" s="18" t="s">
        <v>107</v>
      </c>
      <c r="B373" s="18" t="s">
        <v>19</v>
      </c>
      <c r="C373" s="18" t="s">
        <v>1</v>
      </c>
      <c r="D373" s="18">
        <v>133</v>
      </c>
    </row>
    <row r="374" spans="1:4" x14ac:dyDescent="0.2">
      <c r="A374" s="18" t="s">
        <v>107</v>
      </c>
      <c r="B374" s="18" t="s">
        <v>127</v>
      </c>
      <c r="C374" s="18" t="s">
        <v>0</v>
      </c>
      <c r="D374" s="18">
        <v>1142</v>
      </c>
    </row>
    <row r="375" spans="1:4" x14ac:dyDescent="0.2">
      <c r="A375" s="18" t="s">
        <v>107</v>
      </c>
      <c r="B375" s="18" t="s">
        <v>127</v>
      </c>
      <c r="C375" s="18" t="s">
        <v>1</v>
      </c>
      <c r="D375" s="18">
        <v>143</v>
      </c>
    </row>
    <row r="376" spans="1:4" x14ac:dyDescent="0.2">
      <c r="A376" s="18" t="s">
        <v>107</v>
      </c>
      <c r="B376" s="18" t="s">
        <v>13</v>
      </c>
      <c r="C376" s="18" t="s">
        <v>0</v>
      </c>
      <c r="D376" s="18">
        <v>314</v>
      </c>
    </row>
    <row r="377" spans="1:4" x14ac:dyDescent="0.2">
      <c r="A377" s="18" t="s">
        <v>107</v>
      </c>
      <c r="B377" s="18" t="s">
        <v>13</v>
      </c>
      <c r="C377" s="18" t="s">
        <v>1</v>
      </c>
      <c r="D377" s="18">
        <v>119</v>
      </c>
    </row>
    <row r="378" spans="1:4" x14ac:dyDescent="0.2">
      <c r="A378" s="18" t="s">
        <v>107</v>
      </c>
      <c r="B378" s="18" t="s">
        <v>54</v>
      </c>
      <c r="C378" s="18" t="s">
        <v>0</v>
      </c>
      <c r="D378" s="18">
        <v>403</v>
      </c>
    </row>
    <row r="379" spans="1:4" x14ac:dyDescent="0.2">
      <c r="A379" s="18" t="s">
        <v>107</v>
      </c>
      <c r="B379" s="18" t="s">
        <v>54</v>
      </c>
      <c r="C379" s="18" t="s">
        <v>1</v>
      </c>
      <c r="D379" s="18">
        <v>103</v>
      </c>
    </row>
    <row r="380" spans="1:4" x14ac:dyDescent="0.2">
      <c r="A380" s="18" t="s">
        <v>107</v>
      </c>
      <c r="B380" s="18" t="s">
        <v>30</v>
      </c>
      <c r="C380" s="18" t="s">
        <v>0</v>
      </c>
      <c r="D380" s="18">
        <v>1514</v>
      </c>
    </row>
    <row r="381" spans="1:4" x14ac:dyDescent="0.2">
      <c r="A381" s="18" t="s">
        <v>107</v>
      </c>
      <c r="B381" s="18" t="s">
        <v>30</v>
      </c>
      <c r="C381" s="18" t="s">
        <v>1</v>
      </c>
      <c r="D381" s="18">
        <v>155</v>
      </c>
    </row>
    <row r="382" spans="1:4" x14ac:dyDescent="0.2">
      <c r="A382" s="18" t="s">
        <v>107</v>
      </c>
      <c r="B382" s="18" t="s">
        <v>14</v>
      </c>
      <c r="C382" s="18" t="s">
        <v>0</v>
      </c>
      <c r="D382" s="18">
        <v>289</v>
      </c>
    </row>
    <row r="383" spans="1:4" x14ac:dyDescent="0.2">
      <c r="A383" s="18" t="s">
        <v>107</v>
      </c>
      <c r="B383" s="18" t="s">
        <v>14</v>
      </c>
      <c r="C383" s="18" t="s">
        <v>1</v>
      </c>
      <c r="D383" s="18">
        <v>61</v>
      </c>
    </row>
    <row r="384" spans="1:4" x14ac:dyDescent="0.2">
      <c r="A384" s="18" t="s">
        <v>107</v>
      </c>
      <c r="B384" s="18" t="s">
        <v>33</v>
      </c>
      <c r="C384" s="18" t="s">
        <v>0</v>
      </c>
      <c r="D384" s="18">
        <v>449</v>
      </c>
    </row>
    <row r="385" spans="1:4" x14ac:dyDescent="0.2">
      <c r="A385" s="18" t="s">
        <v>107</v>
      </c>
      <c r="B385" s="18" t="s">
        <v>33</v>
      </c>
      <c r="C385" s="18" t="s">
        <v>1</v>
      </c>
      <c r="D385" s="18">
        <v>2356</v>
      </c>
    </row>
    <row r="386" spans="1:4" x14ac:dyDescent="0.2">
      <c r="A386" s="18" t="s">
        <v>107</v>
      </c>
      <c r="B386" s="18" t="s">
        <v>32</v>
      </c>
      <c r="C386" s="18" t="s">
        <v>0</v>
      </c>
      <c r="D386" s="18">
        <v>2013</v>
      </c>
    </row>
    <row r="387" spans="1:4" x14ac:dyDescent="0.2">
      <c r="A387" s="18" t="s">
        <v>107</v>
      </c>
      <c r="B387" s="18" t="s">
        <v>32</v>
      </c>
      <c r="C387" s="18" t="s">
        <v>1</v>
      </c>
      <c r="D387" s="18">
        <v>580</v>
      </c>
    </row>
    <row r="388" spans="1:4" x14ac:dyDescent="0.2">
      <c r="A388" s="18" t="s">
        <v>107</v>
      </c>
      <c r="B388" s="18" t="s">
        <v>16</v>
      </c>
      <c r="C388" s="18" t="s">
        <v>0</v>
      </c>
      <c r="D388" s="18">
        <v>978</v>
      </c>
    </row>
    <row r="389" spans="1:4" x14ac:dyDescent="0.2">
      <c r="A389" s="18" t="s">
        <v>107</v>
      </c>
      <c r="B389" s="18" t="s">
        <v>16</v>
      </c>
      <c r="C389" s="18" t="s">
        <v>1</v>
      </c>
      <c r="D389" s="18">
        <v>204</v>
      </c>
    </row>
    <row r="390" spans="1:4" x14ac:dyDescent="0.2">
      <c r="A390" s="18" t="s">
        <v>107</v>
      </c>
      <c r="B390" s="18" t="s">
        <v>20</v>
      </c>
      <c r="C390" s="18" t="s">
        <v>0</v>
      </c>
      <c r="D390" s="18">
        <v>110</v>
      </c>
    </row>
    <row r="391" spans="1:4" x14ac:dyDescent="0.2">
      <c r="A391" s="18" t="s">
        <v>107</v>
      </c>
      <c r="B391" s="18" t="s">
        <v>20</v>
      </c>
      <c r="C391" s="18" t="s">
        <v>1</v>
      </c>
      <c r="D391" s="18">
        <v>104</v>
      </c>
    </row>
    <row r="392" spans="1:4" x14ac:dyDescent="0.2">
      <c r="A392" s="18" t="s">
        <v>122</v>
      </c>
      <c r="B392" s="18" t="s">
        <v>15</v>
      </c>
      <c r="C392" s="18" t="s">
        <v>0</v>
      </c>
      <c r="D392" s="18">
        <v>329</v>
      </c>
    </row>
    <row r="393" spans="1:4" x14ac:dyDescent="0.2">
      <c r="A393" s="18" t="s">
        <v>122</v>
      </c>
      <c r="B393" s="18" t="s">
        <v>15</v>
      </c>
      <c r="C393" s="18" t="s">
        <v>1</v>
      </c>
      <c r="D393" s="18">
        <v>68</v>
      </c>
    </row>
    <row r="394" spans="1:4" x14ac:dyDescent="0.2">
      <c r="A394" s="18" t="s">
        <v>122</v>
      </c>
      <c r="B394" s="18" t="s">
        <v>31</v>
      </c>
      <c r="C394" s="18" t="s">
        <v>0</v>
      </c>
      <c r="D394" s="18">
        <v>763</v>
      </c>
    </row>
    <row r="395" spans="1:4" x14ac:dyDescent="0.2">
      <c r="A395" s="18" t="s">
        <v>122</v>
      </c>
      <c r="B395" s="18" t="s">
        <v>31</v>
      </c>
      <c r="C395" s="18" t="s">
        <v>1</v>
      </c>
      <c r="D395" s="18">
        <v>141</v>
      </c>
    </row>
    <row r="396" spans="1:4" x14ac:dyDescent="0.2">
      <c r="A396" s="18" t="s">
        <v>122</v>
      </c>
      <c r="B396" s="18" t="s">
        <v>18</v>
      </c>
      <c r="C396" s="18" t="s">
        <v>0</v>
      </c>
      <c r="D396" s="18">
        <v>380</v>
      </c>
    </row>
    <row r="397" spans="1:4" x14ac:dyDescent="0.2">
      <c r="A397" s="18" t="s">
        <v>122</v>
      </c>
      <c r="B397" s="18" t="s">
        <v>18</v>
      </c>
      <c r="C397" s="18" t="s">
        <v>1</v>
      </c>
      <c r="D397" s="18">
        <v>65</v>
      </c>
    </row>
    <row r="398" spans="1:4" x14ac:dyDescent="0.2">
      <c r="A398" s="18" t="s">
        <v>122</v>
      </c>
      <c r="B398" s="18" t="s">
        <v>19</v>
      </c>
      <c r="C398" s="18" t="s">
        <v>0</v>
      </c>
      <c r="D398" s="18">
        <v>315</v>
      </c>
    </row>
    <row r="399" spans="1:4" x14ac:dyDescent="0.2">
      <c r="A399" s="18" t="s">
        <v>122</v>
      </c>
      <c r="B399" s="18" t="s">
        <v>19</v>
      </c>
      <c r="C399" s="18" t="s">
        <v>1</v>
      </c>
      <c r="D399" s="18">
        <v>98</v>
      </c>
    </row>
    <row r="400" spans="1:4" x14ac:dyDescent="0.2">
      <c r="A400" s="18" t="s">
        <v>122</v>
      </c>
      <c r="B400" s="18" t="s">
        <v>127</v>
      </c>
      <c r="C400" s="18" t="s">
        <v>0</v>
      </c>
      <c r="D400" s="18">
        <v>1145</v>
      </c>
    </row>
    <row r="401" spans="1:4" x14ac:dyDescent="0.2">
      <c r="A401" s="18" t="s">
        <v>122</v>
      </c>
      <c r="B401" s="18" t="s">
        <v>127</v>
      </c>
      <c r="C401" s="18" t="s">
        <v>1</v>
      </c>
      <c r="D401" s="18">
        <v>130</v>
      </c>
    </row>
    <row r="402" spans="1:4" x14ac:dyDescent="0.2">
      <c r="A402" s="18" t="s">
        <v>122</v>
      </c>
      <c r="B402" s="18" t="s">
        <v>13</v>
      </c>
      <c r="C402" s="18" t="s">
        <v>0</v>
      </c>
      <c r="D402" s="18">
        <v>330</v>
      </c>
    </row>
    <row r="403" spans="1:4" x14ac:dyDescent="0.2">
      <c r="A403" s="18" t="s">
        <v>122</v>
      </c>
      <c r="B403" s="18" t="s">
        <v>13</v>
      </c>
      <c r="C403" s="18" t="s">
        <v>1</v>
      </c>
      <c r="D403" s="18">
        <v>145</v>
      </c>
    </row>
    <row r="404" spans="1:4" x14ac:dyDescent="0.2">
      <c r="A404" s="18" t="s">
        <v>122</v>
      </c>
      <c r="B404" s="18" t="s">
        <v>54</v>
      </c>
      <c r="C404" s="18" t="s">
        <v>0</v>
      </c>
      <c r="D404" s="18">
        <v>447</v>
      </c>
    </row>
    <row r="405" spans="1:4" x14ac:dyDescent="0.2">
      <c r="A405" s="18" t="s">
        <v>122</v>
      </c>
      <c r="B405" s="18" t="s">
        <v>54</v>
      </c>
      <c r="C405" s="18" t="s">
        <v>1</v>
      </c>
      <c r="D405" s="18">
        <v>104</v>
      </c>
    </row>
    <row r="406" spans="1:4" x14ac:dyDescent="0.2">
      <c r="A406" s="18" t="s">
        <v>122</v>
      </c>
      <c r="B406" s="18" t="s">
        <v>30</v>
      </c>
      <c r="C406" s="18" t="s">
        <v>0</v>
      </c>
      <c r="D406" s="18">
        <v>1637</v>
      </c>
    </row>
    <row r="407" spans="1:4" x14ac:dyDescent="0.2">
      <c r="A407" s="18" t="s">
        <v>122</v>
      </c>
      <c r="B407" s="18" t="s">
        <v>30</v>
      </c>
      <c r="C407" s="18" t="s">
        <v>1</v>
      </c>
      <c r="D407" s="18">
        <v>169</v>
      </c>
    </row>
    <row r="408" spans="1:4" x14ac:dyDescent="0.2">
      <c r="A408" s="18" t="s">
        <v>122</v>
      </c>
      <c r="B408" s="18" t="s">
        <v>14</v>
      </c>
      <c r="C408" s="18" t="s">
        <v>0</v>
      </c>
      <c r="D408" s="18">
        <v>284</v>
      </c>
    </row>
    <row r="409" spans="1:4" x14ac:dyDescent="0.2">
      <c r="A409" s="18" t="s">
        <v>122</v>
      </c>
      <c r="B409" s="18" t="s">
        <v>14</v>
      </c>
      <c r="C409" s="18" t="s">
        <v>1</v>
      </c>
      <c r="D409" s="18">
        <v>55</v>
      </c>
    </row>
    <row r="410" spans="1:4" x14ac:dyDescent="0.2">
      <c r="A410" s="18" t="s">
        <v>122</v>
      </c>
      <c r="B410" s="18" t="s">
        <v>33</v>
      </c>
      <c r="C410" s="18" t="s">
        <v>0</v>
      </c>
      <c r="D410" s="18">
        <v>488</v>
      </c>
    </row>
    <row r="411" spans="1:4" x14ac:dyDescent="0.2">
      <c r="A411" s="18" t="s">
        <v>122</v>
      </c>
      <c r="B411" s="18" t="s">
        <v>33</v>
      </c>
      <c r="C411" s="18" t="s">
        <v>1</v>
      </c>
      <c r="D411" s="18">
        <v>1939</v>
      </c>
    </row>
    <row r="412" spans="1:4" x14ac:dyDescent="0.2">
      <c r="A412" s="18" t="s">
        <v>122</v>
      </c>
      <c r="B412" s="18" t="s">
        <v>32</v>
      </c>
      <c r="C412" s="18" t="s">
        <v>0</v>
      </c>
      <c r="D412" s="18">
        <v>2690</v>
      </c>
    </row>
    <row r="413" spans="1:4" x14ac:dyDescent="0.2">
      <c r="A413" s="18" t="s">
        <v>122</v>
      </c>
      <c r="B413" s="18" t="s">
        <v>32</v>
      </c>
      <c r="C413" s="18" t="s">
        <v>1</v>
      </c>
      <c r="D413" s="18">
        <v>515</v>
      </c>
    </row>
    <row r="414" spans="1:4" x14ac:dyDescent="0.2">
      <c r="A414" s="18" t="s">
        <v>122</v>
      </c>
      <c r="B414" s="18" t="s">
        <v>16</v>
      </c>
      <c r="C414" s="18" t="s">
        <v>0</v>
      </c>
      <c r="D414" s="18">
        <v>1012</v>
      </c>
    </row>
    <row r="415" spans="1:4" x14ac:dyDescent="0.2">
      <c r="A415" s="18" t="s">
        <v>122</v>
      </c>
      <c r="B415" s="18" t="s">
        <v>16</v>
      </c>
      <c r="C415" s="18" t="s">
        <v>1</v>
      </c>
      <c r="D415" s="18">
        <v>183</v>
      </c>
    </row>
    <row r="416" spans="1:4" x14ac:dyDescent="0.2">
      <c r="A416" s="18" t="s">
        <v>122</v>
      </c>
      <c r="B416" s="18" t="s">
        <v>20</v>
      </c>
      <c r="C416" s="18" t="s">
        <v>0</v>
      </c>
      <c r="D416" s="18">
        <v>133</v>
      </c>
    </row>
    <row r="417" spans="1:4" x14ac:dyDescent="0.2">
      <c r="A417" s="18" t="s">
        <v>122</v>
      </c>
      <c r="B417" s="18" t="s">
        <v>20</v>
      </c>
      <c r="C417" s="18" t="s">
        <v>1</v>
      </c>
      <c r="D417" s="18">
        <v>114</v>
      </c>
    </row>
  </sheetData>
  <pageMargins left="0.7" right="0.7" top="0.75" bottom="0.75" header="0.3" footer="0.3"/>
  <pageSetup paperSize="9" orientation="portrait" horizontalDpi="1200" verticalDpi="1200"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D417"/>
  <sheetViews>
    <sheetView zoomScaleNormal="100" workbookViewId="0"/>
  </sheetViews>
  <sheetFormatPr defaultRowHeight="15" x14ac:dyDescent="0.2"/>
  <cols>
    <col min="1" max="1" width="26.85546875" style="18" customWidth="1"/>
    <col min="2" max="2" width="47.7109375" style="18" customWidth="1"/>
    <col min="3" max="3" width="14.85546875" style="18" bestFit="1" customWidth="1"/>
    <col min="4" max="4" width="38" style="18" bestFit="1" customWidth="1"/>
    <col min="5" max="16384" width="9.140625" style="18"/>
  </cols>
  <sheetData>
    <row r="1" spans="1:4" ht="15.75" x14ac:dyDescent="0.25">
      <c r="A1" s="17" t="s">
        <v>10</v>
      </c>
      <c r="B1" s="17" t="s">
        <v>51</v>
      </c>
      <c r="C1" s="17" t="s">
        <v>52</v>
      </c>
      <c r="D1" s="17" t="s">
        <v>64</v>
      </c>
    </row>
    <row r="2" spans="1:4" x14ac:dyDescent="0.2">
      <c r="A2" s="18" t="s">
        <v>4</v>
      </c>
      <c r="B2" s="18" t="s">
        <v>15</v>
      </c>
      <c r="C2" s="18" t="s">
        <v>0</v>
      </c>
      <c r="D2" s="18">
        <v>14</v>
      </c>
    </row>
    <row r="3" spans="1:4" x14ac:dyDescent="0.2">
      <c r="A3" s="18" t="s">
        <v>4</v>
      </c>
      <c r="B3" s="18" t="s">
        <v>15</v>
      </c>
      <c r="C3" s="18" t="s">
        <v>1</v>
      </c>
      <c r="D3" s="18">
        <v>4</v>
      </c>
    </row>
    <row r="4" spans="1:4" x14ac:dyDescent="0.2">
      <c r="A4" s="18" t="s">
        <v>4</v>
      </c>
      <c r="B4" s="18" t="s">
        <v>31</v>
      </c>
      <c r="C4" s="18" t="s">
        <v>0</v>
      </c>
      <c r="D4" s="18">
        <v>157</v>
      </c>
    </row>
    <row r="5" spans="1:4" x14ac:dyDescent="0.2">
      <c r="A5" s="18" t="s">
        <v>4</v>
      </c>
      <c r="B5" s="18" t="s">
        <v>31</v>
      </c>
      <c r="C5" s="18" t="s">
        <v>1</v>
      </c>
      <c r="D5" s="18">
        <v>24</v>
      </c>
    </row>
    <row r="6" spans="1:4" x14ac:dyDescent="0.2">
      <c r="A6" s="18" t="s">
        <v>4</v>
      </c>
      <c r="B6" s="18" t="s">
        <v>18</v>
      </c>
      <c r="C6" s="18" t="s">
        <v>0</v>
      </c>
      <c r="D6" s="18">
        <v>31</v>
      </c>
    </row>
    <row r="7" spans="1:4" x14ac:dyDescent="0.2">
      <c r="A7" s="18" t="s">
        <v>4</v>
      </c>
      <c r="B7" s="18" t="s">
        <v>18</v>
      </c>
      <c r="C7" s="18" t="s">
        <v>1</v>
      </c>
      <c r="D7" s="18">
        <v>4</v>
      </c>
    </row>
    <row r="8" spans="1:4" x14ac:dyDescent="0.2">
      <c r="A8" s="18" t="s">
        <v>4</v>
      </c>
      <c r="B8" s="18" t="s">
        <v>19</v>
      </c>
      <c r="C8" s="18" t="s">
        <v>0</v>
      </c>
      <c r="D8" s="18">
        <v>11</v>
      </c>
    </row>
    <row r="9" spans="1:4" x14ac:dyDescent="0.2">
      <c r="A9" s="18" t="s">
        <v>4</v>
      </c>
      <c r="B9" s="18" t="s">
        <v>19</v>
      </c>
      <c r="C9" s="18" t="s">
        <v>1</v>
      </c>
      <c r="D9" s="18">
        <v>4</v>
      </c>
    </row>
    <row r="10" spans="1:4" x14ac:dyDescent="0.2">
      <c r="A10" s="18" t="s">
        <v>4</v>
      </c>
      <c r="B10" s="18" t="s">
        <v>127</v>
      </c>
      <c r="C10" s="18" t="s">
        <v>0</v>
      </c>
      <c r="D10" s="18">
        <v>112</v>
      </c>
    </row>
    <row r="11" spans="1:4" x14ac:dyDescent="0.2">
      <c r="A11" s="18" t="s">
        <v>4</v>
      </c>
      <c r="B11" s="18" t="s">
        <v>127</v>
      </c>
      <c r="C11" s="18" t="s">
        <v>1</v>
      </c>
      <c r="D11" s="18">
        <v>24</v>
      </c>
    </row>
    <row r="12" spans="1:4" x14ac:dyDescent="0.2">
      <c r="A12" s="18" t="s">
        <v>4</v>
      </c>
      <c r="B12" s="18" t="s">
        <v>13</v>
      </c>
      <c r="C12" s="18" t="s">
        <v>0</v>
      </c>
      <c r="D12" s="18">
        <v>19</v>
      </c>
    </row>
    <row r="13" spans="1:4" x14ac:dyDescent="0.2">
      <c r="A13" s="18" t="s">
        <v>4</v>
      </c>
      <c r="B13" s="18" t="s">
        <v>13</v>
      </c>
      <c r="C13" s="18" t="s">
        <v>1</v>
      </c>
      <c r="D13" s="18">
        <v>16</v>
      </c>
    </row>
    <row r="14" spans="1:4" x14ac:dyDescent="0.2">
      <c r="A14" s="18" t="s">
        <v>4</v>
      </c>
      <c r="B14" s="18" t="s">
        <v>54</v>
      </c>
      <c r="C14" s="18" t="s">
        <v>0</v>
      </c>
      <c r="D14" s="18">
        <v>69</v>
      </c>
    </row>
    <row r="15" spans="1:4" x14ac:dyDescent="0.2">
      <c r="A15" s="18" t="s">
        <v>4</v>
      </c>
      <c r="B15" s="18" t="s">
        <v>54</v>
      </c>
      <c r="C15" s="18" t="s">
        <v>1</v>
      </c>
      <c r="D15" s="18">
        <v>17</v>
      </c>
    </row>
    <row r="16" spans="1:4" x14ac:dyDescent="0.2">
      <c r="A16" s="18" t="s">
        <v>4</v>
      </c>
      <c r="B16" s="18" t="s">
        <v>30</v>
      </c>
      <c r="C16" s="18" t="s">
        <v>0</v>
      </c>
      <c r="D16" s="18">
        <v>110</v>
      </c>
    </row>
    <row r="17" spans="1:4" x14ac:dyDescent="0.2">
      <c r="A17" s="18" t="s">
        <v>4</v>
      </c>
      <c r="B17" s="18" t="s">
        <v>30</v>
      </c>
      <c r="C17" s="18" t="s">
        <v>1</v>
      </c>
      <c r="D17" s="18">
        <v>11</v>
      </c>
    </row>
    <row r="18" spans="1:4" x14ac:dyDescent="0.2">
      <c r="A18" s="18" t="s">
        <v>4</v>
      </c>
      <c r="B18" s="18" t="s">
        <v>14</v>
      </c>
      <c r="C18" s="18" t="s">
        <v>0</v>
      </c>
      <c r="D18" s="18">
        <v>18</v>
      </c>
    </row>
    <row r="19" spans="1:4" x14ac:dyDescent="0.2">
      <c r="A19" s="18" t="s">
        <v>4</v>
      </c>
      <c r="B19" s="18" t="s">
        <v>14</v>
      </c>
      <c r="C19" s="18" t="s">
        <v>1</v>
      </c>
      <c r="D19" s="18">
        <v>5</v>
      </c>
    </row>
    <row r="20" spans="1:4" x14ac:dyDescent="0.2">
      <c r="A20" s="18" t="s">
        <v>4</v>
      </c>
      <c r="B20" s="18" t="s">
        <v>33</v>
      </c>
      <c r="C20" s="18" t="s">
        <v>0</v>
      </c>
      <c r="D20" s="18">
        <v>20</v>
      </c>
    </row>
    <row r="21" spans="1:4" x14ac:dyDescent="0.2">
      <c r="A21" s="18" t="s">
        <v>4</v>
      </c>
      <c r="B21" s="18" t="s">
        <v>33</v>
      </c>
      <c r="C21" s="18" t="s">
        <v>1</v>
      </c>
      <c r="D21" s="18">
        <v>96</v>
      </c>
    </row>
    <row r="22" spans="1:4" x14ac:dyDescent="0.2">
      <c r="A22" s="18" t="s">
        <v>4</v>
      </c>
      <c r="B22" s="18" t="s">
        <v>32</v>
      </c>
      <c r="C22" s="18" t="s">
        <v>0</v>
      </c>
      <c r="D22" s="18">
        <v>118</v>
      </c>
    </row>
    <row r="23" spans="1:4" x14ac:dyDescent="0.2">
      <c r="A23" s="18" t="s">
        <v>4</v>
      </c>
      <c r="B23" s="18" t="s">
        <v>32</v>
      </c>
      <c r="C23" s="18" t="s">
        <v>1</v>
      </c>
      <c r="D23" s="18">
        <v>44</v>
      </c>
    </row>
    <row r="24" spans="1:4" x14ac:dyDescent="0.2">
      <c r="A24" s="18" t="s">
        <v>4</v>
      </c>
      <c r="B24" s="18" t="s">
        <v>16</v>
      </c>
      <c r="C24" s="18" t="s">
        <v>0</v>
      </c>
      <c r="D24" s="18">
        <v>67</v>
      </c>
    </row>
    <row r="25" spans="1:4" x14ac:dyDescent="0.2">
      <c r="A25" s="18" t="s">
        <v>4</v>
      </c>
      <c r="B25" s="18" t="s">
        <v>16</v>
      </c>
      <c r="C25" s="18" t="s">
        <v>1</v>
      </c>
      <c r="D25" s="18">
        <v>22</v>
      </c>
    </row>
    <row r="26" spans="1:4" x14ac:dyDescent="0.2">
      <c r="A26" s="18" t="s">
        <v>4</v>
      </c>
      <c r="B26" s="18" t="s">
        <v>20</v>
      </c>
      <c r="C26" s="18" t="s">
        <v>0</v>
      </c>
      <c r="D26" s="18">
        <v>19</v>
      </c>
    </row>
    <row r="27" spans="1:4" x14ac:dyDescent="0.2">
      <c r="A27" s="18" t="s">
        <v>4</v>
      </c>
      <c r="B27" s="18" t="s">
        <v>20</v>
      </c>
      <c r="C27" s="18" t="s">
        <v>1</v>
      </c>
      <c r="D27" s="18">
        <v>9</v>
      </c>
    </row>
    <row r="28" spans="1:4" x14ac:dyDescent="0.2">
      <c r="A28" s="18" t="s">
        <v>5</v>
      </c>
      <c r="B28" s="18" t="s">
        <v>15</v>
      </c>
      <c r="C28" s="18" t="s">
        <v>0</v>
      </c>
      <c r="D28" s="18">
        <v>20</v>
      </c>
    </row>
    <row r="29" spans="1:4" x14ac:dyDescent="0.2">
      <c r="A29" s="18" t="s">
        <v>5</v>
      </c>
      <c r="B29" s="18" t="s">
        <v>15</v>
      </c>
      <c r="C29" s="18" t="s">
        <v>1</v>
      </c>
      <c r="D29" s="18">
        <v>3</v>
      </c>
    </row>
    <row r="30" spans="1:4" x14ac:dyDescent="0.2">
      <c r="A30" s="18" t="s">
        <v>5</v>
      </c>
      <c r="B30" s="18" t="s">
        <v>31</v>
      </c>
      <c r="C30" s="18" t="s">
        <v>0</v>
      </c>
      <c r="D30" s="18">
        <v>175</v>
      </c>
    </row>
    <row r="31" spans="1:4" x14ac:dyDescent="0.2">
      <c r="A31" s="18" t="s">
        <v>5</v>
      </c>
      <c r="B31" s="18" t="s">
        <v>31</v>
      </c>
      <c r="C31" s="18" t="s">
        <v>1</v>
      </c>
      <c r="D31" s="18">
        <v>23</v>
      </c>
    </row>
    <row r="32" spans="1:4" x14ac:dyDescent="0.2">
      <c r="A32" s="18" t="s">
        <v>5</v>
      </c>
      <c r="B32" s="18" t="s">
        <v>18</v>
      </c>
      <c r="C32" s="18" t="s">
        <v>0</v>
      </c>
      <c r="D32" s="18">
        <v>18</v>
      </c>
    </row>
    <row r="33" spans="1:4" x14ac:dyDescent="0.2">
      <c r="A33" s="18" t="s">
        <v>5</v>
      </c>
      <c r="B33" s="18" t="s">
        <v>18</v>
      </c>
      <c r="C33" s="18" t="s">
        <v>1</v>
      </c>
      <c r="D33" s="18">
        <v>10</v>
      </c>
    </row>
    <row r="34" spans="1:4" x14ac:dyDescent="0.2">
      <c r="A34" s="18" t="s">
        <v>5</v>
      </c>
      <c r="B34" s="18" t="s">
        <v>19</v>
      </c>
      <c r="C34" s="18" t="s">
        <v>0</v>
      </c>
      <c r="D34" s="18">
        <v>5</v>
      </c>
    </row>
    <row r="35" spans="1:4" x14ac:dyDescent="0.2">
      <c r="A35" s="18" t="s">
        <v>5</v>
      </c>
      <c r="B35" s="18" t="s">
        <v>19</v>
      </c>
      <c r="C35" s="18" t="s">
        <v>1</v>
      </c>
      <c r="D35" s="18">
        <v>4</v>
      </c>
    </row>
    <row r="36" spans="1:4" x14ac:dyDescent="0.2">
      <c r="A36" s="18" t="s">
        <v>5</v>
      </c>
      <c r="B36" s="18" t="s">
        <v>127</v>
      </c>
      <c r="C36" s="18" t="s">
        <v>0</v>
      </c>
      <c r="D36" s="18">
        <v>128</v>
      </c>
    </row>
    <row r="37" spans="1:4" x14ac:dyDescent="0.2">
      <c r="A37" s="18" t="s">
        <v>5</v>
      </c>
      <c r="B37" s="18" t="s">
        <v>127</v>
      </c>
      <c r="C37" s="18" t="s">
        <v>1</v>
      </c>
      <c r="D37" s="18">
        <v>16</v>
      </c>
    </row>
    <row r="38" spans="1:4" x14ac:dyDescent="0.2">
      <c r="A38" s="18" t="s">
        <v>5</v>
      </c>
      <c r="B38" s="18" t="s">
        <v>13</v>
      </c>
      <c r="C38" s="18" t="s">
        <v>0</v>
      </c>
      <c r="D38" s="18">
        <v>23</v>
      </c>
    </row>
    <row r="39" spans="1:4" x14ac:dyDescent="0.2">
      <c r="A39" s="18" t="s">
        <v>5</v>
      </c>
      <c r="B39" s="18" t="s">
        <v>13</v>
      </c>
      <c r="C39" s="18" t="s">
        <v>1</v>
      </c>
      <c r="D39" s="18">
        <v>18</v>
      </c>
    </row>
    <row r="40" spans="1:4" x14ac:dyDescent="0.2">
      <c r="A40" s="18" t="s">
        <v>5</v>
      </c>
      <c r="B40" s="18" t="s">
        <v>54</v>
      </c>
      <c r="C40" s="18" t="s">
        <v>0</v>
      </c>
      <c r="D40" s="18">
        <v>69</v>
      </c>
    </row>
    <row r="41" spans="1:4" x14ac:dyDescent="0.2">
      <c r="A41" s="18" t="s">
        <v>5</v>
      </c>
      <c r="B41" s="18" t="s">
        <v>54</v>
      </c>
      <c r="C41" s="18" t="s">
        <v>1</v>
      </c>
      <c r="D41" s="18">
        <v>12</v>
      </c>
    </row>
    <row r="42" spans="1:4" x14ac:dyDescent="0.2">
      <c r="A42" s="18" t="s">
        <v>5</v>
      </c>
      <c r="B42" s="18" t="s">
        <v>30</v>
      </c>
      <c r="C42" s="18" t="s">
        <v>0</v>
      </c>
      <c r="D42" s="18">
        <v>166</v>
      </c>
    </row>
    <row r="43" spans="1:4" x14ac:dyDescent="0.2">
      <c r="A43" s="18" t="s">
        <v>5</v>
      </c>
      <c r="B43" s="18" t="s">
        <v>30</v>
      </c>
      <c r="C43" s="18" t="s">
        <v>1</v>
      </c>
      <c r="D43" s="18">
        <v>19</v>
      </c>
    </row>
    <row r="44" spans="1:4" x14ac:dyDescent="0.2">
      <c r="A44" s="18" t="s">
        <v>5</v>
      </c>
      <c r="B44" s="18" t="s">
        <v>14</v>
      </c>
      <c r="C44" s="18" t="s">
        <v>0</v>
      </c>
      <c r="D44" s="18">
        <v>16</v>
      </c>
    </row>
    <row r="45" spans="1:4" x14ac:dyDescent="0.2">
      <c r="A45" s="18" t="s">
        <v>5</v>
      </c>
      <c r="B45" s="18" t="s">
        <v>14</v>
      </c>
      <c r="C45" s="18" t="s">
        <v>1</v>
      </c>
      <c r="D45" s="18">
        <v>1</v>
      </c>
    </row>
    <row r="46" spans="1:4" x14ac:dyDescent="0.2">
      <c r="A46" s="18" t="s">
        <v>5</v>
      </c>
      <c r="B46" s="18" t="s">
        <v>33</v>
      </c>
      <c r="C46" s="18" t="s">
        <v>0</v>
      </c>
      <c r="D46" s="18">
        <v>11</v>
      </c>
    </row>
    <row r="47" spans="1:4" x14ac:dyDescent="0.2">
      <c r="A47" s="18" t="s">
        <v>5</v>
      </c>
      <c r="B47" s="18" t="s">
        <v>33</v>
      </c>
      <c r="C47" s="18" t="s">
        <v>1</v>
      </c>
      <c r="D47" s="18">
        <v>81</v>
      </c>
    </row>
    <row r="48" spans="1:4" x14ac:dyDescent="0.2">
      <c r="A48" s="18" t="s">
        <v>5</v>
      </c>
      <c r="B48" s="18" t="s">
        <v>32</v>
      </c>
      <c r="C48" s="18" t="s">
        <v>0</v>
      </c>
      <c r="D48" s="18">
        <v>120</v>
      </c>
    </row>
    <row r="49" spans="1:4" x14ac:dyDescent="0.2">
      <c r="A49" s="18" t="s">
        <v>5</v>
      </c>
      <c r="B49" s="18" t="s">
        <v>32</v>
      </c>
      <c r="C49" s="18" t="s">
        <v>1</v>
      </c>
      <c r="D49" s="18">
        <v>41</v>
      </c>
    </row>
    <row r="50" spans="1:4" x14ac:dyDescent="0.2">
      <c r="A50" s="18" t="s">
        <v>5</v>
      </c>
      <c r="B50" s="18" t="s">
        <v>16</v>
      </c>
      <c r="C50" s="18" t="s">
        <v>0</v>
      </c>
      <c r="D50" s="18">
        <v>72</v>
      </c>
    </row>
    <row r="51" spans="1:4" x14ac:dyDescent="0.2">
      <c r="A51" s="18" t="s">
        <v>5</v>
      </c>
      <c r="B51" s="18" t="s">
        <v>16</v>
      </c>
      <c r="C51" s="18" t="s">
        <v>1</v>
      </c>
      <c r="D51" s="18">
        <v>15</v>
      </c>
    </row>
    <row r="52" spans="1:4" x14ac:dyDescent="0.2">
      <c r="A52" s="18" t="s">
        <v>5</v>
      </c>
      <c r="B52" s="18" t="s">
        <v>20</v>
      </c>
      <c r="C52" s="18" t="s">
        <v>0</v>
      </c>
      <c r="D52" s="18">
        <v>8</v>
      </c>
    </row>
    <row r="53" spans="1:4" x14ac:dyDescent="0.2">
      <c r="A53" s="18" t="s">
        <v>5</v>
      </c>
      <c r="B53" s="18" t="s">
        <v>20</v>
      </c>
      <c r="C53" s="18" t="s">
        <v>1</v>
      </c>
      <c r="D53" s="18">
        <v>3</v>
      </c>
    </row>
    <row r="54" spans="1:4" x14ac:dyDescent="0.2">
      <c r="A54" s="18" t="s">
        <v>6</v>
      </c>
      <c r="B54" s="18" t="s">
        <v>15</v>
      </c>
      <c r="C54" s="18" t="s">
        <v>0</v>
      </c>
      <c r="D54" s="18">
        <v>11</v>
      </c>
    </row>
    <row r="55" spans="1:4" x14ac:dyDescent="0.2">
      <c r="A55" s="18" t="s">
        <v>6</v>
      </c>
      <c r="B55" s="18" t="s">
        <v>15</v>
      </c>
      <c r="C55" s="18" t="s">
        <v>1</v>
      </c>
      <c r="D55" s="18">
        <v>3</v>
      </c>
    </row>
    <row r="56" spans="1:4" x14ac:dyDescent="0.2">
      <c r="A56" s="18" t="s">
        <v>6</v>
      </c>
      <c r="B56" s="18" t="s">
        <v>31</v>
      </c>
      <c r="C56" s="18" t="s">
        <v>0</v>
      </c>
      <c r="D56" s="18">
        <v>138</v>
      </c>
    </row>
    <row r="57" spans="1:4" x14ac:dyDescent="0.2">
      <c r="A57" s="18" t="s">
        <v>6</v>
      </c>
      <c r="B57" s="18" t="s">
        <v>31</v>
      </c>
      <c r="C57" s="18" t="s">
        <v>1</v>
      </c>
      <c r="D57" s="18">
        <v>36</v>
      </c>
    </row>
    <row r="58" spans="1:4" x14ac:dyDescent="0.2">
      <c r="A58" s="18" t="s">
        <v>6</v>
      </c>
      <c r="B58" s="18" t="s">
        <v>18</v>
      </c>
      <c r="C58" s="18" t="s">
        <v>0</v>
      </c>
      <c r="D58" s="18">
        <v>28</v>
      </c>
    </row>
    <row r="59" spans="1:4" x14ac:dyDescent="0.2">
      <c r="A59" s="18" t="s">
        <v>6</v>
      </c>
      <c r="B59" s="18" t="s">
        <v>18</v>
      </c>
      <c r="C59" s="18" t="s">
        <v>1</v>
      </c>
      <c r="D59" s="18">
        <v>4</v>
      </c>
    </row>
    <row r="60" spans="1:4" x14ac:dyDescent="0.2">
      <c r="A60" s="18" t="s">
        <v>6</v>
      </c>
      <c r="B60" s="18" t="s">
        <v>19</v>
      </c>
      <c r="C60" s="18" t="s">
        <v>0</v>
      </c>
      <c r="D60" s="18">
        <v>20</v>
      </c>
    </row>
    <row r="61" spans="1:4" x14ac:dyDescent="0.2">
      <c r="A61" s="18" t="s">
        <v>6</v>
      </c>
      <c r="B61" s="18" t="s">
        <v>19</v>
      </c>
      <c r="C61" s="18" t="s">
        <v>1</v>
      </c>
      <c r="D61" s="18">
        <v>0</v>
      </c>
    </row>
    <row r="62" spans="1:4" x14ac:dyDescent="0.2">
      <c r="A62" s="18" t="s">
        <v>6</v>
      </c>
      <c r="B62" s="18" t="s">
        <v>127</v>
      </c>
      <c r="C62" s="18" t="s">
        <v>0</v>
      </c>
      <c r="D62" s="18">
        <v>133</v>
      </c>
    </row>
    <row r="63" spans="1:4" x14ac:dyDescent="0.2">
      <c r="A63" s="18" t="s">
        <v>6</v>
      </c>
      <c r="B63" s="18" t="s">
        <v>127</v>
      </c>
      <c r="C63" s="18" t="s">
        <v>1</v>
      </c>
      <c r="D63" s="18">
        <v>5</v>
      </c>
    </row>
    <row r="64" spans="1:4" x14ac:dyDescent="0.2">
      <c r="A64" s="18" t="s">
        <v>6</v>
      </c>
      <c r="B64" s="18" t="s">
        <v>13</v>
      </c>
      <c r="C64" s="18" t="s">
        <v>0</v>
      </c>
      <c r="D64" s="18">
        <v>7</v>
      </c>
    </row>
    <row r="65" spans="1:4" x14ac:dyDescent="0.2">
      <c r="A65" s="18" t="s">
        <v>6</v>
      </c>
      <c r="B65" s="18" t="s">
        <v>13</v>
      </c>
      <c r="C65" s="18" t="s">
        <v>1</v>
      </c>
      <c r="D65" s="18">
        <v>20</v>
      </c>
    </row>
    <row r="66" spans="1:4" x14ac:dyDescent="0.2">
      <c r="A66" s="18" t="s">
        <v>6</v>
      </c>
      <c r="B66" s="18" t="s">
        <v>54</v>
      </c>
      <c r="C66" s="18" t="s">
        <v>0</v>
      </c>
      <c r="D66" s="18">
        <v>72</v>
      </c>
    </row>
    <row r="67" spans="1:4" x14ac:dyDescent="0.2">
      <c r="A67" s="18" t="s">
        <v>6</v>
      </c>
      <c r="B67" s="18" t="s">
        <v>54</v>
      </c>
      <c r="C67" s="18" t="s">
        <v>1</v>
      </c>
      <c r="D67" s="18">
        <v>9</v>
      </c>
    </row>
    <row r="68" spans="1:4" x14ac:dyDescent="0.2">
      <c r="A68" s="18" t="s">
        <v>6</v>
      </c>
      <c r="B68" s="18" t="s">
        <v>30</v>
      </c>
      <c r="C68" s="18" t="s">
        <v>0</v>
      </c>
      <c r="D68" s="18">
        <v>114</v>
      </c>
    </row>
    <row r="69" spans="1:4" x14ac:dyDescent="0.2">
      <c r="A69" s="18" t="s">
        <v>6</v>
      </c>
      <c r="B69" s="18" t="s">
        <v>30</v>
      </c>
      <c r="C69" s="18" t="s">
        <v>1</v>
      </c>
      <c r="D69" s="18">
        <v>9</v>
      </c>
    </row>
    <row r="70" spans="1:4" x14ac:dyDescent="0.2">
      <c r="A70" s="18" t="s">
        <v>6</v>
      </c>
      <c r="B70" s="18" t="s">
        <v>14</v>
      </c>
      <c r="C70" s="18" t="s">
        <v>0</v>
      </c>
      <c r="D70" s="18">
        <v>7</v>
      </c>
    </row>
    <row r="71" spans="1:4" x14ac:dyDescent="0.2">
      <c r="A71" s="18" t="s">
        <v>6</v>
      </c>
      <c r="B71" s="18" t="s">
        <v>14</v>
      </c>
      <c r="C71" s="18" t="s">
        <v>1</v>
      </c>
      <c r="D71" s="18">
        <v>1</v>
      </c>
    </row>
    <row r="72" spans="1:4" x14ac:dyDescent="0.2">
      <c r="A72" s="18" t="s">
        <v>6</v>
      </c>
      <c r="B72" s="18" t="s">
        <v>33</v>
      </c>
      <c r="C72" s="18" t="s">
        <v>0</v>
      </c>
      <c r="D72" s="18">
        <v>14</v>
      </c>
    </row>
    <row r="73" spans="1:4" x14ac:dyDescent="0.2">
      <c r="A73" s="18" t="s">
        <v>6</v>
      </c>
      <c r="B73" s="18" t="s">
        <v>33</v>
      </c>
      <c r="C73" s="18" t="s">
        <v>1</v>
      </c>
      <c r="D73" s="18">
        <v>73</v>
      </c>
    </row>
    <row r="74" spans="1:4" x14ac:dyDescent="0.2">
      <c r="A74" s="18" t="s">
        <v>6</v>
      </c>
      <c r="B74" s="18" t="s">
        <v>32</v>
      </c>
      <c r="C74" s="18" t="s">
        <v>0</v>
      </c>
      <c r="D74" s="18">
        <v>79</v>
      </c>
    </row>
    <row r="75" spans="1:4" x14ac:dyDescent="0.2">
      <c r="A75" s="18" t="s">
        <v>6</v>
      </c>
      <c r="B75" s="18" t="s">
        <v>32</v>
      </c>
      <c r="C75" s="18" t="s">
        <v>1</v>
      </c>
      <c r="D75" s="18">
        <v>33</v>
      </c>
    </row>
    <row r="76" spans="1:4" x14ac:dyDescent="0.2">
      <c r="A76" s="18" t="s">
        <v>6</v>
      </c>
      <c r="B76" s="18" t="s">
        <v>16</v>
      </c>
      <c r="C76" s="18" t="s">
        <v>0</v>
      </c>
      <c r="D76" s="18">
        <v>63</v>
      </c>
    </row>
    <row r="77" spans="1:4" x14ac:dyDescent="0.2">
      <c r="A77" s="18" t="s">
        <v>6</v>
      </c>
      <c r="B77" s="18" t="s">
        <v>16</v>
      </c>
      <c r="C77" s="18" t="s">
        <v>1</v>
      </c>
      <c r="D77" s="18">
        <v>15</v>
      </c>
    </row>
    <row r="78" spans="1:4" x14ac:dyDescent="0.2">
      <c r="A78" s="18" t="s">
        <v>6</v>
      </c>
      <c r="B78" s="18" t="s">
        <v>20</v>
      </c>
      <c r="C78" s="18" t="s">
        <v>0</v>
      </c>
      <c r="D78" s="18">
        <v>5</v>
      </c>
    </row>
    <row r="79" spans="1:4" x14ac:dyDescent="0.2">
      <c r="A79" s="18" t="s">
        <v>6</v>
      </c>
      <c r="B79" s="18" t="s">
        <v>20</v>
      </c>
      <c r="C79" s="18" t="s">
        <v>1</v>
      </c>
      <c r="D79" s="18">
        <v>3</v>
      </c>
    </row>
    <row r="80" spans="1:4" x14ac:dyDescent="0.2">
      <c r="A80" s="18" t="s">
        <v>7</v>
      </c>
      <c r="B80" s="18" t="s">
        <v>15</v>
      </c>
      <c r="C80" s="18" t="s">
        <v>0</v>
      </c>
      <c r="D80" s="18">
        <v>12</v>
      </c>
    </row>
    <row r="81" spans="1:4" x14ac:dyDescent="0.2">
      <c r="A81" s="18" t="s">
        <v>7</v>
      </c>
      <c r="B81" s="18" t="s">
        <v>15</v>
      </c>
      <c r="C81" s="18" t="s">
        <v>1</v>
      </c>
      <c r="D81" s="18">
        <v>6</v>
      </c>
    </row>
    <row r="82" spans="1:4" x14ac:dyDescent="0.2">
      <c r="A82" s="18" t="s">
        <v>7</v>
      </c>
      <c r="B82" s="18" t="s">
        <v>31</v>
      </c>
      <c r="C82" s="18" t="s">
        <v>0</v>
      </c>
      <c r="D82" s="18">
        <v>129</v>
      </c>
    </row>
    <row r="83" spans="1:4" x14ac:dyDescent="0.2">
      <c r="A83" s="18" t="s">
        <v>7</v>
      </c>
      <c r="B83" s="18" t="s">
        <v>31</v>
      </c>
      <c r="C83" s="18" t="s">
        <v>1</v>
      </c>
      <c r="D83" s="18">
        <v>25</v>
      </c>
    </row>
    <row r="84" spans="1:4" x14ac:dyDescent="0.2">
      <c r="A84" s="18" t="s">
        <v>7</v>
      </c>
      <c r="B84" s="18" t="s">
        <v>18</v>
      </c>
      <c r="C84" s="18" t="s">
        <v>0</v>
      </c>
      <c r="D84" s="18">
        <v>20</v>
      </c>
    </row>
    <row r="85" spans="1:4" x14ac:dyDescent="0.2">
      <c r="A85" s="18" t="s">
        <v>7</v>
      </c>
      <c r="B85" s="18" t="s">
        <v>18</v>
      </c>
      <c r="C85" s="18" t="s">
        <v>1</v>
      </c>
      <c r="D85" s="18">
        <v>1</v>
      </c>
    </row>
    <row r="86" spans="1:4" x14ac:dyDescent="0.2">
      <c r="A86" s="18" t="s">
        <v>7</v>
      </c>
      <c r="B86" s="18" t="s">
        <v>19</v>
      </c>
      <c r="C86" s="18" t="s">
        <v>0</v>
      </c>
      <c r="D86" s="18">
        <v>18</v>
      </c>
    </row>
    <row r="87" spans="1:4" x14ac:dyDescent="0.2">
      <c r="A87" s="18" t="s">
        <v>7</v>
      </c>
      <c r="B87" s="18" t="s">
        <v>19</v>
      </c>
      <c r="C87" s="18" t="s">
        <v>1</v>
      </c>
      <c r="D87" s="18">
        <v>3</v>
      </c>
    </row>
    <row r="88" spans="1:4" x14ac:dyDescent="0.2">
      <c r="A88" s="18" t="s">
        <v>7</v>
      </c>
      <c r="B88" s="18" t="s">
        <v>127</v>
      </c>
      <c r="C88" s="18" t="s">
        <v>0</v>
      </c>
      <c r="D88" s="18">
        <v>117</v>
      </c>
    </row>
    <row r="89" spans="1:4" x14ac:dyDescent="0.2">
      <c r="A89" s="18" t="s">
        <v>7</v>
      </c>
      <c r="B89" s="18" t="s">
        <v>127</v>
      </c>
      <c r="C89" s="18" t="s">
        <v>1</v>
      </c>
      <c r="D89" s="18">
        <v>3</v>
      </c>
    </row>
    <row r="90" spans="1:4" x14ac:dyDescent="0.2">
      <c r="A90" s="18" t="s">
        <v>7</v>
      </c>
      <c r="B90" s="18" t="s">
        <v>13</v>
      </c>
      <c r="C90" s="18" t="s">
        <v>0</v>
      </c>
      <c r="D90" s="18">
        <v>20</v>
      </c>
    </row>
    <row r="91" spans="1:4" x14ac:dyDescent="0.2">
      <c r="A91" s="18" t="s">
        <v>7</v>
      </c>
      <c r="B91" s="18" t="s">
        <v>13</v>
      </c>
      <c r="C91" s="18" t="s">
        <v>1</v>
      </c>
      <c r="D91" s="18">
        <v>25</v>
      </c>
    </row>
    <row r="92" spans="1:4" x14ac:dyDescent="0.2">
      <c r="A92" s="18" t="s">
        <v>7</v>
      </c>
      <c r="B92" s="18" t="s">
        <v>54</v>
      </c>
      <c r="C92" s="18" t="s">
        <v>0</v>
      </c>
      <c r="D92" s="18">
        <v>60</v>
      </c>
    </row>
    <row r="93" spans="1:4" x14ac:dyDescent="0.2">
      <c r="A93" s="18" t="s">
        <v>7</v>
      </c>
      <c r="B93" s="18" t="s">
        <v>54</v>
      </c>
      <c r="C93" s="18" t="s">
        <v>1</v>
      </c>
      <c r="D93" s="18">
        <v>7</v>
      </c>
    </row>
    <row r="94" spans="1:4" x14ac:dyDescent="0.2">
      <c r="A94" s="18" t="s">
        <v>7</v>
      </c>
      <c r="B94" s="18" t="s">
        <v>30</v>
      </c>
      <c r="C94" s="18" t="s">
        <v>0</v>
      </c>
      <c r="D94" s="18">
        <v>96</v>
      </c>
    </row>
    <row r="95" spans="1:4" x14ac:dyDescent="0.2">
      <c r="A95" s="18" t="s">
        <v>7</v>
      </c>
      <c r="B95" s="18" t="s">
        <v>30</v>
      </c>
      <c r="C95" s="18" t="s">
        <v>1</v>
      </c>
      <c r="D95" s="18">
        <v>10</v>
      </c>
    </row>
    <row r="96" spans="1:4" x14ac:dyDescent="0.2">
      <c r="A96" s="18" t="s">
        <v>7</v>
      </c>
      <c r="B96" s="18" t="s">
        <v>14</v>
      </c>
      <c r="C96" s="18" t="s">
        <v>0</v>
      </c>
      <c r="D96" s="18">
        <v>23</v>
      </c>
    </row>
    <row r="97" spans="1:4" x14ac:dyDescent="0.2">
      <c r="A97" s="18" t="s">
        <v>7</v>
      </c>
      <c r="B97" s="18" t="s">
        <v>14</v>
      </c>
      <c r="C97" s="18" t="s">
        <v>1</v>
      </c>
      <c r="D97" s="18">
        <v>0</v>
      </c>
    </row>
    <row r="98" spans="1:4" x14ac:dyDescent="0.2">
      <c r="A98" s="18" t="s">
        <v>7</v>
      </c>
      <c r="B98" s="18" t="s">
        <v>33</v>
      </c>
      <c r="C98" s="18" t="s">
        <v>0</v>
      </c>
      <c r="D98" s="18">
        <v>15</v>
      </c>
    </row>
    <row r="99" spans="1:4" x14ac:dyDescent="0.2">
      <c r="A99" s="18" t="s">
        <v>7</v>
      </c>
      <c r="B99" s="18" t="s">
        <v>33</v>
      </c>
      <c r="C99" s="18" t="s">
        <v>1</v>
      </c>
      <c r="D99" s="18">
        <v>117</v>
      </c>
    </row>
    <row r="100" spans="1:4" x14ac:dyDescent="0.2">
      <c r="A100" s="18" t="s">
        <v>7</v>
      </c>
      <c r="B100" s="18" t="s">
        <v>32</v>
      </c>
      <c r="C100" s="18" t="s">
        <v>0</v>
      </c>
      <c r="D100" s="18">
        <v>111</v>
      </c>
    </row>
    <row r="101" spans="1:4" x14ac:dyDescent="0.2">
      <c r="A101" s="18" t="s">
        <v>7</v>
      </c>
      <c r="B101" s="18" t="s">
        <v>32</v>
      </c>
      <c r="C101" s="18" t="s">
        <v>1</v>
      </c>
      <c r="D101" s="18">
        <v>29</v>
      </c>
    </row>
    <row r="102" spans="1:4" x14ac:dyDescent="0.2">
      <c r="A102" s="18" t="s">
        <v>7</v>
      </c>
      <c r="B102" s="18" t="s">
        <v>16</v>
      </c>
      <c r="C102" s="18" t="s">
        <v>0</v>
      </c>
      <c r="D102" s="18">
        <v>56</v>
      </c>
    </row>
    <row r="103" spans="1:4" x14ac:dyDescent="0.2">
      <c r="A103" s="18" t="s">
        <v>7</v>
      </c>
      <c r="B103" s="18" t="s">
        <v>16</v>
      </c>
      <c r="C103" s="18" t="s">
        <v>1</v>
      </c>
      <c r="D103" s="18">
        <v>12</v>
      </c>
    </row>
    <row r="104" spans="1:4" x14ac:dyDescent="0.2">
      <c r="A104" s="18" t="s">
        <v>7</v>
      </c>
      <c r="B104" s="18" t="s">
        <v>20</v>
      </c>
      <c r="C104" s="18" t="s">
        <v>0</v>
      </c>
      <c r="D104" s="18">
        <v>7</v>
      </c>
    </row>
    <row r="105" spans="1:4" x14ac:dyDescent="0.2">
      <c r="A105" s="18" t="s">
        <v>7</v>
      </c>
      <c r="B105" s="18" t="s">
        <v>20</v>
      </c>
      <c r="C105" s="18" t="s">
        <v>1</v>
      </c>
      <c r="D105" s="18">
        <v>3</v>
      </c>
    </row>
    <row r="106" spans="1:4" x14ac:dyDescent="0.2">
      <c r="A106" s="18" t="s">
        <v>8</v>
      </c>
      <c r="B106" s="18" t="s">
        <v>15</v>
      </c>
      <c r="C106" s="18" t="s">
        <v>0</v>
      </c>
      <c r="D106" s="18">
        <v>10</v>
      </c>
    </row>
    <row r="107" spans="1:4" x14ac:dyDescent="0.2">
      <c r="A107" s="18" t="s">
        <v>8</v>
      </c>
      <c r="B107" s="18" t="s">
        <v>15</v>
      </c>
      <c r="C107" s="18" t="s">
        <v>1</v>
      </c>
      <c r="D107" s="18">
        <v>2</v>
      </c>
    </row>
    <row r="108" spans="1:4" x14ac:dyDescent="0.2">
      <c r="A108" s="18" t="s">
        <v>8</v>
      </c>
      <c r="B108" s="18" t="s">
        <v>31</v>
      </c>
      <c r="C108" s="18" t="s">
        <v>0</v>
      </c>
      <c r="D108" s="18">
        <v>122</v>
      </c>
    </row>
    <row r="109" spans="1:4" x14ac:dyDescent="0.2">
      <c r="A109" s="18" t="s">
        <v>8</v>
      </c>
      <c r="B109" s="18" t="s">
        <v>31</v>
      </c>
      <c r="C109" s="18" t="s">
        <v>1</v>
      </c>
      <c r="D109" s="18">
        <v>13</v>
      </c>
    </row>
    <row r="110" spans="1:4" x14ac:dyDescent="0.2">
      <c r="A110" s="18" t="s">
        <v>8</v>
      </c>
      <c r="B110" s="18" t="s">
        <v>18</v>
      </c>
      <c r="C110" s="18" t="s">
        <v>0</v>
      </c>
      <c r="D110" s="18">
        <v>22</v>
      </c>
    </row>
    <row r="111" spans="1:4" x14ac:dyDescent="0.2">
      <c r="A111" s="18" t="s">
        <v>8</v>
      </c>
      <c r="B111" s="18" t="s">
        <v>18</v>
      </c>
      <c r="C111" s="18" t="s">
        <v>1</v>
      </c>
      <c r="D111" s="18">
        <v>1</v>
      </c>
    </row>
    <row r="112" spans="1:4" x14ac:dyDescent="0.2">
      <c r="A112" s="18" t="s">
        <v>8</v>
      </c>
      <c r="B112" s="18" t="s">
        <v>19</v>
      </c>
      <c r="C112" s="18" t="s">
        <v>0</v>
      </c>
      <c r="D112" s="18">
        <v>11</v>
      </c>
    </row>
    <row r="113" spans="1:4" x14ac:dyDescent="0.2">
      <c r="A113" s="18" t="s">
        <v>8</v>
      </c>
      <c r="B113" s="18" t="s">
        <v>19</v>
      </c>
      <c r="C113" s="18" t="s">
        <v>1</v>
      </c>
      <c r="D113" s="18">
        <v>7</v>
      </c>
    </row>
    <row r="114" spans="1:4" x14ac:dyDescent="0.2">
      <c r="A114" s="18" t="s">
        <v>8</v>
      </c>
      <c r="B114" s="18" t="s">
        <v>127</v>
      </c>
      <c r="C114" s="18" t="s">
        <v>0</v>
      </c>
      <c r="D114" s="18">
        <v>146</v>
      </c>
    </row>
    <row r="115" spans="1:4" x14ac:dyDescent="0.2">
      <c r="A115" s="18" t="s">
        <v>8</v>
      </c>
      <c r="B115" s="18" t="s">
        <v>127</v>
      </c>
      <c r="C115" s="18" t="s">
        <v>1</v>
      </c>
      <c r="D115" s="18">
        <v>11</v>
      </c>
    </row>
    <row r="116" spans="1:4" x14ac:dyDescent="0.2">
      <c r="A116" s="18" t="s">
        <v>8</v>
      </c>
      <c r="B116" s="18" t="s">
        <v>13</v>
      </c>
      <c r="C116" s="18" t="s">
        <v>0</v>
      </c>
      <c r="D116" s="18">
        <v>17</v>
      </c>
    </row>
    <row r="117" spans="1:4" x14ac:dyDescent="0.2">
      <c r="A117" s="18" t="s">
        <v>8</v>
      </c>
      <c r="B117" s="18" t="s">
        <v>13</v>
      </c>
      <c r="C117" s="18" t="s">
        <v>1</v>
      </c>
      <c r="D117" s="18">
        <v>19</v>
      </c>
    </row>
    <row r="118" spans="1:4" x14ac:dyDescent="0.2">
      <c r="A118" s="18" t="s">
        <v>8</v>
      </c>
      <c r="B118" s="18" t="s">
        <v>54</v>
      </c>
      <c r="C118" s="18" t="s">
        <v>0</v>
      </c>
      <c r="D118" s="18">
        <v>47</v>
      </c>
    </row>
    <row r="119" spans="1:4" x14ac:dyDescent="0.2">
      <c r="A119" s="18" t="s">
        <v>8</v>
      </c>
      <c r="B119" s="18" t="s">
        <v>54</v>
      </c>
      <c r="C119" s="18" t="s">
        <v>1</v>
      </c>
      <c r="D119" s="18">
        <v>4</v>
      </c>
    </row>
    <row r="120" spans="1:4" x14ac:dyDescent="0.2">
      <c r="A120" s="18" t="s">
        <v>8</v>
      </c>
      <c r="B120" s="18" t="s">
        <v>30</v>
      </c>
      <c r="C120" s="18" t="s">
        <v>0</v>
      </c>
      <c r="D120" s="18">
        <v>121</v>
      </c>
    </row>
    <row r="121" spans="1:4" x14ac:dyDescent="0.2">
      <c r="A121" s="18" t="s">
        <v>8</v>
      </c>
      <c r="B121" s="18" t="s">
        <v>30</v>
      </c>
      <c r="C121" s="18" t="s">
        <v>1</v>
      </c>
      <c r="D121" s="18">
        <v>5</v>
      </c>
    </row>
    <row r="122" spans="1:4" x14ac:dyDescent="0.2">
      <c r="A122" s="18" t="s">
        <v>8</v>
      </c>
      <c r="B122" s="18" t="s">
        <v>14</v>
      </c>
      <c r="C122" s="18" t="s">
        <v>0</v>
      </c>
      <c r="D122" s="18">
        <v>17</v>
      </c>
    </row>
    <row r="123" spans="1:4" x14ac:dyDescent="0.2">
      <c r="A123" s="18" t="s">
        <v>8</v>
      </c>
      <c r="B123" s="18" t="s">
        <v>14</v>
      </c>
      <c r="C123" s="18" t="s">
        <v>1</v>
      </c>
      <c r="D123" s="18">
        <v>5</v>
      </c>
    </row>
    <row r="124" spans="1:4" x14ac:dyDescent="0.2">
      <c r="A124" s="18" t="s">
        <v>8</v>
      </c>
      <c r="B124" s="18" t="s">
        <v>33</v>
      </c>
      <c r="C124" s="18" t="s">
        <v>0</v>
      </c>
      <c r="D124" s="18">
        <v>12</v>
      </c>
    </row>
    <row r="125" spans="1:4" x14ac:dyDescent="0.2">
      <c r="A125" s="18" t="s">
        <v>8</v>
      </c>
      <c r="B125" s="18" t="s">
        <v>33</v>
      </c>
      <c r="C125" s="18" t="s">
        <v>1</v>
      </c>
      <c r="D125" s="18">
        <v>124</v>
      </c>
    </row>
    <row r="126" spans="1:4" x14ac:dyDescent="0.2">
      <c r="A126" s="18" t="s">
        <v>8</v>
      </c>
      <c r="B126" s="18" t="s">
        <v>32</v>
      </c>
      <c r="C126" s="18" t="s">
        <v>0</v>
      </c>
      <c r="D126" s="18">
        <v>90</v>
      </c>
    </row>
    <row r="127" spans="1:4" x14ac:dyDescent="0.2">
      <c r="A127" s="18" t="s">
        <v>8</v>
      </c>
      <c r="B127" s="18" t="s">
        <v>32</v>
      </c>
      <c r="C127" s="18" t="s">
        <v>1</v>
      </c>
      <c r="D127" s="18">
        <v>14</v>
      </c>
    </row>
    <row r="128" spans="1:4" x14ac:dyDescent="0.2">
      <c r="A128" s="18" t="s">
        <v>8</v>
      </c>
      <c r="B128" s="18" t="s">
        <v>16</v>
      </c>
      <c r="C128" s="18" t="s">
        <v>0</v>
      </c>
      <c r="D128" s="18">
        <v>52</v>
      </c>
    </row>
    <row r="129" spans="1:4" x14ac:dyDescent="0.2">
      <c r="A129" s="18" t="s">
        <v>8</v>
      </c>
      <c r="B129" s="18" t="s">
        <v>16</v>
      </c>
      <c r="C129" s="18" t="s">
        <v>1</v>
      </c>
      <c r="D129" s="18">
        <v>14</v>
      </c>
    </row>
    <row r="130" spans="1:4" x14ac:dyDescent="0.2">
      <c r="A130" s="18" t="s">
        <v>8</v>
      </c>
      <c r="B130" s="18" t="s">
        <v>20</v>
      </c>
      <c r="C130" s="18" t="s">
        <v>0</v>
      </c>
      <c r="D130" s="18">
        <v>5</v>
      </c>
    </row>
    <row r="131" spans="1:4" x14ac:dyDescent="0.2">
      <c r="A131" s="18" t="s">
        <v>8</v>
      </c>
      <c r="B131" s="18" t="s">
        <v>20</v>
      </c>
      <c r="C131" s="18" t="s">
        <v>1</v>
      </c>
      <c r="D131" s="18">
        <v>2</v>
      </c>
    </row>
    <row r="132" spans="1:4" x14ac:dyDescent="0.2">
      <c r="A132" s="18" t="s">
        <v>24</v>
      </c>
      <c r="B132" s="18" t="s">
        <v>15</v>
      </c>
      <c r="C132" s="18" t="s">
        <v>0</v>
      </c>
      <c r="D132" s="18">
        <v>21</v>
      </c>
    </row>
    <row r="133" spans="1:4" x14ac:dyDescent="0.2">
      <c r="A133" s="18" t="s">
        <v>24</v>
      </c>
      <c r="B133" s="18" t="s">
        <v>15</v>
      </c>
      <c r="C133" s="18" t="s">
        <v>1</v>
      </c>
      <c r="D133" s="18">
        <v>2</v>
      </c>
    </row>
    <row r="134" spans="1:4" x14ac:dyDescent="0.2">
      <c r="A134" s="18" t="s">
        <v>24</v>
      </c>
      <c r="B134" s="18" t="s">
        <v>31</v>
      </c>
      <c r="C134" s="18" t="s">
        <v>0</v>
      </c>
      <c r="D134" s="18">
        <v>147</v>
      </c>
    </row>
    <row r="135" spans="1:4" x14ac:dyDescent="0.2">
      <c r="A135" s="18" t="s">
        <v>24</v>
      </c>
      <c r="B135" s="18" t="s">
        <v>31</v>
      </c>
      <c r="C135" s="18" t="s">
        <v>1</v>
      </c>
      <c r="D135" s="18">
        <v>57</v>
      </c>
    </row>
    <row r="136" spans="1:4" x14ac:dyDescent="0.2">
      <c r="A136" s="18" t="s">
        <v>24</v>
      </c>
      <c r="B136" s="18" t="s">
        <v>18</v>
      </c>
      <c r="C136" s="18" t="s">
        <v>0</v>
      </c>
      <c r="D136" s="18">
        <v>26</v>
      </c>
    </row>
    <row r="137" spans="1:4" x14ac:dyDescent="0.2">
      <c r="A137" s="18" t="s">
        <v>24</v>
      </c>
      <c r="B137" s="18" t="s">
        <v>18</v>
      </c>
      <c r="C137" s="18" t="s">
        <v>1</v>
      </c>
      <c r="D137" s="18">
        <v>6</v>
      </c>
    </row>
    <row r="138" spans="1:4" x14ac:dyDescent="0.2">
      <c r="A138" s="18" t="s">
        <v>24</v>
      </c>
      <c r="B138" s="18" t="s">
        <v>19</v>
      </c>
      <c r="C138" s="18" t="s">
        <v>0</v>
      </c>
      <c r="D138" s="18">
        <v>19</v>
      </c>
    </row>
    <row r="139" spans="1:4" x14ac:dyDescent="0.2">
      <c r="A139" s="18" t="s">
        <v>24</v>
      </c>
      <c r="B139" s="18" t="s">
        <v>19</v>
      </c>
      <c r="C139" s="18" t="s">
        <v>1</v>
      </c>
      <c r="D139" s="18">
        <v>2</v>
      </c>
    </row>
    <row r="140" spans="1:4" x14ac:dyDescent="0.2">
      <c r="A140" s="18" t="s">
        <v>24</v>
      </c>
      <c r="B140" s="18" t="s">
        <v>127</v>
      </c>
      <c r="C140" s="18" t="s">
        <v>0</v>
      </c>
      <c r="D140" s="18">
        <v>105</v>
      </c>
    </row>
    <row r="141" spans="1:4" x14ac:dyDescent="0.2">
      <c r="A141" s="18" t="s">
        <v>24</v>
      </c>
      <c r="B141" s="18" t="s">
        <v>127</v>
      </c>
      <c r="C141" s="18" t="s">
        <v>1</v>
      </c>
      <c r="D141" s="18">
        <v>8</v>
      </c>
    </row>
    <row r="142" spans="1:4" x14ac:dyDescent="0.2">
      <c r="A142" s="18" t="s">
        <v>24</v>
      </c>
      <c r="B142" s="18" t="s">
        <v>13</v>
      </c>
      <c r="C142" s="18" t="s">
        <v>0</v>
      </c>
      <c r="D142" s="18">
        <v>16</v>
      </c>
    </row>
    <row r="143" spans="1:4" x14ac:dyDescent="0.2">
      <c r="A143" s="18" t="s">
        <v>24</v>
      </c>
      <c r="B143" s="18" t="s">
        <v>13</v>
      </c>
      <c r="C143" s="18" t="s">
        <v>1</v>
      </c>
      <c r="D143" s="18">
        <v>49</v>
      </c>
    </row>
    <row r="144" spans="1:4" x14ac:dyDescent="0.2">
      <c r="A144" s="18" t="s">
        <v>24</v>
      </c>
      <c r="B144" s="18" t="s">
        <v>54</v>
      </c>
      <c r="C144" s="18" t="s">
        <v>0</v>
      </c>
      <c r="D144" s="18">
        <v>57</v>
      </c>
    </row>
    <row r="145" spans="1:4" x14ac:dyDescent="0.2">
      <c r="A145" s="18" t="s">
        <v>24</v>
      </c>
      <c r="B145" s="18" t="s">
        <v>54</v>
      </c>
      <c r="C145" s="18" t="s">
        <v>1</v>
      </c>
      <c r="D145" s="18">
        <v>21</v>
      </c>
    </row>
    <row r="146" spans="1:4" x14ac:dyDescent="0.2">
      <c r="A146" s="18" t="s">
        <v>24</v>
      </c>
      <c r="B146" s="18" t="s">
        <v>30</v>
      </c>
      <c r="C146" s="18" t="s">
        <v>0</v>
      </c>
      <c r="D146" s="18">
        <v>115</v>
      </c>
    </row>
    <row r="147" spans="1:4" x14ac:dyDescent="0.2">
      <c r="A147" s="18" t="s">
        <v>24</v>
      </c>
      <c r="B147" s="18" t="s">
        <v>30</v>
      </c>
      <c r="C147" s="18" t="s">
        <v>1</v>
      </c>
      <c r="D147" s="18">
        <v>5</v>
      </c>
    </row>
    <row r="148" spans="1:4" x14ac:dyDescent="0.2">
      <c r="A148" s="18" t="s">
        <v>24</v>
      </c>
      <c r="B148" s="18" t="s">
        <v>14</v>
      </c>
      <c r="C148" s="18" t="s">
        <v>0</v>
      </c>
      <c r="D148" s="18">
        <v>17</v>
      </c>
    </row>
    <row r="149" spans="1:4" x14ac:dyDescent="0.2">
      <c r="A149" s="18" t="s">
        <v>24</v>
      </c>
      <c r="B149" s="18" t="s">
        <v>14</v>
      </c>
      <c r="C149" s="18" t="s">
        <v>1</v>
      </c>
      <c r="D149" s="18">
        <v>3</v>
      </c>
    </row>
    <row r="150" spans="1:4" x14ac:dyDescent="0.2">
      <c r="A150" s="18" t="s">
        <v>24</v>
      </c>
      <c r="B150" s="18" t="s">
        <v>33</v>
      </c>
      <c r="C150" s="18" t="s">
        <v>0</v>
      </c>
      <c r="D150" s="18">
        <v>6</v>
      </c>
    </row>
    <row r="151" spans="1:4" x14ac:dyDescent="0.2">
      <c r="A151" s="18" t="s">
        <v>24</v>
      </c>
      <c r="B151" s="18" t="s">
        <v>33</v>
      </c>
      <c r="C151" s="18" t="s">
        <v>1</v>
      </c>
      <c r="D151" s="18">
        <v>204</v>
      </c>
    </row>
    <row r="152" spans="1:4" x14ac:dyDescent="0.2">
      <c r="A152" s="18" t="s">
        <v>24</v>
      </c>
      <c r="B152" s="18" t="s">
        <v>32</v>
      </c>
      <c r="C152" s="18" t="s">
        <v>0</v>
      </c>
      <c r="D152" s="18">
        <v>116</v>
      </c>
    </row>
    <row r="153" spans="1:4" x14ac:dyDescent="0.2">
      <c r="A153" s="18" t="s">
        <v>24</v>
      </c>
      <c r="B153" s="18" t="s">
        <v>32</v>
      </c>
      <c r="C153" s="18" t="s">
        <v>1</v>
      </c>
      <c r="D153" s="18">
        <v>13</v>
      </c>
    </row>
    <row r="154" spans="1:4" x14ac:dyDescent="0.2">
      <c r="A154" s="18" t="s">
        <v>24</v>
      </c>
      <c r="B154" s="18" t="s">
        <v>16</v>
      </c>
      <c r="C154" s="18" t="s">
        <v>0</v>
      </c>
      <c r="D154" s="18">
        <v>62</v>
      </c>
    </row>
    <row r="155" spans="1:4" x14ac:dyDescent="0.2">
      <c r="A155" s="18" t="s">
        <v>24</v>
      </c>
      <c r="B155" s="18" t="s">
        <v>16</v>
      </c>
      <c r="C155" s="18" t="s">
        <v>1</v>
      </c>
      <c r="D155" s="18">
        <v>4</v>
      </c>
    </row>
    <row r="156" spans="1:4" x14ac:dyDescent="0.2">
      <c r="A156" s="18" t="s">
        <v>24</v>
      </c>
      <c r="B156" s="18" t="s">
        <v>20</v>
      </c>
      <c r="C156" s="18" t="s">
        <v>0</v>
      </c>
      <c r="D156" s="18">
        <v>9</v>
      </c>
    </row>
    <row r="157" spans="1:4" x14ac:dyDescent="0.2">
      <c r="A157" s="18" t="s">
        <v>24</v>
      </c>
      <c r="B157" s="18" t="s">
        <v>20</v>
      </c>
      <c r="C157" s="18" t="s">
        <v>1</v>
      </c>
      <c r="D157" s="18">
        <v>6</v>
      </c>
    </row>
    <row r="158" spans="1:4" x14ac:dyDescent="0.2">
      <c r="A158" s="18" t="s">
        <v>29</v>
      </c>
      <c r="B158" s="18" t="s">
        <v>15</v>
      </c>
      <c r="C158" s="18" t="s">
        <v>0</v>
      </c>
      <c r="D158" s="18">
        <v>19</v>
      </c>
    </row>
    <row r="159" spans="1:4" x14ac:dyDescent="0.2">
      <c r="A159" s="18" t="s">
        <v>29</v>
      </c>
      <c r="B159" s="18" t="s">
        <v>15</v>
      </c>
      <c r="C159" s="18" t="s">
        <v>1</v>
      </c>
      <c r="D159" s="18">
        <v>4</v>
      </c>
    </row>
    <row r="160" spans="1:4" x14ac:dyDescent="0.2">
      <c r="A160" s="18" t="s">
        <v>29</v>
      </c>
      <c r="B160" s="18" t="s">
        <v>31</v>
      </c>
      <c r="C160" s="18" t="s">
        <v>0</v>
      </c>
      <c r="D160" s="18">
        <v>123</v>
      </c>
    </row>
    <row r="161" spans="1:4" x14ac:dyDescent="0.2">
      <c r="A161" s="18" t="s">
        <v>29</v>
      </c>
      <c r="B161" s="18" t="s">
        <v>31</v>
      </c>
      <c r="C161" s="18" t="s">
        <v>1</v>
      </c>
      <c r="D161" s="18">
        <v>15</v>
      </c>
    </row>
    <row r="162" spans="1:4" x14ac:dyDescent="0.2">
      <c r="A162" s="18" t="s">
        <v>29</v>
      </c>
      <c r="B162" s="18" t="s">
        <v>18</v>
      </c>
      <c r="C162" s="18" t="s">
        <v>0</v>
      </c>
      <c r="D162" s="18">
        <v>10</v>
      </c>
    </row>
    <row r="163" spans="1:4" x14ac:dyDescent="0.2">
      <c r="A163" s="18" t="s">
        <v>29</v>
      </c>
      <c r="B163" s="18" t="s">
        <v>18</v>
      </c>
      <c r="C163" s="18" t="s">
        <v>1</v>
      </c>
      <c r="D163" s="18">
        <v>5</v>
      </c>
    </row>
    <row r="164" spans="1:4" x14ac:dyDescent="0.2">
      <c r="A164" s="18" t="s">
        <v>29</v>
      </c>
      <c r="B164" s="18" t="s">
        <v>19</v>
      </c>
      <c r="C164" s="18" t="s">
        <v>0</v>
      </c>
      <c r="D164" s="18">
        <v>12</v>
      </c>
    </row>
    <row r="165" spans="1:4" x14ac:dyDescent="0.2">
      <c r="A165" s="18" t="s">
        <v>29</v>
      </c>
      <c r="B165" s="18" t="s">
        <v>19</v>
      </c>
      <c r="C165" s="18" t="s">
        <v>1</v>
      </c>
      <c r="D165" s="18">
        <v>2</v>
      </c>
    </row>
    <row r="166" spans="1:4" x14ac:dyDescent="0.2">
      <c r="A166" s="18" t="s">
        <v>29</v>
      </c>
      <c r="B166" s="18" t="s">
        <v>127</v>
      </c>
      <c r="C166" s="18" t="s">
        <v>0</v>
      </c>
      <c r="D166" s="18">
        <v>99</v>
      </c>
    </row>
    <row r="167" spans="1:4" x14ac:dyDescent="0.2">
      <c r="A167" s="18" t="s">
        <v>29</v>
      </c>
      <c r="B167" s="18" t="s">
        <v>127</v>
      </c>
      <c r="C167" s="18" t="s">
        <v>1</v>
      </c>
      <c r="D167" s="18">
        <v>12</v>
      </c>
    </row>
    <row r="168" spans="1:4" x14ac:dyDescent="0.2">
      <c r="A168" s="18" t="s">
        <v>29</v>
      </c>
      <c r="B168" s="18" t="s">
        <v>13</v>
      </c>
      <c r="C168" s="18" t="s">
        <v>0</v>
      </c>
      <c r="D168" s="18">
        <v>37</v>
      </c>
    </row>
    <row r="169" spans="1:4" x14ac:dyDescent="0.2">
      <c r="A169" s="18" t="s">
        <v>29</v>
      </c>
      <c r="B169" s="18" t="s">
        <v>13</v>
      </c>
      <c r="C169" s="18" t="s">
        <v>1</v>
      </c>
      <c r="D169" s="18">
        <v>25</v>
      </c>
    </row>
    <row r="170" spans="1:4" x14ac:dyDescent="0.2">
      <c r="A170" s="18" t="s">
        <v>29</v>
      </c>
      <c r="B170" s="18" t="s">
        <v>54</v>
      </c>
      <c r="C170" s="18" t="s">
        <v>0</v>
      </c>
      <c r="D170" s="18">
        <v>38</v>
      </c>
    </row>
    <row r="171" spans="1:4" x14ac:dyDescent="0.2">
      <c r="A171" s="18" t="s">
        <v>29</v>
      </c>
      <c r="B171" s="18" t="s">
        <v>54</v>
      </c>
      <c r="C171" s="18" t="s">
        <v>1</v>
      </c>
      <c r="D171" s="18">
        <v>9</v>
      </c>
    </row>
    <row r="172" spans="1:4" x14ac:dyDescent="0.2">
      <c r="A172" s="18" t="s">
        <v>29</v>
      </c>
      <c r="B172" s="18" t="s">
        <v>30</v>
      </c>
      <c r="C172" s="18" t="s">
        <v>0</v>
      </c>
      <c r="D172" s="18">
        <v>121</v>
      </c>
    </row>
    <row r="173" spans="1:4" x14ac:dyDescent="0.2">
      <c r="A173" s="18" t="s">
        <v>29</v>
      </c>
      <c r="B173" s="18" t="s">
        <v>30</v>
      </c>
      <c r="C173" s="18" t="s">
        <v>1</v>
      </c>
      <c r="D173" s="18">
        <v>8</v>
      </c>
    </row>
    <row r="174" spans="1:4" x14ac:dyDescent="0.2">
      <c r="A174" s="18" t="s">
        <v>29</v>
      </c>
      <c r="B174" s="18" t="s">
        <v>14</v>
      </c>
      <c r="C174" s="18" t="s">
        <v>0</v>
      </c>
      <c r="D174" s="18">
        <v>13</v>
      </c>
    </row>
    <row r="175" spans="1:4" x14ac:dyDescent="0.2">
      <c r="A175" s="18" t="s">
        <v>29</v>
      </c>
      <c r="B175" s="18" t="s">
        <v>14</v>
      </c>
      <c r="C175" s="18" t="s">
        <v>1</v>
      </c>
      <c r="D175" s="18">
        <v>2</v>
      </c>
    </row>
    <row r="176" spans="1:4" x14ac:dyDescent="0.2">
      <c r="A176" s="18" t="s">
        <v>29</v>
      </c>
      <c r="B176" s="18" t="s">
        <v>33</v>
      </c>
      <c r="C176" s="18" t="s">
        <v>0</v>
      </c>
      <c r="D176" s="18">
        <v>9</v>
      </c>
    </row>
    <row r="177" spans="1:4" x14ac:dyDescent="0.2">
      <c r="A177" s="18" t="s">
        <v>29</v>
      </c>
      <c r="B177" s="18" t="s">
        <v>33</v>
      </c>
      <c r="C177" s="18" t="s">
        <v>1</v>
      </c>
      <c r="D177" s="18">
        <v>151</v>
      </c>
    </row>
    <row r="178" spans="1:4" x14ac:dyDescent="0.2">
      <c r="A178" s="18" t="s">
        <v>29</v>
      </c>
      <c r="B178" s="18" t="s">
        <v>32</v>
      </c>
      <c r="C178" s="18" t="s">
        <v>0</v>
      </c>
      <c r="D178" s="18">
        <v>103</v>
      </c>
    </row>
    <row r="179" spans="1:4" x14ac:dyDescent="0.2">
      <c r="A179" s="18" t="s">
        <v>29</v>
      </c>
      <c r="B179" s="18" t="s">
        <v>32</v>
      </c>
      <c r="C179" s="18" t="s">
        <v>1</v>
      </c>
      <c r="D179" s="18">
        <v>21</v>
      </c>
    </row>
    <row r="180" spans="1:4" x14ac:dyDescent="0.2">
      <c r="A180" s="18" t="s">
        <v>29</v>
      </c>
      <c r="B180" s="18" t="s">
        <v>16</v>
      </c>
      <c r="C180" s="18" t="s">
        <v>0</v>
      </c>
      <c r="D180" s="18">
        <v>47</v>
      </c>
    </row>
    <row r="181" spans="1:4" x14ac:dyDescent="0.2">
      <c r="A181" s="18" t="s">
        <v>29</v>
      </c>
      <c r="B181" s="18" t="s">
        <v>16</v>
      </c>
      <c r="C181" s="18" t="s">
        <v>1</v>
      </c>
      <c r="D181" s="18">
        <v>6</v>
      </c>
    </row>
    <row r="182" spans="1:4" x14ac:dyDescent="0.2">
      <c r="A182" s="18" t="s">
        <v>29</v>
      </c>
      <c r="B182" s="18" t="s">
        <v>20</v>
      </c>
      <c r="C182" s="18" t="s">
        <v>0</v>
      </c>
      <c r="D182" s="18">
        <v>5</v>
      </c>
    </row>
    <row r="183" spans="1:4" x14ac:dyDescent="0.2">
      <c r="A183" s="18" t="s">
        <v>29</v>
      </c>
      <c r="B183" s="18" t="s">
        <v>20</v>
      </c>
      <c r="C183" s="18" t="s">
        <v>1</v>
      </c>
      <c r="D183" s="18">
        <v>4</v>
      </c>
    </row>
    <row r="184" spans="1:4" x14ac:dyDescent="0.2">
      <c r="A184" s="18" t="s">
        <v>37</v>
      </c>
      <c r="B184" s="18" t="s">
        <v>15</v>
      </c>
      <c r="C184" s="18" t="s">
        <v>0</v>
      </c>
      <c r="D184" s="18">
        <v>15</v>
      </c>
    </row>
    <row r="185" spans="1:4" x14ac:dyDescent="0.2">
      <c r="A185" s="18" t="s">
        <v>37</v>
      </c>
      <c r="B185" s="18" t="s">
        <v>15</v>
      </c>
      <c r="C185" s="18" t="s">
        <v>1</v>
      </c>
      <c r="D185" s="18">
        <v>0</v>
      </c>
    </row>
    <row r="186" spans="1:4" x14ac:dyDescent="0.2">
      <c r="A186" s="18" t="s">
        <v>37</v>
      </c>
      <c r="B186" s="18" t="s">
        <v>31</v>
      </c>
      <c r="C186" s="18" t="s">
        <v>0</v>
      </c>
      <c r="D186" s="18">
        <v>151</v>
      </c>
    </row>
    <row r="187" spans="1:4" x14ac:dyDescent="0.2">
      <c r="A187" s="18" t="s">
        <v>37</v>
      </c>
      <c r="B187" s="18" t="s">
        <v>31</v>
      </c>
      <c r="C187" s="18" t="s">
        <v>1</v>
      </c>
      <c r="D187" s="18">
        <v>29</v>
      </c>
    </row>
    <row r="188" spans="1:4" x14ac:dyDescent="0.2">
      <c r="A188" s="18" t="s">
        <v>37</v>
      </c>
      <c r="B188" s="18" t="s">
        <v>18</v>
      </c>
      <c r="C188" s="18" t="s">
        <v>0</v>
      </c>
      <c r="D188" s="18">
        <v>14</v>
      </c>
    </row>
    <row r="189" spans="1:4" x14ac:dyDescent="0.2">
      <c r="A189" s="18" t="s">
        <v>37</v>
      </c>
      <c r="B189" s="18" t="s">
        <v>18</v>
      </c>
      <c r="C189" s="18" t="s">
        <v>1</v>
      </c>
      <c r="D189" s="18">
        <v>21</v>
      </c>
    </row>
    <row r="190" spans="1:4" x14ac:dyDescent="0.2">
      <c r="A190" s="18" t="s">
        <v>37</v>
      </c>
      <c r="B190" s="18" t="s">
        <v>19</v>
      </c>
      <c r="C190" s="18" t="s">
        <v>0</v>
      </c>
      <c r="D190" s="18">
        <v>12</v>
      </c>
    </row>
    <row r="191" spans="1:4" x14ac:dyDescent="0.2">
      <c r="A191" s="18" t="s">
        <v>37</v>
      </c>
      <c r="B191" s="18" t="s">
        <v>19</v>
      </c>
      <c r="C191" s="18" t="s">
        <v>1</v>
      </c>
      <c r="D191" s="18">
        <v>12</v>
      </c>
    </row>
    <row r="192" spans="1:4" x14ac:dyDescent="0.2">
      <c r="A192" s="18" t="s">
        <v>37</v>
      </c>
      <c r="B192" s="18" t="s">
        <v>127</v>
      </c>
      <c r="C192" s="18" t="s">
        <v>0</v>
      </c>
      <c r="D192" s="18">
        <v>97</v>
      </c>
    </row>
    <row r="193" spans="1:4" x14ac:dyDescent="0.2">
      <c r="A193" s="18" t="s">
        <v>37</v>
      </c>
      <c r="B193" s="18" t="s">
        <v>127</v>
      </c>
      <c r="C193" s="18" t="s">
        <v>1</v>
      </c>
      <c r="D193" s="18">
        <v>9</v>
      </c>
    </row>
    <row r="194" spans="1:4" x14ac:dyDescent="0.2">
      <c r="A194" s="18" t="s">
        <v>37</v>
      </c>
      <c r="B194" s="18" t="s">
        <v>13</v>
      </c>
      <c r="C194" s="18" t="s">
        <v>0</v>
      </c>
      <c r="D194" s="18">
        <v>1</v>
      </c>
    </row>
    <row r="195" spans="1:4" x14ac:dyDescent="0.2">
      <c r="A195" s="18" t="s">
        <v>37</v>
      </c>
      <c r="B195" s="18" t="s">
        <v>13</v>
      </c>
      <c r="C195" s="18" t="s">
        <v>1</v>
      </c>
      <c r="D195" s="18">
        <v>21</v>
      </c>
    </row>
    <row r="196" spans="1:4" x14ac:dyDescent="0.2">
      <c r="A196" s="18" t="s">
        <v>37</v>
      </c>
      <c r="B196" s="18" t="s">
        <v>54</v>
      </c>
      <c r="C196" s="18" t="s">
        <v>0</v>
      </c>
      <c r="D196" s="18">
        <v>58</v>
      </c>
    </row>
    <row r="197" spans="1:4" x14ac:dyDescent="0.2">
      <c r="A197" s="18" t="s">
        <v>37</v>
      </c>
      <c r="B197" s="18" t="s">
        <v>54</v>
      </c>
      <c r="C197" s="18" t="s">
        <v>1</v>
      </c>
      <c r="D197" s="18">
        <v>25</v>
      </c>
    </row>
    <row r="198" spans="1:4" x14ac:dyDescent="0.2">
      <c r="A198" s="18" t="s">
        <v>37</v>
      </c>
      <c r="B198" s="18" t="s">
        <v>30</v>
      </c>
      <c r="C198" s="18" t="s">
        <v>0</v>
      </c>
      <c r="D198" s="18">
        <v>93</v>
      </c>
    </row>
    <row r="199" spans="1:4" x14ac:dyDescent="0.2">
      <c r="A199" s="18" t="s">
        <v>37</v>
      </c>
      <c r="B199" s="18" t="s">
        <v>30</v>
      </c>
      <c r="C199" s="18" t="s">
        <v>1</v>
      </c>
      <c r="D199" s="18">
        <v>5</v>
      </c>
    </row>
    <row r="200" spans="1:4" x14ac:dyDescent="0.2">
      <c r="A200" s="18" t="s">
        <v>37</v>
      </c>
      <c r="B200" s="18" t="s">
        <v>14</v>
      </c>
      <c r="C200" s="18" t="s">
        <v>0</v>
      </c>
      <c r="D200" s="18">
        <v>6</v>
      </c>
    </row>
    <row r="201" spans="1:4" x14ac:dyDescent="0.2">
      <c r="A201" s="18" t="s">
        <v>37</v>
      </c>
      <c r="B201" s="18" t="s">
        <v>14</v>
      </c>
      <c r="C201" s="18" t="s">
        <v>1</v>
      </c>
      <c r="D201" s="18">
        <v>2</v>
      </c>
    </row>
    <row r="202" spans="1:4" x14ac:dyDescent="0.2">
      <c r="A202" s="18" t="s">
        <v>37</v>
      </c>
      <c r="B202" s="18" t="s">
        <v>33</v>
      </c>
      <c r="C202" s="18" t="s">
        <v>0</v>
      </c>
      <c r="D202" s="18">
        <v>14</v>
      </c>
    </row>
    <row r="203" spans="1:4" x14ac:dyDescent="0.2">
      <c r="A203" s="18" t="s">
        <v>37</v>
      </c>
      <c r="B203" s="18" t="s">
        <v>33</v>
      </c>
      <c r="C203" s="18" t="s">
        <v>1</v>
      </c>
      <c r="D203" s="18">
        <v>168</v>
      </c>
    </row>
    <row r="204" spans="1:4" x14ac:dyDescent="0.2">
      <c r="A204" s="18" t="s">
        <v>37</v>
      </c>
      <c r="B204" s="18" t="s">
        <v>32</v>
      </c>
      <c r="C204" s="18" t="s">
        <v>0</v>
      </c>
      <c r="D204" s="18">
        <v>107</v>
      </c>
    </row>
    <row r="205" spans="1:4" x14ac:dyDescent="0.2">
      <c r="A205" s="18" t="s">
        <v>37</v>
      </c>
      <c r="B205" s="18" t="s">
        <v>32</v>
      </c>
      <c r="C205" s="18" t="s">
        <v>1</v>
      </c>
      <c r="D205" s="18">
        <v>26</v>
      </c>
    </row>
    <row r="206" spans="1:4" x14ac:dyDescent="0.2">
      <c r="A206" s="18" t="s">
        <v>37</v>
      </c>
      <c r="B206" s="18" t="s">
        <v>16</v>
      </c>
      <c r="C206" s="18" t="s">
        <v>0</v>
      </c>
      <c r="D206" s="18">
        <v>78</v>
      </c>
    </row>
    <row r="207" spans="1:4" x14ac:dyDescent="0.2">
      <c r="A207" s="18" t="s">
        <v>37</v>
      </c>
      <c r="B207" s="18" t="s">
        <v>16</v>
      </c>
      <c r="C207" s="18" t="s">
        <v>1</v>
      </c>
      <c r="D207" s="18">
        <v>21</v>
      </c>
    </row>
    <row r="208" spans="1:4" x14ac:dyDescent="0.2">
      <c r="A208" s="18" t="s">
        <v>37</v>
      </c>
      <c r="B208" s="18" t="s">
        <v>20</v>
      </c>
      <c r="C208" s="18" t="s">
        <v>0</v>
      </c>
      <c r="D208" s="18">
        <v>5</v>
      </c>
    </row>
    <row r="209" spans="1:4" x14ac:dyDescent="0.2">
      <c r="A209" s="18" t="s">
        <v>37</v>
      </c>
      <c r="B209" s="18" t="s">
        <v>20</v>
      </c>
      <c r="C209" s="18" t="s">
        <v>1</v>
      </c>
      <c r="D209" s="18">
        <v>4</v>
      </c>
    </row>
    <row r="210" spans="1:4" x14ac:dyDescent="0.2">
      <c r="A210" s="18" t="s">
        <v>38</v>
      </c>
      <c r="B210" s="18" t="s">
        <v>15</v>
      </c>
      <c r="C210" s="18" t="s">
        <v>0</v>
      </c>
      <c r="D210" s="18">
        <v>16</v>
      </c>
    </row>
    <row r="211" spans="1:4" x14ac:dyDescent="0.2">
      <c r="A211" s="18" t="s">
        <v>38</v>
      </c>
      <c r="B211" s="18" t="s">
        <v>15</v>
      </c>
      <c r="C211" s="18" t="s">
        <v>1</v>
      </c>
      <c r="D211" s="18">
        <v>0</v>
      </c>
    </row>
    <row r="212" spans="1:4" x14ac:dyDescent="0.2">
      <c r="A212" s="18" t="s">
        <v>38</v>
      </c>
      <c r="B212" s="18" t="s">
        <v>31</v>
      </c>
      <c r="C212" s="18" t="s">
        <v>0</v>
      </c>
      <c r="D212" s="18">
        <v>251</v>
      </c>
    </row>
    <row r="213" spans="1:4" x14ac:dyDescent="0.2">
      <c r="A213" s="18" t="s">
        <v>38</v>
      </c>
      <c r="B213" s="18" t="s">
        <v>31</v>
      </c>
      <c r="C213" s="18" t="s">
        <v>1</v>
      </c>
      <c r="D213" s="18">
        <v>27</v>
      </c>
    </row>
    <row r="214" spans="1:4" x14ac:dyDescent="0.2">
      <c r="A214" s="18" t="s">
        <v>38</v>
      </c>
      <c r="B214" s="18" t="s">
        <v>18</v>
      </c>
      <c r="C214" s="18" t="s">
        <v>0</v>
      </c>
      <c r="D214" s="18">
        <v>14</v>
      </c>
    </row>
    <row r="215" spans="1:4" x14ac:dyDescent="0.2">
      <c r="A215" s="18" t="s">
        <v>38</v>
      </c>
      <c r="B215" s="18" t="s">
        <v>18</v>
      </c>
      <c r="C215" s="18" t="s">
        <v>1</v>
      </c>
      <c r="D215" s="18">
        <v>15</v>
      </c>
    </row>
    <row r="216" spans="1:4" x14ac:dyDescent="0.2">
      <c r="A216" s="18" t="s">
        <v>38</v>
      </c>
      <c r="B216" s="18" t="s">
        <v>19</v>
      </c>
      <c r="C216" s="18" t="s">
        <v>0</v>
      </c>
      <c r="D216" s="18">
        <v>10</v>
      </c>
    </row>
    <row r="217" spans="1:4" x14ac:dyDescent="0.2">
      <c r="A217" s="18" t="s">
        <v>38</v>
      </c>
      <c r="B217" s="18" t="s">
        <v>19</v>
      </c>
      <c r="C217" s="18" t="s">
        <v>1</v>
      </c>
      <c r="D217" s="18">
        <v>5</v>
      </c>
    </row>
    <row r="218" spans="1:4" x14ac:dyDescent="0.2">
      <c r="A218" s="18" t="s">
        <v>38</v>
      </c>
      <c r="B218" s="18" t="s">
        <v>127</v>
      </c>
      <c r="C218" s="18" t="s">
        <v>0</v>
      </c>
      <c r="D218" s="18">
        <v>93</v>
      </c>
    </row>
    <row r="219" spans="1:4" x14ac:dyDescent="0.2">
      <c r="A219" s="18" t="s">
        <v>38</v>
      </c>
      <c r="B219" s="18" t="s">
        <v>127</v>
      </c>
      <c r="C219" s="18" t="s">
        <v>1</v>
      </c>
      <c r="D219" s="18">
        <v>15</v>
      </c>
    </row>
    <row r="220" spans="1:4" x14ac:dyDescent="0.2">
      <c r="A220" s="18" t="s">
        <v>38</v>
      </c>
      <c r="B220" s="18" t="s">
        <v>13</v>
      </c>
      <c r="C220" s="18" t="s">
        <v>0</v>
      </c>
      <c r="D220" s="18">
        <v>13</v>
      </c>
    </row>
    <row r="221" spans="1:4" x14ac:dyDescent="0.2">
      <c r="A221" s="18" t="s">
        <v>38</v>
      </c>
      <c r="B221" s="18" t="s">
        <v>13</v>
      </c>
      <c r="C221" s="18" t="s">
        <v>1</v>
      </c>
      <c r="D221" s="18">
        <v>26</v>
      </c>
    </row>
    <row r="222" spans="1:4" x14ac:dyDescent="0.2">
      <c r="A222" s="18" t="s">
        <v>38</v>
      </c>
      <c r="B222" s="18" t="s">
        <v>54</v>
      </c>
      <c r="C222" s="18" t="s">
        <v>0</v>
      </c>
      <c r="D222" s="18">
        <v>46</v>
      </c>
    </row>
    <row r="223" spans="1:4" x14ac:dyDescent="0.2">
      <c r="A223" s="18" t="s">
        <v>38</v>
      </c>
      <c r="B223" s="18" t="s">
        <v>54</v>
      </c>
      <c r="C223" s="18" t="s">
        <v>1</v>
      </c>
      <c r="D223" s="18">
        <v>14</v>
      </c>
    </row>
    <row r="224" spans="1:4" x14ac:dyDescent="0.2">
      <c r="A224" s="18" t="s">
        <v>38</v>
      </c>
      <c r="B224" s="18" t="s">
        <v>30</v>
      </c>
      <c r="C224" s="18" t="s">
        <v>0</v>
      </c>
      <c r="D224" s="18">
        <v>136</v>
      </c>
    </row>
    <row r="225" spans="1:4" x14ac:dyDescent="0.2">
      <c r="A225" s="18" t="s">
        <v>38</v>
      </c>
      <c r="B225" s="18" t="s">
        <v>30</v>
      </c>
      <c r="C225" s="18" t="s">
        <v>1</v>
      </c>
      <c r="D225" s="18">
        <v>1</v>
      </c>
    </row>
    <row r="226" spans="1:4" x14ac:dyDescent="0.2">
      <c r="A226" s="18" t="s">
        <v>38</v>
      </c>
      <c r="B226" s="18" t="s">
        <v>14</v>
      </c>
      <c r="C226" s="18" t="s">
        <v>0</v>
      </c>
      <c r="D226" s="18">
        <v>14</v>
      </c>
    </row>
    <row r="227" spans="1:4" x14ac:dyDescent="0.2">
      <c r="A227" s="18" t="s">
        <v>38</v>
      </c>
      <c r="B227" s="18" t="s">
        <v>14</v>
      </c>
      <c r="C227" s="18" t="s">
        <v>1</v>
      </c>
      <c r="D227" s="18">
        <v>2</v>
      </c>
    </row>
    <row r="228" spans="1:4" x14ac:dyDescent="0.2">
      <c r="A228" s="18" t="s">
        <v>38</v>
      </c>
      <c r="B228" s="18" t="s">
        <v>33</v>
      </c>
      <c r="C228" s="18" t="s">
        <v>0</v>
      </c>
      <c r="D228" s="18">
        <v>20</v>
      </c>
    </row>
    <row r="229" spans="1:4" x14ac:dyDescent="0.2">
      <c r="A229" s="18" t="s">
        <v>38</v>
      </c>
      <c r="B229" s="18" t="s">
        <v>33</v>
      </c>
      <c r="C229" s="18" t="s">
        <v>1</v>
      </c>
      <c r="D229" s="18">
        <v>116</v>
      </c>
    </row>
    <row r="230" spans="1:4" x14ac:dyDescent="0.2">
      <c r="A230" s="18" t="s">
        <v>38</v>
      </c>
      <c r="B230" s="18" t="s">
        <v>32</v>
      </c>
      <c r="C230" s="18" t="s">
        <v>0</v>
      </c>
      <c r="D230" s="18">
        <v>131</v>
      </c>
    </row>
    <row r="231" spans="1:4" x14ac:dyDescent="0.2">
      <c r="A231" s="18" t="s">
        <v>38</v>
      </c>
      <c r="B231" s="18" t="s">
        <v>32</v>
      </c>
      <c r="C231" s="18" t="s">
        <v>1</v>
      </c>
      <c r="D231" s="18">
        <v>19</v>
      </c>
    </row>
    <row r="232" spans="1:4" x14ac:dyDescent="0.2">
      <c r="A232" s="18" t="s">
        <v>38</v>
      </c>
      <c r="B232" s="18" t="s">
        <v>16</v>
      </c>
      <c r="C232" s="18" t="s">
        <v>0</v>
      </c>
      <c r="D232" s="18">
        <v>61</v>
      </c>
    </row>
    <row r="233" spans="1:4" x14ac:dyDescent="0.2">
      <c r="A233" s="18" t="s">
        <v>38</v>
      </c>
      <c r="B233" s="18" t="s">
        <v>16</v>
      </c>
      <c r="C233" s="18" t="s">
        <v>1</v>
      </c>
      <c r="D233" s="18">
        <v>10</v>
      </c>
    </row>
    <row r="234" spans="1:4" x14ac:dyDescent="0.2">
      <c r="A234" s="18" t="s">
        <v>38</v>
      </c>
      <c r="B234" s="18" t="s">
        <v>20</v>
      </c>
      <c r="C234" s="18" t="s">
        <v>0</v>
      </c>
      <c r="D234" s="18">
        <v>6</v>
      </c>
    </row>
    <row r="235" spans="1:4" x14ac:dyDescent="0.2">
      <c r="A235" s="18" t="s">
        <v>38</v>
      </c>
      <c r="B235" s="18" t="s">
        <v>20</v>
      </c>
      <c r="C235" s="18" t="s">
        <v>1</v>
      </c>
      <c r="D235" s="18">
        <v>1</v>
      </c>
    </row>
    <row r="236" spans="1:4" x14ac:dyDescent="0.2">
      <c r="A236" s="18" t="s">
        <v>39</v>
      </c>
      <c r="B236" s="18" t="s">
        <v>15</v>
      </c>
      <c r="C236" s="18" t="s">
        <v>0</v>
      </c>
      <c r="D236" s="18">
        <v>19</v>
      </c>
    </row>
    <row r="237" spans="1:4" x14ac:dyDescent="0.2">
      <c r="A237" s="18" t="s">
        <v>39</v>
      </c>
      <c r="B237" s="18" t="s">
        <v>15</v>
      </c>
      <c r="C237" s="18" t="s">
        <v>1</v>
      </c>
      <c r="D237" s="18">
        <v>0</v>
      </c>
    </row>
    <row r="238" spans="1:4" x14ac:dyDescent="0.2">
      <c r="A238" s="18" t="s">
        <v>39</v>
      </c>
      <c r="B238" s="18" t="s">
        <v>31</v>
      </c>
      <c r="C238" s="18" t="s">
        <v>0</v>
      </c>
      <c r="D238" s="18">
        <v>106</v>
      </c>
    </row>
    <row r="239" spans="1:4" x14ac:dyDescent="0.2">
      <c r="A239" s="18" t="s">
        <v>39</v>
      </c>
      <c r="B239" s="18" t="s">
        <v>31</v>
      </c>
      <c r="C239" s="18" t="s">
        <v>1</v>
      </c>
      <c r="D239" s="18">
        <v>28</v>
      </c>
    </row>
    <row r="240" spans="1:4" x14ac:dyDescent="0.2">
      <c r="A240" s="18" t="s">
        <v>39</v>
      </c>
      <c r="B240" s="18" t="s">
        <v>18</v>
      </c>
      <c r="C240" s="18" t="s">
        <v>0</v>
      </c>
      <c r="D240" s="18">
        <v>10</v>
      </c>
    </row>
    <row r="241" spans="1:4" x14ac:dyDescent="0.2">
      <c r="A241" s="18" t="s">
        <v>39</v>
      </c>
      <c r="B241" s="18" t="s">
        <v>18</v>
      </c>
      <c r="C241" s="18" t="s">
        <v>1</v>
      </c>
      <c r="D241" s="18">
        <v>4</v>
      </c>
    </row>
    <row r="242" spans="1:4" x14ac:dyDescent="0.2">
      <c r="A242" s="18" t="s">
        <v>39</v>
      </c>
      <c r="B242" s="18" t="s">
        <v>19</v>
      </c>
      <c r="C242" s="18" t="s">
        <v>0</v>
      </c>
      <c r="D242" s="18">
        <v>8</v>
      </c>
    </row>
    <row r="243" spans="1:4" x14ac:dyDescent="0.2">
      <c r="A243" s="18" t="s">
        <v>39</v>
      </c>
      <c r="B243" s="18" t="s">
        <v>19</v>
      </c>
      <c r="C243" s="18" t="s">
        <v>1</v>
      </c>
      <c r="D243" s="18">
        <v>2</v>
      </c>
    </row>
    <row r="244" spans="1:4" x14ac:dyDescent="0.2">
      <c r="A244" s="18" t="s">
        <v>39</v>
      </c>
      <c r="B244" s="18" t="s">
        <v>127</v>
      </c>
      <c r="C244" s="18" t="s">
        <v>0</v>
      </c>
      <c r="D244" s="18">
        <v>92</v>
      </c>
    </row>
    <row r="245" spans="1:4" x14ac:dyDescent="0.2">
      <c r="A245" s="18" t="s">
        <v>39</v>
      </c>
      <c r="B245" s="18" t="s">
        <v>127</v>
      </c>
      <c r="C245" s="18" t="s">
        <v>1</v>
      </c>
      <c r="D245" s="18">
        <v>9</v>
      </c>
    </row>
    <row r="246" spans="1:4" x14ac:dyDescent="0.2">
      <c r="A246" s="18" t="s">
        <v>39</v>
      </c>
      <c r="B246" s="18" t="s">
        <v>13</v>
      </c>
      <c r="C246" s="18" t="s">
        <v>0</v>
      </c>
      <c r="D246" s="18">
        <v>18</v>
      </c>
    </row>
    <row r="247" spans="1:4" x14ac:dyDescent="0.2">
      <c r="A247" s="18" t="s">
        <v>39</v>
      </c>
      <c r="B247" s="18" t="s">
        <v>13</v>
      </c>
      <c r="C247" s="18" t="s">
        <v>1</v>
      </c>
      <c r="D247" s="18">
        <v>33</v>
      </c>
    </row>
    <row r="248" spans="1:4" x14ac:dyDescent="0.2">
      <c r="A248" s="18" t="s">
        <v>39</v>
      </c>
      <c r="B248" s="18" t="s">
        <v>54</v>
      </c>
      <c r="C248" s="18" t="s">
        <v>0</v>
      </c>
      <c r="D248" s="18">
        <v>51</v>
      </c>
    </row>
    <row r="249" spans="1:4" x14ac:dyDescent="0.2">
      <c r="A249" s="18" t="s">
        <v>39</v>
      </c>
      <c r="B249" s="18" t="s">
        <v>54</v>
      </c>
      <c r="C249" s="18" t="s">
        <v>1</v>
      </c>
      <c r="D249" s="18">
        <v>11</v>
      </c>
    </row>
    <row r="250" spans="1:4" x14ac:dyDescent="0.2">
      <c r="A250" s="18" t="s">
        <v>39</v>
      </c>
      <c r="B250" s="18" t="s">
        <v>30</v>
      </c>
      <c r="C250" s="18" t="s">
        <v>0</v>
      </c>
      <c r="D250" s="18">
        <v>84</v>
      </c>
    </row>
    <row r="251" spans="1:4" x14ac:dyDescent="0.2">
      <c r="A251" s="18" t="s">
        <v>39</v>
      </c>
      <c r="B251" s="18" t="s">
        <v>30</v>
      </c>
      <c r="C251" s="18" t="s">
        <v>1</v>
      </c>
      <c r="D251" s="18">
        <v>8</v>
      </c>
    </row>
    <row r="252" spans="1:4" x14ac:dyDescent="0.2">
      <c r="A252" s="18" t="s">
        <v>39</v>
      </c>
      <c r="B252" s="18" t="s">
        <v>14</v>
      </c>
      <c r="C252" s="18" t="s">
        <v>0</v>
      </c>
      <c r="D252" s="18">
        <v>13</v>
      </c>
    </row>
    <row r="253" spans="1:4" x14ac:dyDescent="0.2">
      <c r="A253" s="18" t="s">
        <v>39</v>
      </c>
      <c r="B253" s="18" t="s">
        <v>14</v>
      </c>
      <c r="C253" s="18" t="s">
        <v>1</v>
      </c>
      <c r="D253" s="18">
        <v>1</v>
      </c>
    </row>
    <row r="254" spans="1:4" x14ac:dyDescent="0.2">
      <c r="A254" s="18" t="s">
        <v>39</v>
      </c>
      <c r="B254" s="18" t="s">
        <v>33</v>
      </c>
      <c r="C254" s="18" t="s">
        <v>0</v>
      </c>
      <c r="D254" s="18">
        <v>21</v>
      </c>
    </row>
    <row r="255" spans="1:4" x14ac:dyDescent="0.2">
      <c r="A255" s="18" t="s">
        <v>39</v>
      </c>
      <c r="B255" s="18" t="s">
        <v>33</v>
      </c>
      <c r="C255" s="18" t="s">
        <v>1</v>
      </c>
      <c r="D255" s="18">
        <v>149</v>
      </c>
    </row>
    <row r="256" spans="1:4" x14ac:dyDescent="0.2">
      <c r="A256" s="18" t="s">
        <v>39</v>
      </c>
      <c r="B256" s="18" t="s">
        <v>32</v>
      </c>
      <c r="C256" s="18" t="s">
        <v>0</v>
      </c>
      <c r="D256" s="18">
        <v>121</v>
      </c>
    </row>
    <row r="257" spans="1:4" x14ac:dyDescent="0.2">
      <c r="A257" s="18" t="s">
        <v>39</v>
      </c>
      <c r="B257" s="18" t="s">
        <v>32</v>
      </c>
      <c r="C257" s="18" t="s">
        <v>1</v>
      </c>
      <c r="D257" s="18">
        <v>12</v>
      </c>
    </row>
    <row r="258" spans="1:4" x14ac:dyDescent="0.2">
      <c r="A258" s="18" t="s">
        <v>39</v>
      </c>
      <c r="B258" s="18" t="s">
        <v>16</v>
      </c>
      <c r="C258" s="18" t="s">
        <v>0</v>
      </c>
      <c r="D258" s="18">
        <v>49</v>
      </c>
    </row>
    <row r="259" spans="1:4" x14ac:dyDescent="0.2">
      <c r="A259" s="18" t="s">
        <v>39</v>
      </c>
      <c r="B259" s="18" t="s">
        <v>16</v>
      </c>
      <c r="C259" s="18" t="s">
        <v>1</v>
      </c>
      <c r="D259" s="18">
        <v>9</v>
      </c>
    </row>
    <row r="260" spans="1:4" x14ac:dyDescent="0.2">
      <c r="A260" s="18" t="s">
        <v>39</v>
      </c>
      <c r="B260" s="18" t="s">
        <v>20</v>
      </c>
      <c r="C260" s="18" t="s">
        <v>0</v>
      </c>
      <c r="D260" s="18">
        <v>15</v>
      </c>
    </row>
    <row r="261" spans="1:4" x14ac:dyDescent="0.2">
      <c r="A261" s="18" t="s">
        <v>39</v>
      </c>
      <c r="B261" s="18" t="s">
        <v>20</v>
      </c>
      <c r="C261" s="18" t="s">
        <v>1</v>
      </c>
      <c r="D261" s="18">
        <v>4</v>
      </c>
    </row>
    <row r="262" spans="1:4" x14ac:dyDescent="0.2">
      <c r="A262" s="18" t="s">
        <v>65</v>
      </c>
      <c r="B262" s="18" t="s">
        <v>15</v>
      </c>
      <c r="C262" s="18" t="s">
        <v>0</v>
      </c>
      <c r="D262" s="18">
        <v>22</v>
      </c>
    </row>
    <row r="263" spans="1:4" x14ac:dyDescent="0.2">
      <c r="A263" s="18" t="s">
        <v>65</v>
      </c>
      <c r="B263" s="18" t="s">
        <v>15</v>
      </c>
      <c r="C263" s="18" t="s">
        <v>1</v>
      </c>
      <c r="D263" s="18">
        <v>3</v>
      </c>
    </row>
    <row r="264" spans="1:4" x14ac:dyDescent="0.2">
      <c r="A264" s="18" t="s">
        <v>65</v>
      </c>
      <c r="B264" s="18" t="s">
        <v>31</v>
      </c>
      <c r="C264" s="18" t="s">
        <v>0</v>
      </c>
      <c r="D264" s="18">
        <v>90</v>
      </c>
    </row>
    <row r="265" spans="1:4" x14ac:dyDescent="0.2">
      <c r="A265" s="18" t="s">
        <v>65</v>
      </c>
      <c r="B265" s="18" t="s">
        <v>31</v>
      </c>
      <c r="C265" s="18" t="s">
        <v>1</v>
      </c>
      <c r="D265" s="18">
        <v>14</v>
      </c>
    </row>
    <row r="266" spans="1:4" x14ac:dyDescent="0.2">
      <c r="A266" s="18" t="s">
        <v>65</v>
      </c>
      <c r="B266" s="18" t="s">
        <v>18</v>
      </c>
      <c r="C266" s="18" t="s">
        <v>0</v>
      </c>
      <c r="D266" s="18">
        <v>6</v>
      </c>
    </row>
    <row r="267" spans="1:4" x14ac:dyDescent="0.2">
      <c r="A267" s="18" t="s">
        <v>65</v>
      </c>
      <c r="B267" s="18" t="s">
        <v>18</v>
      </c>
      <c r="C267" s="18" t="s">
        <v>1</v>
      </c>
      <c r="D267" s="18">
        <v>1</v>
      </c>
    </row>
    <row r="268" spans="1:4" x14ac:dyDescent="0.2">
      <c r="A268" s="18" t="s">
        <v>65</v>
      </c>
      <c r="B268" s="18" t="s">
        <v>19</v>
      </c>
      <c r="C268" s="18" t="s">
        <v>0</v>
      </c>
      <c r="D268" s="18">
        <v>6</v>
      </c>
    </row>
    <row r="269" spans="1:4" x14ac:dyDescent="0.2">
      <c r="A269" s="18" t="s">
        <v>65</v>
      </c>
      <c r="B269" s="18" t="s">
        <v>19</v>
      </c>
      <c r="C269" s="18" t="s">
        <v>1</v>
      </c>
      <c r="D269" s="18">
        <v>1</v>
      </c>
    </row>
    <row r="270" spans="1:4" x14ac:dyDescent="0.2">
      <c r="A270" s="18" t="s">
        <v>65</v>
      </c>
      <c r="B270" s="18" t="s">
        <v>127</v>
      </c>
      <c r="C270" s="18" t="s">
        <v>0</v>
      </c>
      <c r="D270" s="18">
        <v>73</v>
      </c>
    </row>
    <row r="271" spans="1:4" x14ac:dyDescent="0.2">
      <c r="A271" s="18" t="s">
        <v>65</v>
      </c>
      <c r="B271" s="18" t="s">
        <v>127</v>
      </c>
      <c r="C271" s="18" t="s">
        <v>1</v>
      </c>
      <c r="D271" s="18">
        <v>5</v>
      </c>
    </row>
    <row r="272" spans="1:4" x14ac:dyDescent="0.2">
      <c r="A272" s="18" t="s">
        <v>65</v>
      </c>
      <c r="B272" s="18" t="s">
        <v>13</v>
      </c>
      <c r="C272" s="18" t="s">
        <v>0</v>
      </c>
      <c r="D272" s="18">
        <v>14</v>
      </c>
    </row>
    <row r="273" spans="1:4" x14ac:dyDescent="0.2">
      <c r="A273" s="18" t="s">
        <v>65</v>
      </c>
      <c r="B273" s="18" t="s">
        <v>13</v>
      </c>
      <c r="C273" s="18" t="s">
        <v>1</v>
      </c>
      <c r="D273" s="18">
        <v>25</v>
      </c>
    </row>
    <row r="274" spans="1:4" x14ac:dyDescent="0.2">
      <c r="A274" s="18" t="s">
        <v>65</v>
      </c>
      <c r="B274" s="18" t="s">
        <v>54</v>
      </c>
      <c r="C274" s="18" t="s">
        <v>0</v>
      </c>
      <c r="D274" s="18">
        <v>37</v>
      </c>
    </row>
    <row r="275" spans="1:4" x14ac:dyDescent="0.2">
      <c r="A275" s="18" t="s">
        <v>65</v>
      </c>
      <c r="B275" s="18" t="s">
        <v>54</v>
      </c>
      <c r="C275" s="18" t="s">
        <v>1</v>
      </c>
      <c r="D275" s="18">
        <v>15</v>
      </c>
    </row>
    <row r="276" spans="1:4" x14ac:dyDescent="0.2">
      <c r="A276" s="18" t="s">
        <v>65</v>
      </c>
      <c r="B276" s="18" t="s">
        <v>30</v>
      </c>
      <c r="C276" s="18" t="s">
        <v>0</v>
      </c>
      <c r="D276" s="18">
        <v>95</v>
      </c>
    </row>
    <row r="277" spans="1:4" x14ac:dyDescent="0.2">
      <c r="A277" s="18" t="s">
        <v>65</v>
      </c>
      <c r="B277" s="18" t="s">
        <v>30</v>
      </c>
      <c r="C277" s="18" t="s">
        <v>1</v>
      </c>
      <c r="D277" s="18">
        <v>3</v>
      </c>
    </row>
    <row r="278" spans="1:4" x14ac:dyDescent="0.2">
      <c r="A278" s="18" t="s">
        <v>65</v>
      </c>
      <c r="B278" s="18" t="s">
        <v>14</v>
      </c>
      <c r="C278" s="18" t="s">
        <v>0</v>
      </c>
      <c r="D278" s="18">
        <v>4</v>
      </c>
    </row>
    <row r="279" spans="1:4" x14ac:dyDescent="0.2">
      <c r="A279" s="18" t="s">
        <v>65</v>
      </c>
      <c r="B279" s="18" t="s">
        <v>14</v>
      </c>
      <c r="C279" s="18" t="s">
        <v>1</v>
      </c>
      <c r="D279" s="18">
        <v>3</v>
      </c>
    </row>
    <row r="280" spans="1:4" x14ac:dyDescent="0.2">
      <c r="A280" s="18" t="s">
        <v>65</v>
      </c>
      <c r="B280" s="18" t="s">
        <v>33</v>
      </c>
      <c r="C280" s="18" t="s">
        <v>0</v>
      </c>
      <c r="D280" s="18">
        <v>7</v>
      </c>
    </row>
    <row r="281" spans="1:4" x14ac:dyDescent="0.2">
      <c r="A281" s="18" t="s">
        <v>65</v>
      </c>
      <c r="B281" s="18" t="s">
        <v>33</v>
      </c>
      <c r="C281" s="18" t="s">
        <v>1</v>
      </c>
      <c r="D281" s="18">
        <v>92</v>
      </c>
    </row>
    <row r="282" spans="1:4" x14ac:dyDescent="0.2">
      <c r="A282" s="18" t="s">
        <v>65</v>
      </c>
      <c r="B282" s="18" t="s">
        <v>32</v>
      </c>
      <c r="C282" s="18" t="s">
        <v>0</v>
      </c>
      <c r="D282" s="18">
        <v>168</v>
      </c>
    </row>
    <row r="283" spans="1:4" x14ac:dyDescent="0.2">
      <c r="A283" s="18" t="s">
        <v>65</v>
      </c>
      <c r="B283" s="18" t="s">
        <v>32</v>
      </c>
      <c r="C283" s="18" t="s">
        <v>1</v>
      </c>
      <c r="D283" s="18">
        <v>13</v>
      </c>
    </row>
    <row r="284" spans="1:4" x14ac:dyDescent="0.2">
      <c r="A284" s="18" t="s">
        <v>65</v>
      </c>
      <c r="B284" s="18" t="s">
        <v>16</v>
      </c>
      <c r="C284" s="18" t="s">
        <v>0</v>
      </c>
      <c r="D284" s="18">
        <v>29</v>
      </c>
    </row>
    <row r="285" spans="1:4" x14ac:dyDescent="0.2">
      <c r="A285" s="18" t="s">
        <v>65</v>
      </c>
      <c r="B285" s="18" t="s">
        <v>16</v>
      </c>
      <c r="C285" s="18" t="s">
        <v>1</v>
      </c>
      <c r="D285" s="18">
        <v>8</v>
      </c>
    </row>
    <row r="286" spans="1:4" x14ac:dyDescent="0.2">
      <c r="A286" s="18" t="s">
        <v>65</v>
      </c>
      <c r="B286" s="18" t="s">
        <v>20</v>
      </c>
      <c r="C286" s="18" t="s">
        <v>0</v>
      </c>
      <c r="D286" s="18">
        <v>9</v>
      </c>
    </row>
    <row r="287" spans="1:4" x14ac:dyDescent="0.2">
      <c r="A287" s="18" t="s">
        <v>65</v>
      </c>
      <c r="B287" s="18" t="s">
        <v>20</v>
      </c>
      <c r="C287" s="18" t="s">
        <v>1</v>
      </c>
      <c r="D287" s="18">
        <v>5</v>
      </c>
    </row>
    <row r="288" spans="1:4" x14ac:dyDescent="0.2">
      <c r="A288" s="18" t="s">
        <v>70</v>
      </c>
      <c r="B288" s="18" t="s">
        <v>15</v>
      </c>
      <c r="C288" s="18" t="s">
        <v>0</v>
      </c>
      <c r="D288" s="18">
        <v>17</v>
      </c>
    </row>
    <row r="289" spans="1:4" x14ac:dyDescent="0.2">
      <c r="A289" s="18" t="s">
        <v>70</v>
      </c>
      <c r="B289" s="18" t="s">
        <v>15</v>
      </c>
      <c r="C289" s="18" t="s">
        <v>1</v>
      </c>
      <c r="D289" s="18">
        <v>0</v>
      </c>
    </row>
    <row r="290" spans="1:4" x14ac:dyDescent="0.2">
      <c r="A290" s="18" t="s">
        <v>70</v>
      </c>
      <c r="B290" s="18" t="s">
        <v>31</v>
      </c>
      <c r="C290" s="18" t="s">
        <v>0</v>
      </c>
      <c r="D290" s="18">
        <v>83</v>
      </c>
    </row>
    <row r="291" spans="1:4" x14ac:dyDescent="0.2">
      <c r="A291" s="18" t="s">
        <v>70</v>
      </c>
      <c r="B291" s="18" t="s">
        <v>31</v>
      </c>
      <c r="C291" s="18" t="s">
        <v>1</v>
      </c>
      <c r="D291" s="18">
        <v>24</v>
      </c>
    </row>
    <row r="292" spans="1:4" x14ac:dyDescent="0.2">
      <c r="A292" s="18" t="s">
        <v>70</v>
      </c>
      <c r="B292" s="18" t="s">
        <v>18</v>
      </c>
      <c r="C292" s="18" t="s">
        <v>0</v>
      </c>
      <c r="D292" s="18">
        <v>5</v>
      </c>
    </row>
    <row r="293" spans="1:4" x14ac:dyDescent="0.2">
      <c r="A293" s="18" t="s">
        <v>70</v>
      </c>
      <c r="B293" s="18" t="s">
        <v>18</v>
      </c>
      <c r="C293" s="18" t="s">
        <v>1</v>
      </c>
      <c r="D293" s="18">
        <v>2</v>
      </c>
    </row>
    <row r="294" spans="1:4" x14ac:dyDescent="0.2">
      <c r="A294" s="18" t="s">
        <v>70</v>
      </c>
      <c r="B294" s="18" t="s">
        <v>19</v>
      </c>
      <c r="C294" s="18" t="s">
        <v>0</v>
      </c>
      <c r="D294" s="18">
        <v>19</v>
      </c>
    </row>
    <row r="295" spans="1:4" x14ac:dyDescent="0.2">
      <c r="A295" s="18" t="s">
        <v>70</v>
      </c>
      <c r="B295" s="18" t="s">
        <v>19</v>
      </c>
      <c r="C295" s="18" t="s">
        <v>1</v>
      </c>
      <c r="D295" s="18">
        <v>1</v>
      </c>
    </row>
    <row r="296" spans="1:4" x14ac:dyDescent="0.2">
      <c r="A296" s="18" t="s">
        <v>70</v>
      </c>
      <c r="B296" s="18" t="s">
        <v>127</v>
      </c>
      <c r="C296" s="18" t="s">
        <v>0</v>
      </c>
      <c r="D296" s="18">
        <v>85</v>
      </c>
    </row>
    <row r="297" spans="1:4" x14ac:dyDescent="0.2">
      <c r="A297" s="18" t="s">
        <v>70</v>
      </c>
      <c r="B297" s="18" t="s">
        <v>127</v>
      </c>
      <c r="C297" s="18" t="s">
        <v>1</v>
      </c>
      <c r="D297" s="18">
        <v>6</v>
      </c>
    </row>
    <row r="298" spans="1:4" x14ac:dyDescent="0.2">
      <c r="A298" s="18" t="s">
        <v>70</v>
      </c>
      <c r="B298" s="18" t="s">
        <v>13</v>
      </c>
      <c r="C298" s="18" t="s">
        <v>0</v>
      </c>
      <c r="D298" s="18">
        <v>7</v>
      </c>
    </row>
    <row r="299" spans="1:4" x14ac:dyDescent="0.2">
      <c r="A299" s="18" t="s">
        <v>70</v>
      </c>
      <c r="B299" s="18" t="s">
        <v>13</v>
      </c>
      <c r="C299" s="18" t="s">
        <v>1</v>
      </c>
      <c r="D299" s="18">
        <v>31</v>
      </c>
    </row>
    <row r="300" spans="1:4" x14ac:dyDescent="0.2">
      <c r="A300" s="18" t="s">
        <v>70</v>
      </c>
      <c r="B300" s="18" t="s">
        <v>54</v>
      </c>
      <c r="C300" s="18" t="s">
        <v>0</v>
      </c>
      <c r="D300" s="18">
        <v>51</v>
      </c>
    </row>
    <row r="301" spans="1:4" x14ac:dyDescent="0.2">
      <c r="A301" s="18" t="s">
        <v>70</v>
      </c>
      <c r="B301" s="18" t="s">
        <v>54</v>
      </c>
      <c r="C301" s="18" t="s">
        <v>1</v>
      </c>
      <c r="D301" s="18">
        <v>8</v>
      </c>
    </row>
    <row r="302" spans="1:4" x14ac:dyDescent="0.2">
      <c r="A302" s="18" t="s">
        <v>70</v>
      </c>
      <c r="B302" s="18" t="s">
        <v>30</v>
      </c>
      <c r="C302" s="18" t="s">
        <v>0</v>
      </c>
      <c r="D302" s="18">
        <v>94</v>
      </c>
    </row>
    <row r="303" spans="1:4" x14ac:dyDescent="0.2">
      <c r="A303" s="18" t="s">
        <v>70</v>
      </c>
      <c r="B303" s="18" t="s">
        <v>30</v>
      </c>
      <c r="C303" s="18" t="s">
        <v>1</v>
      </c>
      <c r="D303" s="18">
        <v>3</v>
      </c>
    </row>
    <row r="304" spans="1:4" x14ac:dyDescent="0.2">
      <c r="A304" s="18" t="s">
        <v>70</v>
      </c>
      <c r="B304" s="18" t="s">
        <v>14</v>
      </c>
      <c r="C304" s="18" t="s">
        <v>0</v>
      </c>
      <c r="D304" s="18">
        <v>10</v>
      </c>
    </row>
    <row r="305" spans="1:4" x14ac:dyDescent="0.2">
      <c r="A305" s="18" t="s">
        <v>70</v>
      </c>
      <c r="B305" s="18" t="s">
        <v>14</v>
      </c>
      <c r="C305" s="18" t="s">
        <v>1</v>
      </c>
      <c r="D305" s="18">
        <v>0</v>
      </c>
    </row>
    <row r="306" spans="1:4" x14ac:dyDescent="0.2">
      <c r="A306" s="18" t="s">
        <v>70</v>
      </c>
      <c r="B306" s="18" t="s">
        <v>33</v>
      </c>
      <c r="C306" s="18" t="s">
        <v>0</v>
      </c>
      <c r="D306" s="18">
        <v>11</v>
      </c>
    </row>
    <row r="307" spans="1:4" x14ac:dyDescent="0.2">
      <c r="A307" s="18" t="s">
        <v>70</v>
      </c>
      <c r="B307" s="18" t="s">
        <v>33</v>
      </c>
      <c r="C307" s="18" t="s">
        <v>1</v>
      </c>
      <c r="D307" s="18">
        <v>92</v>
      </c>
    </row>
    <row r="308" spans="1:4" x14ac:dyDescent="0.2">
      <c r="A308" s="18" t="s">
        <v>70</v>
      </c>
      <c r="B308" s="18" t="s">
        <v>32</v>
      </c>
      <c r="C308" s="18" t="s">
        <v>0</v>
      </c>
      <c r="D308" s="18">
        <v>127</v>
      </c>
    </row>
    <row r="309" spans="1:4" x14ac:dyDescent="0.2">
      <c r="A309" s="18" t="s">
        <v>70</v>
      </c>
      <c r="B309" s="18" t="s">
        <v>32</v>
      </c>
      <c r="C309" s="18" t="s">
        <v>1</v>
      </c>
      <c r="D309" s="18">
        <v>9</v>
      </c>
    </row>
    <row r="310" spans="1:4" x14ac:dyDescent="0.2">
      <c r="A310" s="18" t="s">
        <v>70</v>
      </c>
      <c r="B310" s="18" t="s">
        <v>16</v>
      </c>
      <c r="C310" s="18" t="s">
        <v>0</v>
      </c>
      <c r="D310" s="18">
        <v>46</v>
      </c>
    </row>
    <row r="311" spans="1:4" x14ac:dyDescent="0.2">
      <c r="A311" s="18" t="s">
        <v>70</v>
      </c>
      <c r="B311" s="18" t="s">
        <v>16</v>
      </c>
      <c r="C311" s="18" t="s">
        <v>1</v>
      </c>
      <c r="D311" s="18">
        <v>5</v>
      </c>
    </row>
    <row r="312" spans="1:4" x14ac:dyDescent="0.2">
      <c r="A312" s="18" t="s">
        <v>70</v>
      </c>
      <c r="B312" s="18" t="s">
        <v>20</v>
      </c>
      <c r="C312" s="18" t="s">
        <v>0</v>
      </c>
      <c r="D312" s="18">
        <v>6</v>
      </c>
    </row>
    <row r="313" spans="1:4" x14ac:dyDescent="0.2">
      <c r="A313" s="18" t="s">
        <v>70</v>
      </c>
      <c r="B313" s="18" t="s">
        <v>20</v>
      </c>
      <c r="C313" s="18" t="s">
        <v>1</v>
      </c>
      <c r="D313" s="18">
        <v>8</v>
      </c>
    </row>
    <row r="314" spans="1:4" x14ac:dyDescent="0.2">
      <c r="A314" s="18" t="s">
        <v>77</v>
      </c>
      <c r="B314" s="18" t="s">
        <v>15</v>
      </c>
      <c r="C314" s="18" t="s">
        <v>0</v>
      </c>
      <c r="D314" s="18">
        <v>18</v>
      </c>
    </row>
    <row r="315" spans="1:4" x14ac:dyDescent="0.2">
      <c r="A315" s="18" t="s">
        <v>77</v>
      </c>
      <c r="B315" s="18" t="s">
        <v>15</v>
      </c>
      <c r="C315" s="18" t="s">
        <v>1</v>
      </c>
      <c r="D315" s="18">
        <v>2</v>
      </c>
    </row>
    <row r="316" spans="1:4" x14ac:dyDescent="0.2">
      <c r="A316" s="18" t="s">
        <v>77</v>
      </c>
      <c r="B316" s="18" t="s">
        <v>31</v>
      </c>
      <c r="C316" s="18" t="s">
        <v>0</v>
      </c>
      <c r="D316" s="18">
        <v>84</v>
      </c>
    </row>
    <row r="317" spans="1:4" x14ac:dyDescent="0.2">
      <c r="A317" s="18" t="s">
        <v>77</v>
      </c>
      <c r="B317" s="18" t="s">
        <v>31</v>
      </c>
      <c r="C317" s="18" t="s">
        <v>1</v>
      </c>
      <c r="D317" s="18">
        <v>23</v>
      </c>
    </row>
    <row r="318" spans="1:4" x14ac:dyDescent="0.2">
      <c r="A318" s="18" t="s">
        <v>77</v>
      </c>
      <c r="B318" s="18" t="s">
        <v>18</v>
      </c>
      <c r="C318" s="18" t="s">
        <v>0</v>
      </c>
      <c r="D318" s="18">
        <v>20</v>
      </c>
    </row>
    <row r="319" spans="1:4" x14ac:dyDescent="0.2">
      <c r="A319" s="18" t="s">
        <v>77</v>
      </c>
      <c r="B319" s="18" t="s">
        <v>18</v>
      </c>
      <c r="C319" s="18" t="s">
        <v>1</v>
      </c>
      <c r="D319" s="18">
        <v>1</v>
      </c>
    </row>
    <row r="320" spans="1:4" x14ac:dyDescent="0.2">
      <c r="A320" s="18" t="s">
        <v>77</v>
      </c>
      <c r="B320" s="18" t="s">
        <v>19</v>
      </c>
      <c r="C320" s="18" t="s">
        <v>0</v>
      </c>
      <c r="D320" s="18">
        <v>10</v>
      </c>
    </row>
    <row r="321" spans="1:4" x14ac:dyDescent="0.2">
      <c r="A321" s="18" t="s">
        <v>77</v>
      </c>
      <c r="B321" s="18" t="s">
        <v>19</v>
      </c>
      <c r="C321" s="18" t="s">
        <v>1</v>
      </c>
      <c r="D321" s="18">
        <v>5</v>
      </c>
    </row>
    <row r="322" spans="1:4" x14ac:dyDescent="0.2">
      <c r="A322" s="18" t="s">
        <v>77</v>
      </c>
      <c r="B322" s="18" t="s">
        <v>127</v>
      </c>
      <c r="C322" s="18" t="s">
        <v>0</v>
      </c>
      <c r="D322" s="18">
        <v>106</v>
      </c>
    </row>
    <row r="323" spans="1:4" x14ac:dyDescent="0.2">
      <c r="A323" s="18" t="s">
        <v>77</v>
      </c>
      <c r="B323" s="18" t="s">
        <v>127</v>
      </c>
      <c r="C323" s="18" t="s">
        <v>1</v>
      </c>
      <c r="D323" s="18">
        <v>1</v>
      </c>
    </row>
    <row r="324" spans="1:4" x14ac:dyDescent="0.2">
      <c r="A324" s="18" t="s">
        <v>77</v>
      </c>
      <c r="B324" s="18" t="s">
        <v>13</v>
      </c>
      <c r="C324" s="18" t="s">
        <v>0</v>
      </c>
      <c r="D324" s="18">
        <v>10</v>
      </c>
    </row>
    <row r="325" spans="1:4" x14ac:dyDescent="0.2">
      <c r="A325" s="18" t="s">
        <v>77</v>
      </c>
      <c r="B325" s="18" t="s">
        <v>13</v>
      </c>
      <c r="C325" s="18" t="s">
        <v>1</v>
      </c>
      <c r="D325" s="18">
        <v>30</v>
      </c>
    </row>
    <row r="326" spans="1:4" x14ac:dyDescent="0.2">
      <c r="A326" s="18" t="s">
        <v>77</v>
      </c>
      <c r="B326" s="18" t="s">
        <v>54</v>
      </c>
      <c r="C326" s="18" t="s">
        <v>0</v>
      </c>
      <c r="D326" s="18">
        <v>59</v>
      </c>
    </row>
    <row r="327" spans="1:4" x14ac:dyDescent="0.2">
      <c r="A327" s="18" t="s">
        <v>77</v>
      </c>
      <c r="B327" s="18" t="s">
        <v>54</v>
      </c>
      <c r="C327" s="18" t="s">
        <v>1</v>
      </c>
      <c r="D327" s="18">
        <v>26</v>
      </c>
    </row>
    <row r="328" spans="1:4" x14ac:dyDescent="0.2">
      <c r="A328" s="18" t="s">
        <v>77</v>
      </c>
      <c r="B328" s="18" t="s">
        <v>30</v>
      </c>
      <c r="C328" s="18" t="s">
        <v>0</v>
      </c>
      <c r="D328" s="18">
        <v>88</v>
      </c>
    </row>
    <row r="329" spans="1:4" x14ac:dyDescent="0.2">
      <c r="A329" s="18" t="s">
        <v>77</v>
      </c>
      <c r="B329" s="18" t="s">
        <v>30</v>
      </c>
      <c r="C329" s="18" t="s">
        <v>1</v>
      </c>
      <c r="D329" s="18">
        <v>4</v>
      </c>
    </row>
    <row r="330" spans="1:4" x14ac:dyDescent="0.2">
      <c r="A330" s="18" t="s">
        <v>77</v>
      </c>
      <c r="B330" s="18" t="s">
        <v>14</v>
      </c>
      <c r="C330" s="18" t="s">
        <v>0</v>
      </c>
      <c r="D330" s="18">
        <v>13</v>
      </c>
    </row>
    <row r="331" spans="1:4" x14ac:dyDescent="0.2">
      <c r="A331" s="18" t="s">
        <v>77</v>
      </c>
      <c r="B331" s="18" t="s">
        <v>14</v>
      </c>
      <c r="C331" s="18" t="s">
        <v>1</v>
      </c>
      <c r="D331" s="18">
        <v>2</v>
      </c>
    </row>
    <row r="332" spans="1:4" x14ac:dyDescent="0.2">
      <c r="A332" s="18" t="s">
        <v>77</v>
      </c>
      <c r="B332" s="18" t="s">
        <v>33</v>
      </c>
      <c r="C332" s="18" t="s">
        <v>0</v>
      </c>
      <c r="D332" s="18">
        <v>4</v>
      </c>
    </row>
    <row r="333" spans="1:4" x14ac:dyDescent="0.2">
      <c r="A333" s="18" t="s">
        <v>77</v>
      </c>
      <c r="B333" s="18" t="s">
        <v>33</v>
      </c>
      <c r="C333" s="18" t="s">
        <v>1</v>
      </c>
      <c r="D333" s="18">
        <v>108</v>
      </c>
    </row>
    <row r="334" spans="1:4" x14ac:dyDescent="0.2">
      <c r="A334" s="18" t="s">
        <v>77</v>
      </c>
      <c r="B334" s="18" t="s">
        <v>32</v>
      </c>
      <c r="C334" s="18" t="s">
        <v>0</v>
      </c>
      <c r="D334" s="18">
        <v>131</v>
      </c>
    </row>
    <row r="335" spans="1:4" x14ac:dyDescent="0.2">
      <c r="A335" s="18" t="s">
        <v>77</v>
      </c>
      <c r="B335" s="18" t="s">
        <v>32</v>
      </c>
      <c r="C335" s="18" t="s">
        <v>1</v>
      </c>
      <c r="D335" s="18">
        <v>28</v>
      </c>
    </row>
    <row r="336" spans="1:4" x14ac:dyDescent="0.2">
      <c r="A336" s="18" t="s">
        <v>77</v>
      </c>
      <c r="B336" s="18" t="s">
        <v>16</v>
      </c>
      <c r="C336" s="18" t="s">
        <v>0</v>
      </c>
      <c r="D336" s="18">
        <v>28</v>
      </c>
    </row>
    <row r="337" spans="1:4" x14ac:dyDescent="0.2">
      <c r="A337" s="18" t="s">
        <v>77</v>
      </c>
      <c r="B337" s="18" t="s">
        <v>16</v>
      </c>
      <c r="C337" s="18" t="s">
        <v>1</v>
      </c>
      <c r="D337" s="18">
        <v>4</v>
      </c>
    </row>
    <row r="338" spans="1:4" x14ac:dyDescent="0.2">
      <c r="A338" s="18" t="s">
        <v>77</v>
      </c>
      <c r="B338" s="18" t="s">
        <v>20</v>
      </c>
      <c r="C338" s="18" t="s">
        <v>0</v>
      </c>
      <c r="D338" s="18">
        <v>6</v>
      </c>
    </row>
    <row r="339" spans="1:4" x14ac:dyDescent="0.2">
      <c r="A339" s="18" t="s">
        <v>77</v>
      </c>
      <c r="B339" s="18" t="s">
        <v>20</v>
      </c>
      <c r="C339" s="18" t="s">
        <v>1</v>
      </c>
      <c r="D339" s="18">
        <v>1</v>
      </c>
    </row>
    <row r="340" spans="1:4" x14ac:dyDescent="0.2">
      <c r="A340" s="18" t="s">
        <v>78</v>
      </c>
      <c r="B340" s="18" t="s">
        <v>15</v>
      </c>
      <c r="C340" s="18" t="s">
        <v>0</v>
      </c>
      <c r="D340" s="18">
        <v>21</v>
      </c>
    </row>
    <row r="341" spans="1:4" x14ac:dyDescent="0.2">
      <c r="A341" s="18" t="s">
        <v>78</v>
      </c>
      <c r="B341" s="18" t="s">
        <v>15</v>
      </c>
      <c r="C341" s="18" t="s">
        <v>1</v>
      </c>
      <c r="D341" s="18">
        <v>1</v>
      </c>
    </row>
    <row r="342" spans="1:4" x14ac:dyDescent="0.2">
      <c r="A342" s="18" t="s">
        <v>78</v>
      </c>
      <c r="B342" s="18" t="s">
        <v>31</v>
      </c>
      <c r="C342" s="18" t="s">
        <v>0</v>
      </c>
      <c r="D342" s="18">
        <v>72</v>
      </c>
    </row>
    <row r="343" spans="1:4" x14ac:dyDescent="0.2">
      <c r="A343" s="18" t="s">
        <v>78</v>
      </c>
      <c r="B343" s="18" t="s">
        <v>31</v>
      </c>
      <c r="C343" s="18" t="s">
        <v>1</v>
      </c>
      <c r="D343" s="18">
        <v>22</v>
      </c>
    </row>
    <row r="344" spans="1:4" x14ac:dyDescent="0.2">
      <c r="A344" s="18" t="s">
        <v>78</v>
      </c>
      <c r="B344" s="18" t="s">
        <v>18</v>
      </c>
      <c r="C344" s="18" t="s">
        <v>0</v>
      </c>
      <c r="D344" s="18">
        <v>9</v>
      </c>
    </row>
    <row r="345" spans="1:4" x14ac:dyDescent="0.2">
      <c r="A345" s="18" t="s">
        <v>78</v>
      </c>
      <c r="B345" s="18" t="s">
        <v>18</v>
      </c>
      <c r="C345" s="18" t="s">
        <v>1</v>
      </c>
      <c r="D345" s="18">
        <v>5</v>
      </c>
    </row>
    <row r="346" spans="1:4" x14ac:dyDescent="0.2">
      <c r="A346" s="18" t="s">
        <v>78</v>
      </c>
      <c r="B346" s="18" t="s">
        <v>19</v>
      </c>
      <c r="C346" s="18" t="s">
        <v>0</v>
      </c>
      <c r="D346" s="18">
        <v>7</v>
      </c>
    </row>
    <row r="347" spans="1:4" x14ac:dyDescent="0.2">
      <c r="A347" s="18" t="s">
        <v>78</v>
      </c>
      <c r="B347" s="18" t="s">
        <v>19</v>
      </c>
      <c r="C347" s="18" t="s">
        <v>1</v>
      </c>
      <c r="D347" s="18">
        <v>0</v>
      </c>
    </row>
    <row r="348" spans="1:4" x14ac:dyDescent="0.2">
      <c r="A348" s="18" t="s">
        <v>78</v>
      </c>
      <c r="B348" s="18" t="s">
        <v>127</v>
      </c>
      <c r="C348" s="18" t="s">
        <v>0</v>
      </c>
      <c r="D348" s="18">
        <v>115</v>
      </c>
    </row>
    <row r="349" spans="1:4" x14ac:dyDescent="0.2">
      <c r="A349" s="18" t="s">
        <v>78</v>
      </c>
      <c r="B349" s="18" t="s">
        <v>127</v>
      </c>
      <c r="C349" s="18" t="s">
        <v>1</v>
      </c>
      <c r="D349" s="18">
        <v>6</v>
      </c>
    </row>
    <row r="350" spans="1:4" x14ac:dyDescent="0.2">
      <c r="A350" s="18" t="s">
        <v>78</v>
      </c>
      <c r="B350" s="18" t="s">
        <v>13</v>
      </c>
      <c r="C350" s="18" t="s">
        <v>0</v>
      </c>
      <c r="D350" s="18">
        <v>8</v>
      </c>
    </row>
    <row r="351" spans="1:4" x14ac:dyDescent="0.2">
      <c r="A351" s="18" t="s">
        <v>78</v>
      </c>
      <c r="B351" s="18" t="s">
        <v>13</v>
      </c>
      <c r="C351" s="18" t="s">
        <v>1</v>
      </c>
      <c r="D351" s="18">
        <v>29</v>
      </c>
    </row>
    <row r="352" spans="1:4" x14ac:dyDescent="0.2">
      <c r="A352" s="18" t="s">
        <v>78</v>
      </c>
      <c r="B352" s="18" t="s">
        <v>54</v>
      </c>
      <c r="C352" s="18" t="s">
        <v>0</v>
      </c>
      <c r="D352" s="18">
        <v>69</v>
      </c>
    </row>
    <row r="353" spans="1:4" x14ac:dyDescent="0.2">
      <c r="A353" s="18" t="s">
        <v>78</v>
      </c>
      <c r="B353" s="18" t="s">
        <v>54</v>
      </c>
      <c r="C353" s="18" t="s">
        <v>1</v>
      </c>
      <c r="D353" s="18">
        <v>23</v>
      </c>
    </row>
    <row r="354" spans="1:4" x14ac:dyDescent="0.2">
      <c r="A354" s="18" t="s">
        <v>78</v>
      </c>
      <c r="B354" s="18" t="s">
        <v>30</v>
      </c>
      <c r="C354" s="18" t="s">
        <v>0</v>
      </c>
      <c r="D354" s="18">
        <v>77</v>
      </c>
    </row>
    <row r="355" spans="1:4" x14ac:dyDescent="0.2">
      <c r="A355" s="18" t="s">
        <v>78</v>
      </c>
      <c r="B355" s="18" t="s">
        <v>30</v>
      </c>
      <c r="C355" s="18" t="s">
        <v>1</v>
      </c>
      <c r="D355" s="18">
        <v>5</v>
      </c>
    </row>
    <row r="356" spans="1:4" x14ac:dyDescent="0.2">
      <c r="A356" s="18" t="s">
        <v>78</v>
      </c>
      <c r="B356" s="18" t="s">
        <v>14</v>
      </c>
      <c r="C356" s="18" t="s">
        <v>0</v>
      </c>
      <c r="D356" s="18">
        <v>16</v>
      </c>
    </row>
    <row r="357" spans="1:4" x14ac:dyDescent="0.2">
      <c r="A357" s="18" t="s">
        <v>78</v>
      </c>
      <c r="B357" s="18" t="s">
        <v>14</v>
      </c>
      <c r="C357" s="18" t="s">
        <v>1</v>
      </c>
      <c r="D357" s="18">
        <v>2</v>
      </c>
    </row>
    <row r="358" spans="1:4" x14ac:dyDescent="0.2">
      <c r="A358" s="18" t="s">
        <v>78</v>
      </c>
      <c r="B358" s="18" t="s">
        <v>33</v>
      </c>
      <c r="C358" s="18" t="s">
        <v>0</v>
      </c>
      <c r="D358" s="18">
        <v>21</v>
      </c>
    </row>
    <row r="359" spans="1:4" x14ac:dyDescent="0.2">
      <c r="A359" s="18" t="s">
        <v>78</v>
      </c>
      <c r="B359" s="18" t="s">
        <v>33</v>
      </c>
      <c r="C359" s="18" t="s">
        <v>1</v>
      </c>
      <c r="D359" s="18">
        <v>155</v>
      </c>
    </row>
    <row r="360" spans="1:4" x14ac:dyDescent="0.2">
      <c r="A360" s="18" t="s">
        <v>78</v>
      </c>
      <c r="B360" s="18" t="s">
        <v>32</v>
      </c>
      <c r="C360" s="18" t="s">
        <v>0</v>
      </c>
      <c r="D360" s="18">
        <v>116</v>
      </c>
    </row>
    <row r="361" spans="1:4" x14ac:dyDescent="0.2">
      <c r="A361" s="18" t="s">
        <v>78</v>
      </c>
      <c r="B361" s="18" t="s">
        <v>32</v>
      </c>
      <c r="C361" s="18" t="s">
        <v>1</v>
      </c>
      <c r="D361" s="18">
        <v>10</v>
      </c>
    </row>
    <row r="362" spans="1:4" x14ac:dyDescent="0.2">
      <c r="A362" s="18" t="s">
        <v>78</v>
      </c>
      <c r="B362" s="18" t="s">
        <v>16</v>
      </c>
      <c r="C362" s="18" t="s">
        <v>0</v>
      </c>
      <c r="D362" s="18">
        <v>47</v>
      </c>
    </row>
    <row r="363" spans="1:4" x14ac:dyDescent="0.2">
      <c r="A363" s="18" t="s">
        <v>78</v>
      </c>
      <c r="B363" s="18" t="s">
        <v>16</v>
      </c>
      <c r="C363" s="18" t="s">
        <v>1</v>
      </c>
      <c r="D363" s="18">
        <v>12</v>
      </c>
    </row>
    <row r="364" spans="1:4" x14ac:dyDescent="0.2">
      <c r="A364" s="18" t="s">
        <v>78</v>
      </c>
      <c r="B364" s="18" t="s">
        <v>20</v>
      </c>
      <c r="C364" s="18" t="s">
        <v>0</v>
      </c>
      <c r="D364" s="18">
        <v>5</v>
      </c>
    </row>
    <row r="365" spans="1:4" x14ac:dyDescent="0.2">
      <c r="A365" s="18" t="s">
        <v>78</v>
      </c>
      <c r="B365" s="18" t="s">
        <v>20</v>
      </c>
      <c r="C365" s="18" t="s">
        <v>1</v>
      </c>
      <c r="D365" s="18">
        <v>5</v>
      </c>
    </row>
    <row r="366" spans="1:4" x14ac:dyDescent="0.2">
      <c r="A366" s="18" t="s">
        <v>107</v>
      </c>
      <c r="B366" s="18" t="s">
        <v>15</v>
      </c>
      <c r="C366" s="18" t="s">
        <v>0</v>
      </c>
      <c r="D366" s="18">
        <v>12</v>
      </c>
    </row>
    <row r="367" spans="1:4" x14ac:dyDescent="0.2">
      <c r="A367" s="18" t="s">
        <v>107</v>
      </c>
      <c r="B367" s="18" t="s">
        <v>15</v>
      </c>
      <c r="C367" s="18" t="s">
        <v>1</v>
      </c>
      <c r="D367" s="18">
        <v>0</v>
      </c>
    </row>
    <row r="368" spans="1:4" x14ac:dyDescent="0.2">
      <c r="A368" s="18" t="s">
        <v>107</v>
      </c>
      <c r="B368" s="18" t="s">
        <v>31</v>
      </c>
      <c r="C368" s="18" t="s">
        <v>0</v>
      </c>
      <c r="D368" s="18">
        <v>79</v>
      </c>
    </row>
    <row r="369" spans="1:4" x14ac:dyDescent="0.2">
      <c r="A369" s="18" t="s">
        <v>107</v>
      </c>
      <c r="B369" s="18" t="s">
        <v>31</v>
      </c>
      <c r="C369" s="18" t="s">
        <v>1</v>
      </c>
      <c r="D369" s="18">
        <v>20</v>
      </c>
    </row>
    <row r="370" spans="1:4" x14ac:dyDescent="0.2">
      <c r="A370" s="18" t="s">
        <v>107</v>
      </c>
      <c r="B370" s="18" t="s">
        <v>18</v>
      </c>
      <c r="C370" s="18" t="s">
        <v>0</v>
      </c>
      <c r="D370" s="18">
        <v>13</v>
      </c>
    </row>
    <row r="371" spans="1:4" x14ac:dyDescent="0.2">
      <c r="A371" s="18" t="s">
        <v>107</v>
      </c>
      <c r="B371" s="18" t="s">
        <v>18</v>
      </c>
      <c r="C371" s="18" t="s">
        <v>1</v>
      </c>
      <c r="D371" s="18">
        <v>5</v>
      </c>
    </row>
    <row r="372" spans="1:4" x14ac:dyDescent="0.2">
      <c r="A372" s="18" t="s">
        <v>107</v>
      </c>
      <c r="B372" s="18" t="s">
        <v>19</v>
      </c>
      <c r="C372" s="18" t="s">
        <v>0</v>
      </c>
      <c r="D372" s="18">
        <v>15</v>
      </c>
    </row>
    <row r="373" spans="1:4" x14ac:dyDescent="0.2">
      <c r="A373" s="18" t="s">
        <v>107</v>
      </c>
      <c r="B373" s="18" t="s">
        <v>19</v>
      </c>
      <c r="C373" s="18" t="s">
        <v>1</v>
      </c>
      <c r="D373" s="18">
        <v>2</v>
      </c>
    </row>
    <row r="374" spans="1:4" x14ac:dyDescent="0.2">
      <c r="A374" s="18" t="s">
        <v>107</v>
      </c>
      <c r="B374" s="18" t="s">
        <v>127</v>
      </c>
      <c r="C374" s="18" t="s">
        <v>0</v>
      </c>
      <c r="D374" s="18">
        <v>117</v>
      </c>
    </row>
    <row r="375" spans="1:4" x14ac:dyDescent="0.2">
      <c r="A375" s="18" t="s">
        <v>107</v>
      </c>
      <c r="B375" s="18" t="s">
        <v>127</v>
      </c>
      <c r="C375" s="18" t="s">
        <v>1</v>
      </c>
      <c r="D375" s="18">
        <v>8</v>
      </c>
    </row>
    <row r="376" spans="1:4" x14ac:dyDescent="0.2">
      <c r="A376" s="18" t="s">
        <v>107</v>
      </c>
      <c r="B376" s="18" t="s">
        <v>13</v>
      </c>
      <c r="C376" s="18" t="s">
        <v>0</v>
      </c>
      <c r="D376" s="18">
        <v>28</v>
      </c>
    </row>
    <row r="377" spans="1:4" x14ac:dyDescent="0.2">
      <c r="A377" s="18" t="s">
        <v>107</v>
      </c>
      <c r="B377" s="18" t="s">
        <v>13</v>
      </c>
      <c r="C377" s="18" t="s">
        <v>1</v>
      </c>
      <c r="D377" s="18">
        <v>21</v>
      </c>
    </row>
    <row r="378" spans="1:4" x14ac:dyDescent="0.2">
      <c r="A378" s="18" t="s">
        <v>107</v>
      </c>
      <c r="B378" s="18" t="s">
        <v>54</v>
      </c>
      <c r="C378" s="18" t="s">
        <v>0</v>
      </c>
      <c r="D378" s="18">
        <v>50</v>
      </c>
    </row>
    <row r="379" spans="1:4" x14ac:dyDescent="0.2">
      <c r="A379" s="18" t="s">
        <v>107</v>
      </c>
      <c r="B379" s="18" t="s">
        <v>54</v>
      </c>
      <c r="C379" s="18" t="s">
        <v>1</v>
      </c>
      <c r="D379" s="18">
        <v>24</v>
      </c>
    </row>
    <row r="380" spans="1:4" x14ac:dyDescent="0.2">
      <c r="A380" s="18" t="s">
        <v>107</v>
      </c>
      <c r="B380" s="18" t="s">
        <v>30</v>
      </c>
      <c r="C380" s="18" t="s">
        <v>0</v>
      </c>
      <c r="D380" s="18">
        <v>64</v>
      </c>
    </row>
    <row r="381" spans="1:4" x14ac:dyDescent="0.2">
      <c r="A381" s="18" t="s">
        <v>107</v>
      </c>
      <c r="B381" s="18" t="s">
        <v>30</v>
      </c>
      <c r="C381" s="18" t="s">
        <v>1</v>
      </c>
      <c r="D381" s="18">
        <v>7</v>
      </c>
    </row>
    <row r="382" spans="1:4" x14ac:dyDescent="0.2">
      <c r="A382" s="18" t="s">
        <v>107</v>
      </c>
      <c r="B382" s="18" t="s">
        <v>14</v>
      </c>
      <c r="C382" s="18" t="s">
        <v>0</v>
      </c>
      <c r="D382" s="18">
        <v>0</v>
      </c>
    </row>
    <row r="383" spans="1:4" x14ac:dyDescent="0.2">
      <c r="A383" s="18" t="s">
        <v>107</v>
      </c>
      <c r="B383" s="18" t="s">
        <v>14</v>
      </c>
      <c r="C383" s="18" t="s">
        <v>1</v>
      </c>
      <c r="D383" s="18">
        <v>0</v>
      </c>
    </row>
    <row r="384" spans="1:4" x14ac:dyDescent="0.2">
      <c r="A384" s="18" t="s">
        <v>107</v>
      </c>
      <c r="B384" s="18" t="s">
        <v>33</v>
      </c>
      <c r="C384" s="18" t="s">
        <v>0</v>
      </c>
      <c r="D384" s="18">
        <v>8</v>
      </c>
    </row>
    <row r="385" spans="1:4" x14ac:dyDescent="0.2">
      <c r="A385" s="18" t="s">
        <v>107</v>
      </c>
      <c r="B385" s="18" t="s">
        <v>33</v>
      </c>
      <c r="C385" s="18" t="s">
        <v>1</v>
      </c>
      <c r="D385" s="18">
        <v>212</v>
      </c>
    </row>
    <row r="386" spans="1:4" x14ac:dyDescent="0.2">
      <c r="A386" s="18" t="s">
        <v>107</v>
      </c>
      <c r="B386" s="18" t="s">
        <v>32</v>
      </c>
      <c r="C386" s="18" t="s">
        <v>0</v>
      </c>
      <c r="D386" s="18">
        <v>129</v>
      </c>
    </row>
    <row r="387" spans="1:4" x14ac:dyDescent="0.2">
      <c r="A387" s="18" t="s">
        <v>107</v>
      </c>
      <c r="B387" s="18" t="s">
        <v>32</v>
      </c>
      <c r="C387" s="18" t="s">
        <v>1</v>
      </c>
      <c r="D387" s="18">
        <v>16</v>
      </c>
    </row>
    <row r="388" spans="1:4" x14ac:dyDescent="0.2">
      <c r="A388" s="18" t="s">
        <v>107</v>
      </c>
      <c r="B388" s="18" t="s">
        <v>16</v>
      </c>
      <c r="C388" s="18" t="s">
        <v>0</v>
      </c>
      <c r="D388" s="18">
        <v>68</v>
      </c>
    </row>
    <row r="389" spans="1:4" x14ac:dyDescent="0.2">
      <c r="A389" s="18" t="s">
        <v>107</v>
      </c>
      <c r="B389" s="18" t="s">
        <v>16</v>
      </c>
      <c r="C389" s="18" t="s">
        <v>1</v>
      </c>
      <c r="D389" s="18">
        <v>6</v>
      </c>
    </row>
    <row r="390" spans="1:4" x14ac:dyDescent="0.2">
      <c r="A390" s="18" t="s">
        <v>107</v>
      </c>
      <c r="B390" s="18" t="s">
        <v>20</v>
      </c>
      <c r="C390" s="18" t="s">
        <v>0</v>
      </c>
      <c r="D390" s="18">
        <v>13</v>
      </c>
    </row>
    <row r="391" spans="1:4" x14ac:dyDescent="0.2">
      <c r="A391" s="18" t="s">
        <v>107</v>
      </c>
      <c r="B391" s="18" t="s">
        <v>20</v>
      </c>
      <c r="C391" s="18" t="s">
        <v>1</v>
      </c>
      <c r="D391" s="18">
        <v>3</v>
      </c>
    </row>
    <row r="392" spans="1:4" x14ac:dyDescent="0.2">
      <c r="A392" s="18" t="s">
        <v>122</v>
      </c>
      <c r="B392" s="18" t="s">
        <v>15</v>
      </c>
      <c r="C392" s="18" t="s">
        <v>0</v>
      </c>
      <c r="D392" s="18">
        <v>38</v>
      </c>
    </row>
    <row r="393" spans="1:4" x14ac:dyDescent="0.2">
      <c r="A393" s="18" t="s">
        <v>122</v>
      </c>
      <c r="B393" s="18" t="s">
        <v>15</v>
      </c>
      <c r="C393" s="18" t="s">
        <v>1</v>
      </c>
      <c r="D393" s="18">
        <v>0</v>
      </c>
    </row>
    <row r="394" spans="1:4" x14ac:dyDescent="0.2">
      <c r="A394" s="18" t="s">
        <v>122</v>
      </c>
      <c r="B394" s="18" t="s">
        <v>31</v>
      </c>
      <c r="C394" s="18" t="s">
        <v>0</v>
      </c>
      <c r="D394" s="18">
        <v>132</v>
      </c>
    </row>
    <row r="395" spans="1:4" x14ac:dyDescent="0.2">
      <c r="A395" s="18" t="s">
        <v>122</v>
      </c>
      <c r="B395" s="18" t="s">
        <v>31</v>
      </c>
      <c r="C395" s="18" t="s">
        <v>1</v>
      </c>
      <c r="D395" s="18">
        <v>16</v>
      </c>
    </row>
    <row r="396" spans="1:4" x14ac:dyDescent="0.2">
      <c r="A396" s="18" t="s">
        <v>122</v>
      </c>
      <c r="B396" s="18" t="s">
        <v>18</v>
      </c>
      <c r="C396" s="18" t="s">
        <v>0</v>
      </c>
      <c r="D396" s="18">
        <v>65</v>
      </c>
    </row>
    <row r="397" spans="1:4" x14ac:dyDescent="0.2">
      <c r="A397" s="18" t="s">
        <v>122</v>
      </c>
      <c r="B397" s="18" t="s">
        <v>18</v>
      </c>
      <c r="C397" s="18" t="s">
        <v>1</v>
      </c>
      <c r="D397" s="18">
        <v>1</v>
      </c>
    </row>
    <row r="398" spans="1:4" x14ac:dyDescent="0.2">
      <c r="A398" s="18" t="s">
        <v>122</v>
      </c>
      <c r="B398" s="18" t="s">
        <v>19</v>
      </c>
      <c r="C398" s="18" t="s">
        <v>0</v>
      </c>
      <c r="D398" s="18">
        <v>9</v>
      </c>
    </row>
    <row r="399" spans="1:4" x14ac:dyDescent="0.2">
      <c r="A399" s="18" t="s">
        <v>122</v>
      </c>
      <c r="B399" s="18" t="s">
        <v>19</v>
      </c>
      <c r="C399" s="18" t="s">
        <v>1</v>
      </c>
      <c r="D399" s="18">
        <v>1</v>
      </c>
    </row>
    <row r="400" spans="1:4" x14ac:dyDescent="0.2">
      <c r="A400" s="18" t="s">
        <v>122</v>
      </c>
      <c r="B400" s="18" t="s">
        <v>127</v>
      </c>
      <c r="C400" s="18" t="s">
        <v>0</v>
      </c>
      <c r="D400" s="18">
        <v>92</v>
      </c>
    </row>
    <row r="401" spans="1:4" x14ac:dyDescent="0.2">
      <c r="A401" s="18" t="s">
        <v>122</v>
      </c>
      <c r="B401" s="18" t="s">
        <v>127</v>
      </c>
      <c r="C401" s="18" t="s">
        <v>1</v>
      </c>
      <c r="D401" s="18">
        <v>11</v>
      </c>
    </row>
    <row r="402" spans="1:4" x14ac:dyDescent="0.2">
      <c r="A402" s="18" t="s">
        <v>122</v>
      </c>
      <c r="B402" s="18" t="s">
        <v>13</v>
      </c>
      <c r="C402" s="18" t="s">
        <v>0</v>
      </c>
      <c r="D402" s="18">
        <v>29</v>
      </c>
    </row>
    <row r="403" spans="1:4" x14ac:dyDescent="0.2">
      <c r="A403" s="18" t="s">
        <v>122</v>
      </c>
      <c r="B403" s="18" t="s">
        <v>13</v>
      </c>
      <c r="C403" s="18" t="s">
        <v>1</v>
      </c>
      <c r="D403" s="18">
        <v>23</v>
      </c>
    </row>
    <row r="404" spans="1:4" x14ac:dyDescent="0.2">
      <c r="A404" s="18" t="s">
        <v>122</v>
      </c>
      <c r="B404" s="18" t="s">
        <v>54</v>
      </c>
      <c r="C404" s="18" t="s">
        <v>0</v>
      </c>
      <c r="D404" s="18">
        <v>40</v>
      </c>
    </row>
    <row r="405" spans="1:4" x14ac:dyDescent="0.2">
      <c r="A405" s="18" t="s">
        <v>122</v>
      </c>
      <c r="B405" s="18" t="s">
        <v>54</v>
      </c>
      <c r="C405" s="18" t="s">
        <v>1</v>
      </c>
      <c r="D405" s="18">
        <v>10</v>
      </c>
    </row>
    <row r="406" spans="1:4" x14ac:dyDescent="0.2">
      <c r="A406" s="18" t="s">
        <v>122</v>
      </c>
      <c r="B406" s="18" t="s">
        <v>30</v>
      </c>
      <c r="C406" s="18" t="s">
        <v>0</v>
      </c>
      <c r="D406" s="18">
        <v>129</v>
      </c>
    </row>
    <row r="407" spans="1:4" x14ac:dyDescent="0.2">
      <c r="A407" s="18" t="s">
        <v>122</v>
      </c>
      <c r="B407" s="18" t="s">
        <v>30</v>
      </c>
      <c r="C407" s="18" t="s">
        <v>1</v>
      </c>
      <c r="D407" s="18">
        <v>6</v>
      </c>
    </row>
    <row r="408" spans="1:4" x14ac:dyDescent="0.2">
      <c r="A408" s="18" t="s">
        <v>122</v>
      </c>
      <c r="B408" s="18" t="s">
        <v>14</v>
      </c>
      <c r="C408" s="18" t="s">
        <v>0</v>
      </c>
      <c r="D408" s="18">
        <v>7</v>
      </c>
    </row>
    <row r="409" spans="1:4" x14ac:dyDescent="0.2">
      <c r="A409" s="18" t="s">
        <v>122</v>
      </c>
      <c r="B409" s="18" t="s">
        <v>14</v>
      </c>
      <c r="C409" s="18" t="s">
        <v>1</v>
      </c>
      <c r="D409" s="18">
        <v>1</v>
      </c>
    </row>
    <row r="410" spans="1:4" x14ac:dyDescent="0.2">
      <c r="A410" s="18" t="s">
        <v>122</v>
      </c>
      <c r="B410" s="18" t="s">
        <v>33</v>
      </c>
      <c r="C410" s="18" t="s">
        <v>0</v>
      </c>
      <c r="D410" s="18">
        <v>13</v>
      </c>
    </row>
    <row r="411" spans="1:4" x14ac:dyDescent="0.2">
      <c r="A411" s="18" t="s">
        <v>122</v>
      </c>
      <c r="B411" s="18" t="s">
        <v>33</v>
      </c>
      <c r="C411" s="18" t="s">
        <v>1</v>
      </c>
      <c r="D411" s="18">
        <v>148</v>
      </c>
    </row>
    <row r="412" spans="1:4" x14ac:dyDescent="0.2">
      <c r="A412" s="18" t="s">
        <v>122</v>
      </c>
      <c r="B412" s="18" t="s">
        <v>32</v>
      </c>
      <c r="C412" s="18" t="s">
        <v>0</v>
      </c>
      <c r="D412" s="18">
        <v>159</v>
      </c>
    </row>
    <row r="413" spans="1:4" x14ac:dyDescent="0.2">
      <c r="A413" s="18" t="s">
        <v>122</v>
      </c>
      <c r="B413" s="18" t="s">
        <v>32</v>
      </c>
      <c r="C413" s="18" t="s">
        <v>1</v>
      </c>
      <c r="D413" s="18">
        <v>19</v>
      </c>
    </row>
    <row r="414" spans="1:4" x14ac:dyDescent="0.2">
      <c r="A414" s="18" t="s">
        <v>122</v>
      </c>
      <c r="B414" s="18" t="s">
        <v>16</v>
      </c>
      <c r="C414" s="18" t="s">
        <v>0</v>
      </c>
      <c r="D414" s="18">
        <v>24</v>
      </c>
    </row>
    <row r="415" spans="1:4" x14ac:dyDescent="0.2">
      <c r="A415" s="18" t="s">
        <v>122</v>
      </c>
      <c r="B415" s="18" t="s">
        <v>16</v>
      </c>
      <c r="C415" s="18" t="s">
        <v>1</v>
      </c>
      <c r="D415" s="18">
        <v>9</v>
      </c>
    </row>
    <row r="416" spans="1:4" x14ac:dyDescent="0.2">
      <c r="A416" s="18" t="s">
        <v>122</v>
      </c>
      <c r="B416" s="18" t="s">
        <v>20</v>
      </c>
      <c r="C416" s="18" t="s">
        <v>0</v>
      </c>
      <c r="D416" s="18">
        <v>7</v>
      </c>
    </row>
    <row r="417" spans="1:4" x14ac:dyDescent="0.2">
      <c r="A417" s="18" t="s">
        <v>122</v>
      </c>
      <c r="B417" s="18" t="s">
        <v>20</v>
      </c>
      <c r="C417" s="18" t="s">
        <v>1</v>
      </c>
      <c r="D417" s="18">
        <v>2</v>
      </c>
    </row>
  </sheetData>
  <sortState xmlns:xlrd2="http://schemas.microsoft.com/office/spreadsheetml/2017/richdata2" ref="A2:D209">
    <sortCondition ref="A2:A209"/>
  </sortState>
  <pageMargins left="0.7" right="0.7" top="0.75" bottom="0.75" header="0.3" footer="0.3"/>
  <pageSetup paperSize="9" orientation="portrait" horizontalDpi="1200" verticalDpi="1200"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D417"/>
  <sheetViews>
    <sheetView zoomScaleNormal="100" workbookViewId="0"/>
  </sheetViews>
  <sheetFormatPr defaultRowHeight="15" x14ac:dyDescent="0.2"/>
  <cols>
    <col min="1" max="1" width="23.85546875" style="18" customWidth="1"/>
    <col min="2" max="2" width="43.140625" style="18" customWidth="1"/>
    <col min="3" max="3" width="14.85546875" style="18" bestFit="1" customWidth="1"/>
    <col min="4" max="4" width="29" style="18" bestFit="1" customWidth="1"/>
    <col min="5" max="16384" width="9.140625" style="18"/>
  </cols>
  <sheetData>
    <row r="1" spans="1:4" ht="15.75" x14ac:dyDescent="0.25">
      <c r="A1" s="17" t="s">
        <v>10</v>
      </c>
      <c r="B1" s="17" t="s">
        <v>51</v>
      </c>
      <c r="C1" s="17" t="s">
        <v>52</v>
      </c>
      <c r="D1" s="17" t="s">
        <v>61</v>
      </c>
    </row>
    <row r="2" spans="1:4" x14ac:dyDescent="0.2">
      <c r="A2" s="18" t="s">
        <v>4</v>
      </c>
      <c r="B2" s="18" t="s">
        <v>15</v>
      </c>
      <c r="C2" s="18" t="s">
        <v>0</v>
      </c>
      <c r="D2" s="18">
        <v>0</v>
      </c>
    </row>
    <row r="3" spans="1:4" x14ac:dyDescent="0.2">
      <c r="A3" s="18" t="s">
        <v>4</v>
      </c>
      <c r="B3" s="18" t="s">
        <v>15</v>
      </c>
      <c r="C3" s="18" t="s">
        <v>1</v>
      </c>
      <c r="D3" s="18">
        <v>0</v>
      </c>
    </row>
    <row r="4" spans="1:4" x14ac:dyDescent="0.2">
      <c r="A4" s="18" t="s">
        <v>4</v>
      </c>
      <c r="B4" s="18" t="s">
        <v>31</v>
      </c>
      <c r="C4" s="18" t="s">
        <v>0</v>
      </c>
      <c r="D4" s="18">
        <v>3</v>
      </c>
    </row>
    <row r="5" spans="1:4" x14ac:dyDescent="0.2">
      <c r="A5" s="18" t="s">
        <v>4</v>
      </c>
      <c r="B5" s="18" t="s">
        <v>31</v>
      </c>
      <c r="C5" s="18" t="s">
        <v>1</v>
      </c>
      <c r="D5" s="18">
        <v>2</v>
      </c>
    </row>
    <row r="6" spans="1:4" x14ac:dyDescent="0.2">
      <c r="A6" s="18" t="s">
        <v>4</v>
      </c>
      <c r="B6" s="18" t="s">
        <v>18</v>
      </c>
      <c r="C6" s="18" t="s">
        <v>0</v>
      </c>
      <c r="D6" s="18">
        <v>0</v>
      </c>
    </row>
    <row r="7" spans="1:4" x14ac:dyDescent="0.2">
      <c r="A7" s="18" t="s">
        <v>4</v>
      </c>
      <c r="B7" s="18" t="s">
        <v>18</v>
      </c>
      <c r="C7" s="18" t="s">
        <v>1</v>
      </c>
      <c r="D7" s="18">
        <v>0</v>
      </c>
    </row>
    <row r="8" spans="1:4" x14ac:dyDescent="0.2">
      <c r="A8" s="18" t="s">
        <v>4</v>
      </c>
      <c r="B8" s="18" t="s">
        <v>19</v>
      </c>
      <c r="C8" s="18" t="s">
        <v>0</v>
      </c>
      <c r="D8" s="18">
        <v>0</v>
      </c>
    </row>
    <row r="9" spans="1:4" x14ac:dyDescent="0.2">
      <c r="A9" s="18" t="s">
        <v>4</v>
      </c>
      <c r="B9" s="18" t="s">
        <v>19</v>
      </c>
      <c r="C9" s="18" t="s">
        <v>1</v>
      </c>
      <c r="D9" s="18">
        <v>0</v>
      </c>
    </row>
    <row r="10" spans="1:4" x14ac:dyDescent="0.2">
      <c r="A10" s="18" t="s">
        <v>4</v>
      </c>
      <c r="B10" s="18" t="s">
        <v>127</v>
      </c>
      <c r="C10" s="18" t="s">
        <v>0</v>
      </c>
      <c r="D10" s="18">
        <v>0</v>
      </c>
    </row>
    <row r="11" spans="1:4" x14ac:dyDescent="0.2">
      <c r="A11" s="18" t="s">
        <v>4</v>
      </c>
      <c r="B11" s="18" t="s">
        <v>127</v>
      </c>
      <c r="C11" s="18" t="s">
        <v>1</v>
      </c>
      <c r="D11" s="18">
        <v>0</v>
      </c>
    </row>
    <row r="12" spans="1:4" x14ac:dyDescent="0.2">
      <c r="A12" s="18" t="s">
        <v>4</v>
      </c>
      <c r="B12" s="18" t="s">
        <v>13</v>
      </c>
      <c r="C12" s="18" t="s">
        <v>0</v>
      </c>
      <c r="D12" s="18">
        <v>0</v>
      </c>
    </row>
    <row r="13" spans="1:4" x14ac:dyDescent="0.2">
      <c r="A13" s="18" t="s">
        <v>4</v>
      </c>
      <c r="B13" s="18" t="s">
        <v>13</v>
      </c>
      <c r="C13" s="18" t="s">
        <v>1</v>
      </c>
      <c r="D13" s="18">
        <v>0</v>
      </c>
    </row>
    <row r="14" spans="1:4" x14ac:dyDescent="0.2">
      <c r="A14" s="18" t="s">
        <v>4</v>
      </c>
      <c r="B14" s="18" t="s">
        <v>54</v>
      </c>
      <c r="C14" s="18" t="s">
        <v>0</v>
      </c>
      <c r="D14" s="18">
        <v>2</v>
      </c>
    </row>
    <row r="15" spans="1:4" x14ac:dyDescent="0.2">
      <c r="A15" s="18" t="s">
        <v>4</v>
      </c>
      <c r="B15" s="18" t="s">
        <v>54</v>
      </c>
      <c r="C15" s="18" t="s">
        <v>1</v>
      </c>
      <c r="D15" s="18">
        <v>0</v>
      </c>
    </row>
    <row r="16" spans="1:4" x14ac:dyDescent="0.2">
      <c r="A16" s="18" t="s">
        <v>4</v>
      </c>
      <c r="B16" s="18" t="s">
        <v>30</v>
      </c>
      <c r="C16" s="18" t="s">
        <v>0</v>
      </c>
      <c r="D16" s="18">
        <v>2</v>
      </c>
    </row>
    <row r="17" spans="1:4" x14ac:dyDescent="0.2">
      <c r="A17" s="18" t="s">
        <v>4</v>
      </c>
      <c r="B17" s="18" t="s">
        <v>30</v>
      </c>
      <c r="C17" s="18" t="s">
        <v>1</v>
      </c>
      <c r="D17" s="18">
        <v>1</v>
      </c>
    </row>
    <row r="18" spans="1:4" x14ac:dyDescent="0.2">
      <c r="A18" s="18" t="s">
        <v>4</v>
      </c>
      <c r="B18" s="18" t="s">
        <v>14</v>
      </c>
      <c r="C18" s="18" t="s">
        <v>0</v>
      </c>
      <c r="D18" s="18">
        <v>0</v>
      </c>
    </row>
    <row r="19" spans="1:4" x14ac:dyDescent="0.2">
      <c r="A19" s="18" t="s">
        <v>4</v>
      </c>
      <c r="B19" s="18" t="s">
        <v>14</v>
      </c>
      <c r="C19" s="18" t="s">
        <v>1</v>
      </c>
      <c r="D19" s="18">
        <v>0</v>
      </c>
    </row>
    <row r="20" spans="1:4" x14ac:dyDescent="0.2">
      <c r="A20" s="18" t="s">
        <v>4</v>
      </c>
      <c r="B20" s="18" t="s">
        <v>33</v>
      </c>
      <c r="C20" s="18" t="s">
        <v>0</v>
      </c>
      <c r="D20" s="18">
        <v>0</v>
      </c>
    </row>
    <row r="21" spans="1:4" x14ac:dyDescent="0.2">
      <c r="A21" s="18" t="s">
        <v>4</v>
      </c>
      <c r="B21" s="18" t="s">
        <v>33</v>
      </c>
      <c r="C21" s="18" t="s">
        <v>1</v>
      </c>
      <c r="D21" s="18">
        <v>0</v>
      </c>
    </row>
    <row r="22" spans="1:4" x14ac:dyDescent="0.2">
      <c r="A22" s="18" t="s">
        <v>4</v>
      </c>
      <c r="B22" s="18" t="s">
        <v>32</v>
      </c>
      <c r="C22" s="18" t="s">
        <v>0</v>
      </c>
      <c r="D22" s="18">
        <v>3</v>
      </c>
    </row>
    <row r="23" spans="1:4" x14ac:dyDescent="0.2">
      <c r="A23" s="18" t="s">
        <v>4</v>
      </c>
      <c r="B23" s="18" t="s">
        <v>32</v>
      </c>
      <c r="C23" s="18" t="s">
        <v>1</v>
      </c>
      <c r="D23" s="18">
        <v>4</v>
      </c>
    </row>
    <row r="24" spans="1:4" x14ac:dyDescent="0.2">
      <c r="A24" s="18" t="s">
        <v>4</v>
      </c>
      <c r="B24" s="18" t="s">
        <v>16</v>
      </c>
      <c r="C24" s="18" t="s">
        <v>0</v>
      </c>
      <c r="D24" s="18">
        <v>0</v>
      </c>
    </row>
    <row r="25" spans="1:4" x14ac:dyDescent="0.2">
      <c r="A25" s="18" t="s">
        <v>4</v>
      </c>
      <c r="B25" s="18" t="s">
        <v>16</v>
      </c>
      <c r="C25" s="18" t="s">
        <v>1</v>
      </c>
      <c r="D25" s="18">
        <v>0</v>
      </c>
    </row>
    <row r="26" spans="1:4" x14ac:dyDescent="0.2">
      <c r="A26" s="18" t="s">
        <v>4</v>
      </c>
      <c r="B26" s="18" t="s">
        <v>20</v>
      </c>
      <c r="C26" s="18" t="s">
        <v>0</v>
      </c>
      <c r="D26" s="18">
        <v>1</v>
      </c>
    </row>
    <row r="27" spans="1:4" x14ac:dyDescent="0.2">
      <c r="A27" s="18" t="s">
        <v>4</v>
      </c>
      <c r="B27" s="18" t="s">
        <v>20</v>
      </c>
      <c r="C27" s="18" t="s">
        <v>1</v>
      </c>
      <c r="D27" s="18">
        <v>0</v>
      </c>
    </row>
    <row r="28" spans="1:4" x14ac:dyDescent="0.2">
      <c r="A28" s="18" t="s">
        <v>5</v>
      </c>
      <c r="B28" s="18" t="s">
        <v>15</v>
      </c>
      <c r="C28" s="18" t="s">
        <v>0</v>
      </c>
      <c r="D28" s="18">
        <v>1</v>
      </c>
    </row>
    <row r="29" spans="1:4" x14ac:dyDescent="0.2">
      <c r="A29" s="18" t="s">
        <v>5</v>
      </c>
      <c r="B29" s="18" t="s">
        <v>15</v>
      </c>
      <c r="C29" s="18" t="s">
        <v>1</v>
      </c>
      <c r="D29" s="18">
        <v>0</v>
      </c>
    </row>
    <row r="30" spans="1:4" x14ac:dyDescent="0.2">
      <c r="A30" s="18" t="s">
        <v>5</v>
      </c>
      <c r="B30" s="18" t="s">
        <v>31</v>
      </c>
      <c r="C30" s="18" t="s">
        <v>0</v>
      </c>
      <c r="D30" s="18">
        <v>1</v>
      </c>
    </row>
    <row r="31" spans="1:4" x14ac:dyDescent="0.2">
      <c r="A31" s="18" t="s">
        <v>5</v>
      </c>
      <c r="B31" s="18" t="s">
        <v>31</v>
      </c>
      <c r="C31" s="18" t="s">
        <v>1</v>
      </c>
      <c r="D31" s="18">
        <v>1</v>
      </c>
    </row>
    <row r="32" spans="1:4" x14ac:dyDescent="0.2">
      <c r="A32" s="18" t="s">
        <v>5</v>
      </c>
      <c r="B32" s="18" t="s">
        <v>18</v>
      </c>
      <c r="C32" s="18" t="s">
        <v>0</v>
      </c>
      <c r="D32" s="18">
        <v>0</v>
      </c>
    </row>
    <row r="33" spans="1:4" x14ac:dyDescent="0.2">
      <c r="A33" s="18" t="s">
        <v>5</v>
      </c>
      <c r="B33" s="18" t="s">
        <v>18</v>
      </c>
      <c r="C33" s="18" t="s">
        <v>1</v>
      </c>
      <c r="D33" s="18">
        <v>0</v>
      </c>
    </row>
    <row r="34" spans="1:4" x14ac:dyDescent="0.2">
      <c r="A34" s="18" t="s">
        <v>5</v>
      </c>
      <c r="B34" s="18" t="s">
        <v>19</v>
      </c>
      <c r="C34" s="18" t="s">
        <v>0</v>
      </c>
      <c r="D34" s="18">
        <v>0</v>
      </c>
    </row>
    <row r="35" spans="1:4" x14ac:dyDescent="0.2">
      <c r="A35" s="18" t="s">
        <v>5</v>
      </c>
      <c r="B35" s="18" t="s">
        <v>19</v>
      </c>
      <c r="C35" s="18" t="s">
        <v>1</v>
      </c>
      <c r="D35" s="18">
        <v>0</v>
      </c>
    </row>
    <row r="36" spans="1:4" x14ac:dyDescent="0.2">
      <c r="A36" s="18" t="s">
        <v>5</v>
      </c>
      <c r="B36" s="18" t="s">
        <v>127</v>
      </c>
      <c r="C36" s="18" t="s">
        <v>0</v>
      </c>
      <c r="D36" s="18">
        <v>1</v>
      </c>
    </row>
    <row r="37" spans="1:4" x14ac:dyDescent="0.2">
      <c r="A37" s="18" t="s">
        <v>5</v>
      </c>
      <c r="B37" s="18" t="s">
        <v>127</v>
      </c>
      <c r="C37" s="18" t="s">
        <v>1</v>
      </c>
      <c r="D37" s="18">
        <v>0</v>
      </c>
    </row>
    <row r="38" spans="1:4" x14ac:dyDescent="0.2">
      <c r="A38" s="18" t="s">
        <v>5</v>
      </c>
      <c r="B38" s="18" t="s">
        <v>13</v>
      </c>
      <c r="C38" s="18" t="s">
        <v>0</v>
      </c>
      <c r="D38" s="18">
        <v>0</v>
      </c>
    </row>
    <row r="39" spans="1:4" x14ac:dyDescent="0.2">
      <c r="A39" s="18" t="s">
        <v>5</v>
      </c>
      <c r="B39" s="18" t="s">
        <v>13</v>
      </c>
      <c r="C39" s="18" t="s">
        <v>1</v>
      </c>
      <c r="D39" s="18">
        <v>0</v>
      </c>
    </row>
    <row r="40" spans="1:4" x14ac:dyDescent="0.2">
      <c r="A40" s="18" t="s">
        <v>5</v>
      </c>
      <c r="B40" s="18" t="s">
        <v>54</v>
      </c>
      <c r="C40" s="18" t="s">
        <v>0</v>
      </c>
      <c r="D40" s="18">
        <v>0</v>
      </c>
    </row>
    <row r="41" spans="1:4" x14ac:dyDescent="0.2">
      <c r="A41" s="18" t="s">
        <v>5</v>
      </c>
      <c r="B41" s="18" t="s">
        <v>54</v>
      </c>
      <c r="C41" s="18" t="s">
        <v>1</v>
      </c>
      <c r="D41" s="18">
        <v>0</v>
      </c>
    </row>
    <row r="42" spans="1:4" x14ac:dyDescent="0.2">
      <c r="A42" s="18" t="s">
        <v>5</v>
      </c>
      <c r="B42" s="18" t="s">
        <v>30</v>
      </c>
      <c r="C42" s="18" t="s">
        <v>0</v>
      </c>
      <c r="D42" s="18">
        <v>6</v>
      </c>
    </row>
    <row r="43" spans="1:4" x14ac:dyDescent="0.2">
      <c r="A43" s="18" t="s">
        <v>5</v>
      </c>
      <c r="B43" s="18" t="s">
        <v>30</v>
      </c>
      <c r="C43" s="18" t="s">
        <v>1</v>
      </c>
      <c r="D43" s="18">
        <v>0</v>
      </c>
    </row>
    <row r="44" spans="1:4" x14ac:dyDescent="0.2">
      <c r="A44" s="18" t="s">
        <v>5</v>
      </c>
      <c r="B44" s="18" t="s">
        <v>14</v>
      </c>
      <c r="C44" s="18" t="s">
        <v>0</v>
      </c>
      <c r="D44" s="18">
        <v>1</v>
      </c>
    </row>
    <row r="45" spans="1:4" x14ac:dyDescent="0.2">
      <c r="A45" s="18" t="s">
        <v>5</v>
      </c>
      <c r="B45" s="18" t="s">
        <v>14</v>
      </c>
      <c r="C45" s="18" t="s">
        <v>1</v>
      </c>
      <c r="D45" s="18">
        <v>0</v>
      </c>
    </row>
    <row r="46" spans="1:4" x14ac:dyDescent="0.2">
      <c r="A46" s="18" t="s">
        <v>5</v>
      </c>
      <c r="B46" s="18" t="s">
        <v>33</v>
      </c>
      <c r="C46" s="18" t="s">
        <v>0</v>
      </c>
      <c r="D46" s="18">
        <v>0</v>
      </c>
    </row>
    <row r="47" spans="1:4" x14ac:dyDescent="0.2">
      <c r="A47" s="18" t="s">
        <v>5</v>
      </c>
      <c r="B47" s="18" t="s">
        <v>33</v>
      </c>
      <c r="C47" s="18" t="s">
        <v>1</v>
      </c>
      <c r="D47" s="18">
        <v>1</v>
      </c>
    </row>
    <row r="48" spans="1:4" x14ac:dyDescent="0.2">
      <c r="A48" s="18" t="s">
        <v>5</v>
      </c>
      <c r="B48" s="18" t="s">
        <v>32</v>
      </c>
      <c r="C48" s="18" t="s">
        <v>0</v>
      </c>
      <c r="D48" s="18">
        <v>2</v>
      </c>
    </row>
    <row r="49" spans="1:4" x14ac:dyDescent="0.2">
      <c r="A49" s="18" t="s">
        <v>5</v>
      </c>
      <c r="B49" s="18" t="s">
        <v>32</v>
      </c>
      <c r="C49" s="18" t="s">
        <v>1</v>
      </c>
      <c r="D49" s="18">
        <v>4</v>
      </c>
    </row>
    <row r="50" spans="1:4" x14ac:dyDescent="0.2">
      <c r="A50" s="18" t="s">
        <v>5</v>
      </c>
      <c r="B50" s="18" t="s">
        <v>16</v>
      </c>
      <c r="C50" s="18" t="s">
        <v>0</v>
      </c>
      <c r="D50" s="18">
        <v>1</v>
      </c>
    </row>
    <row r="51" spans="1:4" x14ac:dyDescent="0.2">
      <c r="A51" s="18" t="s">
        <v>5</v>
      </c>
      <c r="B51" s="18" t="s">
        <v>16</v>
      </c>
      <c r="C51" s="18" t="s">
        <v>1</v>
      </c>
      <c r="D51" s="18">
        <v>0</v>
      </c>
    </row>
    <row r="52" spans="1:4" x14ac:dyDescent="0.2">
      <c r="A52" s="18" t="s">
        <v>5</v>
      </c>
      <c r="B52" s="18" t="s">
        <v>20</v>
      </c>
      <c r="C52" s="18" t="s">
        <v>0</v>
      </c>
      <c r="D52" s="18">
        <v>0</v>
      </c>
    </row>
    <row r="53" spans="1:4" x14ac:dyDescent="0.2">
      <c r="A53" s="18" t="s">
        <v>5</v>
      </c>
      <c r="B53" s="18" t="s">
        <v>20</v>
      </c>
      <c r="C53" s="18" t="s">
        <v>1</v>
      </c>
      <c r="D53" s="18">
        <v>0</v>
      </c>
    </row>
    <row r="54" spans="1:4" x14ac:dyDescent="0.2">
      <c r="A54" s="18" t="s">
        <v>6</v>
      </c>
      <c r="B54" s="18" t="s">
        <v>15</v>
      </c>
      <c r="C54" s="18" t="s">
        <v>0</v>
      </c>
      <c r="D54" s="18">
        <v>0</v>
      </c>
    </row>
    <row r="55" spans="1:4" x14ac:dyDescent="0.2">
      <c r="A55" s="18" t="s">
        <v>6</v>
      </c>
      <c r="B55" s="18" t="s">
        <v>15</v>
      </c>
      <c r="C55" s="18" t="s">
        <v>1</v>
      </c>
      <c r="D55" s="18">
        <v>0</v>
      </c>
    </row>
    <row r="56" spans="1:4" x14ac:dyDescent="0.2">
      <c r="A56" s="18" t="s">
        <v>6</v>
      </c>
      <c r="B56" s="18" t="s">
        <v>31</v>
      </c>
      <c r="C56" s="18" t="s">
        <v>0</v>
      </c>
      <c r="D56" s="18">
        <v>1</v>
      </c>
    </row>
    <row r="57" spans="1:4" x14ac:dyDescent="0.2">
      <c r="A57" s="18" t="s">
        <v>6</v>
      </c>
      <c r="B57" s="18" t="s">
        <v>31</v>
      </c>
      <c r="C57" s="18" t="s">
        <v>1</v>
      </c>
      <c r="D57" s="18">
        <v>1</v>
      </c>
    </row>
    <row r="58" spans="1:4" x14ac:dyDescent="0.2">
      <c r="A58" s="18" t="s">
        <v>6</v>
      </c>
      <c r="B58" s="18" t="s">
        <v>18</v>
      </c>
      <c r="C58" s="18" t="s">
        <v>0</v>
      </c>
      <c r="D58" s="18">
        <v>0</v>
      </c>
    </row>
    <row r="59" spans="1:4" x14ac:dyDescent="0.2">
      <c r="A59" s="18" t="s">
        <v>6</v>
      </c>
      <c r="B59" s="18" t="s">
        <v>18</v>
      </c>
      <c r="C59" s="18" t="s">
        <v>1</v>
      </c>
      <c r="D59" s="18">
        <v>0</v>
      </c>
    </row>
    <row r="60" spans="1:4" x14ac:dyDescent="0.2">
      <c r="A60" s="18" t="s">
        <v>6</v>
      </c>
      <c r="B60" s="18" t="s">
        <v>19</v>
      </c>
      <c r="C60" s="18" t="s">
        <v>0</v>
      </c>
      <c r="D60" s="18">
        <v>0</v>
      </c>
    </row>
    <row r="61" spans="1:4" x14ac:dyDescent="0.2">
      <c r="A61" s="18" t="s">
        <v>6</v>
      </c>
      <c r="B61" s="18" t="s">
        <v>19</v>
      </c>
      <c r="C61" s="18" t="s">
        <v>1</v>
      </c>
      <c r="D61" s="18">
        <v>0</v>
      </c>
    </row>
    <row r="62" spans="1:4" x14ac:dyDescent="0.2">
      <c r="A62" s="18" t="s">
        <v>6</v>
      </c>
      <c r="B62" s="18" t="s">
        <v>127</v>
      </c>
      <c r="C62" s="18" t="s">
        <v>0</v>
      </c>
      <c r="D62" s="18">
        <v>0</v>
      </c>
    </row>
    <row r="63" spans="1:4" x14ac:dyDescent="0.2">
      <c r="A63" s="18" t="s">
        <v>6</v>
      </c>
      <c r="B63" s="18" t="s">
        <v>127</v>
      </c>
      <c r="C63" s="18" t="s">
        <v>1</v>
      </c>
      <c r="D63" s="18">
        <v>0</v>
      </c>
    </row>
    <row r="64" spans="1:4" x14ac:dyDescent="0.2">
      <c r="A64" s="18" t="s">
        <v>6</v>
      </c>
      <c r="B64" s="18" t="s">
        <v>13</v>
      </c>
      <c r="C64" s="18" t="s">
        <v>0</v>
      </c>
      <c r="D64" s="18">
        <v>0</v>
      </c>
    </row>
    <row r="65" spans="1:4" x14ac:dyDescent="0.2">
      <c r="A65" s="18" t="s">
        <v>6</v>
      </c>
      <c r="B65" s="18" t="s">
        <v>13</v>
      </c>
      <c r="C65" s="18" t="s">
        <v>1</v>
      </c>
      <c r="D65" s="18">
        <v>0</v>
      </c>
    </row>
    <row r="66" spans="1:4" x14ac:dyDescent="0.2">
      <c r="A66" s="18" t="s">
        <v>6</v>
      </c>
      <c r="B66" s="18" t="s">
        <v>54</v>
      </c>
      <c r="C66" s="18" t="s">
        <v>0</v>
      </c>
      <c r="D66" s="18">
        <v>1</v>
      </c>
    </row>
    <row r="67" spans="1:4" x14ac:dyDescent="0.2">
      <c r="A67" s="18" t="s">
        <v>6</v>
      </c>
      <c r="B67" s="18" t="s">
        <v>54</v>
      </c>
      <c r="C67" s="18" t="s">
        <v>1</v>
      </c>
      <c r="D67" s="18">
        <v>1</v>
      </c>
    </row>
    <row r="68" spans="1:4" x14ac:dyDescent="0.2">
      <c r="A68" s="18" t="s">
        <v>6</v>
      </c>
      <c r="B68" s="18" t="s">
        <v>30</v>
      </c>
      <c r="C68" s="18" t="s">
        <v>0</v>
      </c>
      <c r="D68" s="18">
        <v>2</v>
      </c>
    </row>
    <row r="69" spans="1:4" x14ac:dyDescent="0.2">
      <c r="A69" s="18" t="s">
        <v>6</v>
      </c>
      <c r="B69" s="18" t="s">
        <v>30</v>
      </c>
      <c r="C69" s="18" t="s">
        <v>1</v>
      </c>
      <c r="D69" s="18">
        <v>1</v>
      </c>
    </row>
    <row r="70" spans="1:4" x14ac:dyDescent="0.2">
      <c r="A70" s="18" t="s">
        <v>6</v>
      </c>
      <c r="B70" s="18" t="s">
        <v>14</v>
      </c>
      <c r="C70" s="18" t="s">
        <v>0</v>
      </c>
      <c r="D70" s="18">
        <v>0</v>
      </c>
    </row>
    <row r="71" spans="1:4" x14ac:dyDescent="0.2">
      <c r="A71" s="18" t="s">
        <v>6</v>
      </c>
      <c r="B71" s="18" t="s">
        <v>14</v>
      </c>
      <c r="C71" s="18" t="s">
        <v>1</v>
      </c>
      <c r="D71" s="18">
        <v>0</v>
      </c>
    </row>
    <row r="72" spans="1:4" x14ac:dyDescent="0.2">
      <c r="A72" s="18" t="s">
        <v>6</v>
      </c>
      <c r="B72" s="18" t="s">
        <v>33</v>
      </c>
      <c r="C72" s="18" t="s">
        <v>0</v>
      </c>
      <c r="D72" s="18">
        <v>0</v>
      </c>
    </row>
    <row r="73" spans="1:4" x14ac:dyDescent="0.2">
      <c r="A73" s="18" t="s">
        <v>6</v>
      </c>
      <c r="B73" s="18" t="s">
        <v>33</v>
      </c>
      <c r="C73" s="18" t="s">
        <v>1</v>
      </c>
      <c r="D73" s="18">
        <v>0</v>
      </c>
    </row>
    <row r="74" spans="1:4" x14ac:dyDescent="0.2">
      <c r="A74" s="18" t="s">
        <v>6</v>
      </c>
      <c r="B74" s="18" t="s">
        <v>32</v>
      </c>
      <c r="C74" s="18" t="s">
        <v>0</v>
      </c>
      <c r="D74" s="18">
        <v>2</v>
      </c>
    </row>
    <row r="75" spans="1:4" x14ac:dyDescent="0.2">
      <c r="A75" s="18" t="s">
        <v>6</v>
      </c>
      <c r="B75" s="18" t="s">
        <v>32</v>
      </c>
      <c r="C75" s="18" t="s">
        <v>1</v>
      </c>
      <c r="D75" s="18">
        <v>5</v>
      </c>
    </row>
    <row r="76" spans="1:4" x14ac:dyDescent="0.2">
      <c r="A76" s="18" t="s">
        <v>6</v>
      </c>
      <c r="B76" s="18" t="s">
        <v>16</v>
      </c>
      <c r="C76" s="18" t="s">
        <v>0</v>
      </c>
      <c r="D76" s="18">
        <v>1</v>
      </c>
    </row>
    <row r="77" spans="1:4" x14ac:dyDescent="0.2">
      <c r="A77" s="18" t="s">
        <v>6</v>
      </c>
      <c r="B77" s="18" t="s">
        <v>16</v>
      </c>
      <c r="C77" s="18" t="s">
        <v>1</v>
      </c>
      <c r="D77" s="18">
        <v>0</v>
      </c>
    </row>
    <row r="78" spans="1:4" x14ac:dyDescent="0.2">
      <c r="A78" s="18" t="s">
        <v>6</v>
      </c>
      <c r="B78" s="18" t="s">
        <v>20</v>
      </c>
      <c r="C78" s="18" t="s">
        <v>0</v>
      </c>
      <c r="D78" s="18">
        <v>0</v>
      </c>
    </row>
    <row r="79" spans="1:4" x14ac:dyDescent="0.2">
      <c r="A79" s="18" t="s">
        <v>6</v>
      </c>
      <c r="B79" s="18" t="s">
        <v>20</v>
      </c>
      <c r="C79" s="18" t="s">
        <v>1</v>
      </c>
      <c r="D79" s="18">
        <v>0</v>
      </c>
    </row>
    <row r="80" spans="1:4" x14ac:dyDescent="0.2">
      <c r="A80" s="18" t="s">
        <v>7</v>
      </c>
      <c r="B80" s="18" t="s">
        <v>15</v>
      </c>
      <c r="C80" s="18" t="s">
        <v>0</v>
      </c>
      <c r="D80" s="18">
        <v>0</v>
      </c>
    </row>
    <row r="81" spans="1:4" x14ac:dyDescent="0.2">
      <c r="A81" s="18" t="s">
        <v>7</v>
      </c>
      <c r="B81" s="18" t="s">
        <v>15</v>
      </c>
      <c r="C81" s="18" t="s">
        <v>1</v>
      </c>
      <c r="D81" s="18">
        <v>0</v>
      </c>
    </row>
    <row r="82" spans="1:4" x14ac:dyDescent="0.2">
      <c r="A82" s="18" t="s">
        <v>7</v>
      </c>
      <c r="B82" s="18" t="s">
        <v>31</v>
      </c>
      <c r="C82" s="18" t="s">
        <v>0</v>
      </c>
      <c r="D82" s="18">
        <v>4</v>
      </c>
    </row>
    <row r="83" spans="1:4" x14ac:dyDescent="0.2">
      <c r="A83" s="18" t="s">
        <v>7</v>
      </c>
      <c r="B83" s="18" t="s">
        <v>31</v>
      </c>
      <c r="C83" s="18" t="s">
        <v>1</v>
      </c>
      <c r="D83" s="18">
        <v>1</v>
      </c>
    </row>
    <row r="84" spans="1:4" x14ac:dyDescent="0.2">
      <c r="A84" s="18" t="s">
        <v>7</v>
      </c>
      <c r="B84" s="18" t="s">
        <v>18</v>
      </c>
      <c r="C84" s="18" t="s">
        <v>0</v>
      </c>
      <c r="D84" s="18">
        <v>0</v>
      </c>
    </row>
    <row r="85" spans="1:4" x14ac:dyDescent="0.2">
      <c r="A85" s="18" t="s">
        <v>7</v>
      </c>
      <c r="B85" s="18" t="s">
        <v>18</v>
      </c>
      <c r="C85" s="18" t="s">
        <v>1</v>
      </c>
      <c r="D85" s="18">
        <v>0</v>
      </c>
    </row>
    <row r="86" spans="1:4" x14ac:dyDescent="0.2">
      <c r="A86" s="18" t="s">
        <v>7</v>
      </c>
      <c r="B86" s="18" t="s">
        <v>19</v>
      </c>
      <c r="C86" s="18" t="s">
        <v>0</v>
      </c>
      <c r="D86" s="18">
        <v>0</v>
      </c>
    </row>
    <row r="87" spans="1:4" x14ac:dyDescent="0.2">
      <c r="A87" s="18" t="s">
        <v>7</v>
      </c>
      <c r="B87" s="18" t="s">
        <v>19</v>
      </c>
      <c r="C87" s="18" t="s">
        <v>1</v>
      </c>
      <c r="D87" s="18">
        <v>1</v>
      </c>
    </row>
    <row r="88" spans="1:4" x14ac:dyDescent="0.2">
      <c r="A88" s="18" t="s">
        <v>7</v>
      </c>
      <c r="B88" s="18" t="s">
        <v>127</v>
      </c>
      <c r="C88" s="18" t="s">
        <v>0</v>
      </c>
      <c r="D88" s="18">
        <v>0</v>
      </c>
    </row>
    <row r="89" spans="1:4" x14ac:dyDescent="0.2">
      <c r="A89" s="18" t="s">
        <v>7</v>
      </c>
      <c r="B89" s="18" t="s">
        <v>127</v>
      </c>
      <c r="C89" s="18" t="s">
        <v>1</v>
      </c>
      <c r="D89" s="18">
        <v>0</v>
      </c>
    </row>
    <row r="90" spans="1:4" x14ac:dyDescent="0.2">
      <c r="A90" s="18" t="s">
        <v>7</v>
      </c>
      <c r="B90" s="18" t="s">
        <v>13</v>
      </c>
      <c r="C90" s="18" t="s">
        <v>0</v>
      </c>
      <c r="D90" s="18">
        <v>0</v>
      </c>
    </row>
    <row r="91" spans="1:4" x14ac:dyDescent="0.2">
      <c r="A91" s="18" t="s">
        <v>7</v>
      </c>
      <c r="B91" s="18" t="s">
        <v>13</v>
      </c>
      <c r="C91" s="18" t="s">
        <v>1</v>
      </c>
      <c r="D91" s="18">
        <v>1</v>
      </c>
    </row>
    <row r="92" spans="1:4" x14ac:dyDescent="0.2">
      <c r="A92" s="18" t="s">
        <v>7</v>
      </c>
      <c r="B92" s="18" t="s">
        <v>54</v>
      </c>
      <c r="C92" s="18" t="s">
        <v>0</v>
      </c>
      <c r="D92" s="18">
        <v>0</v>
      </c>
    </row>
    <row r="93" spans="1:4" x14ac:dyDescent="0.2">
      <c r="A93" s="18" t="s">
        <v>7</v>
      </c>
      <c r="B93" s="18" t="s">
        <v>54</v>
      </c>
      <c r="C93" s="18" t="s">
        <v>1</v>
      </c>
      <c r="D93" s="18">
        <v>0</v>
      </c>
    </row>
    <row r="94" spans="1:4" x14ac:dyDescent="0.2">
      <c r="A94" s="18" t="s">
        <v>7</v>
      </c>
      <c r="B94" s="18" t="s">
        <v>30</v>
      </c>
      <c r="C94" s="18" t="s">
        <v>0</v>
      </c>
      <c r="D94" s="18">
        <v>0</v>
      </c>
    </row>
    <row r="95" spans="1:4" x14ac:dyDescent="0.2">
      <c r="A95" s="18" t="s">
        <v>7</v>
      </c>
      <c r="B95" s="18" t="s">
        <v>30</v>
      </c>
      <c r="C95" s="18" t="s">
        <v>1</v>
      </c>
      <c r="D95" s="18">
        <v>1</v>
      </c>
    </row>
    <row r="96" spans="1:4" x14ac:dyDescent="0.2">
      <c r="A96" s="18" t="s">
        <v>7</v>
      </c>
      <c r="B96" s="18" t="s">
        <v>14</v>
      </c>
      <c r="C96" s="18" t="s">
        <v>0</v>
      </c>
      <c r="D96" s="18">
        <v>1</v>
      </c>
    </row>
    <row r="97" spans="1:4" x14ac:dyDescent="0.2">
      <c r="A97" s="18" t="s">
        <v>7</v>
      </c>
      <c r="B97" s="18" t="s">
        <v>14</v>
      </c>
      <c r="C97" s="18" t="s">
        <v>1</v>
      </c>
      <c r="D97" s="18">
        <v>0</v>
      </c>
    </row>
    <row r="98" spans="1:4" x14ac:dyDescent="0.2">
      <c r="A98" s="18" t="s">
        <v>7</v>
      </c>
      <c r="B98" s="18" t="s">
        <v>33</v>
      </c>
      <c r="C98" s="18" t="s">
        <v>0</v>
      </c>
      <c r="D98" s="18">
        <v>1</v>
      </c>
    </row>
    <row r="99" spans="1:4" x14ac:dyDescent="0.2">
      <c r="A99" s="18" t="s">
        <v>7</v>
      </c>
      <c r="B99" s="18" t="s">
        <v>33</v>
      </c>
      <c r="C99" s="18" t="s">
        <v>1</v>
      </c>
      <c r="D99" s="18">
        <v>2</v>
      </c>
    </row>
    <row r="100" spans="1:4" x14ac:dyDescent="0.2">
      <c r="A100" s="18" t="s">
        <v>7</v>
      </c>
      <c r="B100" s="18" t="s">
        <v>32</v>
      </c>
      <c r="C100" s="18" t="s">
        <v>0</v>
      </c>
      <c r="D100" s="18">
        <v>2</v>
      </c>
    </row>
    <row r="101" spans="1:4" x14ac:dyDescent="0.2">
      <c r="A101" s="18" t="s">
        <v>7</v>
      </c>
      <c r="B101" s="18" t="s">
        <v>32</v>
      </c>
      <c r="C101" s="18" t="s">
        <v>1</v>
      </c>
      <c r="D101" s="18">
        <v>2</v>
      </c>
    </row>
    <row r="102" spans="1:4" x14ac:dyDescent="0.2">
      <c r="A102" s="18" t="s">
        <v>7</v>
      </c>
      <c r="B102" s="18" t="s">
        <v>16</v>
      </c>
      <c r="C102" s="18" t="s">
        <v>0</v>
      </c>
      <c r="D102" s="18">
        <v>0</v>
      </c>
    </row>
    <row r="103" spans="1:4" x14ac:dyDescent="0.2">
      <c r="A103" s="18" t="s">
        <v>7</v>
      </c>
      <c r="B103" s="18" t="s">
        <v>16</v>
      </c>
      <c r="C103" s="18" t="s">
        <v>1</v>
      </c>
      <c r="D103" s="18">
        <v>0</v>
      </c>
    </row>
    <row r="104" spans="1:4" x14ac:dyDescent="0.2">
      <c r="A104" s="18" t="s">
        <v>7</v>
      </c>
      <c r="B104" s="18" t="s">
        <v>20</v>
      </c>
      <c r="C104" s="18" t="s">
        <v>0</v>
      </c>
      <c r="D104" s="18">
        <v>0</v>
      </c>
    </row>
    <row r="105" spans="1:4" x14ac:dyDescent="0.2">
      <c r="A105" s="18" t="s">
        <v>7</v>
      </c>
      <c r="B105" s="18" t="s">
        <v>20</v>
      </c>
      <c r="C105" s="18" t="s">
        <v>1</v>
      </c>
      <c r="D105" s="18">
        <v>0</v>
      </c>
    </row>
    <row r="106" spans="1:4" x14ac:dyDescent="0.2">
      <c r="A106" s="18" t="s">
        <v>8</v>
      </c>
      <c r="B106" s="18" t="s">
        <v>15</v>
      </c>
      <c r="C106" s="18" t="s">
        <v>0</v>
      </c>
      <c r="D106" s="18">
        <v>0</v>
      </c>
    </row>
    <row r="107" spans="1:4" x14ac:dyDescent="0.2">
      <c r="A107" s="18" t="s">
        <v>8</v>
      </c>
      <c r="B107" s="18" t="s">
        <v>15</v>
      </c>
      <c r="C107" s="18" t="s">
        <v>1</v>
      </c>
      <c r="D107" s="18">
        <v>0</v>
      </c>
    </row>
    <row r="108" spans="1:4" x14ac:dyDescent="0.2">
      <c r="A108" s="18" t="s">
        <v>8</v>
      </c>
      <c r="B108" s="18" t="s">
        <v>31</v>
      </c>
      <c r="C108" s="18" t="s">
        <v>0</v>
      </c>
      <c r="D108" s="18">
        <v>6</v>
      </c>
    </row>
    <row r="109" spans="1:4" x14ac:dyDescent="0.2">
      <c r="A109" s="18" t="s">
        <v>8</v>
      </c>
      <c r="B109" s="18" t="s">
        <v>31</v>
      </c>
      <c r="C109" s="18" t="s">
        <v>1</v>
      </c>
      <c r="D109" s="18">
        <v>0</v>
      </c>
    </row>
    <row r="110" spans="1:4" x14ac:dyDescent="0.2">
      <c r="A110" s="18" t="s">
        <v>8</v>
      </c>
      <c r="B110" s="18" t="s">
        <v>18</v>
      </c>
      <c r="C110" s="18" t="s">
        <v>0</v>
      </c>
      <c r="D110" s="18">
        <v>0</v>
      </c>
    </row>
    <row r="111" spans="1:4" x14ac:dyDescent="0.2">
      <c r="A111" s="18" t="s">
        <v>8</v>
      </c>
      <c r="B111" s="18" t="s">
        <v>18</v>
      </c>
      <c r="C111" s="18" t="s">
        <v>1</v>
      </c>
      <c r="D111" s="18">
        <v>0</v>
      </c>
    </row>
    <row r="112" spans="1:4" x14ac:dyDescent="0.2">
      <c r="A112" s="18" t="s">
        <v>8</v>
      </c>
      <c r="B112" s="18" t="s">
        <v>19</v>
      </c>
      <c r="C112" s="18" t="s">
        <v>0</v>
      </c>
      <c r="D112" s="18">
        <v>0</v>
      </c>
    </row>
    <row r="113" spans="1:4" x14ac:dyDescent="0.2">
      <c r="A113" s="18" t="s">
        <v>8</v>
      </c>
      <c r="B113" s="18" t="s">
        <v>19</v>
      </c>
      <c r="C113" s="18" t="s">
        <v>1</v>
      </c>
      <c r="D113" s="18">
        <v>0</v>
      </c>
    </row>
    <row r="114" spans="1:4" x14ac:dyDescent="0.2">
      <c r="A114" s="18" t="s">
        <v>8</v>
      </c>
      <c r="B114" s="18" t="s">
        <v>127</v>
      </c>
      <c r="C114" s="18" t="s">
        <v>0</v>
      </c>
      <c r="D114" s="18">
        <v>0</v>
      </c>
    </row>
    <row r="115" spans="1:4" x14ac:dyDescent="0.2">
      <c r="A115" s="18" t="s">
        <v>8</v>
      </c>
      <c r="B115" s="18" t="s">
        <v>127</v>
      </c>
      <c r="C115" s="18" t="s">
        <v>1</v>
      </c>
      <c r="D115" s="18">
        <v>0</v>
      </c>
    </row>
    <row r="116" spans="1:4" x14ac:dyDescent="0.2">
      <c r="A116" s="18" t="s">
        <v>8</v>
      </c>
      <c r="B116" s="18" t="s">
        <v>13</v>
      </c>
      <c r="C116" s="18" t="s">
        <v>0</v>
      </c>
      <c r="D116" s="18">
        <v>0</v>
      </c>
    </row>
    <row r="117" spans="1:4" x14ac:dyDescent="0.2">
      <c r="A117" s="18" t="s">
        <v>8</v>
      </c>
      <c r="B117" s="18" t="s">
        <v>13</v>
      </c>
      <c r="C117" s="18" t="s">
        <v>1</v>
      </c>
      <c r="D117" s="18">
        <v>0</v>
      </c>
    </row>
    <row r="118" spans="1:4" x14ac:dyDescent="0.2">
      <c r="A118" s="18" t="s">
        <v>8</v>
      </c>
      <c r="B118" s="18" t="s">
        <v>54</v>
      </c>
      <c r="C118" s="18" t="s">
        <v>0</v>
      </c>
      <c r="D118" s="18">
        <v>0</v>
      </c>
    </row>
    <row r="119" spans="1:4" x14ac:dyDescent="0.2">
      <c r="A119" s="18" t="s">
        <v>8</v>
      </c>
      <c r="B119" s="18" t="s">
        <v>54</v>
      </c>
      <c r="C119" s="18" t="s">
        <v>1</v>
      </c>
      <c r="D119" s="18">
        <v>0</v>
      </c>
    </row>
    <row r="120" spans="1:4" x14ac:dyDescent="0.2">
      <c r="A120" s="18" t="s">
        <v>8</v>
      </c>
      <c r="B120" s="18" t="s">
        <v>30</v>
      </c>
      <c r="C120" s="18" t="s">
        <v>0</v>
      </c>
      <c r="D120" s="18">
        <v>3</v>
      </c>
    </row>
    <row r="121" spans="1:4" x14ac:dyDescent="0.2">
      <c r="A121" s="18" t="s">
        <v>8</v>
      </c>
      <c r="B121" s="18" t="s">
        <v>30</v>
      </c>
      <c r="C121" s="18" t="s">
        <v>1</v>
      </c>
      <c r="D121" s="18">
        <v>0</v>
      </c>
    </row>
    <row r="122" spans="1:4" x14ac:dyDescent="0.2">
      <c r="A122" s="18" t="s">
        <v>8</v>
      </c>
      <c r="B122" s="18" t="s">
        <v>14</v>
      </c>
      <c r="C122" s="18" t="s">
        <v>0</v>
      </c>
      <c r="D122" s="18">
        <v>2</v>
      </c>
    </row>
    <row r="123" spans="1:4" x14ac:dyDescent="0.2">
      <c r="A123" s="18" t="s">
        <v>8</v>
      </c>
      <c r="B123" s="18" t="s">
        <v>14</v>
      </c>
      <c r="C123" s="18" t="s">
        <v>1</v>
      </c>
      <c r="D123" s="18">
        <v>0</v>
      </c>
    </row>
    <row r="124" spans="1:4" x14ac:dyDescent="0.2">
      <c r="A124" s="18" t="s">
        <v>8</v>
      </c>
      <c r="B124" s="18" t="s">
        <v>33</v>
      </c>
      <c r="C124" s="18" t="s">
        <v>0</v>
      </c>
      <c r="D124" s="18">
        <v>1</v>
      </c>
    </row>
    <row r="125" spans="1:4" x14ac:dyDescent="0.2">
      <c r="A125" s="18" t="s">
        <v>8</v>
      </c>
      <c r="B125" s="18" t="s">
        <v>33</v>
      </c>
      <c r="C125" s="18" t="s">
        <v>1</v>
      </c>
      <c r="D125" s="18">
        <v>0</v>
      </c>
    </row>
    <row r="126" spans="1:4" x14ac:dyDescent="0.2">
      <c r="A126" s="18" t="s">
        <v>8</v>
      </c>
      <c r="B126" s="18" t="s">
        <v>32</v>
      </c>
      <c r="C126" s="18" t="s">
        <v>0</v>
      </c>
      <c r="D126" s="18">
        <v>4</v>
      </c>
    </row>
    <row r="127" spans="1:4" x14ac:dyDescent="0.2">
      <c r="A127" s="18" t="s">
        <v>8</v>
      </c>
      <c r="B127" s="18" t="s">
        <v>32</v>
      </c>
      <c r="C127" s="18" t="s">
        <v>1</v>
      </c>
      <c r="D127" s="18">
        <v>3</v>
      </c>
    </row>
    <row r="128" spans="1:4" x14ac:dyDescent="0.2">
      <c r="A128" s="18" t="s">
        <v>8</v>
      </c>
      <c r="B128" s="18" t="s">
        <v>16</v>
      </c>
      <c r="C128" s="18" t="s">
        <v>0</v>
      </c>
      <c r="D128" s="18">
        <v>0</v>
      </c>
    </row>
    <row r="129" spans="1:4" x14ac:dyDescent="0.2">
      <c r="A129" s="18" t="s">
        <v>8</v>
      </c>
      <c r="B129" s="18" t="s">
        <v>16</v>
      </c>
      <c r="C129" s="18" t="s">
        <v>1</v>
      </c>
      <c r="D129" s="18">
        <v>0</v>
      </c>
    </row>
    <row r="130" spans="1:4" x14ac:dyDescent="0.2">
      <c r="A130" s="18" t="s">
        <v>8</v>
      </c>
      <c r="B130" s="18" t="s">
        <v>20</v>
      </c>
      <c r="C130" s="18" t="s">
        <v>0</v>
      </c>
      <c r="D130" s="18">
        <v>0</v>
      </c>
    </row>
    <row r="131" spans="1:4" x14ac:dyDescent="0.2">
      <c r="A131" s="18" t="s">
        <v>8</v>
      </c>
      <c r="B131" s="18" t="s">
        <v>20</v>
      </c>
      <c r="C131" s="18" t="s">
        <v>1</v>
      </c>
      <c r="D131" s="18">
        <v>0</v>
      </c>
    </row>
    <row r="132" spans="1:4" x14ac:dyDescent="0.2">
      <c r="A132" s="18" t="s">
        <v>24</v>
      </c>
      <c r="B132" s="18" t="s">
        <v>15</v>
      </c>
      <c r="C132" s="18" t="s">
        <v>0</v>
      </c>
      <c r="D132" s="18">
        <v>0</v>
      </c>
    </row>
    <row r="133" spans="1:4" x14ac:dyDescent="0.2">
      <c r="A133" s="18" t="s">
        <v>24</v>
      </c>
      <c r="B133" s="18" t="s">
        <v>15</v>
      </c>
      <c r="C133" s="18" t="s">
        <v>1</v>
      </c>
      <c r="D133" s="18">
        <v>0</v>
      </c>
    </row>
    <row r="134" spans="1:4" x14ac:dyDescent="0.2">
      <c r="A134" s="18" t="s">
        <v>24</v>
      </c>
      <c r="B134" s="18" t="s">
        <v>31</v>
      </c>
      <c r="C134" s="18" t="s">
        <v>0</v>
      </c>
      <c r="D134" s="18">
        <v>2</v>
      </c>
    </row>
    <row r="135" spans="1:4" x14ac:dyDescent="0.2">
      <c r="A135" s="18" t="s">
        <v>24</v>
      </c>
      <c r="B135" s="18" t="s">
        <v>31</v>
      </c>
      <c r="C135" s="18" t="s">
        <v>1</v>
      </c>
      <c r="D135" s="18">
        <v>4</v>
      </c>
    </row>
    <row r="136" spans="1:4" x14ac:dyDescent="0.2">
      <c r="A136" s="18" t="s">
        <v>24</v>
      </c>
      <c r="B136" s="18" t="s">
        <v>18</v>
      </c>
      <c r="C136" s="18" t="s">
        <v>0</v>
      </c>
      <c r="D136" s="18">
        <v>0</v>
      </c>
    </row>
    <row r="137" spans="1:4" x14ac:dyDescent="0.2">
      <c r="A137" s="18" t="s">
        <v>24</v>
      </c>
      <c r="B137" s="18" t="s">
        <v>18</v>
      </c>
      <c r="C137" s="18" t="s">
        <v>1</v>
      </c>
      <c r="D137" s="18">
        <v>0</v>
      </c>
    </row>
    <row r="138" spans="1:4" x14ac:dyDescent="0.2">
      <c r="A138" s="18" t="s">
        <v>24</v>
      </c>
      <c r="B138" s="18" t="s">
        <v>19</v>
      </c>
      <c r="C138" s="18" t="s">
        <v>0</v>
      </c>
      <c r="D138" s="18">
        <v>0</v>
      </c>
    </row>
    <row r="139" spans="1:4" x14ac:dyDescent="0.2">
      <c r="A139" s="18" t="s">
        <v>24</v>
      </c>
      <c r="B139" s="18" t="s">
        <v>19</v>
      </c>
      <c r="C139" s="18" t="s">
        <v>1</v>
      </c>
      <c r="D139" s="18">
        <v>0</v>
      </c>
    </row>
    <row r="140" spans="1:4" x14ac:dyDescent="0.2">
      <c r="A140" s="18" t="s">
        <v>24</v>
      </c>
      <c r="B140" s="18" t="s">
        <v>127</v>
      </c>
      <c r="C140" s="18" t="s">
        <v>0</v>
      </c>
      <c r="D140" s="18">
        <v>0</v>
      </c>
    </row>
    <row r="141" spans="1:4" x14ac:dyDescent="0.2">
      <c r="A141" s="18" t="s">
        <v>24</v>
      </c>
      <c r="B141" s="18" t="s">
        <v>127</v>
      </c>
      <c r="C141" s="18" t="s">
        <v>1</v>
      </c>
      <c r="D141" s="18">
        <v>1</v>
      </c>
    </row>
    <row r="142" spans="1:4" x14ac:dyDescent="0.2">
      <c r="A142" s="18" t="s">
        <v>24</v>
      </c>
      <c r="B142" s="18" t="s">
        <v>13</v>
      </c>
      <c r="C142" s="18" t="s">
        <v>0</v>
      </c>
      <c r="D142" s="18">
        <v>1</v>
      </c>
    </row>
    <row r="143" spans="1:4" x14ac:dyDescent="0.2">
      <c r="A143" s="18" t="s">
        <v>24</v>
      </c>
      <c r="B143" s="18" t="s">
        <v>13</v>
      </c>
      <c r="C143" s="18" t="s">
        <v>1</v>
      </c>
      <c r="D143" s="18">
        <v>0</v>
      </c>
    </row>
    <row r="144" spans="1:4" x14ac:dyDescent="0.2">
      <c r="A144" s="18" t="s">
        <v>24</v>
      </c>
      <c r="B144" s="18" t="s">
        <v>54</v>
      </c>
      <c r="C144" s="18" t="s">
        <v>0</v>
      </c>
      <c r="D144" s="18">
        <v>0</v>
      </c>
    </row>
    <row r="145" spans="1:4" x14ac:dyDescent="0.2">
      <c r="A145" s="18" t="s">
        <v>24</v>
      </c>
      <c r="B145" s="18" t="s">
        <v>54</v>
      </c>
      <c r="C145" s="18" t="s">
        <v>1</v>
      </c>
      <c r="D145" s="18">
        <v>2</v>
      </c>
    </row>
    <row r="146" spans="1:4" x14ac:dyDescent="0.2">
      <c r="A146" s="18" t="s">
        <v>24</v>
      </c>
      <c r="B146" s="18" t="s">
        <v>30</v>
      </c>
      <c r="C146" s="18" t="s">
        <v>0</v>
      </c>
      <c r="D146" s="18">
        <v>7</v>
      </c>
    </row>
    <row r="147" spans="1:4" x14ac:dyDescent="0.2">
      <c r="A147" s="18" t="s">
        <v>24</v>
      </c>
      <c r="B147" s="18" t="s">
        <v>30</v>
      </c>
      <c r="C147" s="18" t="s">
        <v>1</v>
      </c>
      <c r="D147" s="18">
        <v>0</v>
      </c>
    </row>
    <row r="148" spans="1:4" x14ac:dyDescent="0.2">
      <c r="A148" s="18" t="s">
        <v>24</v>
      </c>
      <c r="B148" s="18" t="s">
        <v>14</v>
      </c>
      <c r="C148" s="18" t="s">
        <v>0</v>
      </c>
      <c r="D148" s="18">
        <v>0</v>
      </c>
    </row>
    <row r="149" spans="1:4" x14ac:dyDescent="0.2">
      <c r="A149" s="18" t="s">
        <v>24</v>
      </c>
      <c r="B149" s="18" t="s">
        <v>14</v>
      </c>
      <c r="C149" s="18" t="s">
        <v>1</v>
      </c>
      <c r="D149" s="18">
        <v>0</v>
      </c>
    </row>
    <row r="150" spans="1:4" x14ac:dyDescent="0.2">
      <c r="A150" s="18" t="s">
        <v>24</v>
      </c>
      <c r="B150" s="18" t="s">
        <v>33</v>
      </c>
      <c r="C150" s="18" t="s">
        <v>0</v>
      </c>
      <c r="D150" s="18">
        <v>1</v>
      </c>
    </row>
    <row r="151" spans="1:4" x14ac:dyDescent="0.2">
      <c r="A151" s="18" t="s">
        <v>24</v>
      </c>
      <c r="B151" s="18" t="s">
        <v>33</v>
      </c>
      <c r="C151" s="18" t="s">
        <v>1</v>
      </c>
      <c r="D151" s="18">
        <v>0</v>
      </c>
    </row>
    <row r="152" spans="1:4" x14ac:dyDescent="0.2">
      <c r="A152" s="18" t="s">
        <v>24</v>
      </c>
      <c r="B152" s="18" t="s">
        <v>32</v>
      </c>
      <c r="C152" s="18" t="s">
        <v>0</v>
      </c>
      <c r="D152" s="18">
        <v>1</v>
      </c>
    </row>
    <row r="153" spans="1:4" x14ac:dyDescent="0.2">
      <c r="A153" s="18" t="s">
        <v>24</v>
      </c>
      <c r="B153" s="18" t="s">
        <v>32</v>
      </c>
      <c r="C153" s="18" t="s">
        <v>1</v>
      </c>
      <c r="D153" s="18">
        <v>1</v>
      </c>
    </row>
    <row r="154" spans="1:4" x14ac:dyDescent="0.2">
      <c r="A154" s="18" t="s">
        <v>24</v>
      </c>
      <c r="B154" s="18" t="s">
        <v>16</v>
      </c>
      <c r="C154" s="18" t="s">
        <v>0</v>
      </c>
      <c r="D154" s="18">
        <v>2</v>
      </c>
    </row>
    <row r="155" spans="1:4" x14ac:dyDescent="0.2">
      <c r="A155" s="18" t="s">
        <v>24</v>
      </c>
      <c r="B155" s="18" t="s">
        <v>16</v>
      </c>
      <c r="C155" s="18" t="s">
        <v>1</v>
      </c>
      <c r="D155" s="18">
        <v>0</v>
      </c>
    </row>
    <row r="156" spans="1:4" x14ac:dyDescent="0.2">
      <c r="A156" s="18" t="s">
        <v>24</v>
      </c>
      <c r="B156" s="18" t="s">
        <v>20</v>
      </c>
      <c r="C156" s="18" t="s">
        <v>0</v>
      </c>
      <c r="D156" s="18">
        <v>1</v>
      </c>
    </row>
    <row r="157" spans="1:4" x14ac:dyDescent="0.2">
      <c r="A157" s="18" t="s">
        <v>24</v>
      </c>
      <c r="B157" s="18" t="s">
        <v>20</v>
      </c>
      <c r="C157" s="18" t="s">
        <v>1</v>
      </c>
      <c r="D157" s="18">
        <v>0</v>
      </c>
    </row>
    <row r="158" spans="1:4" x14ac:dyDescent="0.2">
      <c r="A158" s="18" t="s">
        <v>29</v>
      </c>
      <c r="B158" s="18" t="s">
        <v>15</v>
      </c>
      <c r="C158" s="18" t="s">
        <v>0</v>
      </c>
      <c r="D158" s="18">
        <v>1</v>
      </c>
    </row>
    <row r="159" spans="1:4" x14ac:dyDescent="0.2">
      <c r="A159" s="18" t="s">
        <v>29</v>
      </c>
      <c r="B159" s="18" t="s">
        <v>15</v>
      </c>
      <c r="C159" s="18" t="s">
        <v>1</v>
      </c>
      <c r="D159" s="18">
        <v>0</v>
      </c>
    </row>
    <row r="160" spans="1:4" x14ac:dyDescent="0.2">
      <c r="A160" s="18" t="s">
        <v>29</v>
      </c>
      <c r="B160" s="18" t="s">
        <v>31</v>
      </c>
      <c r="C160" s="18" t="s">
        <v>0</v>
      </c>
      <c r="D160" s="18">
        <v>1</v>
      </c>
    </row>
    <row r="161" spans="1:4" x14ac:dyDescent="0.2">
      <c r="A161" s="18" t="s">
        <v>29</v>
      </c>
      <c r="B161" s="18" t="s">
        <v>31</v>
      </c>
      <c r="C161" s="18" t="s">
        <v>1</v>
      </c>
      <c r="D161" s="18">
        <v>0</v>
      </c>
    </row>
    <row r="162" spans="1:4" x14ac:dyDescent="0.2">
      <c r="A162" s="18" t="s">
        <v>29</v>
      </c>
      <c r="B162" s="18" t="s">
        <v>18</v>
      </c>
      <c r="C162" s="18" t="s">
        <v>0</v>
      </c>
      <c r="D162" s="18">
        <v>0</v>
      </c>
    </row>
    <row r="163" spans="1:4" x14ac:dyDescent="0.2">
      <c r="A163" s="18" t="s">
        <v>29</v>
      </c>
      <c r="B163" s="18" t="s">
        <v>18</v>
      </c>
      <c r="C163" s="18" t="s">
        <v>1</v>
      </c>
      <c r="D163" s="18">
        <v>0</v>
      </c>
    </row>
    <row r="164" spans="1:4" x14ac:dyDescent="0.2">
      <c r="A164" s="18" t="s">
        <v>29</v>
      </c>
      <c r="B164" s="18" t="s">
        <v>19</v>
      </c>
      <c r="C164" s="18" t="s">
        <v>0</v>
      </c>
      <c r="D164" s="18">
        <v>1</v>
      </c>
    </row>
    <row r="165" spans="1:4" x14ac:dyDescent="0.2">
      <c r="A165" s="18" t="s">
        <v>29</v>
      </c>
      <c r="B165" s="18" t="s">
        <v>19</v>
      </c>
      <c r="C165" s="18" t="s">
        <v>1</v>
      </c>
      <c r="D165" s="18">
        <v>0</v>
      </c>
    </row>
    <row r="166" spans="1:4" x14ac:dyDescent="0.2">
      <c r="A166" s="18" t="s">
        <v>29</v>
      </c>
      <c r="B166" s="18" t="s">
        <v>127</v>
      </c>
      <c r="C166" s="18" t="s">
        <v>0</v>
      </c>
      <c r="D166" s="18">
        <v>2</v>
      </c>
    </row>
    <row r="167" spans="1:4" x14ac:dyDescent="0.2">
      <c r="A167" s="18" t="s">
        <v>29</v>
      </c>
      <c r="B167" s="18" t="s">
        <v>127</v>
      </c>
      <c r="C167" s="18" t="s">
        <v>1</v>
      </c>
      <c r="D167" s="18">
        <v>0</v>
      </c>
    </row>
    <row r="168" spans="1:4" x14ac:dyDescent="0.2">
      <c r="A168" s="18" t="s">
        <v>29</v>
      </c>
      <c r="B168" s="18" t="s">
        <v>13</v>
      </c>
      <c r="C168" s="18" t="s">
        <v>0</v>
      </c>
      <c r="D168" s="18">
        <v>2</v>
      </c>
    </row>
    <row r="169" spans="1:4" x14ac:dyDescent="0.2">
      <c r="A169" s="18" t="s">
        <v>29</v>
      </c>
      <c r="B169" s="18" t="s">
        <v>13</v>
      </c>
      <c r="C169" s="18" t="s">
        <v>1</v>
      </c>
      <c r="D169" s="18">
        <v>1</v>
      </c>
    </row>
    <row r="170" spans="1:4" x14ac:dyDescent="0.2">
      <c r="A170" s="18" t="s">
        <v>29</v>
      </c>
      <c r="B170" s="18" t="s">
        <v>54</v>
      </c>
      <c r="C170" s="18" t="s">
        <v>0</v>
      </c>
      <c r="D170" s="18">
        <v>0</v>
      </c>
    </row>
    <row r="171" spans="1:4" x14ac:dyDescent="0.2">
      <c r="A171" s="18" t="s">
        <v>29</v>
      </c>
      <c r="B171" s="18" t="s">
        <v>54</v>
      </c>
      <c r="C171" s="18" t="s">
        <v>1</v>
      </c>
      <c r="D171" s="18">
        <v>0</v>
      </c>
    </row>
    <row r="172" spans="1:4" x14ac:dyDescent="0.2">
      <c r="A172" s="18" t="s">
        <v>29</v>
      </c>
      <c r="B172" s="18" t="s">
        <v>30</v>
      </c>
      <c r="C172" s="18" t="s">
        <v>0</v>
      </c>
      <c r="D172" s="18">
        <v>0</v>
      </c>
    </row>
    <row r="173" spans="1:4" x14ac:dyDescent="0.2">
      <c r="A173" s="18" t="s">
        <v>29</v>
      </c>
      <c r="B173" s="18" t="s">
        <v>30</v>
      </c>
      <c r="C173" s="18" t="s">
        <v>1</v>
      </c>
      <c r="D173" s="18">
        <v>0</v>
      </c>
    </row>
    <row r="174" spans="1:4" x14ac:dyDescent="0.2">
      <c r="A174" s="18" t="s">
        <v>29</v>
      </c>
      <c r="B174" s="18" t="s">
        <v>14</v>
      </c>
      <c r="C174" s="18" t="s">
        <v>0</v>
      </c>
      <c r="D174" s="18">
        <v>0</v>
      </c>
    </row>
    <row r="175" spans="1:4" x14ac:dyDescent="0.2">
      <c r="A175" s="18" t="s">
        <v>29</v>
      </c>
      <c r="B175" s="18" t="s">
        <v>14</v>
      </c>
      <c r="C175" s="18" t="s">
        <v>1</v>
      </c>
      <c r="D175" s="18">
        <v>1</v>
      </c>
    </row>
    <row r="176" spans="1:4" x14ac:dyDescent="0.2">
      <c r="A176" s="18" t="s">
        <v>29</v>
      </c>
      <c r="B176" s="18" t="s">
        <v>33</v>
      </c>
      <c r="C176" s="18" t="s">
        <v>0</v>
      </c>
      <c r="D176" s="18">
        <v>1</v>
      </c>
    </row>
    <row r="177" spans="1:4" x14ac:dyDescent="0.2">
      <c r="A177" s="18" t="s">
        <v>29</v>
      </c>
      <c r="B177" s="18" t="s">
        <v>33</v>
      </c>
      <c r="C177" s="18" t="s">
        <v>1</v>
      </c>
      <c r="D177" s="18">
        <v>0</v>
      </c>
    </row>
    <row r="178" spans="1:4" x14ac:dyDescent="0.2">
      <c r="A178" s="18" t="s">
        <v>29</v>
      </c>
      <c r="B178" s="18" t="s">
        <v>32</v>
      </c>
      <c r="C178" s="18" t="s">
        <v>0</v>
      </c>
      <c r="D178" s="18">
        <v>5</v>
      </c>
    </row>
    <row r="179" spans="1:4" x14ac:dyDescent="0.2">
      <c r="A179" s="18" t="s">
        <v>29</v>
      </c>
      <c r="B179" s="18" t="s">
        <v>32</v>
      </c>
      <c r="C179" s="18" t="s">
        <v>1</v>
      </c>
      <c r="D179" s="18">
        <v>2</v>
      </c>
    </row>
    <row r="180" spans="1:4" x14ac:dyDescent="0.2">
      <c r="A180" s="18" t="s">
        <v>29</v>
      </c>
      <c r="B180" s="18" t="s">
        <v>16</v>
      </c>
      <c r="C180" s="18" t="s">
        <v>0</v>
      </c>
      <c r="D180" s="18">
        <v>0</v>
      </c>
    </row>
    <row r="181" spans="1:4" x14ac:dyDescent="0.2">
      <c r="A181" s="18" t="s">
        <v>29</v>
      </c>
      <c r="B181" s="18" t="s">
        <v>16</v>
      </c>
      <c r="C181" s="18" t="s">
        <v>1</v>
      </c>
      <c r="D181" s="18">
        <v>0</v>
      </c>
    </row>
    <row r="182" spans="1:4" x14ac:dyDescent="0.2">
      <c r="A182" s="18" t="s">
        <v>29</v>
      </c>
      <c r="B182" s="18" t="s">
        <v>20</v>
      </c>
      <c r="C182" s="18" t="s">
        <v>0</v>
      </c>
      <c r="D182" s="18">
        <v>0</v>
      </c>
    </row>
    <row r="183" spans="1:4" x14ac:dyDescent="0.2">
      <c r="A183" s="18" t="s">
        <v>29</v>
      </c>
      <c r="B183" s="18" t="s">
        <v>20</v>
      </c>
      <c r="C183" s="18" t="s">
        <v>1</v>
      </c>
      <c r="D183" s="18">
        <v>0</v>
      </c>
    </row>
    <row r="184" spans="1:4" x14ac:dyDescent="0.2">
      <c r="A184" s="18" t="s">
        <v>37</v>
      </c>
      <c r="B184" s="18" t="s">
        <v>15</v>
      </c>
      <c r="C184" s="18" t="s">
        <v>0</v>
      </c>
      <c r="D184" s="18">
        <v>1</v>
      </c>
    </row>
    <row r="185" spans="1:4" x14ac:dyDescent="0.2">
      <c r="A185" s="18" t="s">
        <v>37</v>
      </c>
      <c r="B185" s="18" t="s">
        <v>15</v>
      </c>
      <c r="C185" s="18" t="s">
        <v>1</v>
      </c>
      <c r="D185" s="18">
        <v>0</v>
      </c>
    </row>
    <row r="186" spans="1:4" x14ac:dyDescent="0.2">
      <c r="A186" s="18" t="s">
        <v>37</v>
      </c>
      <c r="B186" s="18" t="s">
        <v>31</v>
      </c>
      <c r="C186" s="18" t="s">
        <v>0</v>
      </c>
      <c r="D186" s="18">
        <v>4</v>
      </c>
    </row>
    <row r="187" spans="1:4" x14ac:dyDescent="0.2">
      <c r="A187" s="18" t="s">
        <v>37</v>
      </c>
      <c r="B187" s="18" t="s">
        <v>31</v>
      </c>
      <c r="C187" s="18" t="s">
        <v>1</v>
      </c>
      <c r="D187" s="18">
        <v>1</v>
      </c>
    </row>
    <row r="188" spans="1:4" x14ac:dyDescent="0.2">
      <c r="A188" s="18" t="s">
        <v>37</v>
      </c>
      <c r="B188" s="18" t="s">
        <v>18</v>
      </c>
      <c r="C188" s="18" t="s">
        <v>0</v>
      </c>
      <c r="D188" s="18">
        <v>0</v>
      </c>
    </row>
    <row r="189" spans="1:4" x14ac:dyDescent="0.2">
      <c r="A189" s="18" t="s">
        <v>37</v>
      </c>
      <c r="B189" s="18" t="s">
        <v>18</v>
      </c>
      <c r="C189" s="18" t="s">
        <v>1</v>
      </c>
      <c r="D189" s="18">
        <v>0</v>
      </c>
    </row>
    <row r="190" spans="1:4" x14ac:dyDescent="0.2">
      <c r="A190" s="18" t="s">
        <v>37</v>
      </c>
      <c r="B190" s="18" t="s">
        <v>19</v>
      </c>
      <c r="C190" s="18" t="s">
        <v>0</v>
      </c>
      <c r="D190" s="18">
        <v>0</v>
      </c>
    </row>
    <row r="191" spans="1:4" x14ac:dyDescent="0.2">
      <c r="A191" s="18" t="s">
        <v>37</v>
      </c>
      <c r="B191" s="18" t="s">
        <v>19</v>
      </c>
      <c r="C191" s="18" t="s">
        <v>1</v>
      </c>
      <c r="D191" s="18">
        <v>0</v>
      </c>
    </row>
    <row r="192" spans="1:4" x14ac:dyDescent="0.2">
      <c r="A192" s="18" t="s">
        <v>37</v>
      </c>
      <c r="B192" s="18" t="s">
        <v>127</v>
      </c>
      <c r="C192" s="18" t="s">
        <v>0</v>
      </c>
      <c r="D192" s="18">
        <v>0</v>
      </c>
    </row>
    <row r="193" spans="1:4" x14ac:dyDescent="0.2">
      <c r="A193" s="18" t="s">
        <v>37</v>
      </c>
      <c r="B193" s="18" t="s">
        <v>127</v>
      </c>
      <c r="C193" s="18" t="s">
        <v>1</v>
      </c>
      <c r="D193" s="18">
        <v>0</v>
      </c>
    </row>
    <row r="194" spans="1:4" x14ac:dyDescent="0.2">
      <c r="A194" s="18" t="s">
        <v>37</v>
      </c>
      <c r="B194" s="18" t="s">
        <v>13</v>
      </c>
      <c r="C194" s="18" t="s">
        <v>0</v>
      </c>
      <c r="D194" s="18">
        <v>0</v>
      </c>
    </row>
    <row r="195" spans="1:4" x14ac:dyDescent="0.2">
      <c r="A195" s="18" t="s">
        <v>37</v>
      </c>
      <c r="B195" s="18" t="s">
        <v>13</v>
      </c>
      <c r="C195" s="18" t="s">
        <v>1</v>
      </c>
      <c r="D195" s="18">
        <v>0</v>
      </c>
    </row>
    <row r="196" spans="1:4" x14ac:dyDescent="0.2">
      <c r="A196" s="18" t="s">
        <v>37</v>
      </c>
      <c r="B196" s="18" t="s">
        <v>54</v>
      </c>
      <c r="C196" s="18" t="s">
        <v>0</v>
      </c>
      <c r="D196" s="18">
        <v>0</v>
      </c>
    </row>
    <row r="197" spans="1:4" x14ac:dyDescent="0.2">
      <c r="A197" s="18" t="s">
        <v>37</v>
      </c>
      <c r="B197" s="18" t="s">
        <v>54</v>
      </c>
      <c r="C197" s="18" t="s">
        <v>1</v>
      </c>
      <c r="D197" s="18">
        <v>1</v>
      </c>
    </row>
    <row r="198" spans="1:4" x14ac:dyDescent="0.2">
      <c r="A198" s="18" t="s">
        <v>37</v>
      </c>
      <c r="B198" s="18" t="s">
        <v>30</v>
      </c>
      <c r="C198" s="18" t="s">
        <v>0</v>
      </c>
      <c r="D198" s="18">
        <v>2</v>
      </c>
    </row>
    <row r="199" spans="1:4" x14ac:dyDescent="0.2">
      <c r="A199" s="18" t="s">
        <v>37</v>
      </c>
      <c r="B199" s="18" t="s">
        <v>30</v>
      </c>
      <c r="C199" s="18" t="s">
        <v>1</v>
      </c>
      <c r="D199" s="18">
        <v>0</v>
      </c>
    </row>
    <row r="200" spans="1:4" x14ac:dyDescent="0.2">
      <c r="A200" s="18" t="s">
        <v>37</v>
      </c>
      <c r="B200" s="18" t="s">
        <v>14</v>
      </c>
      <c r="C200" s="18" t="s">
        <v>0</v>
      </c>
      <c r="D200" s="18">
        <v>1</v>
      </c>
    </row>
    <row r="201" spans="1:4" x14ac:dyDescent="0.2">
      <c r="A201" s="18" t="s">
        <v>37</v>
      </c>
      <c r="B201" s="18" t="s">
        <v>14</v>
      </c>
      <c r="C201" s="18" t="s">
        <v>1</v>
      </c>
      <c r="D201" s="18">
        <v>0</v>
      </c>
    </row>
    <row r="202" spans="1:4" x14ac:dyDescent="0.2">
      <c r="A202" s="18" t="s">
        <v>37</v>
      </c>
      <c r="B202" s="18" t="s">
        <v>33</v>
      </c>
      <c r="C202" s="18" t="s">
        <v>0</v>
      </c>
      <c r="D202" s="18">
        <v>1</v>
      </c>
    </row>
    <row r="203" spans="1:4" x14ac:dyDescent="0.2">
      <c r="A203" s="18" t="s">
        <v>37</v>
      </c>
      <c r="B203" s="18" t="s">
        <v>33</v>
      </c>
      <c r="C203" s="18" t="s">
        <v>1</v>
      </c>
      <c r="D203" s="18">
        <v>0</v>
      </c>
    </row>
    <row r="204" spans="1:4" x14ac:dyDescent="0.2">
      <c r="A204" s="18" t="s">
        <v>37</v>
      </c>
      <c r="B204" s="18" t="s">
        <v>32</v>
      </c>
      <c r="C204" s="18" t="s">
        <v>0</v>
      </c>
      <c r="D204" s="18">
        <v>2</v>
      </c>
    </row>
    <row r="205" spans="1:4" x14ac:dyDescent="0.2">
      <c r="A205" s="18" t="s">
        <v>37</v>
      </c>
      <c r="B205" s="18" t="s">
        <v>32</v>
      </c>
      <c r="C205" s="18" t="s">
        <v>1</v>
      </c>
      <c r="D205" s="18">
        <v>1</v>
      </c>
    </row>
    <row r="206" spans="1:4" x14ac:dyDescent="0.2">
      <c r="A206" s="18" t="s">
        <v>37</v>
      </c>
      <c r="B206" s="18" t="s">
        <v>16</v>
      </c>
      <c r="C206" s="18" t="s">
        <v>0</v>
      </c>
      <c r="D206" s="18">
        <v>1</v>
      </c>
    </row>
    <row r="207" spans="1:4" x14ac:dyDescent="0.2">
      <c r="A207" s="18" t="s">
        <v>37</v>
      </c>
      <c r="B207" s="18" t="s">
        <v>16</v>
      </c>
      <c r="C207" s="18" t="s">
        <v>1</v>
      </c>
      <c r="D207" s="18">
        <v>5</v>
      </c>
    </row>
    <row r="208" spans="1:4" x14ac:dyDescent="0.2">
      <c r="A208" s="18" t="s">
        <v>37</v>
      </c>
      <c r="B208" s="18" t="s">
        <v>20</v>
      </c>
      <c r="C208" s="18" t="s">
        <v>0</v>
      </c>
      <c r="D208" s="18">
        <v>0</v>
      </c>
    </row>
    <row r="209" spans="1:4" x14ac:dyDescent="0.2">
      <c r="A209" s="18" t="s">
        <v>37</v>
      </c>
      <c r="B209" s="18" t="s">
        <v>20</v>
      </c>
      <c r="C209" s="18" t="s">
        <v>1</v>
      </c>
      <c r="D209" s="18">
        <v>0</v>
      </c>
    </row>
    <row r="210" spans="1:4" x14ac:dyDescent="0.2">
      <c r="A210" s="18" t="s">
        <v>38</v>
      </c>
      <c r="B210" s="18" t="s">
        <v>15</v>
      </c>
      <c r="C210" s="18" t="s">
        <v>0</v>
      </c>
      <c r="D210" s="18">
        <v>1</v>
      </c>
    </row>
    <row r="211" spans="1:4" x14ac:dyDescent="0.2">
      <c r="A211" s="18" t="s">
        <v>38</v>
      </c>
      <c r="B211" s="18" t="s">
        <v>15</v>
      </c>
      <c r="C211" s="18" t="s">
        <v>1</v>
      </c>
      <c r="D211" s="18">
        <v>0</v>
      </c>
    </row>
    <row r="212" spans="1:4" x14ac:dyDescent="0.2">
      <c r="A212" s="18" t="s">
        <v>38</v>
      </c>
      <c r="B212" s="18" t="s">
        <v>31</v>
      </c>
      <c r="C212" s="18" t="s">
        <v>0</v>
      </c>
      <c r="D212" s="18">
        <v>1</v>
      </c>
    </row>
    <row r="213" spans="1:4" x14ac:dyDescent="0.2">
      <c r="A213" s="18" t="s">
        <v>38</v>
      </c>
      <c r="B213" s="18" t="s">
        <v>31</v>
      </c>
      <c r="C213" s="18" t="s">
        <v>1</v>
      </c>
      <c r="D213" s="18">
        <v>0</v>
      </c>
    </row>
    <row r="214" spans="1:4" x14ac:dyDescent="0.2">
      <c r="A214" s="18" t="s">
        <v>38</v>
      </c>
      <c r="B214" s="18" t="s">
        <v>18</v>
      </c>
      <c r="C214" s="18" t="s">
        <v>0</v>
      </c>
      <c r="D214" s="18">
        <v>0</v>
      </c>
    </row>
    <row r="215" spans="1:4" x14ac:dyDescent="0.2">
      <c r="A215" s="18" t="s">
        <v>38</v>
      </c>
      <c r="B215" s="18" t="s">
        <v>18</v>
      </c>
      <c r="C215" s="18" t="s">
        <v>1</v>
      </c>
      <c r="D215" s="18">
        <v>0</v>
      </c>
    </row>
    <row r="216" spans="1:4" x14ac:dyDescent="0.2">
      <c r="A216" s="18" t="s">
        <v>38</v>
      </c>
      <c r="B216" s="18" t="s">
        <v>19</v>
      </c>
      <c r="C216" s="18" t="s">
        <v>0</v>
      </c>
      <c r="D216" s="18">
        <v>0</v>
      </c>
    </row>
    <row r="217" spans="1:4" x14ac:dyDescent="0.2">
      <c r="A217" s="18" t="s">
        <v>38</v>
      </c>
      <c r="B217" s="18" t="s">
        <v>19</v>
      </c>
      <c r="C217" s="18" t="s">
        <v>1</v>
      </c>
      <c r="D217" s="18">
        <v>0</v>
      </c>
    </row>
    <row r="218" spans="1:4" x14ac:dyDescent="0.2">
      <c r="A218" s="18" t="s">
        <v>38</v>
      </c>
      <c r="B218" s="18" t="s">
        <v>127</v>
      </c>
      <c r="C218" s="18" t="s">
        <v>0</v>
      </c>
      <c r="D218" s="18">
        <v>0</v>
      </c>
    </row>
    <row r="219" spans="1:4" x14ac:dyDescent="0.2">
      <c r="A219" s="18" t="s">
        <v>38</v>
      </c>
      <c r="B219" s="18" t="s">
        <v>127</v>
      </c>
      <c r="C219" s="18" t="s">
        <v>1</v>
      </c>
      <c r="D219" s="18">
        <v>0</v>
      </c>
    </row>
    <row r="220" spans="1:4" x14ac:dyDescent="0.2">
      <c r="A220" s="18" t="s">
        <v>38</v>
      </c>
      <c r="B220" s="18" t="s">
        <v>13</v>
      </c>
      <c r="C220" s="18" t="s">
        <v>0</v>
      </c>
      <c r="D220" s="18">
        <v>0</v>
      </c>
    </row>
    <row r="221" spans="1:4" x14ac:dyDescent="0.2">
      <c r="A221" s="18" t="s">
        <v>38</v>
      </c>
      <c r="B221" s="18" t="s">
        <v>13</v>
      </c>
      <c r="C221" s="18" t="s">
        <v>1</v>
      </c>
      <c r="D221" s="18">
        <v>1</v>
      </c>
    </row>
    <row r="222" spans="1:4" x14ac:dyDescent="0.2">
      <c r="A222" s="18" t="s">
        <v>38</v>
      </c>
      <c r="B222" s="18" t="s">
        <v>54</v>
      </c>
      <c r="C222" s="18" t="s">
        <v>0</v>
      </c>
      <c r="D222" s="18">
        <v>1</v>
      </c>
    </row>
    <row r="223" spans="1:4" x14ac:dyDescent="0.2">
      <c r="A223" s="18" t="s">
        <v>38</v>
      </c>
      <c r="B223" s="18" t="s">
        <v>54</v>
      </c>
      <c r="C223" s="18" t="s">
        <v>1</v>
      </c>
      <c r="D223" s="18">
        <v>0</v>
      </c>
    </row>
    <row r="224" spans="1:4" x14ac:dyDescent="0.2">
      <c r="A224" s="18" t="s">
        <v>38</v>
      </c>
      <c r="B224" s="18" t="s">
        <v>30</v>
      </c>
      <c r="C224" s="18" t="s">
        <v>0</v>
      </c>
      <c r="D224" s="18">
        <v>2</v>
      </c>
    </row>
    <row r="225" spans="1:4" x14ac:dyDescent="0.2">
      <c r="A225" s="18" t="s">
        <v>38</v>
      </c>
      <c r="B225" s="18" t="s">
        <v>30</v>
      </c>
      <c r="C225" s="18" t="s">
        <v>1</v>
      </c>
      <c r="D225" s="18">
        <v>0</v>
      </c>
    </row>
    <row r="226" spans="1:4" x14ac:dyDescent="0.2">
      <c r="A226" s="18" t="s">
        <v>38</v>
      </c>
      <c r="B226" s="18" t="s">
        <v>14</v>
      </c>
      <c r="C226" s="18" t="s">
        <v>0</v>
      </c>
      <c r="D226" s="18">
        <v>0</v>
      </c>
    </row>
    <row r="227" spans="1:4" x14ac:dyDescent="0.2">
      <c r="A227" s="18" t="s">
        <v>38</v>
      </c>
      <c r="B227" s="18" t="s">
        <v>14</v>
      </c>
      <c r="C227" s="18" t="s">
        <v>1</v>
      </c>
      <c r="D227" s="18">
        <v>0</v>
      </c>
    </row>
    <row r="228" spans="1:4" x14ac:dyDescent="0.2">
      <c r="A228" s="18" t="s">
        <v>38</v>
      </c>
      <c r="B228" s="18" t="s">
        <v>33</v>
      </c>
      <c r="C228" s="18" t="s">
        <v>0</v>
      </c>
      <c r="D228" s="18">
        <v>0</v>
      </c>
    </row>
    <row r="229" spans="1:4" x14ac:dyDescent="0.2">
      <c r="A229" s="18" t="s">
        <v>38</v>
      </c>
      <c r="B229" s="18" t="s">
        <v>33</v>
      </c>
      <c r="C229" s="18" t="s">
        <v>1</v>
      </c>
      <c r="D229" s="18">
        <v>1</v>
      </c>
    </row>
    <row r="230" spans="1:4" x14ac:dyDescent="0.2">
      <c r="A230" s="18" t="s">
        <v>38</v>
      </c>
      <c r="B230" s="18" t="s">
        <v>32</v>
      </c>
      <c r="C230" s="18" t="s">
        <v>0</v>
      </c>
      <c r="D230" s="18">
        <v>4</v>
      </c>
    </row>
    <row r="231" spans="1:4" x14ac:dyDescent="0.2">
      <c r="A231" s="18" t="s">
        <v>38</v>
      </c>
      <c r="B231" s="18" t="s">
        <v>32</v>
      </c>
      <c r="C231" s="18" t="s">
        <v>1</v>
      </c>
      <c r="D231" s="18">
        <v>3</v>
      </c>
    </row>
    <row r="232" spans="1:4" x14ac:dyDescent="0.2">
      <c r="A232" s="18" t="s">
        <v>38</v>
      </c>
      <c r="B232" s="18" t="s">
        <v>16</v>
      </c>
      <c r="C232" s="18" t="s">
        <v>0</v>
      </c>
      <c r="D232" s="18">
        <v>1</v>
      </c>
    </row>
    <row r="233" spans="1:4" x14ac:dyDescent="0.2">
      <c r="A233" s="18" t="s">
        <v>38</v>
      </c>
      <c r="B233" s="18" t="s">
        <v>16</v>
      </c>
      <c r="C233" s="18" t="s">
        <v>1</v>
      </c>
      <c r="D233" s="18">
        <v>0</v>
      </c>
    </row>
    <row r="234" spans="1:4" x14ac:dyDescent="0.2">
      <c r="A234" s="18" t="s">
        <v>38</v>
      </c>
      <c r="B234" s="18" t="s">
        <v>20</v>
      </c>
      <c r="C234" s="18" t="s">
        <v>0</v>
      </c>
      <c r="D234" s="18">
        <v>0</v>
      </c>
    </row>
    <row r="235" spans="1:4" x14ac:dyDescent="0.2">
      <c r="A235" s="18" t="s">
        <v>38</v>
      </c>
      <c r="B235" s="18" t="s">
        <v>20</v>
      </c>
      <c r="C235" s="18" t="s">
        <v>1</v>
      </c>
      <c r="D235" s="18">
        <v>0</v>
      </c>
    </row>
    <row r="236" spans="1:4" x14ac:dyDescent="0.2">
      <c r="A236" s="18" t="s">
        <v>39</v>
      </c>
      <c r="B236" s="18" t="s">
        <v>15</v>
      </c>
      <c r="C236" s="18" t="s">
        <v>0</v>
      </c>
      <c r="D236" s="18">
        <v>0</v>
      </c>
    </row>
    <row r="237" spans="1:4" x14ac:dyDescent="0.2">
      <c r="A237" s="18" t="s">
        <v>39</v>
      </c>
      <c r="B237" s="18" t="s">
        <v>15</v>
      </c>
      <c r="C237" s="18" t="s">
        <v>1</v>
      </c>
      <c r="D237" s="18">
        <v>0</v>
      </c>
    </row>
    <row r="238" spans="1:4" x14ac:dyDescent="0.2">
      <c r="A238" s="18" t="s">
        <v>39</v>
      </c>
      <c r="B238" s="18" t="s">
        <v>31</v>
      </c>
      <c r="C238" s="18" t="s">
        <v>0</v>
      </c>
      <c r="D238" s="18">
        <v>1</v>
      </c>
    </row>
    <row r="239" spans="1:4" x14ac:dyDescent="0.2">
      <c r="A239" s="18" t="s">
        <v>39</v>
      </c>
      <c r="B239" s="18" t="s">
        <v>31</v>
      </c>
      <c r="C239" s="18" t="s">
        <v>1</v>
      </c>
      <c r="D239" s="18">
        <v>0</v>
      </c>
    </row>
    <row r="240" spans="1:4" x14ac:dyDescent="0.2">
      <c r="A240" s="18" t="s">
        <v>39</v>
      </c>
      <c r="B240" s="18" t="s">
        <v>18</v>
      </c>
      <c r="C240" s="18" t="s">
        <v>0</v>
      </c>
      <c r="D240" s="18">
        <v>0</v>
      </c>
    </row>
    <row r="241" spans="1:4" x14ac:dyDescent="0.2">
      <c r="A241" s="18" t="s">
        <v>39</v>
      </c>
      <c r="B241" s="18" t="s">
        <v>18</v>
      </c>
      <c r="C241" s="18" t="s">
        <v>1</v>
      </c>
      <c r="D241" s="18">
        <v>0</v>
      </c>
    </row>
    <row r="242" spans="1:4" x14ac:dyDescent="0.2">
      <c r="A242" s="18" t="s">
        <v>39</v>
      </c>
      <c r="B242" s="18" t="s">
        <v>19</v>
      </c>
      <c r="C242" s="18" t="s">
        <v>0</v>
      </c>
      <c r="D242" s="18">
        <v>0</v>
      </c>
    </row>
    <row r="243" spans="1:4" x14ac:dyDescent="0.2">
      <c r="A243" s="18" t="s">
        <v>39</v>
      </c>
      <c r="B243" s="18" t="s">
        <v>19</v>
      </c>
      <c r="C243" s="18" t="s">
        <v>1</v>
      </c>
      <c r="D243" s="18">
        <v>0</v>
      </c>
    </row>
    <row r="244" spans="1:4" x14ac:dyDescent="0.2">
      <c r="A244" s="18" t="s">
        <v>39</v>
      </c>
      <c r="B244" s="18" t="s">
        <v>127</v>
      </c>
      <c r="C244" s="18" t="s">
        <v>0</v>
      </c>
      <c r="D244" s="18">
        <v>0</v>
      </c>
    </row>
    <row r="245" spans="1:4" x14ac:dyDescent="0.2">
      <c r="A245" s="18" t="s">
        <v>39</v>
      </c>
      <c r="B245" s="18" t="s">
        <v>127</v>
      </c>
      <c r="C245" s="18" t="s">
        <v>1</v>
      </c>
      <c r="D245" s="18">
        <v>2</v>
      </c>
    </row>
    <row r="246" spans="1:4" x14ac:dyDescent="0.2">
      <c r="A246" s="18" t="s">
        <v>39</v>
      </c>
      <c r="B246" s="18" t="s">
        <v>13</v>
      </c>
      <c r="C246" s="18" t="s">
        <v>0</v>
      </c>
      <c r="D246" s="18">
        <v>0</v>
      </c>
    </row>
    <row r="247" spans="1:4" x14ac:dyDescent="0.2">
      <c r="A247" s="18" t="s">
        <v>39</v>
      </c>
      <c r="B247" s="18" t="s">
        <v>13</v>
      </c>
      <c r="C247" s="18" t="s">
        <v>1</v>
      </c>
      <c r="D247" s="18">
        <v>0</v>
      </c>
    </row>
    <row r="248" spans="1:4" x14ac:dyDescent="0.2">
      <c r="A248" s="18" t="s">
        <v>39</v>
      </c>
      <c r="B248" s="18" t="s">
        <v>54</v>
      </c>
      <c r="C248" s="18" t="s">
        <v>0</v>
      </c>
      <c r="D248" s="18">
        <v>3</v>
      </c>
    </row>
    <row r="249" spans="1:4" x14ac:dyDescent="0.2">
      <c r="A249" s="18" t="s">
        <v>39</v>
      </c>
      <c r="B249" s="18" t="s">
        <v>54</v>
      </c>
      <c r="C249" s="18" t="s">
        <v>1</v>
      </c>
      <c r="D249" s="18">
        <v>0</v>
      </c>
    </row>
    <row r="250" spans="1:4" x14ac:dyDescent="0.2">
      <c r="A250" s="18" t="s">
        <v>39</v>
      </c>
      <c r="B250" s="18" t="s">
        <v>30</v>
      </c>
      <c r="C250" s="18" t="s">
        <v>0</v>
      </c>
      <c r="D250" s="18">
        <v>4</v>
      </c>
    </row>
    <row r="251" spans="1:4" x14ac:dyDescent="0.2">
      <c r="A251" s="18" t="s">
        <v>39</v>
      </c>
      <c r="B251" s="18" t="s">
        <v>30</v>
      </c>
      <c r="C251" s="18" t="s">
        <v>1</v>
      </c>
      <c r="D251" s="18">
        <v>0</v>
      </c>
    </row>
    <row r="252" spans="1:4" x14ac:dyDescent="0.2">
      <c r="A252" s="18" t="s">
        <v>39</v>
      </c>
      <c r="B252" s="18" t="s">
        <v>14</v>
      </c>
      <c r="C252" s="18" t="s">
        <v>0</v>
      </c>
      <c r="D252" s="18">
        <v>0</v>
      </c>
    </row>
    <row r="253" spans="1:4" x14ac:dyDescent="0.2">
      <c r="A253" s="18" t="s">
        <v>39</v>
      </c>
      <c r="B253" s="18" t="s">
        <v>14</v>
      </c>
      <c r="C253" s="18" t="s">
        <v>1</v>
      </c>
      <c r="D253" s="18">
        <v>0</v>
      </c>
    </row>
    <row r="254" spans="1:4" x14ac:dyDescent="0.2">
      <c r="A254" s="18" t="s">
        <v>39</v>
      </c>
      <c r="B254" s="18" t="s">
        <v>33</v>
      </c>
      <c r="C254" s="18" t="s">
        <v>0</v>
      </c>
      <c r="D254" s="18">
        <v>0</v>
      </c>
    </row>
    <row r="255" spans="1:4" x14ac:dyDescent="0.2">
      <c r="A255" s="18" t="s">
        <v>39</v>
      </c>
      <c r="B255" s="18" t="s">
        <v>33</v>
      </c>
      <c r="C255" s="18" t="s">
        <v>1</v>
      </c>
      <c r="D255" s="18">
        <v>1</v>
      </c>
    </row>
    <row r="256" spans="1:4" x14ac:dyDescent="0.2">
      <c r="A256" s="18" t="s">
        <v>39</v>
      </c>
      <c r="B256" s="18" t="s">
        <v>32</v>
      </c>
      <c r="C256" s="18" t="s">
        <v>0</v>
      </c>
      <c r="D256" s="18">
        <v>2</v>
      </c>
    </row>
    <row r="257" spans="1:4" x14ac:dyDescent="0.2">
      <c r="A257" s="18" t="s">
        <v>39</v>
      </c>
      <c r="B257" s="18" t="s">
        <v>32</v>
      </c>
      <c r="C257" s="18" t="s">
        <v>1</v>
      </c>
      <c r="D257" s="18">
        <v>4</v>
      </c>
    </row>
    <row r="258" spans="1:4" x14ac:dyDescent="0.2">
      <c r="A258" s="18" t="s">
        <v>39</v>
      </c>
      <c r="B258" s="18" t="s">
        <v>16</v>
      </c>
      <c r="C258" s="18" t="s">
        <v>0</v>
      </c>
      <c r="D258" s="18">
        <v>0</v>
      </c>
    </row>
    <row r="259" spans="1:4" x14ac:dyDescent="0.2">
      <c r="A259" s="18" t="s">
        <v>39</v>
      </c>
      <c r="B259" s="18" t="s">
        <v>16</v>
      </c>
      <c r="C259" s="18" t="s">
        <v>1</v>
      </c>
      <c r="D259" s="18">
        <v>0</v>
      </c>
    </row>
    <row r="260" spans="1:4" x14ac:dyDescent="0.2">
      <c r="A260" s="18" t="s">
        <v>39</v>
      </c>
      <c r="B260" s="18" t="s">
        <v>20</v>
      </c>
      <c r="C260" s="18" t="s">
        <v>0</v>
      </c>
      <c r="D260" s="18">
        <v>1</v>
      </c>
    </row>
    <row r="261" spans="1:4" x14ac:dyDescent="0.2">
      <c r="A261" s="18" t="s">
        <v>39</v>
      </c>
      <c r="B261" s="18" t="s">
        <v>20</v>
      </c>
      <c r="C261" s="18" t="s">
        <v>1</v>
      </c>
      <c r="D261" s="18">
        <v>0</v>
      </c>
    </row>
    <row r="262" spans="1:4" x14ac:dyDescent="0.2">
      <c r="A262" s="18" t="s">
        <v>65</v>
      </c>
      <c r="B262" s="18" t="s">
        <v>15</v>
      </c>
      <c r="C262" s="18" t="s">
        <v>0</v>
      </c>
      <c r="D262" s="18">
        <v>1</v>
      </c>
    </row>
    <row r="263" spans="1:4" x14ac:dyDescent="0.2">
      <c r="A263" s="18" t="s">
        <v>65</v>
      </c>
      <c r="B263" s="18" t="s">
        <v>15</v>
      </c>
      <c r="C263" s="18" t="s">
        <v>1</v>
      </c>
      <c r="D263" s="18">
        <v>0</v>
      </c>
    </row>
    <row r="264" spans="1:4" x14ac:dyDescent="0.2">
      <c r="A264" s="18" t="s">
        <v>65</v>
      </c>
      <c r="B264" s="18" t="s">
        <v>31</v>
      </c>
      <c r="C264" s="18" t="s">
        <v>0</v>
      </c>
      <c r="D264" s="18">
        <v>1</v>
      </c>
    </row>
    <row r="265" spans="1:4" x14ac:dyDescent="0.2">
      <c r="A265" s="18" t="s">
        <v>65</v>
      </c>
      <c r="B265" s="18" t="s">
        <v>31</v>
      </c>
      <c r="C265" s="18" t="s">
        <v>1</v>
      </c>
      <c r="D265" s="18">
        <v>0</v>
      </c>
    </row>
    <row r="266" spans="1:4" x14ac:dyDescent="0.2">
      <c r="A266" s="18" t="s">
        <v>65</v>
      </c>
      <c r="B266" s="18" t="s">
        <v>18</v>
      </c>
      <c r="C266" s="18" t="s">
        <v>0</v>
      </c>
      <c r="D266" s="18">
        <v>0</v>
      </c>
    </row>
    <row r="267" spans="1:4" x14ac:dyDescent="0.2">
      <c r="A267" s="18" t="s">
        <v>65</v>
      </c>
      <c r="B267" s="18" t="s">
        <v>18</v>
      </c>
      <c r="C267" s="18" t="s">
        <v>1</v>
      </c>
      <c r="D267" s="18">
        <v>0</v>
      </c>
    </row>
    <row r="268" spans="1:4" x14ac:dyDescent="0.2">
      <c r="A268" s="18" t="s">
        <v>65</v>
      </c>
      <c r="B268" s="18" t="s">
        <v>19</v>
      </c>
      <c r="C268" s="18" t="s">
        <v>0</v>
      </c>
      <c r="D268" s="18">
        <v>0</v>
      </c>
    </row>
    <row r="269" spans="1:4" x14ac:dyDescent="0.2">
      <c r="A269" s="18" t="s">
        <v>65</v>
      </c>
      <c r="B269" s="18" t="s">
        <v>19</v>
      </c>
      <c r="C269" s="18" t="s">
        <v>1</v>
      </c>
      <c r="D269" s="18">
        <v>0</v>
      </c>
    </row>
    <row r="270" spans="1:4" x14ac:dyDescent="0.2">
      <c r="A270" s="18" t="s">
        <v>65</v>
      </c>
      <c r="B270" s="18" t="s">
        <v>127</v>
      </c>
      <c r="C270" s="18" t="s">
        <v>0</v>
      </c>
      <c r="D270" s="18">
        <v>0</v>
      </c>
    </row>
    <row r="271" spans="1:4" x14ac:dyDescent="0.2">
      <c r="A271" s="18" t="s">
        <v>65</v>
      </c>
      <c r="B271" s="18" t="s">
        <v>127</v>
      </c>
      <c r="C271" s="18" t="s">
        <v>1</v>
      </c>
      <c r="D271" s="18">
        <v>0</v>
      </c>
    </row>
    <row r="272" spans="1:4" x14ac:dyDescent="0.2">
      <c r="A272" s="18" t="s">
        <v>65</v>
      </c>
      <c r="B272" s="18" t="s">
        <v>13</v>
      </c>
      <c r="C272" s="18" t="s">
        <v>0</v>
      </c>
      <c r="D272" s="18">
        <v>0</v>
      </c>
    </row>
    <row r="273" spans="1:4" x14ac:dyDescent="0.2">
      <c r="A273" s="18" t="s">
        <v>65</v>
      </c>
      <c r="B273" s="18" t="s">
        <v>13</v>
      </c>
      <c r="C273" s="18" t="s">
        <v>1</v>
      </c>
      <c r="D273" s="18">
        <v>0</v>
      </c>
    </row>
    <row r="274" spans="1:4" x14ac:dyDescent="0.2">
      <c r="A274" s="18" t="s">
        <v>65</v>
      </c>
      <c r="B274" s="18" t="s">
        <v>54</v>
      </c>
      <c r="C274" s="18" t="s">
        <v>0</v>
      </c>
      <c r="D274" s="18">
        <v>0</v>
      </c>
    </row>
    <row r="275" spans="1:4" x14ac:dyDescent="0.2">
      <c r="A275" s="18" t="s">
        <v>65</v>
      </c>
      <c r="B275" s="18" t="s">
        <v>54</v>
      </c>
      <c r="C275" s="18" t="s">
        <v>1</v>
      </c>
      <c r="D275" s="18">
        <v>0</v>
      </c>
    </row>
    <row r="276" spans="1:4" x14ac:dyDescent="0.2">
      <c r="A276" s="18" t="s">
        <v>65</v>
      </c>
      <c r="B276" s="18" t="s">
        <v>30</v>
      </c>
      <c r="C276" s="18" t="s">
        <v>0</v>
      </c>
      <c r="D276" s="18">
        <v>1</v>
      </c>
    </row>
    <row r="277" spans="1:4" x14ac:dyDescent="0.2">
      <c r="A277" s="18" t="s">
        <v>65</v>
      </c>
      <c r="B277" s="18" t="s">
        <v>30</v>
      </c>
      <c r="C277" s="18" t="s">
        <v>1</v>
      </c>
      <c r="D277" s="18">
        <v>0</v>
      </c>
    </row>
    <row r="278" spans="1:4" x14ac:dyDescent="0.2">
      <c r="A278" s="18" t="s">
        <v>65</v>
      </c>
      <c r="B278" s="18" t="s">
        <v>14</v>
      </c>
      <c r="C278" s="18" t="s">
        <v>0</v>
      </c>
      <c r="D278" s="18">
        <v>0</v>
      </c>
    </row>
    <row r="279" spans="1:4" x14ac:dyDescent="0.2">
      <c r="A279" s="18" t="s">
        <v>65</v>
      </c>
      <c r="B279" s="18" t="s">
        <v>14</v>
      </c>
      <c r="C279" s="18" t="s">
        <v>1</v>
      </c>
      <c r="D279" s="18">
        <v>0</v>
      </c>
    </row>
    <row r="280" spans="1:4" x14ac:dyDescent="0.2">
      <c r="A280" s="18" t="s">
        <v>65</v>
      </c>
      <c r="B280" s="18" t="s">
        <v>33</v>
      </c>
      <c r="C280" s="18" t="s">
        <v>0</v>
      </c>
      <c r="D280" s="18">
        <v>0</v>
      </c>
    </row>
    <row r="281" spans="1:4" x14ac:dyDescent="0.2">
      <c r="A281" s="18" t="s">
        <v>65</v>
      </c>
      <c r="B281" s="18" t="s">
        <v>33</v>
      </c>
      <c r="C281" s="18" t="s">
        <v>1</v>
      </c>
      <c r="D281" s="18">
        <v>0</v>
      </c>
    </row>
    <row r="282" spans="1:4" x14ac:dyDescent="0.2">
      <c r="A282" s="18" t="s">
        <v>65</v>
      </c>
      <c r="B282" s="18" t="s">
        <v>32</v>
      </c>
      <c r="C282" s="18" t="s">
        <v>0</v>
      </c>
      <c r="D282" s="18">
        <v>6</v>
      </c>
    </row>
    <row r="283" spans="1:4" x14ac:dyDescent="0.2">
      <c r="A283" s="18" t="s">
        <v>65</v>
      </c>
      <c r="B283" s="18" t="s">
        <v>32</v>
      </c>
      <c r="C283" s="18" t="s">
        <v>1</v>
      </c>
      <c r="D283" s="18">
        <v>2</v>
      </c>
    </row>
    <row r="284" spans="1:4" x14ac:dyDescent="0.2">
      <c r="A284" s="18" t="s">
        <v>65</v>
      </c>
      <c r="B284" s="18" t="s">
        <v>16</v>
      </c>
      <c r="C284" s="18" t="s">
        <v>0</v>
      </c>
      <c r="D284" s="18">
        <v>1</v>
      </c>
    </row>
    <row r="285" spans="1:4" x14ac:dyDescent="0.2">
      <c r="A285" s="18" t="s">
        <v>65</v>
      </c>
      <c r="B285" s="18" t="s">
        <v>16</v>
      </c>
      <c r="C285" s="18" t="s">
        <v>1</v>
      </c>
      <c r="D285" s="18">
        <v>1</v>
      </c>
    </row>
    <row r="286" spans="1:4" x14ac:dyDescent="0.2">
      <c r="A286" s="18" t="s">
        <v>65</v>
      </c>
      <c r="B286" s="18" t="s">
        <v>20</v>
      </c>
      <c r="C286" s="18" t="s">
        <v>0</v>
      </c>
      <c r="D286" s="18">
        <v>1</v>
      </c>
    </row>
    <row r="287" spans="1:4" x14ac:dyDescent="0.2">
      <c r="A287" s="18" t="s">
        <v>65</v>
      </c>
      <c r="B287" s="18" t="s">
        <v>20</v>
      </c>
      <c r="C287" s="18" t="s">
        <v>1</v>
      </c>
      <c r="D287" s="18">
        <v>0</v>
      </c>
    </row>
    <row r="288" spans="1:4" x14ac:dyDescent="0.2">
      <c r="A288" s="18" t="s">
        <v>70</v>
      </c>
      <c r="B288" s="18" t="s">
        <v>15</v>
      </c>
      <c r="C288" s="18" t="s">
        <v>0</v>
      </c>
      <c r="D288" s="18">
        <v>1</v>
      </c>
    </row>
    <row r="289" spans="1:4" x14ac:dyDescent="0.2">
      <c r="A289" s="18" t="s">
        <v>70</v>
      </c>
      <c r="B289" s="18" t="s">
        <v>15</v>
      </c>
      <c r="C289" s="18" t="s">
        <v>1</v>
      </c>
      <c r="D289" s="18">
        <v>0</v>
      </c>
    </row>
    <row r="290" spans="1:4" x14ac:dyDescent="0.2">
      <c r="A290" s="18" t="s">
        <v>70</v>
      </c>
      <c r="B290" s="18" t="s">
        <v>31</v>
      </c>
      <c r="C290" s="18" t="s">
        <v>0</v>
      </c>
      <c r="D290" s="18">
        <v>1</v>
      </c>
    </row>
    <row r="291" spans="1:4" x14ac:dyDescent="0.2">
      <c r="A291" s="18" t="s">
        <v>70</v>
      </c>
      <c r="B291" s="18" t="s">
        <v>31</v>
      </c>
      <c r="C291" s="18" t="s">
        <v>1</v>
      </c>
      <c r="D291" s="18">
        <v>0</v>
      </c>
    </row>
    <row r="292" spans="1:4" x14ac:dyDescent="0.2">
      <c r="A292" s="18" t="s">
        <v>70</v>
      </c>
      <c r="B292" s="18" t="s">
        <v>18</v>
      </c>
      <c r="C292" s="18" t="s">
        <v>0</v>
      </c>
      <c r="D292" s="18">
        <v>0</v>
      </c>
    </row>
    <row r="293" spans="1:4" x14ac:dyDescent="0.2">
      <c r="A293" s="18" t="s">
        <v>70</v>
      </c>
      <c r="B293" s="18" t="s">
        <v>18</v>
      </c>
      <c r="C293" s="18" t="s">
        <v>1</v>
      </c>
      <c r="D293" s="18">
        <v>0</v>
      </c>
    </row>
    <row r="294" spans="1:4" x14ac:dyDescent="0.2">
      <c r="A294" s="18" t="s">
        <v>70</v>
      </c>
      <c r="B294" s="18" t="s">
        <v>19</v>
      </c>
      <c r="C294" s="18" t="s">
        <v>0</v>
      </c>
      <c r="D294" s="18">
        <v>0</v>
      </c>
    </row>
    <row r="295" spans="1:4" x14ac:dyDescent="0.2">
      <c r="A295" s="18" t="s">
        <v>70</v>
      </c>
      <c r="B295" s="18" t="s">
        <v>19</v>
      </c>
      <c r="C295" s="18" t="s">
        <v>1</v>
      </c>
      <c r="D295" s="18">
        <v>0</v>
      </c>
    </row>
    <row r="296" spans="1:4" x14ac:dyDescent="0.2">
      <c r="A296" s="18" t="s">
        <v>70</v>
      </c>
      <c r="B296" s="18" t="s">
        <v>127</v>
      </c>
      <c r="C296" s="18" t="s">
        <v>0</v>
      </c>
      <c r="D296" s="18">
        <v>0</v>
      </c>
    </row>
    <row r="297" spans="1:4" x14ac:dyDescent="0.2">
      <c r="A297" s="18" t="s">
        <v>70</v>
      </c>
      <c r="B297" s="18" t="s">
        <v>127</v>
      </c>
      <c r="C297" s="18" t="s">
        <v>1</v>
      </c>
      <c r="D297" s="18">
        <v>0</v>
      </c>
    </row>
    <row r="298" spans="1:4" x14ac:dyDescent="0.2">
      <c r="A298" s="18" t="s">
        <v>70</v>
      </c>
      <c r="B298" s="18" t="s">
        <v>13</v>
      </c>
      <c r="C298" s="18" t="s">
        <v>0</v>
      </c>
      <c r="D298" s="18">
        <v>0</v>
      </c>
    </row>
    <row r="299" spans="1:4" x14ac:dyDescent="0.2">
      <c r="A299" s="18" t="s">
        <v>70</v>
      </c>
      <c r="B299" s="18" t="s">
        <v>13</v>
      </c>
      <c r="C299" s="18" t="s">
        <v>1</v>
      </c>
      <c r="D299" s="18">
        <v>0</v>
      </c>
    </row>
    <row r="300" spans="1:4" x14ac:dyDescent="0.2">
      <c r="A300" s="18" t="s">
        <v>70</v>
      </c>
      <c r="B300" s="18" t="s">
        <v>54</v>
      </c>
      <c r="C300" s="18" t="s">
        <v>0</v>
      </c>
      <c r="D300" s="18">
        <v>1</v>
      </c>
    </row>
    <row r="301" spans="1:4" x14ac:dyDescent="0.2">
      <c r="A301" s="18" t="s">
        <v>70</v>
      </c>
      <c r="B301" s="18" t="s">
        <v>54</v>
      </c>
      <c r="C301" s="18" t="s">
        <v>1</v>
      </c>
      <c r="D301" s="18">
        <v>0</v>
      </c>
    </row>
    <row r="302" spans="1:4" x14ac:dyDescent="0.2">
      <c r="A302" s="18" t="s">
        <v>70</v>
      </c>
      <c r="B302" s="18" t="s">
        <v>30</v>
      </c>
      <c r="C302" s="18" t="s">
        <v>0</v>
      </c>
      <c r="D302" s="18">
        <v>3</v>
      </c>
    </row>
    <row r="303" spans="1:4" x14ac:dyDescent="0.2">
      <c r="A303" s="18" t="s">
        <v>70</v>
      </c>
      <c r="B303" s="18" t="s">
        <v>30</v>
      </c>
      <c r="C303" s="18" t="s">
        <v>1</v>
      </c>
      <c r="D303" s="18">
        <v>0</v>
      </c>
    </row>
    <row r="304" spans="1:4" x14ac:dyDescent="0.2">
      <c r="A304" s="18" t="s">
        <v>70</v>
      </c>
      <c r="B304" s="18" t="s">
        <v>14</v>
      </c>
      <c r="C304" s="18" t="s">
        <v>0</v>
      </c>
      <c r="D304" s="18">
        <v>0</v>
      </c>
    </row>
    <row r="305" spans="1:4" x14ac:dyDescent="0.2">
      <c r="A305" s="18" t="s">
        <v>70</v>
      </c>
      <c r="B305" s="18" t="s">
        <v>14</v>
      </c>
      <c r="C305" s="18" t="s">
        <v>1</v>
      </c>
      <c r="D305" s="18">
        <v>0</v>
      </c>
    </row>
    <row r="306" spans="1:4" x14ac:dyDescent="0.2">
      <c r="A306" s="18" t="s">
        <v>70</v>
      </c>
      <c r="B306" s="18" t="s">
        <v>33</v>
      </c>
      <c r="C306" s="18" t="s">
        <v>0</v>
      </c>
      <c r="D306" s="18">
        <v>0</v>
      </c>
    </row>
    <row r="307" spans="1:4" x14ac:dyDescent="0.2">
      <c r="A307" s="18" t="s">
        <v>70</v>
      </c>
      <c r="B307" s="18" t="s">
        <v>33</v>
      </c>
      <c r="C307" s="18" t="s">
        <v>1</v>
      </c>
      <c r="D307" s="18">
        <v>0</v>
      </c>
    </row>
    <row r="308" spans="1:4" x14ac:dyDescent="0.2">
      <c r="A308" s="18" t="s">
        <v>70</v>
      </c>
      <c r="B308" s="18" t="s">
        <v>32</v>
      </c>
      <c r="C308" s="18" t="s">
        <v>0</v>
      </c>
      <c r="D308" s="18">
        <v>4</v>
      </c>
    </row>
    <row r="309" spans="1:4" x14ac:dyDescent="0.2">
      <c r="A309" s="18" t="s">
        <v>70</v>
      </c>
      <c r="B309" s="18" t="s">
        <v>32</v>
      </c>
      <c r="C309" s="18" t="s">
        <v>1</v>
      </c>
      <c r="D309" s="18">
        <v>2</v>
      </c>
    </row>
    <row r="310" spans="1:4" x14ac:dyDescent="0.2">
      <c r="A310" s="18" t="s">
        <v>70</v>
      </c>
      <c r="B310" s="18" t="s">
        <v>16</v>
      </c>
      <c r="C310" s="18" t="s">
        <v>0</v>
      </c>
      <c r="D310" s="18">
        <v>0</v>
      </c>
    </row>
    <row r="311" spans="1:4" x14ac:dyDescent="0.2">
      <c r="A311" s="18" t="s">
        <v>70</v>
      </c>
      <c r="B311" s="18" t="s">
        <v>16</v>
      </c>
      <c r="C311" s="18" t="s">
        <v>1</v>
      </c>
      <c r="D311" s="18">
        <v>0</v>
      </c>
    </row>
    <row r="312" spans="1:4" x14ac:dyDescent="0.2">
      <c r="A312" s="18" t="s">
        <v>70</v>
      </c>
      <c r="B312" s="18" t="s">
        <v>20</v>
      </c>
      <c r="C312" s="18" t="s">
        <v>0</v>
      </c>
      <c r="D312" s="18">
        <v>0</v>
      </c>
    </row>
    <row r="313" spans="1:4" x14ac:dyDescent="0.2">
      <c r="A313" s="18" t="s">
        <v>70</v>
      </c>
      <c r="B313" s="18" t="s">
        <v>20</v>
      </c>
      <c r="C313" s="18" t="s">
        <v>1</v>
      </c>
      <c r="D313" s="18">
        <v>0</v>
      </c>
    </row>
    <row r="314" spans="1:4" x14ac:dyDescent="0.2">
      <c r="A314" s="18" t="s">
        <v>77</v>
      </c>
      <c r="B314" s="18" t="s">
        <v>15</v>
      </c>
      <c r="C314" s="18" t="s">
        <v>0</v>
      </c>
      <c r="D314" s="18">
        <v>0</v>
      </c>
    </row>
    <row r="315" spans="1:4" x14ac:dyDescent="0.2">
      <c r="A315" s="18" t="s">
        <v>77</v>
      </c>
      <c r="B315" s="18" t="s">
        <v>15</v>
      </c>
      <c r="C315" s="18" t="s">
        <v>1</v>
      </c>
      <c r="D315" s="18">
        <v>0</v>
      </c>
    </row>
    <row r="316" spans="1:4" x14ac:dyDescent="0.2">
      <c r="A316" s="18" t="s">
        <v>77</v>
      </c>
      <c r="B316" s="18" t="s">
        <v>31</v>
      </c>
      <c r="C316" s="18" t="s">
        <v>0</v>
      </c>
      <c r="D316" s="18">
        <v>4</v>
      </c>
    </row>
    <row r="317" spans="1:4" x14ac:dyDescent="0.2">
      <c r="A317" s="18" t="s">
        <v>77</v>
      </c>
      <c r="B317" s="18" t="s">
        <v>31</v>
      </c>
      <c r="C317" s="18" t="s">
        <v>1</v>
      </c>
      <c r="D317" s="18">
        <v>1</v>
      </c>
    </row>
    <row r="318" spans="1:4" x14ac:dyDescent="0.2">
      <c r="A318" s="18" t="s">
        <v>77</v>
      </c>
      <c r="B318" s="18" t="s">
        <v>18</v>
      </c>
      <c r="C318" s="18" t="s">
        <v>0</v>
      </c>
      <c r="D318" s="18">
        <v>0</v>
      </c>
    </row>
    <row r="319" spans="1:4" x14ac:dyDescent="0.2">
      <c r="A319" s="18" t="s">
        <v>77</v>
      </c>
      <c r="B319" s="18" t="s">
        <v>18</v>
      </c>
      <c r="C319" s="18" t="s">
        <v>1</v>
      </c>
      <c r="D319" s="18">
        <v>0</v>
      </c>
    </row>
    <row r="320" spans="1:4" x14ac:dyDescent="0.2">
      <c r="A320" s="18" t="s">
        <v>77</v>
      </c>
      <c r="B320" s="18" t="s">
        <v>19</v>
      </c>
      <c r="C320" s="18" t="s">
        <v>0</v>
      </c>
      <c r="D320" s="18">
        <v>0</v>
      </c>
    </row>
    <row r="321" spans="1:4" x14ac:dyDescent="0.2">
      <c r="A321" s="18" t="s">
        <v>77</v>
      </c>
      <c r="B321" s="18" t="s">
        <v>19</v>
      </c>
      <c r="C321" s="18" t="s">
        <v>1</v>
      </c>
      <c r="D321" s="18">
        <v>0</v>
      </c>
    </row>
    <row r="322" spans="1:4" x14ac:dyDescent="0.2">
      <c r="A322" s="18" t="s">
        <v>77</v>
      </c>
      <c r="B322" s="18" t="s">
        <v>127</v>
      </c>
      <c r="C322" s="18" t="s">
        <v>0</v>
      </c>
      <c r="D322" s="18">
        <v>0</v>
      </c>
    </row>
    <row r="323" spans="1:4" x14ac:dyDescent="0.2">
      <c r="A323" s="18" t="s">
        <v>77</v>
      </c>
      <c r="B323" s="18" t="s">
        <v>127</v>
      </c>
      <c r="C323" s="18" t="s">
        <v>1</v>
      </c>
      <c r="D323" s="18">
        <v>0</v>
      </c>
    </row>
    <row r="324" spans="1:4" x14ac:dyDescent="0.2">
      <c r="A324" s="18" t="s">
        <v>77</v>
      </c>
      <c r="B324" s="18" t="s">
        <v>13</v>
      </c>
      <c r="C324" s="18" t="s">
        <v>0</v>
      </c>
      <c r="D324" s="18">
        <v>1</v>
      </c>
    </row>
    <row r="325" spans="1:4" x14ac:dyDescent="0.2">
      <c r="A325" s="18" t="s">
        <v>77</v>
      </c>
      <c r="B325" s="18" t="s">
        <v>13</v>
      </c>
      <c r="C325" s="18" t="s">
        <v>1</v>
      </c>
      <c r="D325" s="18">
        <v>0</v>
      </c>
    </row>
    <row r="326" spans="1:4" x14ac:dyDescent="0.2">
      <c r="A326" s="18" t="s">
        <v>77</v>
      </c>
      <c r="B326" s="18" t="s">
        <v>54</v>
      </c>
      <c r="C326" s="18" t="s">
        <v>0</v>
      </c>
      <c r="D326" s="18">
        <v>2</v>
      </c>
    </row>
    <row r="327" spans="1:4" x14ac:dyDescent="0.2">
      <c r="A327" s="18" t="s">
        <v>77</v>
      </c>
      <c r="B327" s="18" t="s">
        <v>54</v>
      </c>
      <c r="C327" s="18" t="s">
        <v>1</v>
      </c>
      <c r="D327" s="18">
        <v>0</v>
      </c>
    </row>
    <row r="328" spans="1:4" x14ac:dyDescent="0.2">
      <c r="A328" s="18" t="s">
        <v>77</v>
      </c>
      <c r="B328" s="18" t="s">
        <v>30</v>
      </c>
      <c r="C328" s="18" t="s">
        <v>0</v>
      </c>
      <c r="D328" s="18">
        <v>1</v>
      </c>
    </row>
    <row r="329" spans="1:4" x14ac:dyDescent="0.2">
      <c r="A329" s="18" t="s">
        <v>77</v>
      </c>
      <c r="B329" s="18" t="s">
        <v>30</v>
      </c>
      <c r="C329" s="18" t="s">
        <v>1</v>
      </c>
      <c r="D329" s="18">
        <v>0</v>
      </c>
    </row>
    <row r="330" spans="1:4" x14ac:dyDescent="0.2">
      <c r="A330" s="18" t="s">
        <v>77</v>
      </c>
      <c r="B330" s="18" t="s">
        <v>14</v>
      </c>
      <c r="C330" s="18" t="s">
        <v>0</v>
      </c>
      <c r="D330" s="18">
        <v>0</v>
      </c>
    </row>
    <row r="331" spans="1:4" x14ac:dyDescent="0.2">
      <c r="A331" s="18" t="s">
        <v>77</v>
      </c>
      <c r="B331" s="18" t="s">
        <v>14</v>
      </c>
      <c r="C331" s="18" t="s">
        <v>1</v>
      </c>
      <c r="D331" s="18">
        <v>0</v>
      </c>
    </row>
    <row r="332" spans="1:4" x14ac:dyDescent="0.2">
      <c r="A332" s="18" t="s">
        <v>77</v>
      </c>
      <c r="B332" s="18" t="s">
        <v>33</v>
      </c>
      <c r="C332" s="18" t="s">
        <v>0</v>
      </c>
      <c r="D332" s="18">
        <v>1</v>
      </c>
    </row>
    <row r="333" spans="1:4" x14ac:dyDescent="0.2">
      <c r="A333" s="18" t="s">
        <v>77</v>
      </c>
      <c r="B333" s="18" t="s">
        <v>33</v>
      </c>
      <c r="C333" s="18" t="s">
        <v>1</v>
      </c>
      <c r="D333" s="18">
        <v>1</v>
      </c>
    </row>
    <row r="334" spans="1:4" x14ac:dyDescent="0.2">
      <c r="A334" s="18" t="s">
        <v>77</v>
      </c>
      <c r="B334" s="18" t="s">
        <v>32</v>
      </c>
      <c r="C334" s="18" t="s">
        <v>0</v>
      </c>
      <c r="D334" s="18">
        <v>3</v>
      </c>
    </row>
    <row r="335" spans="1:4" x14ac:dyDescent="0.2">
      <c r="A335" s="18" t="s">
        <v>77</v>
      </c>
      <c r="B335" s="18" t="s">
        <v>32</v>
      </c>
      <c r="C335" s="18" t="s">
        <v>1</v>
      </c>
      <c r="D335" s="18">
        <v>1</v>
      </c>
    </row>
    <row r="336" spans="1:4" x14ac:dyDescent="0.2">
      <c r="A336" s="18" t="s">
        <v>77</v>
      </c>
      <c r="B336" s="18" t="s">
        <v>16</v>
      </c>
      <c r="C336" s="18" t="s">
        <v>0</v>
      </c>
      <c r="D336" s="18">
        <v>0</v>
      </c>
    </row>
    <row r="337" spans="1:4" x14ac:dyDescent="0.2">
      <c r="A337" s="18" t="s">
        <v>77</v>
      </c>
      <c r="B337" s="18" t="s">
        <v>16</v>
      </c>
      <c r="C337" s="18" t="s">
        <v>1</v>
      </c>
      <c r="D337" s="18">
        <v>0</v>
      </c>
    </row>
    <row r="338" spans="1:4" x14ac:dyDescent="0.2">
      <c r="A338" s="18" t="s">
        <v>77</v>
      </c>
      <c r="B338" s="18" t="s">
        <v>20</v>
      </c>
      <c r="C338" s="18" t="s">
        <v>0</v>
      </c>
      <c r="D338" s="18">
        <v>0</v>
      </c>
    </row>
    <row r="339" spans="1:4" x14ac:dyDescent="0.2">
      <c r="A339" s="18" t="s">
        <v>77</v>
      </c>
      <c r="B339" s="18" t="s">
        <v>20</v>
      </c>
      <c r="C339" s="18" t="s">
        <v>1</v>
      </c>
      <c r="D339" s="18">
        <v>0</v>
      </c>
    </row>
    <row r="340" spans="1:4" x14ac:dyDescent="0.2">
      <c r="A340" s="18" t="s">
        <v>78</v>
      </c>
      <c r="B340" s="18" t="s">
        <v>15</v>
      </c>
      <c r="C340" s="18" t="s">
        <v>0</v>
      </c>
      <c r="D340" s="18">
        <v>0</v>
      </c>
    </row>
    <row r="341" spans="1:4" x14ac:dyDescent="0.2">
      <c r="A341" s="18" t="s">
        <v>78</v>
      </c>
      <c r="B341" s="18" t="s">
        <v>15</v>
      </c>
      <c r="C341" s="18" t="s">
        <v>1</v>
      </c>
      <c r="D341" s="18">
        <v>0</v>
      </c>
    </row>
    <row r="342" spans="1:4" x14ac:dyDescent="0.2">
      <c r="A342" s="18" t="s">
        <v>78</v>
      </c>
      <c r="B342" s="18" t="s">
        <v>31</v>
      </c>
      <c r="C342" s="18" t="s">
        <v>0</v>
      </c>
      <c r="D342" s="18">
        <v>1</v>
      </c>
    </row>
    <row r="343" spans="1:4" x14ac:dyDescent="0.2">
      <c r="A343" s="18" t="s">
        <v>78</v>
      </c>
      <c r="B343" s="18" t="s">
        <v>31</v>
      </c>
      <c r="C343" s="18" t="s">
        <v>1</v>
      </c>
      <c r="D343" s="18">
        <v>0</v>
      </c>
    </row>
    <row r="344" spans="1:4" x14ac:dyDescent="0.2">
      <c r="A344" s="18" t="s">
        <v>78</v>
      </c>
      <c r="B344" s="18" t="s">
        <v>18</v>
      </c>
      <c r="C344" s="18" t="s">
        <v>0</v>
      </c>
      <c r="D344" s="18">
        <v>0</v>
      </c>
    </row>
    <row r="345" spans="1:4" x14ac:dyDescent="0.2">
      <c r="A345" s="18" t="s">
        <v>78</v>
      </c>
      <c r="B345" s="18" t="s">
        <v>18</v>
      </c>
      <c r="C345" s="18" t="s">
        <v>1</v>
      </c>
      <c r="D345" s="18">
        <v>0</v>
      </c>
    </row>
    <row r="346" spans="1:4" x14ac:dyDescent="0.2">
      <c r="A346" s="18" t="s">
        <v>78</v>
      </c>
      <c r="B346" s="18" t="s">
        <v>19</v>
      </c>
      <c r="C346" s="18" t="s">
        <v>0</v>
      </c>
      <c r="D346" s="18">
        <v>0</v>
      </c>
    </row>
    <row r="347" spans="1:4" x14ac:dyDescent="0.2">
      <c r="A347" s="18" t="s">
        <v>78</v>
      </c>
      <c r="B347" s="18" t="s">
        <v>19</v>
      </c>
      <c r="C347" s="18" t="s">
        <v>1</v>
      </c>
      <c r="D347" s="18">
        <v>0</v>
      </c>
    </row>
    <row r="348" spans="1:4" x14ac:dyDescent="0.2">
      <c r="A348" s="18" t="s">
        <v>78</v>
      </c>
      <c r="B348" s="18" t="s">
        <v>127</v>
      </c>
      <c r="C348" s="18" t="s">
        <v>0</v>
      </c>
      <c r="D348" s="18">
        <v>2</v>
      </c>
    </row>
    <row r="349" spans="1:4" x14ac:dyDescent="0.2">
      <c r="A349" s="18" t="s">
        <v>78</v>
      </c>
      <c r="B349" s="18" t="s">
        <v>127</v>
      </c>
      <c r="C349" s="18" t="s">
        <v>1</v>
      </c>
      <c r="D349" s="18">
        <v>0</v>
      </c>
    </row>
    <row r="350" spans="1:4" x14ac:dyDescent="0.2">
      <c r="A350" s="18" t="s">
        <v>78</v>
      </c>
      <c r="B350" s="18" t="s">
        <v>13</v>
      </c>
      <c r="C350" s="18" t="s">
        <v>0</v>
      </c>
      <c r="D350" s="18">
        <v>0</v>
      </c>
    </row>
    <row r="351" spans="1:4" x14ac:dyDescent="0.2">
      <c r="A351" s="18" t="s">
        <v>78</v>
      </c>
      <c r="B351" s="18" t="s">
        <v>13</v>
      </c>
      <c r="C351" s="18" t="s">
        <v>1</v>
      </c>
      <c r="D351" s="18">
        <v>1</v>
      </c>
    </row>
    <row r="352" spans="1:4" x14ac:dyDescent="0.2">
      <c r="A352" s="18" t="s">
        <v>78</v>
      </c>
      <c r="B352" s="18" t="s">
        <v>54</v>
      </c>
      <c r="C352" s="18" t="s">
        <v>0</v>
      </c>
      <c r="D352" s="18">
        <v>2</v>
      </c>
    </row>
    <row r="353" spans="1:4" x14ac:dyDescent="0.2">
      <c r="A353" s="18" t="s">
        <v>78</v>
      </c>
      <c r="B353" s="18" t="s">
        <v>54</v>
      </c>
      <c r="C353" s="18" t="s">
        <v>1</v>
      </c>
      <c r="D353" s="18">
        <v>0</v>
      </c>
    </row>
    <row r="354" spans="1:4" x14ac:dyDescent="0.2">
      <c r="A354" s="18" t="s">
        <v>78</v>
      </c>
      <c r="B354" s="18" t="s">
        <v>30</v>
      </c>
      <c r="C354" s="18" t="s">
        <v>0</v>
      </c>
      <c r="D354" s="18">
        <v>0</v>
      </c>
    </row>
    <row r="355" spans="1:4" x14ac:dyDescent="0.2">
      <c r="A355" s="18" t="s">
        <v>78</v>
      </c>
      <c r="B355" s="18" t="s">
        <v>30</v>
      </c>
      <c r="C355" s="18" t="s">
        <v>1</v>
      </c>
      <c r="D355" s="18">
        <v>0</v>
      </c>
    </row>
    <row r="356" spans="1:4" x14ac:dyDescent="0.2">
      <c r="A356" s="18" t="s">
        <v>78</v>
      </c>
      <c r="B356" s="18" t="s">
        <v>14</v>
      </c>
      <c r="C356" s="18" t="s">
        <v>0</v>
      </c>
      <c r="D356" s="18">
        <v>0</v>
      </c>
    </row>
    <row r="357" spans="1:4" x14ac:dyDescent="0.2">
      <c r="A357" s="18" t="s">
        <v>78</v>
      </c>
      <c r="B357" s="18" t="s">
        <v>14</v>
      </c>
      <c r="C357" s="18" t="s">
        <v>1</v>
      </c>
      <c r="D357" s="18">
        <v>0</v>
      </c>
    </row>
    <row r="358" spans="1:4" x14ac:dyDescent="0.2">
      <c r="A358" s="18" t="s">
        <v>78</v>
      </c>
      <c r="B358" s="18" t="s">
        <v>33</v>
      </c>
      <c r="C358" s="18" t="s">
        <v>0</v>
      </c>
      <c r="D358" s="18">
        <v>1</v>
      </c>
    </row>
    <row r="359" spans="1:4" x14ac:dyDescent="0.2">
      <c r="A359" s="18" t="s">
        <v>78</v>
      </c>
      <c r="B359" s="18" t="s">
        <v>33</v>
      </c>
      <c r="C359" s="18" t="s">
        <v>1</v>
      </c>
      <c r="D359" s="18">
        <v>1</v>
      </c>
    </row>
    <row r="360" spans="1:4" x14ac:dyDescent="0.2">
      <c r="A360" s="18" t="s">
        <v>78</v>
      </c>
      <c r="B360" s="18" t="s">
        <v>32</v>
      </c>
      <c r="C360" s="18" t="s">
        <v>0</v>
      </c>
      <c r="D360" s="18">
        <v>5</v>
      </c>
    </row>
    <row r="361" spans="1:4" x14ac:dyDescent="0.2">
      <c r="A361" s="18" t="s">
        <v>78</v>
      </c>
      <c r="B361" s="18" t="s">
        <v>32</v>
      </c>
      <c r="C361" s="18" t="s">
        <v>1</v>
      </c>
      <c r="D361" s="18">
        <v>4</v>
      </c>
    </row>
    <row r="362" spans="1:4" x14ac:dyDescent="0.2">
      <c r="A362" s="18" t="s">
        <v>78</v>
      </c>
      <c r="B362" s="18" t="s">
        <v>16</v>
      </c>
      <c r="C362" s="18" t="s">
        <v>0</v>
      </c>
      <c r="D362" s="18">
        <v>0</v>
      </c>
    </row>
    <row r="363" spans="1:4" x14ac:dyDescent="0.2">
      <c r="A363" s="18" t="s">
        <v>78</v>
      </c>
      <c r="B363" s="18" t="s">
        <v>16</v>
      </c>
      <c r="C363" s="18" t="s">
        <v>1</v>
      </c>
      <c r="D363" s="18">
        <v>1</v>
      </c>
    </row>
    <row r="364" spans="1:4" x14ac:dyDescent="0.2">
      <c r="A364" s="18" t="s">
        <v>78</v>
      </c>
      <c r="B364" s="18" t="s">
        <v>20</v>
      </c>
      <c r="C364" s="18" t="s">
        <v>0</v>
      </c>
      <c r="D364" s="18">
        <v>0</v>
      </c>
    </row>
    <row r="365" spans="1:4" x14ac:dyDescent="0.2">
      <c r="A365" s="18" t="s">
        <v>78</v>
      </c>
      <c r="B365" s="18" t="s">
        <v>20</v>
      </c>
      <c r="C365" s="18" t="s">
        <v>1</v>
      </c>
      <c r="D365" s="18">
        <v>0</v>
      </c>
    </row>
    <row r="366" spans="1:4" x14ac:dyDescent="0.2">
      <c r="A366" s="18" t="s">
        <v>107</v>
      </c>
      <c r="B366" s="18" t="s">
        <v>15</v>
      </c>
      <c r="C366" s="18" t="s">
        <v>0</v>
      </c>
      <c r="D366" s="18">
        <v>1</v>
      </c>
    </row>
    <row r="367" spans="1:4" x14ac:dyDescent="0.2">
      <c r="A367" s="18" t="s">
        <v>107</v>
      </c>
      <c r="B367" s="18" t="s">
        <v>15</v>
      </c>
      <c r="C367" s="18" t="s">
        <v>1</v>
      </c>
      <c r="D367" s="18">
        <v>0</v>
      </c>
    </row>
    <row r="368" spans="1:4" x14ac:dyDescent="0.2">
      <c r="A368" s="18" t="s">
        <v>107</v>
      </c>
      <c r="B368" s="18" t="s">
        <v>31</v>
      </c>
      <c r="C368" s="18" t="s">
        <v>0</v>
      </c>
      <c r="D368" s="18">
        <v>4</v>
      </c>
    </row>
    <row r="369" spans="1:4" x14ac:dyDescent="0.2">
      <c r="A369" s="18" t="s">
        <v>107</v>
      </c>
      <c r="B369" s="18" t="s">
        <v>31</v>
      </c>
      <c r="C369" s="18" t="s">
        <v>1</v>
      </c>
      <c r="D369" s="18">
        <v>0</v>
      </c>
    </row>
    <row r="370" spans="1:4" x14ac:dyDescent="0.2">
      <c r="A370" s="18" t="s">
        <v>107</v>
      </c>
      <c r="B370" s="18" t="s">
        <v>18</v>
      </c>
      <c r="C370" s="18" t="s">
        <v>0</v>
      </c>
      <c r="D370" s="18">
        <v>0</v>
      </c>
    </row>
    <row r="371" spans="1:4" x14ac:dyDescent="0.2">
      <c r="A371" s="18" t="s">
        <v>107</v>
      </c>
      <c r="B371" s="18" t="s">
        <v>18</v>
      </c>
      <c r="C371" s="18" t="s">
        <v>1</v>
      </c>
      <c r="D371" s="18">
        <v>0</v>
      </c>
    </row>
    <row r="372" spans="1:4" x14ac:dyDescent="0.2">
      <c r="A372" s="18" t="s">
        <v>107</v>
      </c>
      <c r="B372" s="18" t="s">
        <v>19</v>
      </c>
      <c r="C372" s="18" t="s">
        <v>0</v>
      </c>
      <c r="D372" s="18">
        <v>0</v>
      </c>
    </row>
    <row r="373" spans="1:4" x14ac:dyDescent="0.2">
      <c r="A373" s="18" t="s">
        <v>107</v>
      </c>
      <c r="B373" s="18" t="s">
        <v>19</v>
      </c>
      <c r="C373" s="18" t="s">
        <v>1</v>
      </c>
      <c r="D373" s="18">
        <v>0</v>
      </c>
    </row>
    <row r="374" spans="1:4" x14ac:dyDescent="0.2">
      <c r="A374" s="18" t="s">
        <v>107</v>
      </c>
      <c r="B374" s="18" t="s">
        <v>127</v>
      </c>
      <c r="C374" s="18" t="s">
        <v>0</v>
      </c>
      <c r="D374" s="18">
        <v>1</v>
      </c>
    </row>
    <row r="375" spans="1:4" x14ac:dyDescent="0.2">
      <c r="A375" s="18" t="s">
        <v>107</v>
      </c>
      <c r="B375" s="18" t="s">
        <v>127</v>
      </c>
      <c r="C375" s="18" t="s">
        <v>1</v>
      </c>
      <c r="D375" s="18">
        <v>0</v>
      </c>
    </row>
    <row r="376" spans="1:4" x14ac:dyDescent="0.2">
      <c r="A376" s="18" t="s">
        <v>107</v>
      </c>
      <c r="B376" s="18" t="s">
        <v>13</v>
      </c>
      <c r="C376" s="18" t="s">
        <v>0</v>
      </c>
      <c r="D376" s="18">
        <v>0</v>
      </c>
    </row>
    <row r="377" spans="1:4" x14ac:dyDescent="0.2">
      <c r="A377" s="18" t="s">
        <v>107</v>
      </c>
      <c r="B377" s="18" t="s">
        <v>13</v>
      </c>
      <c r="C377" s="18" t="s">
        <v>1</v>
      </c>
      <c r="D377" s="18">
        <v>0</v>
      </c>
    </row>
    <row r="378" spans="1:4" x14ac:dyDescent="0.2">
      <c r="A378" s="18" t="s">
        <v>107</v>
      </c>
      <c r="B378" s="18" t="s">
        <v>54</v>
      </c>
      <c r="C378" s="18" t="s">
        <v>0</v>
      </c>
      <c r="D378" s="18">
        <v>1</v>
      </c>
    </row>
    <row r="379" spans="1:4" x14ac:dyDescent="0.2">
      <c r="A379" s="18" t="s">
        <v>107</v>
      </c>
      <c r="B379" s="18" t="s">
        <v>54</v>
      </c>
      <c r="C379" s="18" t="s">
        <v>1</v>
      </c>
      <c r="D379" s="18">
        <v>1</v>
      </c>
    </row>
    <row r="380" spans="1:4" x14ac:dyDescent="0.2">
      <c r="A380" s="18" t="s">
        <v>107</v>
      </c>
      <c r="B380" s="18" t="s">
        <v>30</v>
      </c>
      <c r="C380" s="18" t="s">
        <v>0</v>
      </c>
      <c r="D380" s="18">
        <v>0</v>
      </c>
    </row>
    <row r="381" spans="1:4" x14ac:dyDescent="0.2">
      <c r="A381" s="18" t="s">
        <v>107</v>
      </c>
      <c r="B381" s="18" t="s">
        <v>30</v>
      </c>
      <c r="C381" s="18" t="s">
        <v>1</v>
      </c>
      <c r="D381" s="18">
        <v>0</v>
      </c>
    </row>
    <row r="382" spans="1:4" x14ac:dyDescent="0.2">
      <c r="A382" s="18" t="s">
        <v>107</v>
      </c>
      <c r="B382" s="18" t="s">
        <v>14</v>
      </c>
      <c r="C382" s="18" t="s">
        <v>0</v>
      </c>
      <c r="D382" s="18">
        <v>0</v>
      </c>
    </row>
    <row r="383" spans="1:4" x14ac:dyDescent="0.2">
      <c r="A383" s="18" t="s">
        <v>107</v>
      </c>
      <c r="B383" s="18" t="s">
        <v>14</v>
      </c>
      <c r="C383" s="18" t="s">
        <v>1</v>
      </c>
      <c r="D383" s="18">
        <v>0</v>
      </c>
    </row>
    <row r="384" spans="1:4" x14ac:dyDescent="0.2">
      <c r="A384" s="18" t="s">
        <v>107</v>
      </c>
      <c r="B384" s="18" t="s">
        <v>33</v>
      </c>
      <c r="C384" s="18" t="s">
        <v>0</v>
      </c>
      <c r="D384" s="18">
        <v>0</v>
      </c>
    </row>
    <row r="385" spans="1:4" x14ac:dyDescent="0.2">
      <c r="A385" s="18" t="s">
        <v>107</v>
      </c>
      <c r="B385" s="18" t="s">
        <v>33</v>
      </c>
      <c r="C385" s="18" t="s">
        <v>1</v>
      </c>
      <c r="D385" s="18">
        <v>0</v>
      </c>
    </row>
    <row r="386" spans="1:4" x14ac:dyDescent="0.2">
      <c r="A386" s="18" t="s">
        <v>107</v>
      </c>
      <c r="B386" s="18" t="s">
        <v>32</v>
      </c>
      <c r="C386" s="18" t="s">
        <v>0</v>
      </c>
      <c r="D386" s="18">
        <v>5</v>
      </c>
    </row>
    <row r="387" spans="1:4" x14ac:dyDescent="0.2">
      <c r="A387" s="18" t="s">
        <v>107</v>
      </c>
      <c r="B387" s="18" t="s">
        <v>32</v>
      </c>
      <c r="C387" s="18" t="s">
        <v>1</v>
      </c>
      <c r="D387" s="18">
        <v>1</v>
      </c>
    </row>
    <row r="388" spans="1:4" x14ac:dyDescent="0.2">
      <c r="A388" s="18" t="s">
        <v>107</v>
      </c>
      <c r="B388" s="18" t="s">
        <v>16</v>
      </c>
      <c r="C388" s="18" t="s">
        <v>0</v>
      </c>
      <c r="D388" s="18">
        <v>0</v>
      </c>
    </row>
    <row r="389" spans="1:4" x14ac:dyDescent="0.2">
      <c r="A389" s="18" t="s">
        <v>107</v>
      </c>
      <c r="B389" s="18" t="s">
        <v>16</v>
      </c>
      <c r="C389" s="18" t="s">
        <v>1</v>
      </c>
      <c r="D389" s="18">
        <v>0</v>
      </c>
    </row>
    <row r="390" spans="1:4" x14ac:dyDescent="0.2">
      <c r="A390" s="18" t="s">
        <v>107</v>
      </c>
      <c r="B390" s="18" t="s">
        <v>20</v>
      </c>
      <c r="C390" s="18" t="s">
        <v>0</v>
      </c>
      <c r="D390" s="18">
        <v>0</v>
      </c>
    </row>
    <row r="391" spans="1:4" x14ac:dyDescent="0.2">
      <c r="A391" s="18" t="s">
        <v>107</v>
      </c>
      <c r="B391" s="18" t="s">
        <v>20</v>
      </c>
      <c r="C391" s="18" t="s">
        <v>1</v>
      </c>
      <c r="D391" s="18">
        <v>0</v>
      </c>
    </row>
    <row r="392" spans="1:4" x14ac:dyDescent="0.2">
      <c r="A392" s="18" t="s">
        <v>122</v>
      </c>
      <c r="B392" s="18" t="s">
        <v>15</v>
      </c>
      <c r="C392" s="18" t="s">
        <v>0</v>
      </c>
      <c r="D392" s="18">
        <v>0</v>
      </c>
    </row>
    <row r="393" spans="1:4" x14ac:dyDescent="0.2">
      <c r="A393" s="18" t="s">
        <v>122</v>
      </c>
      <c r="B393" s="18" t="s">
        <v>15</v>
      </c>
      <c r="C393" s="18" t="s">
        <v>1</v>
      </c>
      <c r="D393" s="18">
        <v>0</v>
      </c>
    </row>
    <row r="394" spans="1:4" x14ac:dyDescent="0.2">
      <c r="A394" s="18" t="s">
        <v>122</v>
      </c>
      <c r="B394" s="18" t="s">
        <v>31</v>
      </c>
      <c r="C394" s="18" t="s">
        <v>0</v>
      </c>
      <c r="D394" s="18">
        <v>1</v>
      </c>
    </row>
    <row r="395" spans="1:4" x14ac:dyDescent="0.2">
      <c r="A395" s="18" t="s">
        <v>122</v>
      </c>
      <c r="B395" s="18" t="s">
        <v>31</v>
      </c>
      <c r="C395" s="18" t="s">
        <v>1</v>
      </c>
      <c r="D395" s="18">
        <v>0</v>
      </c>
    </row>
    <row r="396" spans="1:4" x14ac:dyDescent="0.2">
      <c r="A396" s="18" t="s">
        <v>122</v>
      </c>
      <c r="B396" s="18" t="s">
        <v>18</v>
      </c>
      <c r="C396" s="18" t="s">
        <v>0</v>
      </c>
      <c r="D396" s="18">
        <v>0</v>
      </c>
    </row>
    <row r="397" spans="1:4" x14ac:dyDescent="0.2">
      <c r="A397" s="18" t="s">
        <v>122</v>
      </c>
      <c r="B397" s="18" t="s">
        <v>18</v>
      </c>
      <c r="C397" s="18" t="s">
        <v>1</v>
      </c>
      <c r="D397" s="18">
        <v>0</v>
      </c>
    </row>
    <row r="398" spans="1:4" x14ac:dyDescent="0.2">
      <c r="A398" s="18" t="s">
        <v>122</v>
      </c>
      <c r="B398" s="18" t="s">
        <v>19</v>
      </c>
      <c r="C398" s="18" t="s">
        <v>0</v>
      </c>
      <c r="D398" s="18">
        <v>0</v>
      </c>
    </row>
    <row r="399" spans="1:4" x14ac:dyDescent="0.2">
      <c r="A399" s="18" t="s">
        <v>122</v>
      </c>
      <c r="B399" s="18" t="s">
        <v>19</v>
      </c>
      <c r="C399" s="18" t="s">
        <v>1</v>
      </c>
      <c r="D399" s="18">
        <v>0</v>
      </c>
    </row>
    <row r="400" spans="1:4" x14ac:dyDescent="0.2">
      <c r="A400" s="18" t="s">
        <v>122</v>
      </c>
      <c r="B400" s="18" t="s">
        <v>127</v>
      </c>
      <c r="C400" s="18" t="s">
        <v>0</v>
      </c>
      <c r="D400" s="18">
        <v>1</v>
      </c>
    </row>
    <row r="401" spans="1:4" x14ac:dyDescent="0.2">
      <c r="A401" s="18" t="s">
        <v>122</v>
      </c>
      <c r="B401" s="18" t="s">
        <v>127</v>
      </c>
      <c r="C401" s="18" t="s">
        <v>1</v>
      </c>
      <c r="D401" s="18">
        <v>0</v>
      </c>
    </row>
    <row r="402" spans="1:4" x14ac:dyDescent="0.2">
      <c r="A402" s="18" t="s">
        <v>122</v>
      </c>
      <c r="B402" s="18" t="s">
        <v>13</v>
      </c>
      <c r="C402" s="18" t="s">
        <v>0</v>
      </c>
      <c r="D402" s="18">
        <v>0</v>
      </c>
    </row>
    <row r="403" spans="1:4" x14ac:dyDescent="0.2">
      <c r="A403" s="18" t="s">
        <v>122</v>
      </c>
      <c r="B403" s="18" t="s">
        <v>13</v>
      </c>
      <c r="C403" s="18" t="s">
        <v>1</v>
      </c>
      <c r="D403" s="18">
        <v>0</v>
      </c>
    </row>
    <row r="404" spans="1:4" x14ac:dyDescent="0.2">
      <c r="A404" s="18" t="s">
        <v>122</v>
      </c>
      <c r="B404" s="18" t="s">
        <v>54</v>
      </c>
      <c r="C404" s="18" t="s">
        <v>0</v>
      </c>
      <c r="D404" s="18">
        <v>4</v>
      </c>
    </row>
    <row r="405" spans="1:4" x14ac:dyDescent="0.2">
      <c r="A405" s="18" t="s">
        <v>122</v>
      </c>
      <c r="B405" s="18" t="s">
        <v>54</v>
      </c>
      <c r="C405" s="18" t="s">
        <v>1</v>
      </c>
      <c r="D405" s="18">
        <v>0</v>
      </c>
    </row>
    <row r="406" spans="1:4" x14ac:dyDescent="0.2">
      <c r="A406" s="18" t="s">
        <v>122</v>
      </c>
      <c r="B406" s="18" t="s">
        <v>30</v>
      </c>
      <c r="C406" s="18" t="s">
        <v>0</v>
      </c>
      <c r="D406" s="18">
        <v>1</v>
      </c>
    </row>
    <row r="407" spans="1:4" x14ac:dyDescent="0.2">
      <c r="A407" s="18" t="s">
        <v>122</v>
      </c>
      <c r="B407" s="18" t="s">
        <v>30</v>
      </c>
      <c r="C407" s="18" t="s">
        <v>1</v>
      </c>
      <c r="D407" s="18">
        <v>1</v>
      </c>
    </row>
    <row r="408" spans="1:4" x14ac:dyDescent="0.2">
      <c r="A408" s="18" t="s">
        <v>122</v>
      </c>
      <c r="B408" s="18" t="s">
        <v>14</v>
      </c>
      <c r="C408" s="18" t="s">
        <v>0</v>
      </c>
      <c r="D408" s="18">
        <v>0</v>
      </c>
    </row>
    <row r="409" spans="1:4" x14ac:dyDescent="0.2">
      <c r="A409" s="18" t="s">
        <v>122</v>
      </c>
      <c r="B409" s="18" t="s">
        <v>14</v>
      </c>
      <c r="C409" s="18" t="s">
        <v>1</v>
      </c>
      <c r="D409" s="18">
        <v>0</v>
      </c>
    </row>
    <row r="410" spans="1:4" x14ac:dyDescent="0.2">
      <c r="A410" s="18" t="s">
        <v>122</v>
      </c>
      <c r="B410" s="18" t="s">
        <v>33</v>
      </c>
      <c r="C410" s="18" t="s">
        <v>0</v>
      </c>
      <c r="D410" s="18">
        <v>0</v>
      </c>
    </row>
    <row r="411" spans="1:4" x14ac:dyDescent="0.2">
      <c r="A411" s="18" t="s">
        <v>122</v>
      </c>
      <c r="B411" s="18" t="s">
        <v>33</v>
      </c>
      <c r="C411" s="18" t="s">
        <v>1</v>
      </c>
      <c r="D411" s="18">
        <v>1</v>
      </c>
    </row>
    <row r="412" spans="1:4" x14ac:dyDescent="0.2">
      <c r="A412" s="18" t="s">
        <v>122</v>
      </c>
      <c r="B412" s="18" t="s">
        <v>32</v>
      </c>
      <c r="C412" s="18" t="s">
        <v>0</v>
      </c>
      <c r="D412" s="18">
        <v>3</v>
      </c>
    </row>
    <row r="413" spans="1:4" x14ac:dyDescent="0.2">
      <c r="A413" s="18" t="s">
        <v>122</v>
      </c>
      <c r="B413" s="18" t="s">
        <v>32</v>
      </c>
      <c r="C413" s="18" t="s">
        <v>1</v>
      </c>
      <c r="D413" s="18">
        <v>3</v>
      </c>
    </row>
    <row r="414" spans="1:4" x14ac:dyDescent="0.2">
      <c r="A414" s="18" t="s">
        <v>122</v>
      </c>
      <c r="B414" s="18" t="s">
        <v>16</v>
      </c>
      <c r="C414" s="18" t="s">
        <v>0</v>
      </c>
      <c r="D414" s="18">
        <v>1</v>
      </c>
    </row>
    <row r="415" spans="1:4" x14ac:dyDescent="0.2">
      <c r="A415" s="18" t="s">
        <v>122</v>
      </c>
      <c r="B415" s="18" t="s">
        <v>16</v>
      </c>
      <c r="C415" s="18" t="s">
        <v>1</v>
      </c>
      <c r="D415" s="18">
        <v>0</v>
      </c>
    </row>
    <row r="416" spans="1:4" x14ac:dyDescent="0.2">
      <c r="A416" s="18" t="s">
        <v>122</v>
      </c>
      <c r="B416" s="18" t="s">
        <v>20</v>
      </c>
      <c r="C416" s="18" t="s">
        <v>0</v>
      </c>
      <c r="D416" s="18">
        <v>1</v>
      </c>
    </row>
    <row r="417" spans="1:4" x14ac:dyDescent="0.2">
      <c r="A417" s="18" t="s">
        <v>122</v>
      </c>
      <c r="B417" s="18" t="s">
        <v>20</v>
      </c>
      <c r="C417" s="18" t="s">
        <v>1</v>
      </c>
      <c r="D417" s="18">
        <v>0</v>
      </c>
    </row>
  </sheetData>
  <pageMargins left="0.7" right="0.7" top="0.75" bottom="0.75" header="0.3" footer="0.3"/>
  <pageSetup paperSize="9" orientation="portrait" horizontalDpi="1200" verticalDpi="1200"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rgb="FFFF0000"/>
  </sheetPr>
  <dimension ref="A1:N50"/>
  <sheetViews>
    <sheetView showGridLines="0" zoomScaleNormal="100" workbookViewId="0">
      <selection activeCell="I11" sqref="I11"/>
    </sheetView>
  </sheetViews>
  <sheetFormatPr defaultColWidth="9.140625" defaultRowHeight="15" x14ac:dyDescent="0.2"/>
  <cols>
    <col min="1" max="1" width="33.5703125" style="18" customWidth="1"/>
    <col min="2" max="4" width="10.5703125" style="18" customWidth="1"/>
    <col min="5" max="5" width="1.85546875" style="18" bestFit="1" customWidth="1"/>
    <col min="6" max="8" width="10.5703125" style="18" customWidth="1"/>
    <col min="9" max="9" width="5.5703125" style="18" bestFit="1" customWidth="1"/>
    <col min="10" max="12" width="10.5703125" style="18" customWidth="1"/>
    <col min="13" max="16384" width="9.140625" style="18"/>
  </cols>
  <sheetData>
    <row r="1" spans="1:14" ht="37.5" customHeight="1" x14ac:dyDescent="0.2">
      <c r="A1" s="81"/>
      <c r="B1" s="82"/>
      <c r="C1" s="82"/>
      <c r="D1" s="82"/>
      <c r="E1" s="82"/>
      <c r="F1" s="82"/>
      <c r="G1" s="82"/>
      <c r="H1" s="82"/>
      <c r="I1" s="82"/>
      <c r="J1" s="82"/>
      <c r="K1" s="82"/>
      <c r="L1" s="82"/>
      <c r="M1" s="40"/>
      <c r="N1" s="40"/>
    </row>
    <row r="3" spans="1:14" ht="15.75" x14ac:dyDescent="0.2">
      <c r="A3" s="41"/>
    </row>
    <row r="4" spans="1:14" ht="15.75" x14ac:dyDescent="0.2">
      <c r="A4" s="83" t="str">
        <f>FIRE0301!A4</f>
        <v>2025/26</v>
      </c>
      <c r="B4" s="83"/>
      <c r="L4" s="39"/>
    </row>
    <row r="6" spans="1:14" x14ac:dyDescent="0.2">
      <c r="B6" s="84" t="s">
        <v>62</v>
      </c>
      <c r="C6" s="84"/>
      <c r="D6" s="84"/>
      <c r="F6" s="84" t="s">
        <v>63</v>
      </c>
      <c r="G6" s="84"/>
      <c r="H6" s="84"/>
      <c r="J6" s="84" t="s">
        <v>2</v>
      </c>
      <c r="K6" s="84"/>
      <c r="L6" s="84"/>
    </row>
    <row r="7" spans="1:14" ht="20.100000000000001" customHeight="1" x14ac:dyDescent="0.2">
      <c r="A7" s="43" t="s">
        <v>21</v>
      </c>
      <c r="B7" s="44" t="s">
        <v>9</v>
      </c>
      <c r="C7" s="44" t="s">
        <v>0</v>
      </c>
      <c r="D7" s="44" t="s">
        <v>1</v>
      </c>
      <c r="E7" s="44"/>
      <c r="F7" s="44" t="s">
        <v>9</v>
      </c>
      <c r="G7" s="44" t="s">
        <v>0</v>
      </c>
      <c r="H7" s="44" t="s">
        <v>1</v>
      </c>
      <c r="I7" s="44"/>
      <c r="J7" s="44" t="s">
        <v>9</v>
      </c>
      <c r="K7" s="44" t="s">
        <v>0</v>
      </c>
      <c r="L7" s="44" t="s">
        <v>1</v>
      </c>
    </row>
    <row r="8" spans="1:14" ht="15.75" x14ac:dyDescent="0.25">
      <c r="A8" s="17" t="s">
        <v>9</v>
      </c>
      <c r="B8" s="38" cm="1">
        <f t="array" ref="B8">IF($A$4="2009/10",SUM('0910'!$C$2:$C$100000),SUMPRODUCT(('Data - primary fires'!$A$2:$A$99636=$A$4)*('Data - primary fires'!$D$2:$D$99636)))</f>
        <v>13679</v>
      </c>
      <c r="C8" s="38" cm="1">
        <f t="array" ref="C8">IF($A$4="2009/10",SUMPRODUCT(('0910'!$B$2:$B$100000=C$7)*('0910'!$C$2:$C$100000)),SUMPRODUCT(('Data - primary fires'!$A$2:$A$99636=$A$4)*('Data - primary fires'!$C$2:$C$99636=C$7)*('Data - primary fires'!$D$2:$D$99636)))</f>
        <v>9953</v>
      </c>
      <c r="D8" s="38" cm="1">
        <f t="array" ref="D8">IF($A$4="2009/10",SUMPRODUCT(('0910'!$B$2:$B$100000=D$7)*('0910'!$C$2:$C$100000)),SUMPRODUCT(('Data - primary fires'!$A$2:$A$99636=$A$4)*('Data - primary fires'!$C$2:$C$99636=D$7)*('Data - primary fires'!$D$2:$D$99636)))</f>
        <v>3726</v>
      </c>
      <c r="E8" s="38"/>
      <c r="F8" s="38" cm="1">
        <f t="array" ref="F8">IF($A$4="2009/10",SUM('0910'!$D$2:$D$100000),SUMPRODUCT(('Data - fatalities'!$A$2:$A$99636=$A$4)*('Data - fatalities'!$D$2:$D$99636)))</f>
        <v>17</v>
      </c>
      <c r="G8" s="38" cm="1">
        <f t="array" ref="G8">IF($A$4="2009/10",SUMPRODUCT(('0910'!$B$2:$B$100000=G$7)*('0910'!$D$2:$D$100000)),SUMPRODUCT(('Data - fatalities'!$A$2:$A$99636=$A$4)*('Data - fatalities'!$C$2:$C$99636=G$7)*('Data - fatalities'!$D$2:$D$99636)))</f>
        <v>12</v>
      </c>
      <c r="H8" s="38" cm="1">
        <f t="array" ref="H8">IF($A$4="2009/10",SUMPRODUCT(('0910'!$B$2:$B$100000=H$7)*('0910'!$D$2:$D$100000)),SUMPRODUCT(('Data - fatalities'!$A$2:$A$99636=$A$4)*('Data - fatalities'!$C$2:$C$99636=H$7)*('Data - fatalities'!$D$2:$D$99636)))</f>
        <v>5</v>
      </c>
      <c r="I8" s="38"/>
      <c r="J8" s="38" cm="1">
        <f t="array" ref="J8">IF($A$4="2009/10",SUM('0910'!$E$2:$E$100000),SUMPRODUCT(('Data - casualties'!$A$2:$A$99636=$A$4)*('Data - casualties'!$D$2:$D$99636)))</f>
        <v>991</v>
      </c>
      <c r="K8" s="38" cm="1">
        <f t="array" ref="K8">IF($A$4="2009/10",SUMPRODUCT(('0910'!$B$2:$B$100000=K$7)*('0910'!$E$2:$E$100000)),SUMPRODUCT(('Data - casualties'!$A$2:$A$99636=$A$4)*('Data - casualties'!$C$2:$C$99636=K$7)*('Data - casualties'!$D$2:$D$99636)))</f>
        <v>744</v>
      </c>
      <c r="L8" s="38" cm="1">
        <f t="array" ref="L8">IF($A$4="2009/10",SUMPRODUCT(('0910'!$B$2:$B$100000=L$7)*('0910'!$E$2:$E$100000)),SUMPRODUCT(('Data - casualties'!$A$2:$A$99636=$A$4)*('Data - casualties'!$C$2:$C$99636=L$7)*('Data - casualties'!$D$2:$D$99636)))</f>
        <v>247</v>
      </c>
    </row>
    <row r="9" spans="1:14" ht="15.75" x14ac:dyDescent="0.25">
      <c r="A9" s="18" t="s">
        <v>14</v>
      </c>
      <c r="B9" s="38" cm="1">
        <f t="array" ref="B9">IF($A$4="2009/10",SUMPRODUCT(('0910'!$A$2:$A$100000=$A9)*('0910'!$C$2:$C$100000)),SUMPRODUCT(('Data - primary fires'!$A$2:$A$99636=$A$4)*('Data - primary fires'!$B$2:$B$99636=$A9)*('Data - primary fires'!$D$2:$D$99636)))</f>
        <v>339</v>
      </c>
      <c r="C9" s="39" cm="1">
        <f t="array" ref="C9">IF($A$4="2009/10",SUMPRODUCT(('0910'!$A$2:$A$100000=$A9)*('0910'!$B$2:$B$100000=C$7)*('0910'!$C$2:$C$100000)),SUMPRODUCT(('Data - primary fires'!$A$2:$A$99636=$A$4)*('Data - primary fires'!$B$2:$B$99636=$A9)*('Data - primary fires'!$C$2:$C$99636=C$7)*('Data - primary fires'!$D$2:$D$99636)))</f>
        <v>284</v>
      </c>
      <c r="D9" s="39" cm="1">
        <f t="array" ref="D9">IF($A$4="2009/10",SUMPRODUCT(('0910'!$A$2:$A$100000=$A9)*('0910'!$B$2:$B$100000=C$7)*('0910'!$C$2:$C$100000)),SUMPRODUCT(('Data - primary fires'!$A$2:$A$99636=$A$4)*('Data - primary fires'!$B$2:$B$99636=$A9)*('Data - primary fires'!$C$2:$C$99636=D$7)*('Data - primary fires'!$D$2:$D$99636)))</f>
        <v>55</v>
      </c>
      <c r="E9" s="38"/>
      <c r="F9" s="38" cm="1">
        <f t="array" ref="F9">IF($A$4="2009/10",SUMPRODUCT(('0910'!$A$2:$A$100000=$A9)*('0910'!$D$2:$D$100000)),SUMPRODUCT(('Data - fatalities'!$A$2:$A$99636=$A$4)*('Data - fatalities'!$B$2:$B$99636=$A9)*('Data - fatalities'!$D$2:$D$99636)))</f>
        <v>0</v>
      </c>
      <c r="G9" s="39" cm="1">
        <f t="array" ref="G9">IF($A$4="2009/10",SUMPRODUCT(('0910'!$A$2:$A$100000=$A9)*('0910'!$B$2:$B$100000=G$7)*('0910'!$D$2:$D$100000)),SUMPRODUCT(('Data - fatalities'!$A$2:$A$99636=$A$4)*('Data - fatalities'!$B$2:$B$99636=$A9)*('Data - fatalities'!$C$2:$C$99636=G$7)*('Data - fatalities'!$D$2:$D$99636)))</f>
        <v>0</v>
      </c>
      <c r="H9" s="39" cm="1">
        <f t="array" ref="H9">IF($A$4="2009/10",SUMPRODUCT(('0910'!$A$2:$A$100000=$A9)*('0910'!$B$2:$B$100000=H$7)*('0910'!$D$2:$D$100000)),SUMPRODUCT(('Data - fatalities'!$A$2:$A$99636=$A$4)*('Data - fatalities'!$B$2:$B$99636=$A9)*('Data - fatalities'!$C$2:$C$99636=H$7)*('Data - fatalities'!$D$2:$D$99636)))</f>
        <v>0</v>
      </c>
      <c r="I9" s="38"/>
      <c r="J9" s="38" cm="1">
        <f t="array" ref="J9">IF($A$4="2009/10",SUMPRODUCT(('0910'!$A$2:$A$100000=$A9)*('0910'!$E$2:$E$100000)),SUMPRODUCT(('Data - casualties'!$A$2:$A$99636=$A$4)*('Data - casualties'!$B$2:$B$99636=$A9)*('Data - casualties'!$D$2:$D$99636)))</f>
        <v>8</v>
      </c>
      <c r="K9" s="39" cm="1">
        <f t="array" ref="K9">IF($A$4="2009/10",SUMPRODUCT(('0910'!$A$2:$A$100000=$A9)*('0910'!$B$2:$B$100000=K$7)*('0910'!$E$2:$E$100000)),SUMPRODUCT(('Data - casualties'!$A$2:$A$99636=$A$4)*('Data - casualties'!$B$2:$B$99636=$A9)*('Data - casualties'!$C$2:$C$99636=K$7)*('Data - casualties'!$D$2:$D$99636)))</f>
        <v>7</v>
      </c>
      <c r="L9" s="39" cm="1">
        <f t="array" ref="L9">IF($A$4="2009/10",SUMPRODUCT(('0910'!$A$2:$A$100000=$A9)*('0910'!$B$2:$B$100000=L$7)*('0910'!$E$2:$E$100000)),SUMPRODUCT(('Data - casualties'!$A$2:$A$99636=$A$4)*('Data - casualties'!$B$2:$B$99636=$A9)*('Data - casualties'!$C$2:$C$99636=L$7)*('Data - casualties'!$D$2:$D$99636)))</f>
        <v>1</v>
      </c>
    </row>
    <row r="10" spans="1:14" ht="15.75" x14ac:dyDescent="0.25">
      <c r="A10" s="18" t="s">
        <v>16</v>
      </c>
      <c r="B10" s="38" cm="1">
        <f t="array" ref="B10">IF($A$4="2009/10",SUMPRODUCT(('0910'!$A$2:$A$100000=$A10)*('0910'!$C$2:$C$100000)),SUMPRODUCT(('Data - primary fires'!$A$2:$A$99636=$A$4)*('Data - primary fires'!$B$2:$B$99636=$A10)*('Data - primary fires'!$D$2:$D$99636)))</f>
        <v>1195</v>
      </c>
      <c r="C10" s="39" cm="1">
        <f t="array" ref="C10">IF($A$4="2009/10",SUMPRODUCT(('0910'!$A$2:$A$100000=$A10)*('0910'!$B$2:$B$100000=C$7)*('0910'!$C$2:$C$100000)),SUMPRODUCT(('Data - primary fires'!$A$2:$A$99636=$A$4)*('Data - primary fires'!$B$2:$B$99636=$A10)*('Data - primary fires'!$C$2:$C$99636=C$7)*('Data - primary fires'!$D$2:$D$99636)))</f>
        <v>1012</v>
      </c>
      <c r="D10" s="39" cm="1">
        <f t="array" ref="D10">IF($A$4="2009/10",SUMPRODUCT(('0910'!$A$2:$A$100000=$A10)*('0910'!$B$2:$B$100000=C$7)*('0910'!$C$2:$C$100000)),SUMPRODUCT(('Data - primary fires'!$A$2:$A$99636=$A$4)*('Data - primary fires'!$B$2:$B$99636=$A10)*('Data - primary fires'!$C$2:$C$99636=D$7)*('Data - primary fires'!$D$2:$D$99636)))</f>
        <v>183</v>
      </c>
      <c r="E10" s="38"/>
      <c r="F10" s="38" cm="1">
        <f t="array" ref="F10">IF($A$4="2009/10",SUMPRODUCT(('0910'!$A$2:$A$100000=$A10)*('0910'!$D$2:$D$100000)),SUMPRODUCT(('Data - fatalities'!$A$2:$A$99636=$A$4)*('Data - fatalities'!$B$2:$B$99636=$A10)*('Data - fatalities'!$D$2:$D$99636)))</f>
        <v>1</v>
      </c>
      <c r="G10" s="39" cm="1">
        <f t="array" ref="G10">IF($A$4="2009/10",SUMPRODUCT(('0910'!$A$2:$A$100000=$A10)*('0910'!$B$2:$B$100000=G$7)*('0910'!$D$2:$D$100000)),SUMPRODUCT(('Data - fatalities'!$A$2:$A$99636=$A$4)*('Data - fatalities'!$B$2:$B$99636=$A10)*('Data - fatalities'!$C$2:$C$99636=G$7)*('Data - fatalities'!$D$2:$D$99636)))</f>
        <v>1</v>
      </c>
      <c r="H10" s="39" cm="1">
        <f t="array" ref="H10">IF($A$4="2009/10",SUMPRODUCT(('0910'!$A$2:$A$100000=$A10)*('0910'!$B$2:$B$100000=H$7)*('0910'!$D$2:$D$100000)),SUMPRODUCT(('Data - fatalities'!$A$2:$A$99636=$A$4)*('Data - fatalities'!$B$2:$B$99636=$A10)*('Data - fatalities'!$C$2:$C$99636=H$7)*('Data - fatalities'!$D$2:$D$99636)))</f>
        <v>0</v>
      </c>
      <c r="I10" s="38"/>
      <c r="J10" s="38" cm="1">
        <f t="array" ref="J10">IF($A$4="2009/10",SUMPRODUCT(('0910'!$A$2:$A$100000=$A10)*('0910'!$E$2:$E$100000)),SUMPRODUCT(('Data - casualties'!$A$2:$A$99636=$A$4)*('Data - casualties'!$B$2:$B$99636=$A10)*('Data - casualties'!$D$2:$D$99636)))</f>
        <v>33</v>
      </c>
      <c r="K10" s="39" cm="1">
        <f t="array" ref="K10">IF($A$4="2009/10",SUMPRODUCT(('0910'!$A$2:$A$100000=$A10)*('0910'!$B$2:$B$100000=K$7)*('0910'!$E$2:$E$100000)),SUMPRODUCT(('Data - casualties'!$A$2:$A$99636=$A$4)*('Data - casualties'!$B$2:$B$99636=$A10)*('Data - casualties'!$C$2:$C$99636=K$7)*('Data - casualties'!$D$2:$D$99636)))</f>
        <v>24</v>
      </c>
      <c r="L10" s="39" cm="1">
        <f t="array" ref="L10">IF($A$4="2009/10",SUMPRODUCT(('0910'!$A$2:$A$100000=$A10)*('0910'!$B$2:$B$100000=L$7)*('0910'!$E$2:$E$100000)),SUMPRODUCT(('Data - casualties'!$A$2:$A$99636=$A$4)*('Data - casualties'!$B$2:$B$99636=$A10)*('Data - casualties'!$C$2:$C$99636=L$7)*('Data - casualties'!$D$2:$D$99636)))</f>
        <v>9</v>
      </c>
    </row>
    <row r="11" spans="1:14" ht="15.75" x14ac:dyDescent="0.25">
      <c r="A11" s="18" t="s">
        <v>30</v>
      </c>
      <c r="B11" s="38" cm="1">
        <f t="array" ref="B11">IF($A$4="2009/10",SUMPRODUCT(('0910'!$A$2:$A$100000=$A11)*('0910'!$C$2:$C$100000)),SUMPRODUCT(('Data - primary fires'!$A$2:$A$99636=$A$4)*('Data - primary fires'!$B$2:$B$99636=$A11)*('Data - primary fires'!$D$2:$D$99636)))</f>
        <v>1806</v>
      </c>
      <c r="C11" s="39" cm="1">
        <f t="array" ref="C11">IF($A$4="2009/10",SUMPRODUCT(('0910'!$A$2:$A$100000=$A11)*('0910'!$B$2:$B$100000=C$7)*('0910'!$C$2:$C$100000)),SUMPRODUCT(('Data - primary fires'!$A$2:$A$99636=$A$4)*('Data - primary fires'!$B$2:$B$99636=$A11)*('Data - primary fires'!$C$2:$C$99636=C$7)*('Data - primary fires'!$D$2:$D$99636)))</f>
        <v>1637</v>
      </c>
      <c r="D11" s="39" cm="1">
        <f t="array" ref="D11">IF($A$4="2009/10",SUMPRODUCT(('0910'!$A$2:$A$100000=$A11)*('0910'!$B$2:$B$100000=C$7)*('0910'!$C$2:$C$100000)),SUMPRODUCT(('Data - primary fires'!$A$2:$A$99636=$A$4)*('Data - primary fires'!$B$2:$B$99636=$A11)*('Data - primary fires'!$C$2:$C$99636=D$7)*('Data - primary fires'!$D$2:$D$99636)))</f>
        <v>169</v>
      </c>
      <c r="E11" s="38"/>
      <c r="F11" s="38" cm="1">
        <f t="array" ref="F11">IF($A$4="2009/10",SUMPRODUCT(('0910'!$A$2:$A$100000=$A11)*('0910'!$D$2:$D$100000)),SUMPRODUCT(('Data - fatalities'!$A$2:$A$99636=$A$4)*('Data - fatalities'!$B$2:$B$99636=$A11)*('Data - fatalities'!$D$2:$D$99636)))</f>
        <v>2</v>
      </c>
      <c r="G11" s="39" cm="1">
        <f t="array" ref="G11">IF($A$4="2009/10",SUMPRODUCT(('0910'!$A$2:$A$100000=$A11)*('0910'!$B$2:$B$100000=G$7)*('0910'!$D$2:$D$100000)),SUMPRODUCT(('Data - fatalities'!$A$2:$A$99636=$A$4)*('Data - fatalities'!$B$2:$B$99636=$A11)*('Data - fatalities'!$C$2:$C$99636=G$7)*('Data - fatalities'!$D$2:$D$99636)))</f>
        <v>1</v>
      </c>
      <c r="H11" s="39" cm="1">
        <f t="array" ref="H11">IF($A$4="2009/10",SUMPRODUCT(('0910'!$A$2:$A$100000=$A11)*('0910'!$B$2:$B$100000=H$7)*('0910'!$D$2:$D$100000)),SUMPRODUCT(('Data - fatalities'!$A$2:$A$99636=$A$4)*('Data - fatalities'!$B$2:$B$99636=$A11)*('Data - fatalities'!$C$2:$C$99636=H$7)*('Data - fatalities'!$D$2:$D$99636)))</f>
        <v>1</v>
      </c>
      <c r="I11" s="38"/>
      <c r="J11" s="38" cm="1">
        <f t="array" ref="J11">IF($A$4="2009/10",SUMPRODUCT(('0910'!$A$2:$A$100000=$A11)*('0910'!$E$2:$E$100000)),SUMPRODUCT(('Data - casualties'!$A$2:$A$99636=$A$4)*('Data - casualties'!$B$2:$B$99636=$A11)*('Data - casualties'!$D$2:$D$99636)))</f>
        <v>135</v>
      </c>
      <c r="K11" s="39" cm="1">
        <f t="array" ref="K11">IF($A$4="2009/10",SUMPRODUCT(('0910'!$A$2:$A$100000=$A11)*('0910'!$B$2:$B$100000=K$7)*('0910'!$E$2:$E$100000)),SUMPRODUCT(('Data - casualties'!$A$2:$A$99636=$A$4)*('Data - casualties'!$B$2:$B$99636=$A11)*('Data - casualties'!$C$2:$C$99636=K$7)*('Data - casualties'!$D$2:$D$99636)))</f>
        <v>129</v>
      </c>
      <c r="L11" s="39" cm="1">
        <f t="array" ref="L11">IF($A$4="2009/10",SUMPRODUCT(('0910'!$A$2:$A$100000=$A11)*('0910'!$B$2:$B$100000=L$7)*('0910'!$E$2:$E$100000)),SUMPRODUCT(('Data - casualties'!$A$2:$A$99636=$A$4)*('Data - casualties'!$B$2:$B$99636=$A11)*('Data - casualties'!$C$2:$C$99636=L$7)*('Data - casualties'!$D$2:$D$99636)))</f>
        <v>6</v>
      </c>
    </row>
    <row r="12" spans="1:14" ht="15.75" x14ac:dyDescent="0.25">
      <c r="A12" s="18" t="s">
        <v>15</v>
      </c>
      <c r="B12" s="38" cm="1">
        <f t="array" ref="B12">IF($A$4="2009/10",SUMPRODUCT(('0910'!$A$2:$A$100000=$A12)*('0910'!$C$2:$C$100000)),SUMPRODUCT(('Data - primary fires'!$A$2:$A$99636=$A$4)*('Data - primary fires'!$B$2:$B$99636=$A12)*('Data - primary fires'!$D$2:$D$99636)))</f>
        <v>397</v>
      </c>
      <c r="C12" s="39" cm="1">
        <f t="array" ref="C12">IF($A$4="2009/10",SUMPRODUCT(('0910'!$A$2:$A$100000=$A12)*('0910'!$B$2:$B$100000=C$7)*('0910'!$C$2:$C$100000)),SUMPRODUCT(('Data - primary fires'!$A$2:$A$99636=$A$4)*('Data - primary fires'!$B$2:$B$99636=$A12)*('Data - primary fires'!$C$2:$C$99636=C$7)*('Data - primary fires'!$D$2:$D$99636)))</f>
        <v>329</v>
      </c>
      <c r="D12" s="39" cm="1">
        <f t="array" ref="D12">IF($A$4="2009/10",SUMPRODUCT(('0910'!$A$2:$A$100000=$A12)*('0910'!$B$2:$B$100000=C$7)*('0910'!$C$2:$C$100000)),SUMPRODUCT(('Data - primary fires'!$A$2:$A$99636=$A$4)*('Data - primary fires'!$B$2:$B$99636=$A12)*('Data - primary fires'!$C$2:$C$99636=D$7)*('Data - primary fires'!$D$2:$D$99636)))</f>
        <v>68</v>
      </c>
      <c r="E12" s="38"/>
      <c r="F12" s="38" cm="1">
        <f t="array" ref="F12">IF($A$4="2009/10",SUMPRODUCT(('0910'!$A$2:$A$100000=$A12)*('0910'!$D$2:$D$100000)),SUMPRODUCT(('Data - fatalities'!$A$2:$A$99636=$A$4)*('Data - fatalities'!$B$2:$B$99636=$A12)*('Data - fatalities'!$D$2:$D$99636)))</f>
        <v>0</v>
      </c>
      <c r="G12" s="39" cm="1">
        <f t="array" ref="G12">IF($A$4="2009/10",SUMPRODUCT(('0910'!$A$2:$A$100000=$A12)*('0910'!$B$2:$B$100000=G$7)*('0910'!$D$2:$D$100000)),SUMPRODUCT(('Data - fatalities'!$A$2:$A$99636=$A$4)*('Data - fatalities'!$B$2:$B$99636=$A12)*('Data - fatalities'!$C$2:$C$99636=G$7)*('Data - fatalities'!$D$2:$D$99636)))</f>
        <v>0</v>
      </c>
      <c r="H12" s="39" cm="1">
        <f t="array" ref="H12">IF($A$4="2009/10",SUMPRODUCT(('0910'!$A$2:$A$100000=$A12)*('0910'!$B$2:$B$100000=H$7)*('0910'!$D$2:$D$100000)),SUMPRODUCT(('Data - fatalities'!$A$2:$A$99636=$A$4)*('Data - fatalities'!$B$2:$B$99636=$A12)*('Data - fatalities'!$C$2:$C$99636=H$7)*('Data - fatalities'!$D$2:$D$99636)))</f>
        <v>0</v>
      </c>
      <c r="I12" s="38"/>
      <c r="J12" s="38" cm="1">
        <f t="array" ref="J12">IF($A$4="2009/10",SUMPRODUCT(('0910'!$A$2:$A$100000=$A12)*('0910'!$E$2:$E$100000)),SUMPRODUCT(('Data - casualties'!$A$2:$A$99636=$A$4)*('Data - casualties'!$B$2:$B$99636=$A12)*('Data - casualties'!$D$2:$D$99636)))</f>
        <v>38</v>
      </c>
      <c r="K12" s="39" cm="1">
        <f t="array" ref="K12">IF($A$4="2009/10",SUMPRODUCT(('0910'!$A$2:$A$100000=$A12)*('0910'!$B$2:$B$100000=K$7)*('0910'!$E$2:$E$100000)),SUMPRODUCT(('Data - casualties'!$A$2:$A$99636=$A$4)*('Data - casualties'!$B$2:$B$99636=$A12)*('Data - casualties'!$C$2:$C$99636=K$7)*('Data - casualties'!$D$2:$D$99636)))</f>
        <v>38</v>
      </c>
      <c r="L12" s="39" cm="1">
        <f t="array" ref="L12">IF($A$4="2009/10",SUMPRODUCT(('0910'!$A$2:$A$100000=$A12)*('0910'!$B$2:$B$100000=L$7)*('0910'!$E$2:$E$100000)),SUMPRODUCT(('Data - casualties'!$A$2:$A$99636=$A$4)*('Data - casualties'!$B$2:$B$99636=$A12)*('Data - casualties'!$C$2:$C$99636=L$7)*('Data - casualties'!$D$2:$D$99636)))</f>
        <v>0</v>
      </c>
    </row>
    <row r="13" spans="1:14" ht="15.75" x14ac:dyDescent="0.25">
      <c r="A13" s="18" t="s">
        <v>13</v>
      </c>
      <c r="B13" s="38" cm="1">
        <f t="array" ref="B13">IF($A$4="2009/10",SUMPRODUCT(('0910'!$A$2:$A$100000=$A13)*('0910'!$C$2:$C$100000)),SUMPRODUCT(('Data - primary fires'!$A$2:$A$99636=$A$4)*('Data - primary fires'!$B$2:$B$99636=$A13)*('Data - primary fires'!$D$2:$D$99636)))</f>
        <v>475</v>
      </c>
      <c r="C13" s="39" cm="1">
        <f t="array" ref="C13">IF($A$4="2009/10",SUMPRODUCT(('0910'!$A$2:$A$100000=$A13)*('0910'!$B$2:$B$100000=C$7)*('0910'!$C$2:$C$100000)),SUMPRODUCT(('Data - primary fires'!$A$2:$A$99636=$A$4)*('Data - primary fires'!$B$2:$B$99636=$A13)*('Data - primary fires'!$C$2:$C$99636=C$7)*('Data - primary fires'!$D$2:$D$99636)))</f>
        <v>330</v>
      </c>
      <c r="D13" s="39" cm="1">
        <f t="array" ref="D13">IF($A$4="2009/10",SUMPRODUCT(('0910'!$A$2:$A$100000=$A13)*('0910'!$B$2:$B$100000=C$7)*('0910'!$C$2:$C$100000)),SUMPRODUCT(('Data - primary fires'!$A$2:$A$99636=$A$4)*('Data - primary fires'!$B$2:$B$99636=$A13)*('Data - primary fires'!$C$2:$C$99636=D$7)*('Data - primary fires'!$D$2:$D$99636)))</f>
        <v>145</v>
      </c>
      <c r="E13" s="38"/>
      <c r="F13" s="38" cm="1">
        <f t="array" ref="F13">IF($A$4="2009/10",SUMPRODUCT(('0910'!$A$2:$A$100000=$A13)*('0910'!$D$2:$D$100000)),SUMPRODUCT(('Data - fatalities'!$A$2:$A$99636=$A$4)*('Data - fatalities'!$B$2:$B$99636=$A13)*('Data - fatalities'!$D$2:$D$99636)))</f>
        <v>0</v>
      </c>
      <c r="G13" s="39" cm="1">
        <f t="array" ref="G13">IF($A$4="2009/10",SUMPRODUCT(('0910'!$A$2:$A$100000=$A13)*('0910'!$B$2:$B$100000=G$7)*('0910'!$D$2:$D$100000)),SUMPRODUCT(('Data - fatalities'!$A$2:$A$99636=$A$4)*('Data - fatalities'!$B$2:$B$99636=$A13)*('Data - fatalities'!$C$2:$C$99636=G$7)*('Data - fatalities'!$D$2:$D$99636)))</f>
        <v>0</v>
      </c>
      <c r="H13" s="39" cm="1">
        <f t="array" ref="H13">IF($A$4="2009/10",SUMPRODUCT(('0910'!$A$2:$A$100000=$A13)*('0910'!$B$2:$B$100000=H$7)*('0910'!$D$2:$D$100000)),SUMPRODUCT(('Data - fatalities'!$A$2:$A$99636=$A$4)*('Data - fatalities'!$B$2:$B$99636=$A13)*('Data - fatalities'!$C$2:$C$99636=H$7)*('Data - fatalities'!$D$2:$D$99636)))</f>
        <v>0</v>
      </c>
      <c r="I13" s="38"/>
      <c r="J13" s="38" cm="1">
        <f t="array" ref="J13">IF($A$4="2009/10",SUMPRODUCT(('0910'!$A$2:$A$100000=$A13)*('0910'!$E$2:$E$100000)),SUMPRODUCT(('Data - casualties'!$A$2:$A$99636=$A$4)*('Data - casualties'!$B$2:$B$99636=$A13)*('Data - casualties'!$D$2:$D$99636)))</f>
        <v>52</v>
      </c>
      <c r="K13" s="39" cm="1">
        <f t="array" ref="K13">IF($A$4="2009/10",SUMPRODUCT(('0910'!$A$2:$A$100000=$A13)*('0910'!$B$2:$B$100000=K$7)*('0910'!$E$2:$E$100000)),SUMPRODUCT(('Data - casualties'!$A$2:$A$99636=$A$4)*('Data - casualties'!$B$2:$B$99636=$A13)*('Data - casualties'!$C$2:$C$99636=K$7)*('Data - casualties'!$D$2:$D$99636)))</f>
        <v>29</v>
      </c>
      <c r="L13" s="39" cm="1">
        <f t="array" ref="L13">IF($A$4="2009/10",SUMPRODUCT(('0910'!$A$2:$A$100000=$A13)*('0910'!$B$2:$B$100000=L$7)*('0910'!$E$2:$E$100000)),SUMPRODUCT(('Data - casualties'!$A$2:$A$99636=$A$4)*('Data - casualties'!$B$2:$B$99636=$A13)*('Data - casualties'!$C$2:$C$99636=L$7)*('Data - casualties'!$D$2:$D$99636)))</f>
        <v>23</v>
      </c>
    </row>
    <row r="14" spans="1:14" ht="15.75" x14ac:dyDescent="0.25">
      <c r="A14" s="18" t="s">
        <v>18</v>
      </c>
      <c r="B14" s="38" cm="1">
        <f t="array" ref="B14">IF($A$4="2009/10",SUMPRODUCT(('0910'!$A$2:$A$100000=$A14)*('0910'!$C$2:$C$100000)),SUMPRODUCT(('Data - primary fires'!$A$2:$A$99636=$A$4)*('Data - primary fires'!$B$2:$B$99636=$A14)*('Data - primary fires'!$D$2:$D$99636)))</f>
        <v>445</v>
      </c>
      <c r="C14" s="39" cm="1">
        <f t="array" ref="C14">IF($A$4="2009/10",SUMPRODUCT(('0910'!$A$2:$A$100000=$A14)*('0910'!$B$2:$B$100000=C$7)*('0910'!$C$2:$C$100000)),SUMPRODUCT(('Data - primary fires'!$A$2:$A$99636=$A$4)*('Data - primary fires'!$B$2:$B$99636=$A14)*('Data - primary fires'!$C$2:$C$99636=C$7)*('Data - primary fires'!$D$2:$D$99636)))</f>
        <v>380</v>
      </c>
      <c r="D14" s="39" cm="1">
        <f t="array" ref="D14">IF($A$4="2009/10",SUMPRODUCT(('0910'!$A$2:$A$100000=$A14)*('0910'!$B$2:$B$100000=C$7)*('0910'!$C$2:$C$100000)),SUMPRODUCT(('Data - primary fires'!$A$2:$A$99636=$A$4)*('Data - primary fires'!$B$2:$B$99636=$A14)*('Data - primary fires'!$C$2:$C$99636=D$7)*('Data - primary fires'!$D$2:$D$99636)))</f>
        <v>65</v>
      </c>
      <c r="E14" s="38"/>
      <c r="F14" s="38" cm="1">
        <f t="array" ref="F14">IF($A$4="2009/10",SUMPRODUCT(('0910'!$A$2:$A$100000=$A14)*('0910'!$D$2:$D$100000)),SUMPRODUCT(('Data - fatalities'!$A$2:$A$99636=$A$4)*('Data - fatalities'!$B$2:$B$99636=$A14)*('Data - fatalities'!$D$2:$D$99636)))</f>
        <v>0</v>
      </c>
      <c r="G14" s="39" cm="1">
        <f t="array" ref="G14">IF($A$4="2009/10",SUMPRODUCT(('0910'!$A$2:$A$100000=$A14)*('0910'!$B$2:$B$100000=G$7)*('0910'!$D$2:$D$100000)),SUMPRODUCT(('Data - fatalities'!$A$2:$A$99636=$A$4)*('Data - fatalities'!$B$2:$B$99636=$A14)*('Data - fatalities'!$C$2:$C$99636=G$7)*('Data - fatalities'!$D$2:$D$99636)))</f>
        <v>0</v>
      </c>
      <c r="H14" s="39" cm="1">
        <f t="array" ref="H14">IF($A$4="2009/10",SUMPRODUCT(('0910'!$A$2:$A$100000=$A14)*('0910'!$B$2:$B$100000=H$7)*('0910'!$D$2:$D$100000)),SUMPRODUCT(('Data - fatalities'!$A$2:$A$99636=$A$4)*('Data - fatalities'!$B$2:$B$99636=$A14)*('Data - fatalities'!$C$2:$C$99636=H$7)*('Data - fatalities'!$D$2:$D$99636)))</f>
        <v>0</v>
      </c>
      <c r="I14" s="38"/>
      <c r="J14" s="38" cm="1">
        <f t="array" ref="J14">IF($A$4="2009/10",SUMPRODUCT(('0910'!$A$2:$A$100000=$A14)*('0910'!$E$2:$E$100000)),SUMPRODUCT(('Data - casualties'!$A$2:$A$99636=$A$4)*('Data - casualties'!$B$2:$B$99636=$A14)*('Data - casualties'!$D$2:$D$99636)))</f>
        <v>66</v>
      </c>
      <c r="K14" s="39" cm="1">
        <f t="array" ref="K14">IF($A$4="2009/10",SUMPRODUCT(('0910'!$A$2:$A$100000=$A14)*('0910'!$B$2:$B$100000=K$7)*('0910'!$E$2:$E$100000)),SUMPRODUCT(('Data - casualties'!$A$2:$A$99636=$A$4)*('Data - casualties'!$B$2:$B$99636=$A14)*('Data - casualties'!$C$2:$C$99636=K$7)*('Data - casualties'!$D$2:$D$99636)))</f>
        <v>65</v>
      </c>
      <c r="L14" s="39" cm="1">
        <f t="array" ref="L14">IF($A$4="2009/10",SUMPRODUCT(('0910'!$A$2:$A$100000=$A14)*('0910'!$B$2:$B$100000=L$7)*('0910'!$E$2:$E$100000)),SUMPRODUCT(('Data - casualties'!$A$2:$A$99636=$A$4)*('Data - casualties'!$B$2:$B$99636=$A14)*('Data - casualties'!$C$2:$C$99636=L$7)*('Data - casualties'!$D$2:$D$99636)))</f>
        <v>1</v>
      </c>
    </row>
    <row r="15" spans="1:14" ht="15.75" x14ac:dyDescent="0.25">
      <c r="A15" s="18" t="s">
        <v>17</v>
      </c>
      <c r="B15" s="38" cm="1">
        <f t="array" ref="B15">IF($A$4="2009/10",SUMPRODUCT(('0910'!$A$2:$A$100000=$A15)*('0910'!$C$2:$C$100000)),SUMPRODUCT(('Data - primary fires'!$A$2:$A$99636=$A$4)*('Data - primary fires'!$B$2:$B$99636=$A15)*('Data - primary fires'!$D$2:$D$99636)))</f>
        <v>1275</v>
      </c>
      <c r="C15" s="39" cm="1">
        <f t="array" ref="C15">IF($A$4="2009/10",SUMPRODUCT(('0910'!$A$2:$A$100000=$A15)*('0910'!$B$2:$B$100000=C$7)*('0910'!$C$2:$C$100000)),SUMPRODUCT(('Data - primary fires'!$A$2:$A$99636=$A$4)*('Data - primary fires'!$B$2:$B$99636=$A15)*('Data - primary fires'!$C$2:$C$99636=C$7)*('Data - primary fires'!$D$2:$D$99636)))</f>
        <v>1145</v>
      </c>
      <c r="D15" s="39" cm="1">
        <f t="array" ref="D15">IF($A$4="2009/10",SUMPRODUCT(('0910'!$A$2:$A$100000=$A15)*('0910'!$B$2:$B$100000=C$7)*('0910'!$C$2:$C$100000)),SUMPRODUCT(('Data - primary fires'!$A$2:$A$99636=$A$4)*('Data - primary fires'!$B$2:$B$99636=$A15)*('Data - primary fires'!$C$2:$C$99636=D$7)*('Data - primary fires'!$D$2:$D$99636)))</f>
        <v>130</v>
      </c>
      <c r="E15" s="38"/>
      <c r="F15" s="38" cm="1">
        <f t="array" ref="F15">IF($A$4="2009/10",SUMPRODUCT(('0910'!$A$2:$A$100000=$A15)*('0910'!$D$2:$D$100000)),SUMPRODUCT(('Data - fatalities'!$A$2:$A$99636=$A$4)*('Data - fatalities'!$B$2:$B$99636=$A15)*('Data - fatalities'!$D$2:$D$99636)))</f>
        <v>1</v>
      </c>
      <c r="G15" s="39" cm="1">
        <f t="array" ref="G15">IF($A$4="2009/10",SUMPRODUCT(('0910'!$A$2:$A$100000=$A15)*('0910'!$B$2:$B$100000=G$7)*('0910'!$D$2:$D$100000)),SUMPRODUCT(('Data - fatalities'!$A$2:$A$99636=$A$4)*('Data - fatalities'!$B$2:$B$99636=$A15)*('Data - fatalities'!$C$2:$C$99636=G$7)*('Data - fatalities'!$D$2:$D$99636)))</f>
        <v>1</v>
      </c>
      <c r="H15" s="39" cm="1">
        <f t="array" ref="H15">IF($A$4="2009/10",SUMPRODUCT(('0910'!$A$2:$A$100000=$A15)*('0910'!$B$2:$B$100000=H$7)*('0910'!$D$2:$D$100000)),SUMPRODUCT(('Data - fatalities'!$A$2:$A$99636=$A$4)*('Data - fatalities'!$B$2:$B$99636=$A15)*('Data - fatalities'!$C$2:$C$99636=H$7)*('Data - fatalities'!$D$2:$D$99636)))</f>
        <v>0</v>
      </c>
      <c r="I15" s="38"/>
      <c r="J15" s="38" cm="1">
        <f t="array" ref="J15">IF($A$4="2009/10",SUMPRODUCT(('0910'!$A$2:$A$100000=$A15)*('0910'!$E$2:$E$100000)),SUMPRODUCT(('Data - casualties'!$A$2:$A$99636=$A$4)*('Data - casualties'!$B$2:$B$99636=$A15)*('Data - casualties'!$D$2:$D$99636)))</f>
        <v>103</v>
      </c>
      <c r="K15" s="39" cm="1">
        <f t="array" ref="K15">IF($A$4="2009/10",SUMPRODUCT(('0910'!$A$2:$A$100000=$A15)*('0910'!$B$2:$B$100000=K$7)*('0910'!$E$2:$E$100000)),SUMPRODUCT(('Data - casualties'!$A$2:$A$99636=$A$4)*('Data - casualties'!$B$2:$B$99636=$A15)*('Data - casualties'!$C$2:$C$99636=K$7)*('Data - casualties'!$D$2:$D$99636)))</f>
        <v>92</v>
      </c>
      <c r="L15" s="39" cm="1">
        <f t="array" ref="L15">IF($A$4="2009/10",SUMPRODUCT(('0910'!$A$2:$A$100000=$A15)*('0910'!$B$2:$B$100000=L$7)*('0910'!$E$2:$E$100000)),SUMPRODUCT(('Data - casualties'!$A$2:$A$99636=$A$4)*('Data - casualties'!$B$2:$B$99636=$A15)*('Data - casualties'!$C$2:$C$99636=L$7)*('Data - casualties'!$D$2:$D$99636)))</f>
        <v>11</v>
      </c>
    </row>
    <row r="16" spans="1:14" ht="15.75" x14ac:dyDescent="0.25">
      <c r="A16" s="18" t="s">
        <v>19</v>
      </c>
      <c r="B16" s="38" cm="1">
        <f t="array" ref="B16">IF($A$4="2009/10",SUMPRODUCT(('0910'!$A$2:$A$100000=$A16)*('0910'!$C$2:$C$100000)),SUMPRODUCT(('Data - primary fires'!$A$2:$A$99636=$A$4)*('Data - primary fires'!$B$2:$B$99636=$A16)*('Data - primary fires'!$D$2:$D$99636)))</f>
        <v>413</v>
      </c>
      <c r="C16" s="39" cm="1">
        <f t="array" ref="C16">IF($A$4="2009/10",SUMPRODUCT(('0910'!$A$2:$A$100000=$A16)*('0910'!$B$2:$B$100000=C$7)*('0910'!$C$2:$C$100000)),SUMPRODUCT(('Data - primary fires'!$A$2:$A$99636=$A$4)*('Data - primary fires'!$B$2:$B$99636=$A16)*('Data - primary fires'!$C$2:$C$99636=C$7)*('Data - primary fires'!$D$2:$D$99636)))</f>
        <v>315</v>
      </c>
      <c r="D16" s="39" cm="1">
        <f t="array" ref="D16">IF($A$4="2009/10",SUMPRODUCT(('0910'!$A$2:$A$100000=$A16)*('0910'!$B$2:$B$100000=C$7)*('0910'!$C$2:$C$100000)),SUMPRODUCT(('Data - primary fires'!$A$2:$A$99636=$A$4)*('Data - primary fires'!$B$2:$B$99636=$A16)*('Data - primary fires'!$C$2:$C$99636=D$7)*('Data - primary fires'!$D$2:$D$99636)))</f>
        <v>98</v>
      </c>
      <c r="E16" s="38"/>
      <c r="F16" s="38" cm="1">
        <f t="array" ref="F16">IF($A$4="2009/10",SUMPRODUCT(('0910'!$A$2:$A$100000=$A16)*('0910'!$D$2:$D$100000)),SUMPRODUCT(('Data - fatalities'!$A$2:$A$99636=$A$4)*('Data - fatalities'!$B$2:$B$99636=$A16)*('Data - fatalities'!$D$2:$D$99636)))</f>
        <v>0</v>
      </c>
      <c r="G16" s="39" cm="1">
        <f t="array" ref="G16">IF($A$4="2009/10",SUMPRODUCT(('0910'!$A$2:$A$100000=$A16)*('0910'!$B$2:$B$100000=G$7)*('0910'!$D$2:$D$100000)),SUMPRODUCT(('Data - fatalities'!$A$2:$A$99636=$A$4)*('Data - fatalities'!$B$2:$B$99636=$A16)*('Data - fatalities'!$C$2:$C$99636=G$7)*('Data - fatalities'!$D$2:$D$99636)))</f>
        <v>0</v>
      </c>
      <c r="H16" s="39" cm="1">
        <f t="array" ref="H16">IF($A$4="2009/10",SUMPRODUCT(('0910'!$A$2:$A$100000=$A16)*('0910'!$B$2:$B$100000=H$7)*('0910'!$D$2:$D$100000)),SUMPRODUCT(('Data - fatalities'!$A$2:$A$99636=$A$4)*('Data - fatalities'!$B$2:$B$99636=$A16)*('Data - fatalities'!$C$2:$C$99636=H$7)*('Data - fatalities'!$D$2:$D$99636)))</f>
        <v>0</v>
      </c>
      <c r="I16" s="38"/>
      <c r="J16" s="38" cm="1">
        <f t="array" ref="J16">IF($A$4="2009/10",SUMPRODUCT(('0910'!$A$2:$A$100000=$A16)*('0910'!$E$2:$E$100000)),SUMPRODUCT(('Data - casualties'!$A$2:$A$99636=$A$4)*('Data - casualties'!$B$2:$B$99636=$A16)*('Data - casualties'!$D$2:$D$99636)))</f>
        <v>10</v>
      </c>
      <c r="K16" s="39" cm="1">
        <f t="array" ref="K16">IF($A$4="2009/10",SUMPRODUCT(('0910'!$A$2:$A$100000=$A16)*('0910'!$B$2:$B$100000=K$7)*('0910'!$E$2:$E$100000)),SUMPRODUCT(('Data - casualties'!$A$2:$A$99636=$A$4)*('Data - casualties'!$B$2:$B$99636=$A16)*('Data - casualties'!$C$2:$C$99636=K$7)*('Data - casualties'!$D$2:$D$99636)))</f>
        <v>9</v>
      </c>
      <c r="L16" s="39" cm="1">
        <f t="array" ref="L16">IF($A$4="2009/10",SUMPRODUCT(('0910'!$A$2:$A$100000=$A16)*('0910'!$B$2:$B$100000=L$7)*('0910'!$E$2:$E$100000)),SUMPRODUCT(('Data - casualties'!$A$2:$A$99636=$A$4)*('Data - casualties'!$B$2:$B$99636=$A16)*('Data - casualties'!$C$2:$C$99636=L$7)*('Data - casualties'!$D$2:$D$99636)))</f>
        <v>1</v>
      </c>
    </row>
    <row r="17" spans="1:12" ht="15.75" x14ac:dyDescent="0.25">
      <c r="A17" s="18" t="s">
        <v>54</v>
      </c>
      <c r="B17" s="38" cm="1">
        <f t="array" ref="B17">IF($A$4="2009/10",SUMPRODUCT(('0910'!$A$2:$A$100000=$A17)*('0910'!$C$2:$C$100000)),SUMPRODUCT(('Data - primary fires'!$A$2:$A$99636=$A$4)*('Data - primary fires'!$B$2:$B$99636=$A17)*('Data - primary fires'!$D$2:$D$99636)))</f>
        <v>551</v>
      </c>
      <c r="C17" s="39" cm="1">
        <f t="array" ref="C17">IF($A$4="2009/10",SUMPRODUCT(('0910'!$A$2:$A$100000=$A17)*('0910'!$B$2:$B$100000=C$7)*('0910'!$C$2:$C$100000)),SUMPRODUCT(('Data - primary fires'!$A$2:$A$99636=$A$4)*('Data - primary fires'!$B$2:$B$99636=$A17)*('Data - primary fires'!$C$2:$C$99636=C$7)*('Data - primary fires'!$D$2:$D$99636)))</f>
        <v>447</v>
      </c>
      <c r="D17" s="39" cm="1">
        <f t="array" ref="D17">IF($A$4="2009/10",SUMPRODUCT(('0910'!$A$2:$A$100000=$A17)*('0910'!$B$2:$B$100000=C$7)*('0910'!$C$2:$C$100000)),SUMPRODUCT(('Data - primary fires'!$A$2:$A$99636=$A$4)*('Data - primary fires'!$B$2:$B$99636=$A17)*('Data - primary fires'!$C$2:$C$99636=D$7)*('Data - primary fires'!$D$2:$D$99636)))</f>
        <v>104</v>
      </c>
      <c r="E17" s="38"/>
      <c r="F17" s="38" cm="1">
        <f t="array" ref="F17">IF($A$4="2009/10",SUMPRODUCT(('0910'!$A$2:$A$100000=$A17)*('0910'!$D$2:$D$100000)),SUMPRODUCT(('Data - fatalities'!$A$2:$A$99636=$A$4)*('Data - fatalities'!$B$2:$B$99636=$A17)*('Data - fatalities'!$D$2:$D$99636)))</f>
        <v>4</v>
      </c>
      <c r="G17" s="39" cm="1">
        <f t="array" ref="G17">IF($A$4="2009/10",SUMPRODUCT(('0910'!$A$2:$A$100000=$A17)*('0910'!$B$2:$B$100000=G$7)*('0910'!$D$2:$D$100000)),SUMPRODUCT(('Data - fatalities'!$A$2:$A$99636=$A$4)*('Data - fatalities'!$B$2:$B$99636=$A17)*('Data - fatalities'!$C$2:$C$99636=G$7)*('Data - fatalities'!$D$2:$D$99636)))</f>
        <v>4</v>
      </c>
      <c r="H17" s="39" cm="1">
        <f t="array" ref="H17">IF($A$4="2009/10",SUMPRODUCT(('0910'!$A$2:$A$100000=$A17)*('0910'!$B$2:$B$100000=H$7)*('0910'!$D$2:$D$100000)),SUMPRODUCT(('Data - fatalities'!$A$2:$A$99636=$A$4)*('Data - fatalities'!$B$2:$B$99636=$A17)*('Data - fatalities'!$C$2:$C$99636=H$7)*('Data - fatalities'!$D$2:$D$99636)))</f>
        <v>0</v>
      </c>
      <c r="I17" s="38"/>
      <c r="J17" s="38" cm="1">
        <f t="array" ref="J17">IF($A$4="2009/10",SUMPRODUCT(('0910'!$A$2:$A$100000=$A17)*('0910'!$E$2:$E$100000)),SUMPRODUCT(('Data - casualties'!$A$2:$A$99636=$A$4)*('Data - casualties'!$B$2:$B$99636=$A17)*('Data - casualties'!$D$2:$D$99636)))</f>
        <v>50</v>
      </c>
      <c r="K17" s="39" cm="1">
        <f t="array" ref="K17">IF($A$4="2009/10",SUMPRODUCT(('0910'!$A$2:$A$100000=$A17)*('0910'!$B$2:$B$100000=K$7)*('0910'!$E$2:$E$100000)),SUMPRODUCT(('Data - casualties'!$A$2:$A$99636=$A$4)*('Data - casualties'!$B$2:$B$99636=$A17)*('Data - casualties'!$C$2:$C$99636=K$7)*('Data - casualties'!$D$2:$D$99636)))</f>
        <v>40</v>
      </c>
      <c r="L17" s="39" cm="1">
        <f t="array" ref="L17">IF($A$4="2009/10",SUMPRODUCT(('0910'!$A$2:$A$100000=$A17)*('0910'!$B$2:$B$100000=L$7)*('0910'!$E$2:$E$100000)),SUMPRODUCT(('Data - casualties'!$A$2:$A$99636=$A$4)*('Data - casualties'!$B$2:$B$99636=$A17)*('Data - casualties'!$C$2:$C$99636=L$7)*('Data - casualties'!$D$2:$D$99636)))</f>
        <v>10</v>
      </c>
    </row>
    <row r="18" spans="1:12" ht="15.75" x14ac:dyDescent="0.25">
      <c r="A18" s="18" t="s">
        <v>31</v>
      </c>
      <c r="B18" s="38" cm="1">
        <f t="array" ref="B18">IF($A$4="2009/10",SUMPRODUCT(('0910'!$A$2:$A$100000=$A18)*('0910'!$C$2:$C$100000)),SUMPRODUCT(('Data - primary fires'!$A$2:$A$99636=$A$4)*('Data - primary fires'!$B$2:$B$99636=$A18)*('Data - primary fires'!$D$2:$D$99636)))</f>
        <v>904</v>
      </c>
      <c r="C18" s="39" cm="1">
        <f t="array" ref="C18">IF($A$4="2009/10",SUMPRODUCT(('0910'!$A$2:$A$100000=$A18)*('0910'!$B$2:$B$100000=C$7)*('0910'!$C$2:$C$100000)),SUMPRODUCT(('Data - primary fires'!$A$2:$A$99636=$A$4)*('Data - primary fires'!$B$2:$B$99636=$A18)*('Data - primary fires'!$C$2:$C$99636=C$7)*('Data - primary fires'!$D$2:$D$99636)))</f>
        <v>763</v>
      </c>
      <c r="D18" s="39" cm="1">
        <f t="array" ref="D18">IF($A$4="2009/10",SUMPRODUCT(('0910'!$A$2:$A$100000=$A18)*('0910'!$B$2:$B$100000=C$7)*('0910'!$C$2:$C$100000)),SUMPRODUCT(('Data - primary fires'!$A$2:$A$99636=$A$4)*('Data - primary fires'!$B$2:$B$99636=$A18)*('Data - primary fires'!$C$2:$C$99636=D$7)*('Data - primary fires'!$D$2:$D$99636)))</f>
        <v>141</v>
      </c>
      <c r="E18" s="38"/>
      <c r="F18" s="38" cm="1">
        <f t="array" ref="F18">IF($A$4="2009/10",SUMPRODUCT(('0910'!$A$2:$A$100000=$A18)*('0910'!$D$2:$D$100000)),SUMPRODUCT(('Data - fatalities'!$A$2:$A$99636=$A$4)*('Data - fatalities'!$B$2:$B$99636=$A18)*('Data - fatalities'!$D$2:$D$99636)))</f>
        <v>1</v>
      </c>
      <c r="G18" s="39" cm="1">
        <f t="array" ref="G18">IF($A$4="2009/10",SUMPRODUCT(('0910'!$A$2:$A$100000=$A18)*('0910'!$B$2:$B$100000=G$7)*('0910'!$D$2:$D$100000)),SUMPRODUCT(('Data - fatalities'!$A$2:$A$99636=$A$4)*('Data - fatalities'!$B$2:$B$99636=$A18)*('Data - fatalities'!$C$2:$C$99636=G$7)*('Data - fatalities'!$D$2:$D$99636)))</f>
        <v>1</v>
      </c>
      <c r="H18" s="39" cm="1">
        <f t="array" ref="H18">IF($A$4="2009/10",SUMPRODUCT(('0910'!$A$2:$A$100000=$A18)*('0910'!$B$2:$B$100000=H$7)*('0910'!$D$2:$D$100000)),SUMPRODUCT(('Data - fatalities'!$A$2:$A$99636=$A$4)*('Data - fatalities'!$B$2:$B$99636=$A18)*('Data - fatalities'!$C$2:$C$99636=H$7)*('Data - fatalities'!$D$2:$D$99636)))</f>
        <v>0</v>
      </c>
      <c r="I18" s="38"/>
      <c r="J18" s="38" cm="1">
        <f t="array" ref="J18">IF($A$4="2009/10",SUMPRODUCT(('0910'!$A$2:$A$100000=$A18)*('0910'!$E$2:$E$100000)),SUMPRODUCT(('Data - casualties'!$A$2:$A$99636=$A$4)*('Data - casualties'!$B$2:$B$99636=$A18)*('Data - casualties'!$D$2:$D$99636)))</f>
        <v>148</v>
      </c>
      <c r="K18" s="39" cm="1">
        <f t="array" ref="K18">IF($A$4="2009/10",SUMPRODUCT(('0910'!$A$2:$A$100000=$A18)*('0910'!$B$2:$B$100000=K$7)*('0910'!$E$2:$E$100000)),SUMPRODUCT(('Data - casualties'!$A$2:$A$99636=$A$4)*('Data - casualties'!$B$2:$B$99636=$A18)*('Data - casualties'!$C$2:$C$99636=K$7)*('Data - casualties'!$D$2:$D$99636)))</f>
        <v>132</v>
      </c>
      <c r="L18" s="39" cm="1">
        <f t="array" ref="L18">IF($A$4="2009/10",SUMPRODUCT(('0910'!$A$2:$A$100000=$A18)*('0910'!$B$2:$B$100000=L$7)*('0910'!$E$2:$E$100000)),SUMPRODUCT(('Data - casualties'!$A$2:$A$99636=$A$4)*('Data - casualties'!$B$2:$B$99636=$A18)*('Data - casualties'!$C$2:$C$99636=L$7)*('Data - casualties'!$D$2:$D$99636)))</f>
        <v>16</v>
      </c>
    </row>
    <row r="19" spans="1:12" ht="15.75" x14ac:dyDescent="0.25">
      <c r="A19" s="18" t="s">
        <v>32</v>
      </c>
      <c r="B19" s="38" cm="1">
        <f t="array" ref="B19">IF($A$4="2009/10",SUMPRODUCT(('0910'!$A$2:$A$100000=$A19)*('0910'!$C$2:$C$100000)),SUMPRODUCT(('Data - primary fires'!$A$2:$A$99636=$A$4)*('Data - primary fires'!$B$2:$B$99636=$A19)*('Data - primary fires'!$D$2:$D$99636)))</f>
        <v>3205</v>
      </c>
      <c r="C19" s="39" cm="1">
        <f t="array" ref="C19">IF($A$4="2009/10",SUMPRODUCT(('0910'!$A$2:$A$100000=$A19)*('0910'!$B$2:$B$100000=C$7)*('0910'!$C$2:$C$100000)),SUMPRODUCT(('Data - primary fires'!$A$2:$A$99636=$A$4)*('Data - primary fires'!$B$2:$B$99636=$A19)*('Data - primary fires'!$C$2:$C$99636=C$7)*('Data - primary fires'!$D$2:$D$99636)))</f>
        <v>2690</v>
      </c>
      <c r="D19" s="39" cm="1">
        <f t="array" ref="D19">IF($A$4="2009/10",SUMPRODUCT(('0910'!$A$2:$A$100000=$A19)*('0910'!$B$2:$B$100000=C$7)*('0910'!$C$2:$C$100000)),SUMPRODUCT(('Data - primary fires'!$A$2:$A$99636=$A$4)*('Data - primary fires'!$B$2:$B$99636=$A19)*('Data - primary fires'!$C$2:$C$99636=D$7)*('Data - primary fires'!$D$2:$D$99636)))</f>
        <v>515</v>
      </c>
      <c r="E19" s="38"/>
      <c r="F19" s="38" cm="1">
        <f t="array" ref="F19">IF($A$4="2009/10",SUMPRODUCT(('0910'!$A$2:$A$100000=$A19)*('0910'!$D$2:$D$100000)),SUMPRODUCT(('Data - fatalities'!$A$2:$A$99636=$A$4)*('Data - fatalities'!$B$2:$B$99636=$A19)*('Data - fatalities'!$D$2:$D$99636)))</f>
        <v>6</v>
      </c>
      <c r="G19" s="39" cm="1">
        <f t="array" ref="G19">IF($A$4="2009/10",SUMPRODUCT(('0910'!$A$2:$A$100000=$A19)*('0910'!$B$2:$B$100000=G$7)*('0910'!$D$2:$D$100000)),SUMPRODUCT(('Data - fatalities'!$A$2:$A$99636=$A$4)*('Data - fatalities'!$B$2:$B$99636=$A19)*('Data - fatalities'!$C$2:$C$99636=G$7)*('Data - fatalities'!$D$2:$D$99636)))</f>
        <v>3</v>
      </c>
      <c r="H19" s="39" cm="1">
        <f t="array" ref="H19">IF($A$4="2009/10",SUMPRODUCT(('0910'!$A$2:$A$100000=$A19)*('0910'!$B$2:$B$100000=H$7)*('0910'!$D$2:$D$100000)),SUMPRODUCT(('Data - fatalities'!$A$2:$A$99636=$A$4)*('Data - fatalities'!$B$2:$B$99636=$A19)*('Data - fatalities'!$C$2:$C$99636=H$7)*('Data - fatalities'!$D$2:$D$99636)))</f>
        <v>3</v>
      </c>
      <c r="I19" s="38"/>
      <c r="J19" s="38" cm="1">
        <f t="array" ref="J19">IF($A$4="2009/10",SUMPRODUCT(('0910'!$A$2:$A$100000=$A19)*('0910'!$E$2:$E$100000)),SUMPRODUCT(('Data - casualties'!$A$2:$A$99636=$A$4)*('Data - casualties'!$B$2:$B$99636=$A19)*('Data - casualties'!$D$2:$D$99636)))</f>
        <v>178</v>
      </c>
      <c r="K19" s="39" cm="1">
        <f t="array" ref="K19">IF($A$4="2009/10",SUMPRODUCT(('0910'!$A$2:$A$100000=$A19)*('0910'!$B$2:$B$100000=K$7)*('0910'!$E$2:$E$100000)),SUMPRODUCT(('Data - casualties'!$A$2:$A$99636=$A$4)*('Data - casualties'!$B$2:$B$99636=$A19)*('Data - casualties'!$C$2:$C$99636=K$7)*('Data - casualties'!$D$2:$D$99636)))</f>
        <v>159</v>
      </c>
      <c r="L19" s="39" cm="1">
        <f t="array" ref="L19">IF($A$4="2009/10",SUMPRODUCT(('0910'!$A$2:$A$100000=$A19)*('0910'!$B$2:$B$100000=L$7)*('0910'!$E$2:$E$100000)),SUMPRODUCT(('Data - casualties'!$A$2:$A$99636=$A$4)*('Data - casualties'!$B$2:$B$99636=$A19)*('Data - casualties'!$C$2:$C$99636=L$7)*('Data - casualties'!$D$2:$D$99636)))</f>
        <v>19</v>
      </c>
    </row>
    <row r="20" spans="1:12" ht="15.75" x14ac:dyDescent="0.25">
      <c r="A20" s="18" t="s">
        <v>33</v>
      </c>
      <c r="B20" s="38" cm="1">
        <f t="array" ref="B20">IF($A$4="2009/10",SUMPRODUCT(('0910'!$A$2:$A$100000=$A20)*('0910'!$C$2:$C$100000)),SUMPRODUCT(('Data - primary fires'!$A$2:$A$99636=$A$4)*('Data - primary fires'!$B$2:$B$99636=$A20)*('Data - primary fires'!$D$2:$D$99636)))</f>
        <v>2427</v>
      </c>
      <c r="C20" s="39" cm="1">
        <f t="array" ref="C20">IF($A$4="2009/10",SUMPRODUCT(('0910'!$A$2:$A$100000=$A20)*('0910'!$B$2:$B$100000=C$7)*('0910'!$C$2:$C$100000)),SUMPRODUCT(('Data - primary fires'!$A$2:$A$99636=$A$4)*('Data - primary fires'!$B$2:$B$99636=$A20)*('Data - primary fires'!$C$2:$C$99636=C$7)*('Data - primary fires'!$D$2:$D$99636)))</f>
        <v>488</v>
      </c>
      <c r="D20" s="39" cm="1">
        <f t="array" ref="D20">IF($A$4="2009/10",SUMPRODUCT(('0910'!$A$2:$A$100000=$A20)*('0910'!$B$2:$B$100000=C$7)*('0910'!$C$2:$C$100000)),SUMPRODUCT(('Data - primary fires'!$A$2:$A$99636=$A$4)*('Data - primary fires'!$B$2:$B$99636=$A20)*('Data - primary fires'!$C$2:$C$99636=D$7)*('Data - primary fires'!$D$2:$D$99636)))</f>
        <v>1939</v>
      </c>
      <c r="E20" s="38"/>
      <c r="F20" s="38" cm="1">
        <f t="array" ref="F20">IF($A$4="2009/10",SUMPRODUCT(('0910'!$A$2:$A$100000=$A20)*('0910'!$D$2:$D$100000)),SUMPRODUCT(('Data - fatalities'!$A$2:$A$99636=$A$4)*('Data - fatalities'!$B$2:$B$99636=$A20)*('Data - fatalities'!$D$2:$D$99636)))</f>
        <v>1</v>
      </c>
      <c r="G20" s="39" cm="1">
        <f t="array" ref="G20">IF($A$4="2009/10",SUMPRODUCT(('0910'!$A$2:$A$100000=$A20)*('0910'!$B$2:$B$100000=G$7)*('0910'!$D$2:$D$100000)),SUMPRODUCT(('Data - fatalities'!$A$2:$A$99636=$A$4)*('Data - fatalities'!$B$2:$B$99636=$A20)*('Data - fatalities'!$C$2:$C$99636=G$7)*('Data - fatalities'!$D$2:$D$99636)))</f>
        <v>0</v>
      </c>
      <c r="H20" s="39" cm="1">
        <f t="array" ref="H20">IF($A$4="2009/10",SUMPRODUCT(('0910'!$A$2:$A$100000=$A20)*('0910'!$B$2:$B$100000=H$7)*('0910'!$D$2:$D$100000)),SUMPRODUCT(('Data - fatalities'!$A$2:$A$99636=$A$4)*('Data - fatalities'!$B$2:$B$99636=$A20)*('Data - fatalities'!$C$2:$C$99636=H$7)*('Data - fatalities'!$D$2:$D$99636)))</f>
        <v>1</v>
      </c>
      <c r="I20" s="38"/>
      <c r="J20" s="38" cm="1">
        <f t="array" ref="J20">IF($A$4="2009/10",SUMPRODUCT(('0910'!$A$2:$A$100000=$A20)*('0910'!$E$2:$E$100000)),SUMPRODUCT(('Data - casualties'!$A$2:$A$99636=$A$4)*('Data - casualties'!$B$2:$B$99636=$A20)*('Data - casualties'!$D$2:$D$99636)))</f>
        <v>161</v>
      </c>
      <c r="K20" s="39" cm="1">
        <f t="array" ref="K20">IF($A$4="2009/10",SUMPRODUCT(('0910'!$A$2:$A$100000=$A20)*('0910'!$B$2:$B$100000=K$7)*('0910'!$E$2:$E$100000)),SUMPRODUCT(('Data - casualties'!$A$2:$A$99636=$A$4)*('Data - casualties'!$B$2:$B$99636=$A20)*('Data - casualties'!$C$2:$C$99636=K$7)*('Data - casualties'!$D$2:$D$99636)))</f>
        <v>13</v>
      </c>
      <c r="L20" s="39" cm="1">
        <f t="array" ref="L20">IF($A$4="2009/10",SUMPRODUCT(('0910'!$A$2:$A$100000=$A20)*('0910'!$B$2:$B$100000=L$7)*('0910'!$E$2:$E$100000)),SUMPRODUCT(('Data - casualties'!$A$2:$A$99636=$A$4)*('Data - casualties'!$B$2:$B$99636=$A20)*('Data - casualties'!$C$2:$C$99636=L$7)*('Data - casualties'!$D$2:$D$99636)))</f>
        <v>148</v>
      </c>
    </row>
    <row r="21" spans="1:12" ht="15.75" x14ac:dyDescent="0.25">
      <c r="A21" s="18" t="s">
        <v>20</v>
      </c>
      <c r="B21" s="38" cm="1">
        <f t="array" ref="B21">IF($A$4="2009/10",SUMPRODUCT(('0910'!$A$2:$A$100000=$A21)*('0910'!$C$2:$C$100000)),SUMPRODUCT(('Data - primary fires'!$A$2:$A$99636=$A$4)*('Data - primary fires'!$B$2:$B$99636=$A21)*('Data - primary fires'!$D$2:$D$99636)))</f>
        <v>247</v>
      </c>
      <c r="C21" s="39" cm="1">
        <f t="array" ref="C21">IF($A$4="2009/10",SUMPRODUCT(('0910'!$A$2:$A$100000=$A21)*('0910'!$B$2:$B$100000=C$7)*('0910'!$C$2:$C$100000)),SUMPRODUCT(('Data - primary fires'!$A$2:$A$99636=$A$4)*('Data - primary fires'!$B$2:$B$99636=$A21)*('Data - primary fires'!$C$2:$C$99636=C$7)*('Data - primary fires'!$D$2:$D$99636)))</f>
        <v>133</v>
      </c>
      <c r="D21" s="39" cm="1">
        <f t="array" ref="D21">IF($A$4="2009/10",SUMPRODUCT(('0910'!$A$2:$A$100000=$A21)*('0910'!$B$2:$B$100000=C$7)*('0910'!$C$2:$C$100000)),SUMPRODUCT(('Data - primary fires'!$A$2:$A$99636=$A$4)*('Data - primary fires'!$B$2:$B$99636=$A21)*('Data - primary fires'!$C$2:$C$99636=D$7)*('Data - primary fires'!$D$2:$D$99636)))</f>
        <v>114</v>
      </c>
      <c r="F21" s="38" cm="1">
        <f t="array" ref="F21">IF($A$4="2009/10",SUMPRODUCT(('0910'!$A$2:$A$100000=$A21)*('0910'!$D$2:$D$100000)),SUMPRODUCT(('Data - fatalities'!$A$2:$A$99636=$A$4)*('Data - fatalities'!$B$2:$B$99636=$A21)*('Data - fatalities'!$D$2:$D$99636)))</f>
        <v>1</v>
      </c>
      <c r="G21" s="39" cm="1">
        <f t="array" ref="G21">IF($A$4="2009/10",SUMPRODUCT(('0910'!$A$2:$A$100000=$A21)*('0910'!$B$2:$B$100000=G$7)*('0910'!$D$2:$D$100000)),SUMPRODUCT(('Data - fatalities'!$A$2:$A$99636=$A$4)*('Data - fatalities'!$B$2:$B$99636=$A21)*('Data - fatalities'!$C$2:$C$99636=G$7)*('Data - fatalities'!$D$2:$D$99636)))</f>
        <v>1</v>
      </c>
      <c r="H21" s="39" cm="1">
        <f t="array" ref="H21">IF($A$4="2009/10",SUMPRODUCT(('0910'!$A$2:$A$100000=$A21)*('0910'!$B$2:$B$100000=H$7)*('0910'!$D$2:$D$100000)),SUMPRODUCT(('Data - fatalities'!$A$2:$A$99636=$A$4)*('Data - fatalities'!$B$2:$B$99636=$A21)*('Data - fatalities'!$C$2:$C$99636=H$7)*('Data - fatalities'!$D$2:$D$99636)))</f>
        <v>0</v>
      </c>
      <c r="J21" s="38" cm="1">
        <f t="array" ref="J21">IF($A$4="2009/10",SUMPRODUCT(('0910'!$A$2:$A$100000=$A21)*('0910'!$E$2:$E$100000)),SUMPRODUCT(('Data - casualties'!$A$2:$A$99636=$A$4)*('Data - casualties'!$B$2:$B$99636=$A21)*('Data - casualties'!$D$2:$D$99636)))</f>
        <v>9</v>
      </c>
      <c r="K21" s="39" cm="1">
        <f t="array" ref="K21">IF($A$4="2009/10",SUMPRODUCT(('0910'!$A$2:$A$100000=$A21)*('0910'!$B$2:$B$100000=K$7)*('0910'!$E$2:$E$100000)),SUMPRODUCT(('Data - casualties'!$A$2:$A$99636=$A$4)*('Data - casualties'!$B$2:$B$99636=$A21)*('Data - casualties'!$C$2:$C$99636=K$7)*('Data - casualties'!$D$2:$D$99636)))</f>
        <v>7</v>
      </c>
      <c r="L21" s="39" cm="1">
        <f t="array" ref="L21">IF($A$4="2009/10",SUMPRODUCT(('0910'!$A$2:$A$100000=$A21)*('0910'!$B$2:$B$100000=L$7)*('0910'!$E$2:$E$100000)),SUMPRODUCT(('Data - casualties'!$A$2:$A$99636=$A$4)*('Data - casualties'!$B$2:$B$99636=$A21)*('Data - casualties'!$C$2:$C$99636=L$7)*('Data - casualties'!$D$2:$D$99636)))</f>
        <v>2</v>
      </c>
    </row>
    <row r="22" spans="1:12" x14ac:dyDescent="0.2">
      <c r="C22" s="39"/>
      <c r="L22" s="39"/>
    </row>
    <row r="23" spans="1:12" x14ac:dyDescent="0.2">
      <c r="B23" s="18">
        <f>B8-SUM(B9:B21)</f>
        <v>0</v>
      </c>
      <c r="C23" s="18">
        <f t="shared" ref="C23:D23" si="0">C8-SUM(C9:C21)</f>
        <v>0</v>
      </c>
      <c r="D23" s="18">
        <f t="shared" si="0"/>
        <v>0</v>
      </c>
      <c r="F23" s="18">
        <f t="shared" ref="F23:H23" si="1">F8-SUM(F9:F21)</f>
        <v>0</v>
      </c>
      <c r="G23" s="18">
        <f t="shared" si="1"/>
        <v>0</v>
      </c>
      <c r="H23" s="18">
        <f t="shared" si="1"/>
        <v>0</v>
      </c>
      <c r="J23" s="18">
        <f t="shared" ref="J23:L23" si="2">J8-SUM(J9:J21)</f>
        <v>0</v>
      </c>
      <c r="K23" s="18">
        <f t="shared" si="2"/>
        <v>0</v>
      </c>
      <c r="L23" s="18">
        <f t="shared" si="2"/>
        <v>0</v>
      </c>
    </row>
    <row r="27" spans="1:12" ht="29.25" customHeight="1" x14ac:dyDescent="0.2">
      <c r="C27" s="39" t="str">
        <f>B6</f>
        <v>Primary fires</v>
      </c>
      <c r="F27" s="39"/>
      <c r="G27" s="39" t="str">
        <f>F6</f>
        <v>Fire-related fatalities</v>
      </c>
      <c r="I27" s="39"/>
      <c r="J27" s="39"/>
      <c r="K27" s="39" t="str">
        <f>J6</f>
        <v>Non-fatal casualties</v>
      </c>
    </row>
    <row r="28" spans="1:12" s="45" customFormat="1" ht="30" customHeight="1" x14ac:dyDescent="0.2">
      <c r="A28" s="18" t="s">
        <v>71</v>
      </c>
      <c r="B28" s="39" t="str">
        <f>B7</f>
        <v>Total</v>
      </c>
      <c r="C28" s="39" t="str">
        <f t="shared" ref="C28:L28" si="3">C7</f>
        <v>Accidental</v>
      </c>
      <c r="D28" s="39" t="str">
        <f t="shared" si="3"/>
        <v>Deliberate</v>
      </c>
      <c r="E28" s="39"/>
      <c r="F28" s="39" t="str">
        <f t="shared" si="3"/>
        <v>Total</v>
      </c>
      <c r="G28" s="39" t="str">
        <f t="shared" si="3"/>
        <v>Accidental</v>
      </c>
      <c r="H28" s="39" t="str">
        <f t="shared" si="3"/>
        <v>Deliberate</v>
      </c>
      <c r="I28" s="39"/>
      <c r="J28" s="39" t="str">
        <f t="shared" si="3"/>
        <v>Total</v>
      </c>
      <c r="K28" s="39" t="str">
        <f t="shared" si="3"/>
        <v>Accidental</v>
      </c>
      <c r="L28" s="39" t="str">
        <f t="shared" si="3"/>
        <v>Deliberate</v>
      </c>
    </row>
    <row r="29" spans="1:12" s="45" customFormat="1" ht="30" customHeight="1" x14ac:dyDescent="0.2">
      <c r="A29" s="18" t="s">
        <v>7</v>
      </c>
      <c r="B29" s="18">
        <f>C29+D29</f>
        <v>228671</v>
      </c>
      <c r="C29" s="18" cm="1">
        <f t="array" ref="C29">SUMPRODUCT(('Data - primary fires'!$A$2:$A$99636&lt;&gt;$A29)*('Data - primary fires'!$C$2:$C$99636=C$7)*('Data - primary fires'!$D$2:$D$99636))</f>
        <v>165984</v>
      </c>
      <c r="D29" s="18" cm="1">
        <f t="array" ref="D29">SUMPRODUCT(('Data - primary fires'!$A$2:$A$99636&lt;&gt;$A29)*('Data - primary fires'!$C$2:$C$99636=D$7)*('Data - primary fires'!$D$2:$D$99636))</f>
        <v>62687</v>
      </c>
      <c r="E29" s="18"/>
      <c r="F29" s="18">
        <f>G29+H29</f>
        <v>16</v>
      </c>
      <c r="G29" s="18" cm="1">
        <f t="array" ref="G29">SUMPRODUCT(('Data - fatalities'!$A$2:$A$48990=$A29)*('Data - fatalities'!$C$2:$C$48990=G$7)*('Data - fatalities'!$D$2:$D$48990))</f>
        <v>8</v>
      </c>
      <c r="H29" s="18" cm="1">
        <f t="array" ref="H29">SUMPRODUCT(('Data - fatalities'!$A$2:$A$48990=$A29)*('Data - fatalities'!$C$2:$C$48990=H$7)*('Data - fatalities'!$D$2:$D$48990))</f>
        <v>8</v>
      </c>
      <c r="I29" s="18"/>
      <c r="J29" s="18">
        <f>K29+L29</f>
        <v>925</v>
      </c>
      <c r="K29" s="18" cm="1">
        <f t="array" ref="K29">SUMPRODUCT(('Data - casualties'!$A$2:$A$48990=$A29)*('Data - casualties'!$C$2:$C$48990=K$7)*('Data - casualties'!$D$2:$D$48990))</f>
        <v>684</v>
      </c>
      <c r="L29" s="18" cm="1">
        <f t="array" ref="L29">SUMPRODUCT(('Data - casualties'!$A$2:$A$48990=$A29)*('Data - casualties'!$C$2:$C$48990=L$7)*('Data - casualties'!$D$2:$D$48990))</f>
        <v>241</v>
      </c>
    </row>
    <row r="30" spans="1:12" s="45" customFormat="1" ht="30" customHeight="1" x14ac:dyDescent="0.2">
      <c r="A30" s="18" t="s">
        <v>38</v>
      </c>
      <c r="B30" s="18">
        <f t="shared" ref="B30:B32" si="4">C30+D30</f>
        <v>230172</v>
      </c>
      <c r="C30" s="18" cm="1">
        <f t="array" ref="C30">SUMPRODUCT(('Data - primary fires'!$A$2:$A$99636&lt;&gt;$A30)*('Data - primary fires'!$C$2:$C$99636=C$7)*('Data - primary fires'!$D$2:$D$99636))</f>
        <v>167085</v>
      </c>
      <c r="D30" s="18" cm="1">
        <f t="array" ref="D30">SUMPRODUCT(('Data - primary fires'!$A$2:$A$99636&lt;&gt;$A30)*('Data - primary fires'!$C$2:$C$99636=D$7)*('Data - primary fires'!$D$2:$D$99636))</f>
        <v>63087</v>
      </c>
      <c r="E30" s="18"/>
      <c r="F30" s="18">
        <f t="shared" ref="F30:F32" si="5">G30+H30</f>
        <v>15</v>
      </c>
      <c r="G30" s="18" cm="1">
        <f t="array" ref="G30">SUMPRODUCT(('Data - fatalities'!$A$2:$A$48990=$A30)*('Data - fatalities'!$C$2:$C$48990=G$7)*('Data - fatalities'!$D$2:$D$48990))</f>
        <v>10</v>
      </c>
      <c r="H30" s="18" cm="1">
        <f t="array" ref="H30">SUMPRODUCT(('Data - fatalities'!$A$2:$A$48990=$A30)*('Data - fatalities'!$C$2:$C$48990=H$7)*('Data - fatalities'!$D$2:$D$48990))</f>
        <v>5</v>
      </c>
      <c r="I30" s="18"/>
      <c r="J30" s="18">
        <f t="shared" ref="J30:J32" si="6">K30+L30</f>
        <v>1062</v>
      </c>
      <c r="K30" s="18" cm="1">
        <f t="array" ref="K30">SUMPRODUCT(('Data - casualties'!$A$2:$A$48990=$A30)*('Data - casualties'!$C$2:$C$48990=K$7)*('Data - casualties'!$D$2:$D$48990))</f>
        <v>811</v>
      </c>
      <c r="L30" s="18" cm="1">
        <f t="array" ref="L30">SUMPRODUCT(('Data - casualties'!$A$2:$A$48990=$A30)*('Data - casualties'!$C$2:$C$48990=L$7)*('Data - casualties'!$D$2:$D$48990))</f>
        <v>251</v>
      </c>
    </row>
    <row r="31" spans="1:12" s="45" customFormat="1" ht="30" customHeight="1" x14ac:dyDescent="0.2">
      <c r="A31" s="18" t="s">
        <v>77</v>
      </c>
      <c r="B31" s="18">
        <f t="shared" si="4"/>
        <v>231629</v>
      </c>
      <c r="C31" s="18" cm="1">
        <f t="array" ref="C31">SUMPRODUCT(('Data - primary fires'!$A$2:$A$99636&lt;&gt;$A31)*('Data - primary fires'!$C$2:$C$99636=C$7)*('Data - primary fires'!$D$2:$D$99636))</f>
        <v>168398</v>
      </c>
      <c r="D31" s="18" cm="1">
        <f t="array" ref="D31">SUMPRODUCT(('Data - primary fires'!$A$2:$A$99636&lt;&gt;$A31)*('Data - primary fires'!$C$2:$C$99636=D$7)*('Data - primary fires'!$D$2:$D$99636))</f>
        <v>63231</v>
      </c>
      <c r="E31" s="18"/>
      <c r="F31" s="18">
        <f t="shared" si="5"/>
        <v>15</v>
      </c>
      <c r="G31" s="18" cm="1">
        <f t="array" ref="G31">SUMPRODUCT(('Data - fatalities'!$A$2:$A$48990=$A31)*('Data - fatalities'!$C$2:$C$48990=G$7)*('Data - fatalities'!$D$2:$D$48990))</f>
        <v>12</v>
      </c>
      <c r="H31" s="18" cm="1">
        <f t="array" ref="H31">SUMPRODUCT(('Data - fatalities'!$A$2:$A$48990=$A31)*('Data - fatalities'!$C$2:$C$48990=H$7)*('Data - fatalities'!$D$2:$D$48990))</f>
        <v>3</v>
      </c>
      <c r="I31" s="18"/>
      <c r="J31" s="18">
        <f t="shared" si="6"/>
        <v>812</v>
      </c>
      <c r="K31" s="18" cm="1">
        <f t="array" ref="K31">SUMPRODUCT(('Data - casualties'!$A$2:$A$48990=$A31)*('Data - casualties'!$C$2:$C$48990=K$7)*('Data - casualties'!$D$2:$D$48990))</f>
        <v>577</v>
      </c>
      <c r="L31" s="18" cm="1">
        <f t="array" ref="L31">SUMPRODUCT(('Data - casualties'!$A$2:$A$48990=$A31)*('Data - casualties'!$C$2:$C$48990=L$7)*('Data - casualties'!$D$2:$D$48990))</f>
        <v>235</v>
      </c>
    </row>
    <row r="32" spans="1:12" s="45" customFormat="1" ht="30" customHeight="1" x14ac:dyDescent="0.2">
      <c r="A32" s="18" t="s">
        <v>78</v>
      </c>
      <c r="B32" s="18">
        <f t="shared" si="4"/>
        <v>231907</v>
      </c>
      <c r="C32" s="18" cm="1">
        <f t="array" ref="C32">SUMPRODUCT(('Data - primary fires'!$A$2:$A$99636&lt;&gt;$A32)*('Data - primary fires'!$C$2:$C$99636=C$7)*('Data - primary fires'!$D$2:$D$99636))</f>
        <v>169283</v>
      </c>
      <c r="D32" s="18" cm="1">
        <f t="array" ref="D32">SUMPRODUCT(('Data - primary fires'!$A$2:$A$99636&lt;&gt;$A32)*('Data - primary fires'!$C$2:$C$99636=D$7)*('Data - primary fires'!$D$2:$D$99636))</f>
        <v>62624</v>
      </c>
      <c r="E32" s="18"/>
      <c r="F32" s="18">
        <f t="shared" si="5"/>
        <v>18</v>
      </c>
      <c r="G32" s="18" cm="1">
        <f t="array" ref="G32">SUMPRODUCT(('Data - fatalities'!$A$2:$A$48990=$A32)*('Data - fatalities'!$C$2:$C$48990=G$7)*('Data - fatalities'!$D$2:$D$48990))</f>
        <v>11</v>
      </c>
      <c r="H32" s="18" cm="1">
        <f t="array" ref="H32">SUMPRODUCT(('Data - fatalities'!$A$2:$A$48990=$A32)*('Data - fatalities'!$C$2:$C$48990=H$7)*('Data - fatalities'!$D$2:$D$48990))</f>
        <v>7</v>
      </c>
      <c r="I32" s="18"/>
      <c r="J32" s="18">
        <f t="shared" si="6"/>
        <v>858</v>
      </c>
      <c r="K32" s="18" cm="1">
        <f t="array" ref="K32">SUMPRODUCT(('Data - casualties'!$A$2:$A$48990=$A32)*('Data - casualties'!$C$2:$C$48990=K$7)*('Data - casualties'!$D$2:$D$48990))</f>
        <v>583</v>
      </c>
      <c r="L32" s="18" cm="1">
        <f t="array" ref="L32">SUMPRODUCT(('Data - casualties'!$A$2:$A$48990=$A32)*('Data - casualties'!$C$2:$C$48990=L$7)*('Data - casualties'!$D$2:$D$48990))</f>
        <v>275</v>
      </c>
    </row>
    <row r="33" spans="1:14" s="45" customFormat="1" ht="30" customHeight="1" thickBot="1" x14ac:dyDescent="0.25">
      <c r="A33" s="46" t="s">
        <v>107</v>
      </c>
      <c r="B33" s="46">
        <f t="shared" ref="B33" si="7">C33+D33</f>
        <v>232014</v>
      </c>
      <c r="C33" s="46" cm="1">
        <f t="array" ref="C33">SUMPRODUCT(('Data - primary fires'!$A$2:$A$99636&lt;&gt;$A33)*('Data - primary fires'!$C$2:$C$99636=C$7)*('Data - primary fires'!$D$2:$D$99636))</f>
        <v>169521</v>
      </c>
      <c r="D33" s="46" cm="1">
        <f t="array" ref="D33">SUMPRODUCT(('Data - primary fires'!$A$2:$A$99636&lt;&gt;$A33)*('Data - primary fires'!$C$2:$C$99636=D$7)*('Data - primary fires'!$D$2:$D$99636))</f>
        <v>62493</v>
      </c>
      <c r="E33" s="46"/>
      <c r="F33" s="46">
        <f t="shared" ref="F33" si="8">G33+H33</f>
        <v>14</v>
      </c>
      <c r="G33" s="46" cm="1">
        <f t="array" ref="G33">SUMPRODUCT(('Data - fatalities'!$A$2:$A$48990=$A33)*('Data - fatalities'!$C$2:$C$48990=G$7)*('Data - fatalities'!$D$2:$D$48990))</f>
        <v>12</v>
      </c>
      <c r="H33" s="46" cm="1">
        <f t="array" ref="H33">SUMPRODUCT(('Data - fatalities'!$A$2:$A$48990=$A33)*('Data - fatalities'!$C$2:$C$48990=H$7)*('Data - fatalities'!$D$2:$D$48990))</f>
        <v>2</v>
      </c>
      <c r="I33" s="46"/>
      <c r="J33" s="46">
        <f t="shared" ref="J33" si="9">K33+L33</f>
        <v>920</v>
      </c>
      <c r="K33" s="46" cm="1">
        <f t="array" ref="K33">SUMPRODUCT(('Data - casualties'!$A$2:$A$48990=$A33)*('Data - casualties'!$C$2:$C$48990=K$7)*('Data - casualties'!$D$2:$D$48990))</f>
        <v>596</v>
      </c>
      <c r="L33" s="46" cm="1">
        <f t="array" ref="L33">SUMPRODUCT(('Data - casualties'!$A$2:$A$48990=$A33)*('Data - casualties'!$C$2:$C$48990=L$7)*('Data - casualties'!$D$2:$D$48990))</f>
        <v>324</v>
      </c>
    </row>
    <row r="34" spans="1:14" s="45" customFormat="1" ht="15" customHeight="1" x14ac:dyDescent="0.25">
      <c r="A34" s="79"/>
      <c r="B34" s="79"/>
      <c r="C34" s="79"/>
      <c r="D34" s="79"/>
      <c r="E34" s="79"/>
      <c r="F34" s="79"/>
      <c r="G34" s="79"/>
      <c r="H34" s="79"/>
      <c r="I34" s="79"/>
      <c r="J34" s="79"/>
      <c r="K34" s="79"/>
      <c r="L34" s="79"/>
    </row>
    <row r="35" spans="1:14" s="45" customFormat="1" ht="15" customHeight="1" x14ac:dyDescent="0.25">
      <c r="A35" s="39" t="s">
        <v>72</v>
      </c>
      <c r="B35" s="47">
        <f>IF((B32/B29)-1&gt;10,ROUND((B32/B29)-1,2),ROUND((B32/B29)-1,3))</f>
        <v>1.4E-2</v>
      </c>
      <c r="C35" s="47">
        <f>IF((C32/C29)-1&gt;10,ROUND((C32/C29)-1,2),ROUND((C32/C29)-1,3))</f>
        <v>0.02</v>
      </c>
      <c r="D35" s="47">
        <f>IF((D32/D29)-1&gt;10,ROUND((D32/D29)-1,2),ROUND((D32/D29)-1,3))</f>
        <v>-1E-3</v>
      </c>
      <c r="E35" s="48"/>
      <c r="F35" s="47">
        <f>IF((F32/F29)-1&gt;10,ROUND((F32/F29)-1,2),ROUND((F32/F29)-1,3))</f>
        <v>0.125</v>
      </c>
      <c r="G35" s="47">
        <f>IF((G32/G29)-1&gt;10,ROUND((G32/G29)-1,2),ROUND((G32/G29)-1,3))</f>
        <v>0.375</v>
      </c>
      <c r="H35" s="47">
        <f>IF((H32/H29)-1&gt;10,ROUND((H32/H29)-1,2),ROUND((H32/H29)-1,3))</f>
        <v>-0.125</v>
      </c>
      <c r="I35" s="48"/>
      <c r="J35" s="47">
        <f>IF((J32/J29)-1&gt;10,ROUND((J32/J29)-1,2),ROUND((J32/J29)-1,3))</f>
        <v>-7.1999999999999995E-2</v>
      </c>
      <c r="K35" s="47">
        <f>IF((K32/K29)-1&gt;10,ROUND((K32/K29)-1,2),ROUND((K32/K29)-1,3))</f>
        <v>-0.14799999999999999</v>
      </c>
      <c r="L35" s="47">
        <f>IF((L32/L29)-1&gt;10,ROUND((L32/L29)-1,2),ROUND((L32/L29)-1,3))</f>
        <v>0.14099999999999999</v>
      </c>
    </row>
    <row r="36" spans="1:14" s="45" customFormat="1" ht="15" customHeight="1" x14ac:dyDescent="0.25">
      <c r="A36" s="39" t="s">
        <v>73</v>
      </c>
      <c r="B36" s="47">
        <f>IF((B32/B30)-1&gt;10,ROUND((B32/B30)-1,2),ROUND((B32/B30)-1,3))</f>
        <v>8.0000000000000002E-3</v>
      </c>
      <c r="C36" s="47">
        <f t="shared" ref="C36:D36" si="10">IF((C32/C30)-1&gt;10,ROUND((C32/C30)-1,2),ROUND((C32/C30)-1,3))</f>
        <v>1.2999999999999999E-2</v>
      </c>
      <c r="D36" s="47">
        <f t="shared" si="10"/>
        <v>-7.0000000000000001E-3</v>
      </c>
      <c r="E36" s="48"/>
      <c r="F36" s="47">
        <f>IF((F32/F30)-1&gt;10,ROUND((F32/F30)-1,2),ROUND((F32/F30)-1,3))</f>
        <v>0.2</v>
      </c>
      <c r="G36" s="47">
        <f t="shared" ref="G36:H36" si="11">IF((G32/G30)-1&gt;10,ROUND((G32/G30)-1,2),ROUND((G32/G30)-1,3))</f>
        <v>0.1</v>
      </c>
      <c r="H36" s="47">
        <f t="shared" si="11"/>
        <v>0.4</v>
      </c>
      <c r="I36" s="48"/>
      <c r="J36" s="47">
        <f>IF((J32/J30)-1&gt;10,ROUND((J32/J30)-1,2),ROUND((J32/J30)-1,3))</f>
        <v>-0.192</v>
      </c>
      <c r="K36" s="47">
        <f t="shared" ref="K36:L36" si="12">IF((K32/K30)-1&gt;10,ROUND((K32/K30)-1,2),ROUND((K32/K30)-1,3))</f>
        <v>-0.28100000000000003</v>
      </c>
      <c r="L36" s="47">
        <f t="shared" si="12"/>
        <v>9.6000000000000002E-2</v>
      </c>
    </row>
    <row r="37" spans="1:14" ht="15.75" x14ac:dyDescent="0.25">
      <c r="A37" s="39" t="s">
        <v>74</v>
      </c>
      <c r="B37" s="47">
        <f>IF((B32/B31)-1&gt;10,ROUND((B32/B31)-1,2),ROUND((B32/B31)-1,3))</f>
        <v>1E-3</v>
      </c>
      <c r="C37" s="47">
        <f>IF((C32/C31)-1&gt;10,ROUND((C32/C31)-1,2),ROUND((C32/C31)-1,3))</f>
        <v>5.0000000000000001E-3</v>
      </c>
      <c r="D37" s="47">
        <f>IF((D32/D31)-1&gt;10,ROUND((D32/D31)-1,2),ROUND((D32/D31)-1,3))</f>
        <v>-0.01</v>
      </c>
      <c r="F37" s="47">
        <f>IF((F32/F31)-1&gt;10,ROUND((F32/F31)-1,2),ROUND((F32/F31)-1,3))</f>
        <v>0.2</v>
      </c>
      <c r="G37" s="47">
        <f>IF((G32/G31)-1&gt;10,ROUND((G32/G31)-1,2),ROUND((G32/G31)-1,3))</f>
        <v>-8.3000000000000004E-2</v>
      </c>
      <c r="H37" s="47">
        <f>IF((H32/H31)-1&gt;10,ROUND((H32/H31)-1,2),ROUND((H32/H31)-1,3))</f>
        <v>1.333</v>
      </c>
      <c r="J37" s="47">
        <f>IF((J32/J31)-1&gt;10,ROUND((J32/J31)-1,2),ROUND((J32/J31)-1,3))</f>
        <v>5.7000000000000002E-2</v>
      </c>
      <c r="K37" s="47">
        <f>IF((K32/K31)-1&gt;10,ROUND((K32/K31)-1,2),ROUND((K32/K31)-1,3))</f>
        <v>0.01</v>
      </c>
      <c r="L37" s="47">
        <f>IF((L32/L31)-1&gt;10,ROUND((L32/L31)-1,2),ROUND((L32/L31)-1,3))</f>
        <v>0.17</v>
      </c>
    </row>
    <row r="38" spans="1:14" ht="15" customHeight="1" x14ac:dyDescent="0.2"/>
    <row r="39" spans="1:14" ht="15.75" x14ac:dyDescent="0.25">
      <c r="A39" s="17"/>
    </row>
    <row r="40" spans="1:14" ht="30" customHeight="1" x14ac:dyDescent="0.2">
      <c r="A40" s="79"/>
      <c r="B40" s="79"/>
      <c r="C40" s="79"/>
      <c r="D40" s="79"/>
      <c r="E40" s="79"/>
      <c r="F40" s="79"/>
      <c r="G40" s="79"/>
      <c r="H40" s="79"/>
      <c r="I40" s="79"/>
      <c r="J40" s="79"/>
      <c r="K40" s="79"/>
      <c r="L40" s="79"/>
      <c r="M40" s="45"/>
      <c r="N40" s="45"/>
    </row>
    <row r="45" spans="1:14" x14ac:dyDescent="0.2">
      <c r="A45" s="80"/>
      <c r="B45" s="80"/>
      <c r="C45" s="80"/>
    </row>
    <row r="49" spans="1:12" x14ac:dyDescent="0.2">
      <c r="L49" s="39"/>
    </row>
    <row r="50" spans="1:12" x14ac:dyDescent="0.2">
      <c r="A50" s="80"/>
      <c r="B50" s="80"/>
      <c r="L50" s="39"/>
    </row>
  </sheetData>
  <mergeCells count="9">
    <mergeCell ref="A40:L40"/>
    <mergeCell ref="A45:C45"/>
    <mergeCell ref="A50:B50"/>
    <mergeCell ref="A34:L34"/>
    <mergeCell ref="A1:L1"/>
    <mergeCell ref="A4:B4"/>
    <mergeCell ref="B6:D6"/>
    <mergeCell ref="F6:H6"/>
    <mergeCell ref="J6:L6"/>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X49"/>
  <sheetViews>
    <sheetView zoomScaleNormal="100" workbookViewId="0"/>
  </sheetViews>
  <sheetFormatPr defaultColWidth="9.140625" defaultRowHeight="15" x14ac:dyDescent="0.2"/>
  <cols>
    <col min="1" max="1" width="33.5703125" style="58" customWidth="1"/>
    <col min="2" max="2" width="9.28515625" style="58" customWidth="1"/>
    <col min="3" max="3" width="12.140625" style="58" bestFit="1" customWidth="1"/>
    <col min="4" max="4" width="11.7109375" style="58" bestFit="1" customWidth="1"/>
    <col min="5" max="5" width="6.5703125" style="58" customWidth="1"/>
    <col min="6" max="6" width="10.5703125" style="58" customWidth="1"/>
    <col min="7" max="7" width="12.140625" style="58" bestFit="1" customWidth="1"/>
    <col min="8" max="8" width="11.7109375" style="58" bestFit="1" customWidth="1"/>
    <col min="9" max="9" width="5.5703125" style="58" bestFit="1" customWidth="1"/>
    <col min="10" max="10" width="10.5703125" style="58" customWidth="1"/>
    <col min="11" max="11" width="12.140625" style="58" bestFit="1" customWidth="1"/>
    <col min="12" max="12" width="11.7109375" style="58" bestFit="1" customWidth="1"/>
    <col min="13" max="13" width="5.42578125" style="58" bestFit="1" customWidth="1"/>
    <col min="14" max="14" width="7.5703125" style="58" hidden="1" customWidth="1"/>
    <col min="15" max="16384" width="9.140625" style="58"/>
  </cols>
  <sheetData>
    <row r="1" spans="1:24" ht="37.5" customHeight="1" x14ac:dyDescent="0.2">
      <c r="A1" s="55" t="s">
        <v>152</v>
      </c>
      <c r="B1" s="56"/>
      <c r="C1" s="56"/>
      <c r="D1" s="56"/>
      <c r="E1" s="56"/>
      <c r="F1" s="56"/>
      <c r="G1" s="56"/>
      <c r="H1" s="56"/>
      <c r="I1" s="56"/>
      <c r="J1" s="56"/>
      <c r="K1" s="56"/>
      <c r="L1" s="56"/>
      <c r="M1" s="57"/>
      <c r="N1" s="57"/>
      <c r="O1" s="57"/>
      <c r="P1" s="57"/>
      <c r="Q1" s="57"/>
      <c r="R1" s="57"/>
      <c r="S1" s="54"/>
      <c r="T1" s="54"/>
      <c r="U1" s="54"/>
      <c r="V1" s="54"/>
      <c r="W1" s="54"/>
      <c r="X1" s="54"/>
    </row>
    <row r="2" spans="1:24" x14ac:dyDescent="0.2">
      <c r="A2" s="54"/>
      <c r="B2" s="54"/>
      <c r="C2" s="54"/>
      <c r="D2" s="54"/>
      <c r="E2" s="54"/>
      <c r="F2" s="54"/>
      <c r="G2" s="54"/>
      <c r="H2" s="54"/>
      <c r="I2" s="54"/>
      <c r="J2" s="54"/>
      <c r="K2" s="54"/>
      <c r="L2" s="54"/>
      <c r="M2" s="54"/>
      <c r="N2" s="54"/>
      <c r="O2" s="54"/>
      <c r="P2" s="54"/>
      <c r="Q2" s="54"/>
      <c r="R2" s="54"/>
      <c r="S2" s="54"/>
      <c r="T2" s="54"/>
      <c r="U2" s="54"/>
      <c r="V2" s="54"/>
      <c r="W2" s="54"/>
      <c r="X2" s="54"/>
    </row>
    <row r="3" spans="1:24" ht="15.75" x14ac:dyDescent="0.2">
      <c r="A3" s="59" t="s">
        <v>111</v>
      </c>
      <c r="B3" s="54"/>
      <c r="C3" s="54"/>
      <c r="D3" s="54"/>
      <c r="E3" s="54"/>
      <c r="F3" s="54"/>
      <c r="G3" s="54"/>
      <c r="H3" s="54"/>
      <c r="I3" s="54"/>
      <c r="J3" s="54"/>
      <c r="K3" s="54"/>
      <c r="L3" s="54"/>
      <c r="M3" s="54"/>
      <c r="N3" s="54"/>
      <c r="O3" s="54"/>
      <c r="P3" s="54"/>
      <c r="Q3" s="54"/>
      <c r="R3" s="54"/>
      <c r="S3" s="54"/>
      <c r="T3" s="54"/>
      <c r="U3" s="54"/>
      <c r="V3" s="54"/>
      <c r="W3" s="54"/>
      <c r="X3" s="54"/>
    </row>
    <row r="4" spans="1:24" ht="15.75" x14ac:dyDescent="0.2">
      <c r="A4" s="86" t="s">
        <v>122</v>
      </c>
      <c r="B4" s="86"/>
      <c r="C4" s="54"/>
      <c r="D4" s="54"/>
      <c r="E4" s="54"/>
      <c r="F4" s="54"/>
      <c r="G4" s="54"/>
      <c r="H4" s="54"/>
      <c r="I4" s="54"/>
      <c r="J4" s="54"/>
      <c r="K4" s="54"/>
      <c r="L4" s="60"/>
      <c r="M4" s="54"/>
      <c r="N4" s="54"/>
      <c r="O4" s="54"/>
      <c r="P4" s="54"/>
      <c r="Q4" s="54"/>
      <c r="R4" s="54"/>
      <c r="S4" s="54"/>
      <c r="T4" s="54"/>
      <c r="U4" s="54"/>
      <c r="V4" s="54"/>
      <c r="W4" s="54"/>
      <c r="X4" s="54"/>
    </row>
    <row r="5" spans="1:24" x14ac:dyDescent="0.2">
      <c r="A5" s="54"/>
      <c r="B5" s="54"/>
      <c r="C5" s="54"/>
      <c r="D5" s="54"/>
      <c r="E5" s="54"/>
      <c r="F5" s="54"/>
      <c r="G5" s="54"/>
      <c r="H5" s="54"/>
      <c r="I5" s="54"/>
      <c r="J5" s="54"/>
      <c r="K5" s="54"/>
      <c r="L5" s="54"/>
      <c r="M5" s="54"/>
      <c r="N5" s="54"/>
      <c r="O5" s="54"/>
      <c r="P5" s="54"/>
      <c r="Q5" s="54"/>
      <c r="R5" s="54"/>
      <c r="S5" s="54"/>
      <c r="T5" s="54"/>
      <c r="U5" s="54"/>
      <c r="V5" s="54"/>
      <c r="W5" s="54"/>
      <c r="X5" s="54"/>
    </row>
    <row r="6" spans="1:24" ht="19.5" thickBot="1" x14ac:dyDescent="0.3">
      <c r="A6" s="61"/>
      <c r="B6" s="85" t="s">
        <v>144</v>
      </c>
      <c r="C6" s="85"/>
      <c r="D6" s="85"/>
      <c r="E6" s="61"/>
      <c r="F6" s="85" t="s">
        <v>145</v>
      </c>
      <c r="G6" s="85"/>
      <c r="H6" s="85"/>
      <c r="I6" s="61"/>
      <c r="J6" s="85" t="s">
        <v>146</v>
      </c>
      <c r="K6" s="85"/>
      <c r="L6" s="85"/>
      <c r="M6" s="54"/>
      <c r="N6" s="54"/>
      <c r="O6" s="54"/>
      <c r="P6" s="54"/>
      <c r="Q6" s="54"/>
      <c r="R6" s="54"/>
      <c r="S6" s="54"/>
      <c r="T6" s="54"/>
      <c r="U6" s="54"/>
      <c r="V6" s="54"/>
      <c r="W6" s="54"/>
      <c r="X6" s="54"/>
    </row>
    <row r="7" spans="1:24" ht="20.100000000000001" customHeight="1" thickBot="1" x14ac:dyDescent="0.25">
      <c r="A7" s="62" t="s">
        <v>21</v>
      </c>
      <c r="B7" s="63" t="s">
        <v>9</v>
      </c>
      <c r="C7" s="63" t="s">
        <v>0</v>
      </c>
      <c r="D7" s="63" t="s">
        <v>1</v>
      </c>
      <c r="E7" s="63"/>
      <c r="F7" s="63" t="s">
        <v>9</v>
      </c>
      <c r="G7" s="63" t="s">
        <v>0</v>
      </c>
      <c r="H7" s="63" t="s">
        <v>1</v>
      </c>
      <c r="I7" s="63"/>
      <c r="J7" s="63" t="s">
        <v>9</v>
      </c>
      <c r="K7" s="63" t="s">
        <v>0</v>
      </c>
      <c r="L7" s="63" t="s">
        <v>1</v>
      </c>
      <c r="M7" s="54"/>
      <c r="N7" s="54"/>
      <c r="O7" s="54"/>
      <c r="P7" s="54"/>
      <c r="Q7" s="54"/>
      <c r="R7" s="54"/>
      <c r="S7" s="54"/>
      <c r="T7" s="54"/>
      <c r="U7" s="54"/>
      <c r="V7" s="54"/>
      <c r="W7" s="54"/>
      <c r="X7" s="54"/>
    </row>
    <row r="8" spans="1:24" ht="15.75" x14ac:dyDescent="0.25">
      <c r="A8" s="61" t="s">
        <v>9</v>
      </c>
      <c r="B8" s="49">
        <f>IF(FIRE0301_working!B8="..","..",ROUND(FIRE0301_working!B8,0))</f>
        <v>13679</v>
      </c>
      <c r="C8" s="49">
        <f>IF(FIRE0301_working!C8="..","..",ROUND(FIRE0301_working!C8,0))</f>
        <v>9953</v>
      </c>
      <c r="D8" s="49">
        <f>IF(FIRE0301_working!D8="..","..",ROUND(FIRE0301_working!D8,0))</f>
        <v>3726</v>
      </c>
      <c r="E8" s="49"/>
      <c r="F8" s="49">
        <f>IF(FIRE0301_working!F8="..","..",ROUND(FIRE0301_working!F8,0))</f>
        <v>17</v>
      </c>
      <c r="G8" s="49">
        <f>IF(FIRE0301_working!G8="..","..",ROUND(FIRE0301_working!G8,0))</f>
        <v>12</v>
      </c>
      <c r="H8" s="49">
        <f>IF(FIRE0301_working!H8="..","..",ROUND(FIRE0301_working!H8,0))</f>
        <v>5</v>
      </c>
      <c r="I8" s="49"/>
      <c r="J8" s="49">
        <f>IF(FIRE0301_working!J8="..","..",ROUND(FIRE0301_working!J8,0))</f>
        <v>991</v>
      </c>
      <c r="K8" s="49">
        <f>IF(FIRE0301_working!K8="..","..",ROUND(FIRE0301_working!K8,0))</f>
        <v>744</v>
      </c>
      <c r="L8" s="49">
        <f>IF(FIRE0301_working!L8="..","..",ROUND(FIRE0301_working!L8,0))</f>
        <v>247</v>
      </c>
      <c r="M8" s="53"/>
      <c r="N8" s="54"/>
      <c r="O8" s="54"/>
      <c r="P8" s="54"/>
      <c r="Q8" s="54"/>
      <c r="R8" s="54"/>
      <c r="S8" s="54"/>
      <c r="T8" s="54"/>
      <c r="U8" s="54"/>
      <c r="V8" s="54"/>
      <c r="W8" s="54"/>
      <c r="X8" s="54"/>
    </row>
    <row r="9" spans="1:24" ht="15.75" x14ac:dyDescent="0.25">
      <c r="A9" s="54" t="s">
        <v>14</v>
      </c>
      <c r="B9" s="49">
        <f>IF(FIRE0301_working!B9="..","..",ROUND(FIRE0301_working!B9,0))</f>
        <v>339</v>
      </c>
      <c r="C9" s="50">
        <f>IF(FIRE0301_working!C9="..","..",ROUND(FIRE0301_working!C9,0))</f>
        <v>284</v>
      </c>
      <c r="D9" s="50">
        <f>IF(FIRE0301_working!D9="..","..",ROUND(FIRE0301_working!D9,0))</f>
        <v>55</v>
      </c>
      <c r="E9" s="49"/>
      <c r="F9" s="49">
        <f>IF(FIRE0301_working!F9="..","..",ROUND(FIRE0301_working!F9,0))</f>
        <v>0</v>
      </c>
      <c r="G9" s="50">
        <f>IF(FIRE0301_working!G9="..","..",ROUND(FIRE0301_working!G9,0))</f>
        <v>0</v>
      </c>
      <c r="H9" s="50">
        <f>IF(FIRE0301_working!H9="..","..",ROUND(FIRE0301_working!H9,0))</f>
        <v>0</v>
      </c>
      <c r="I9" s="49"/>
      <c r="J9" s="49">
        <f>IF(FIRE0301_working!J9="..","..",ROUND(FIRE0301_working!J9,0))</f>
        <v>8</v>
      </c>
      <c r="K9" s="50">
        <f>IF(FIRE0301_working!K9="..","..",ROUND(FIRE0301_working!K9,0))</f>
        <v>7</v>
      </c>
      <c r="L9" s="50">
        <f>IF(FIRE0301_working!L9="..","..",ROUND(FIRE0301_working!L9,0))</f>
        <v>1</v>
      </c>
      <c r="M9" s="54"/>
      <c r="N9" s="54"/>
      <c r="O9" s="54"/>
      <c r="P9" s="54"/>
      <c r="Q9" s="54"/>
      <c r="R9" s="54"/>
      <c r="S9" s="54"/>
      <c r="T9" s="54"/>
      <c r="U9" s="54"/>
      <c r="V9" s="54"/>
      <c r="W9" s="54"/>
      <c r="X9" s="54"/>
    </row>
    <row r="10" spans="1:24" ht="15.75" x14ac:dyDescent="0.25">
      <c r="A10" s="54" t="s">
        <v>16</v>
      </c>
      <c r="B10" s="49">
        <f>IF(FIRE0301_working!B10="..","..",ROUND(FIRE0301_working!B10,0))</f>
        <v>1195</v>
      </c>
      <c r="C10" s="50">
        <f>IF(FIRE0301_working!C10="..","..",ROUND(FIRE0301_working!C10,0))</f>
        <v>1012</v>
      </c>
      <c r="D10" s="50">
        <f>IF(FIRE0301_working!D10="..","..",ROUND(FIRE0301_working!D10,0))</f>
        <v>183</v>
      </c>
      <c r="E10" s="49"/>
      <c r="F10" s="49">
        <f>IF(FIRE0301_working!F10="..","..",ROUND(FIRE0301_working!F10,0))</f>
        <v>1</v>
      </c>
      <c r="G10" s="50">
        <f>IF(FIRE0301_working!G10="..","..",ROUND(FIRE0301_working!G10,0))</f>
        <v>1</v>
      </c>
      <c r="H10" s="50">
        <f>IF(FIRE0301_working!H10="..","..",ROUND(FIRE0301_working!H10,0))</f>
        <v>0</v>
      </c>
      <c r="I10" s="49"/>
      <c r="J10" s="49">
        <f>IF(FIRE0301_working!J10="..","..",ROUND(FIRE0301_working!J10,0))</f>
        <v>33</v>
      </c>
      <c r="K10" s="50">
        <f>IF(FIRE0301_working!K10="..","..",ROUND(FIRE0301_working!K10,0))</f>
        <v>24</v>
      </c>
      <c r="L10" s="50">
        <f>IF(FIRE0301_working!L10="..","..",ROUND(FIRE0301_working!L10,0))</f>
        <v>9</v>
      </c>
      <c r="M10" s="54"/>
      <c r="N10" s="54"/>
      <c r="O10" s="54"/>
      <c r="P10" s="54"/>
      <c r="Q10" s="54"/>
      <c r="R10" s="54"/>
      <c r="S10" s="54"/>
      <c r="T10" s="54"/>
      <c r="U10" s="54"/>
      <c r="V10" s="54"/>
      <c r="W10" s="54"/>
      <c r="X10" s="54"/>
    </row>
    <row r="11" spans="1:24" ht="18.75" x14ac:dyDescent="0.25">
      <c r="A11" s="54" t="s">
        <v>147</v>
      </c>
      <c r="B11" s="49">
        <f>IF(FIRE0301_working!B11="..","..",ROUND(FIRE0301_working!B11,0))</f>
        <v>1806</v>
      </c>
      <c r="C11" s="50">
        <f>IF(FIRE0301_working!C11="..","..",ROUND(FIRE0301_working!C11,0))</f>
        <v>1637</v>
      </c>
      <c r="D11" s="50">
        <f>IF(FIRE0301_working!D11="..","..",ROUND(FIRE0301_working!D11,0))</f>
        <v>169</v>
      </c>
      <c r="E11" s="49"/>
      <c r="F11" s="49">
        <f>IF(FIRE0301_working!F11="..","..",ROUND(FIRE0301_working!F11,0))</f>
        <v>2</v>
      </c>
      <c r="G11" s="50">
        <f>IF(FIRE0301_working!G11="..","..",ROUND(FIRE0301_working!G11,0))</f>
        <v>1</v>
      </c>
      <c r="H11" s="50">
        <f>IF(FIRE0301_working!H11="..","..",ROUND(FIRE0301_working!H11,0))</f>
        <v>1</v>
      </c>
      <c r="I11" s="49"/>
      <c r="J11" s="49">
        <f>IF(FIRE0301_working!J11="..","..",ROUND(FIRE0301_working!J11,0))</f>
        <v>135</v>
      </c>
      <c r="K11" s="50">
        <f>IF(FIRE0301_working!K11="..","..",ROUND(FIRE0301_working!K11,0))</f>
        <v>129</v>
      </c>
      <c r="L11" s="50">
        <f>IF(FIRE0301_working!L11="..","..",ROUND(FIRE0301_working!L11,0))</f>
        <v>6</v>
      </c>
      <c r="M11" s="54"/>
      <c r="N11" s="54"/>
      <c r="O11" s="54"/>
      <c r="P11" s="54"/>
      <c r="Q11" s="54"/>
      <c r="R11" s="54"/>
      <c r="S11" s="54"/>
      <c r="T11" s="54"/>
      <c r="U11" s="54"/>
      <c r="V11" s="54"/>
      <c r="W11" s="54"/>
      <c r="X11" s="54"/>
    </row>
    <row r="12" spans="1:24" ht="15.75" x14ac:dyDescent="0.25">
      <c r="A12" s="54" t="s">
        <v>15</v>
      </c>
      <c r="B12" s="49">
        <f>IF(FIRE0301_working!B12="..","..",ROUND(FIRE0301_working!B12,0))</f>
        <v>397</v>
      </c>
      <c r="C12" s="50">
        <f>IF(FIRE0301_working!C12="..","..",ROUND(FIRE0301_working!C12,0))</f>
        <v>329</v>
      </c>
      <c r="D12" s="50">
        <f>IF(FIRE0301_working!D12="..","..",ROUND(FIRE0301_working!D12,0))</f>
        <v>68</v>
      </c>
      <c r="E12" s="49"/>
      <c r="F12" s="49">
        <f>IF(FIRE0301_working!F12="..","..",ROUND(FIRE0301_working!F12,0))</f>
        <v>0</v>
      </c>
      <c r="G12" s="50">
        <f>IF(FIRE0301_working!G12="..","..",ROUND(FIRE0301_working!G12,0))</f>
        <v>0</v>
      </c>
      <c r="H12" s="50">
        <f>IF(FIRE0301_working!H12="..","..",ROUND(FIRE0301_working!H12,0))</f>
        <v>0</v>
      </c>
      <c r="I12" s="49"/>
      <c r="J12" s="49">
        <f>IF(FIRE0301_working!J12="..","..",ROUND(FIRE0301_working!J12,0))</f>
        <v>38</v>
      </c>
      <c r="K12" s="50">
        <f>IF(FIRE0301_working!K12="..","..",ROUND(FIRE0301_working!K12,0))</f>
        <v>38</v>
      </c>
      <c r="L12" s="50">
        <f>IF(FIRE0301_working!L12="..","..",ROUND(FIRE0301_working!L12,0))</f>
        <v>0</v>
      </c>
      <c r="M12" s="54"/>
      <c r="N12" s="54"/>
      <c r="O12" s="54"/>
      <c r="P12" s="54"/>
      <c r="Q12" s="54"/>
      <c r="R12" s="54"/>
      <c r="S12" s="54"/>
      <c r="T12" s="54"/>
      <c r="U12" s="54"/>
      <c r="V12" s="54"/>
      <c r="W12" s="54"/>
      <c r="X12" s="54"/>
    </row>
    <row r="13" spans="1:24" ht="15.75" x14ac:dyDescent="0.25">
      <c r="A13" s="54" t="s">
        <v>13</v>
      </c>
      <c r="B13" s="49">
        <f>IF(FIRE0301_working!B13="..","..",ROUND(FIRE0301_working!B13,0))</f>
        <v>475</v>
      </c>
      <c r="C13" s="50">
        <f>IF(FIRE0301_working!C13="..","..",ROUND(FIRE0301_working!C13,0))</f>
        <v>330</v>
      </c>
      <c r="D13" s="50">
        <f>IF(FIRE0301_working!D13="..","..",ROUND(FIRE0301_working!D13,0))</f>
        <v>145</v>
      </c>
      <c r="E13" s="49"/>
      <c r="F13" s="49">
        <f>IF(FIRE0301_working!F13="..","..",ROUND(FIRE0301_working!F13,0))</f>
        <v>0</v>
      </c>
      <c r="G13" s="50">
        <f>IF(FIRE0301_working!G13="..","..",ROUND(FIRE0301_working!G13,0))</f>
        <v>0</v>
      </c>
      <c r="H13" s="50">
        <f>IF(FIRE0301_working!H13="..","..",ROUND(FIRE0301_working!H13,0))</f>
        <v>0</v>
      </c>
      <c r="I13" s="49"/>
      <c r="J13" s="49">
        <f>IF(FIRE0301_working!J13="..","..",ROUND(FIRE0301_working!J13,0))</f>
        <v>52</v>
      </c>
      <c r="K13" s="50">
        <f>IF(FIRE0301_working!K13="..","..",ROUND(FIRE0301_working!K13,0))</f>
        <v>29</v>
      </c>
      <c r="L13" s="50">
        <f>IF(FIRE0301_working!L13="..","..",ROUND(FIRE0301_working!L13,0))</f>
        <v>23</v>
      </c>
      <c r="M13" s="54"/>
      <c r="N13" s="54"/>
      <c r="O13" s="54"/>
      <c r="P13" s="54"/>
      <c r="Q13" s="54"/>
      <c r="R13" s="54"/>
      <c r="S13" s="54"/>
      <c r="T13" s="54"/>
      <c r="U13" s="54"/>
      <c r="V13" s="54"/>
      <c r="W13" s="54"/>
      <c r="X13" s="54"/>
    </row>
    <row r="14" spans="1:24" ht="15.75" x14ac:dyDescent="0.25">
      <c r="A14" s="54" t="s">
        <v>18</v>
      </c>
      <c r="B14" s="49">
        <f>IF(FIRE0301_working!B14="..","..",ROUND(FIRE0301_working!B14,0))</f>
        <v>445</v>
      </c>
      <c r="C14" s="50">
        <f>IF(FIRE0301_working!C14="..","..",ROUND(FIRE0301_working!C14,0))</f>
        <v>380</v>
      </c>
      <c r="D14" s="50">
        <f>IF(FIRE0301_working!D14="..","..",ROUND(FIRE0301_working!D14,0))</f>
        <v>65</v>
      </c>
      <c r="E14" s="49"/>
      <c r="F14" s="49">
        <f>IF(FIRE0301_working!F14="..","..",ROUND(FIRE0301_working!F14,0))</f>
        <v>0</v>
      </c>
      <c r="G14" s="50">
        <f>IF(FIRE0301_working!G14="..","..",ROUND(FIRE0301_working!G14,0))</f>
        <v>0</v>
      </c>
      <c r="H14" s="50">
        <f>IF(FIRE0301_working!H14="..","..",ROUND(FIRE0301_working!H14,0))</f>
        <v>0</v>
      </c>
      <c r="I14" s="49"/>
      <c r="J14" s="49">
        <f>IF(FIRE0301_working!J14="..","..",ROUND(FIRE0301_working!J14,0))</f>
        <v>66</v>
      </c>
      <c r="K14" s="50">
        <f>IF(FIRE0301_working!K14="..","..",ROUND(FIRE0301_working!K14,0))</f>
        <v>65</v>
      </c>
      <c r="L14" s="50">
        <f>IF(FIRE0301_working!L14="..","..",ROUND(FIRE0301_working!L14,0))</f>
        <v>1</v>
      </c>
      <c r="M14" s="54"/>
      <c r="N14" s="54"/>
      <c r="O14" s="54"/>
      <c r="P14" s="54"/>
      <c r="Q14" s="54"/>
      <c r="R14" s="54"/>
      <c r="S14" s="54"/>
      <c r="T14" s="54"/>
      <c r="U14" s="54"/>
      <c r="V14" s="54"/>
      <c r="W14" s="54"/>
      <c r="X14" s="54"/>
    </row>
    <row r="15" spans="1:24" ht="15.75" x14ac:dyDescent="0.25">
      <c r="A15" s="54" t="s">
        <v>17</v>
      </c>
      <c r="B15" s="49">
        <f>IF(FIRE0301_working!B15="..","..",ROUND(FIRE0301_working!B15,0))</f>
        <v>1275</v>
      </c>
      <c r="C15" s="50">
        <f>IF(FIRE0301_working!C15="..","..",ROUND(FIRE0301_working!C15,0))</f>
        <v>1145</v>
      </c>
      <c r="D15" s="50">
        <f>IF(FIRE0301_working!D15="..","..",ROUND(FIRE0301_working!D15,0))</f>
        <v>130</v>
      </c>
      <c r="E15" s="49"/>
      <c r="F15" s="49">
        <f>IF(FIRE0301_working!F15="..","..",ROUND(FIRE0301_working!F15,0))</f>
        <v>1</v>
      </c>
      <c r="G15" s="50">
        <f>IF(FIRE0301_working!G15="..","..",ROUND(FIRE0301_working!G15,0))</f>
        <v>1</v>
      </c>
      <c r="H15" s="50">
        <f>IF(FIRE0301_working!H15="..","..",ROUND(FIRE0301_working!H15,0))</f>
        <v>0</v>
      </c>
      <c r="I15" s="49"/>
      <c r="J15" s="49">
        <f>IF(FIRE0301_working!J15="..","..",ROUND(FIRE0301_working!J15,0))</f>
        <v>103</v>
      </c>
      <c r="K15" s="50">
        <f>IF(FIRE0301_working!K15="..","..",ROUND(FIRE0301_working!K15,0))</f>
        <v>92</v>
      </c>
      <c r="L15" s="50">
        <f>IF(FIRE0301_working!L15="..","..",ROUND(FIRE0301_working!L15,0))</f>
        <v>11</v>
      </c>
      <c r="M15" s="54"/>
      <c r="N15" s="54"/>
      <c r="O15" s="54"/>
      <c r="P15" s="54"/>
      <c r="Q15" s="54"/>
      <c r="R15" s="54"/>
      <c r="S15" s="54"/>
      <c r="T15" s="54"/>
      <c r="U15" s="54"/>
      <c r="V15" s="54"/>
      <c r="W15" s="54"/>
      <c r="X15" s="54"/>
    </row>
    <row r="16" spans="1:24" ht="15.75" x14ac:dyDescent="0.25">
      <c r="A16" s="54" t="s">
        <v>19</v>
      </c>
      <c r="B16" s="49">
        <f>IF(FIRE0301_working!B16="..","..",ROUND(FIRE0301_working!B16,0))</f>
        <v>413</v>
      </c>
      <c r="C16" s="50">
        <f>IF(FIRE0301_working!C16="..","..",ROUND(FIRE0301_working!C16,0))</f>
        <v>315</v>
      </c>
      <c r="D16" s="50">
        <f>IF(FIRE0301_working!D16="..","..",ROUND(FIRE0301_working!D16,0))</f>
        <v>98</v>
      </c>
      <c r="E16" s="49"/>
      <c r="F16" s="49">
        <f>IF(FIRE0301_working!F16="..","..",ROUND(FIRE0301_working!F16,0))</f>
        <v>0</v>
      </c>
      <c r="G16" s="50">
        <f>IF(FIRE0301_working!G16="..","..",ROUND(FIRE0301_working!G16,0))</f>
        <v>0</v>
      </c>
      <c r="H16" s="50">
        <f>IF(FIRE0301_working!H16="..","..",ROUND(FIRE0301_working!H16,0))</f>
        <v>0</v>
      </c>
      <c r="I16" s="49"/>
      <c r="J16" s="49">
        <f>IF(FIRE0301_working!J16="..","..",ROUND(FIRE0301_working!J16,0))</f>
        <v>10</v>
      </c>
      <c r="K16" s="50">
        <f>IF(FIRE0301_working!K16="..","..",ROUND(FIRE0301_working!K16,0))</f>
        <v>9</v>
      </c>
      <c r="L16" s="50">
        <f>IF(FIRE0301_working!L16="..","..",ROUND(FIRE0301_working!L16,0))</f>
        <v>1</v>
      </c>
      <c r="M16" s="54"/>
      <c r="N16" s="54"/>
      <c r="O16" s="54"/>
      <c r="P16" s="54"/>
      <c r="Q16" s="54"/>
      <c r="R16" s="54"/>
      <c r="S16" s="54"/>
      <c r="T16" s="54"/>
      <c r="U16" s="54"/>
      <c r="V16" s="54"/>
      <c r="W16" s="54"/>
      <c r="X16" s="54"/>
    </row>
    <row r="17" spans="1:24" ht="18.75" x14ac:dyDescent="0.25">
      <c r="A17" s="54" t="s">
        <v>148</v>
      </c>
      <c r="B17" s="49">
        <f>IF(FIRE0301_working!B17="..","..",ROUND(FIRE0301_working!B17,0))</f>
        <v>551</v>
      </c>
      <c r="C17" s="50">
        <f>IF(FIRE0301_working!C17="..","..",ROUND(FIRE0301_working!C17,0))</f>
        <v>447</v>
      </c>
      <c r="D17" s="50">
        <f>IF(FIRE0301_working!D17="..","..",ROUND(FIRE0301_working!D17,0))</f>
        <v>104</v>
      </c>
      <c r="E17" s="49"/>
      <c r="F17" s="49">
        <f>IF(FIRE0301_working!F17="..","..",ROUND(FIRE0301_working!F17,0))</f>
        <v>4</v>
      </c>
      <c r="G17" s="50">
        <f>IF(FIRE0301_working!G17="..","..",ROUND(FIRE0301_working!G17,0))</f>
        <v>4</v>
      </c>
      <c r="H17" s="50">
        <f>IF(FIRE0301_working!H17="..","..",ROUND(FIRE0301_working!H17,0))</f>
        <v>0</v>
      </c>
      <c r="I17" s="49"/>
      <c r="J17" s="49">
        <f>IF(FIRE0301_working!J17="..","..",ROUND(FIRE0301_working!J17,0))</f>
        <v>50</v>
      </c>
      <c r="K17" s="50">
        <f>IF(FIRE0301_working!K17="..","..",ROUND(FIRE0301_working!K17,0))</f>
        <v>40</v>
      </c>
      <c r="L17" s="50">
        <f>IF(FIRE0301_working!L17="..","..",ROUND(FIRE0301_working!L17,0))</f>
        <v>10</v>
      </c>
      <c r="M17" s="54"/>
      <c r="N17" s="54"/>
      <c r="O17" s="54"/>
      <c r="P17" s="54"/>
      <c r="Q17" s="54"/>
      <c r="R17" s="54"/>
      <c r="S17" s="54"/>
      <c r="T17" s="54"/>
      <c r="U17" s="54"/>
      <c r="V17" s="54"/>
      <c r="W17" s="54"/>
      <c r="X17" s="54"/>
    </row>
    <row r="18" spans="1:24" ht="18.75" x14ac:dyDescent="0.25">
      <c r="A18" s="54" t="s">
        <v>149</v>
      </c>
      <c r="B18" s="49">
        <f>IF(FIRE0301_working!B18="..","..",ROUND(FIRE0301_working!B18,0))</f>
        <v>904</v>
      </c>
      <c r="C18" s="50">
        <f>IF(FIRE0301_working!C18="..","..",ROUND(FIRE0301_working!C18,0))</f>
        <v>763</v>
      </c>
      <c r="D18" s="50">
        <f>IF(FIRE0301_working!D18="..","..",ROUND(FIRE0301_working!D18,0))</f>
        <v>141</v>
      </c>
      <c r="E18" s="49"/>
      <c r="F18" s="49">
        <f>IF(FIRE0301_working!F18="..","..",ROUND(FIRE0301_working!F18,0))</f>
        <v>1</v>
      </c>
      <c r="G18" s="50">
        <f>IF(FIRE0301_working!G18="..","..",ROUND(FIRE0301_working!G18,0))</f>
        <v>1</v>
      </c>
      <c r="H18" s="50">
        <f>IF(FIRE0301_working!H18="..","..",ROUND(FIRE0301_working!H18,0))</f>
        <v>0</v>
      </c>
      <c r="I18" s="49"/>
      <c r="J18" s="49">
        <f>IF(FIRE0301_working!J18="..","..",ROUND(FIRE0301_working!J18,0))</f>
        <v>148</v>
      </c>
      <c r="K18" s="50">
        <f>IF(FIRE0301_working!K18="..","..",ROUND(FIRE0301_working!K18,0))</f>
        <v>132</v>
      </c>
      <c r="L18" s="50">
        <f>IF(FIRE0301_working!L18="..","..",ROUND(FIRE0301_working!L18,0))</f>
        <v>16</v>
      </c>
      <c r="M18" s="54"/>
      <c r="N18" s="54"/>
      <c r="O18" s="54"/>
      <c r="P18" s="54"/>
      <c r="Q18" s="54"/>
      <c r="R18" s="54"/>
      <c r="S18" s="54"/>
      <c r="T18" s="54"/>
      <c r="U18" s="54"/>
      <c r="V18" s="54"/>
      <c r="W18" s="54"/>
      <c r="X18" s="54"/>
    </row>
    <row r="19" spans="1:24" ht="18.75" x14ac:dyDescent="0.25">
      <c r="A19" s="54" t="s">
        <v>150</v>
      </c>
      <c r="B19" s="49">
        <f>IF(FIRE0301_working!B19="..","..",ROUND(FIRE0301_working!B19,0))</f>
        <v>3205</v>
      </c>
      <c r="C19" s="50">
        <f>IF(FIRE0301_working!C19="..","..",ROUND(FIRE0301_working!C19,0))</f>
        <v>2690</v>
      </c>
      <c r="D19" s="50">
        <f>IF(FIRE0301_working!D19="..","..",ROUND(FIRE0301_working!D19,0))</f>
        <v>515</v>
      </c>
      <c r="E19" s="49"/>
      <c r="F19" s="49">
        <f>IF(FIRE0301_working!F19="..","..",ROUND(FIRE0301_working!F19,0))</f>
        <v>6</v>
      </c>
      <c r="G19" s="50">
        <f>IF(FIRE0301_working!G19="..","..",ROUND(FIRE0301_working!G19,0))</f>
        <v>3</v>
      </c>
      <c r="H19" s="50">
        <f>IF(FIRE0301_working!H19="..","..",ROUND(FIRE0301_working!H19,0))</f>
        <v>3</v>
      </c>
      <c r="I19" s="49"/>
      <c r="J19" s="49">
        <f>IF(FIRE0301_working!J19="..","..",ROUND(FIRE0301_working!J19,0))</f>
        <v>178</v>
      </c>
      <c r="K19" s="50">
        <f>IF(FIRE0301_working!K19="..","..",ROUND(FIRE0301_working!K19,0))</f>
        <v>159</v>
      </c>
      <c r="L19" s="50">
        <f>IF(FIRE0301_working!L19="..","..",ROUND(FIRE0301_working!L19,0))</f>
        <v>19</v>
      </c>
      <c r="M19" s="54"/>
      <c r="N19" s="54"/>
      <c r="O19" s="54"/>
      <c r="P19" s="54"/>
      <c r="Q19" s="54"/>
      <c r="R19" s="54"/>
      <c r="S19" s="54"/>
      <c r="T19" s="54"/>
      <c r="U19" s="54"/>
      <c r="V19" s="54"/>
      <c r="W19" s="54"/>
      <c r="X19" s="54"/>
    </row>
    <row r="20" spans="1:24" ht="18.75" x14ac:dyDescent="0.25">
      <c r="A20" s="54" t="s">
        <v>151</v>
      </c>
      <c r="B20" s="49">
        <f>IF(FIRE0301_working!B20="..","..",ROUND(FIRE0301_working!B20,0))</f>
        <v>2427</v>
      </c>
      <c r="C20" s="50">
        <f>IF(FIRE0301_working!C20="..","..",ROUND(FIRE0301_working!C20,0))</f>
        <v>488</v>
      </c>
      <c r="D20" s="50">
        <f>IF(FIRE0301_working!D20="..","..",ROUND(FIRE0301_working!D20,0))</f>
        <v>1939</v>
      </c>
      <c r="E20" s="49"/>
      <c r="F20" s="49">
        <f>IF(FIRE0301_working!F20="..","..",ROUND(FIRE0301_working!F20,0))</f>
        <v>1</v>
      </c>
      <c r="G20" s="50">
        <f>IF(FIRE0301_working!G20="..","..",ROUND(FIRE0301_working!G20,0))</f>
        <v>0</v>
      </c>
      <c r="H20" s="50">
        <f>IF(FIRE0301_working!H20="..","..",ROUND(FIRE0301_working!H20,0))</f>
        <v>1</v>
      </c>
      <c r="I20" s="49"/>
      <c r="J20" s="49">
        <f>IF(FIRE0301_working!J20="..","..",ROUND(FIRE0301_working!J20,0))</f>
        <v>161</v>
      </c>
      <c r="K20" s="50">
        <f>IF(FIRE0301_working!K20="..","..",ROUND(FIRE0301_working!K20,0))</f>
        <v>13</v>
      </c>
      <c r="L20" s="50">
        <f>IF(FIRE0301_working!L20="..","..",ROUND(FIRE0301_working!L20,0))</f>
        <v>148</v>
      </c>
      <c r="M20" s="54"/>
      <c r="N20" s="54"/>
      <c r="O20" s="54"/>
      <c r="P20" s="54"/>
      <c r="Q20" s="54"/>
      <c r="R20" s="54"/>
      <c r="S20" s="54"/>
      <c r="T20" s="54"/>
      <c r="U20" s="54"/>
      <c r="V20" s="54"/>
      <c r="W20" s="54"/>
      <c r="X20" s="54"/>
    </row>
    <row r="21" spans="1:24" ht="16.5" thickBot="1" x14ac:dyDescent="0.3">
      <c r="A21" s="64" t="s">
        <v>20</v>
      </c>
      <c r="B21" s="51">
        <f>IF(FIRE0301_working!B21="..","..",ROUND(FIRE0301_working!B21,0))</f>
        <v>247</v>
      </c>
      <c r="C21" s="52">
        <f>IF(FIRE0301_working!C21="..","..",ROUND(FIRE0301_working!C21,0))</f>
        <v>133</v>
      </c>
      <c r="D21" s="52">
        <f>IF(FIRE0301_working!D21="..","..",ROUND(FIRE0301_working!D21,0))</f>
        <v>114</v>
      </c>
      <c r="E21" s="52"/>
      <c r="F21" s="51">
        <f>IF(FIRE0301_working!F21="..","..",ROUND(FIRE0301_working!F21,0))</f>
        <v>1</v>
      </c>
      <c r="G21" s="52">
        <f>IF(FIRE0301_working!G21="..","..",ROUND(FIRE0301_working!G21,0))</f>
        <v>1</v>
      </c>
      <c r="H21" s="52">
        <f>IF(FIRE0301_working!H21="..","..",ROUND(FIRE0301_working!H21,0))</f>
        <v>0</v>
      </c>
      <c r="I21" s="52"/>
      <c r="J21" s="51">
        <f>IF(FIRE0301_working!J21="..","..",ROUND(FIRE0301_working!J21,0))</f>
        <v>9</v>
      </c>
      <c r="K21" s="52">
        <f>IF(FIRE0301_working!K21="..","..",ROUND(FIRE0301_working!K21,0))</f>
        <v>7</v>
      </c>
      <c r="L21" s="52">
        <f>IF(FIRE0301_working!L21="..","..",ROUND(FIRE0301_working!L21,0))</f>
        <v>2</v>
      </c>
      <c r="M21" s="54"/>
      <c r="N21" s="54"/>
      <c r="O21" s="54"/>
      <c r="P21" s="54"/>
      <c r="Q21" s="54"/>
      <c r="R21" s="54"/>
      <c r="S21" s="54"/>
      <c r="T21" s="54"/>
      <c r="U21" s="54"/>
      <c r="V21" s="54"/>
      <c r="W21" s="54"/>
      <c r="X21" s="54"/>
    </row>
    <row r="22" spans="1:24" x14ac:dyDescent="0.2">
      <c r="A22" s="65" t="s">
        <v>79</v>
      </c>
      <c r="B22" s="54"/>
      <c r="C22" s="54"/>
      <c r="D22" s="54"/>
      <c r="E22" s="54"/>
      <c r="F22" s="54"/>
      <c r="G22" s="54"/>
      <c r="H22" s="54"/>
      <c r="I22" s="54"/>
      <c r="J22" s="54"/>
      <c r="K22" s="54"/>
      <c r="L22" s="54"/>
      <c r="M22" s="54"/>
      <c r="N22" s="54"/>
      <c r="O22" s="54"/>
      <c r="P22" s="54"/>
      <c r="Q22" s="54"/>
      <c r="R22" s="54"/>
      <c r="S22" s="54"/>
      <c r="T22" s="54"/>
      <c r="U22" s="54"/>
      <c r="V22" s="54"/>
      <c r="W22" s="54"/>
      <c r="X22" s="54"/>
    </row>
    <row r="23" spans="1:24" x14ac:dyDescent="0.2">
      <c r="A23" s="54"/>
      <c r="B23" s="54"/>
      <c r="C23" s="54"/>
      <c r="D23" s="54"/>
      <c r="E23" s="54"/>
      <c r="F23" s="54"/>
      <c r="G23" s="54"/>
      <c r="H23" s="54"/>
      <c r="I23" s="54"/>
      <c r="J23" s="54"/>
      <c r="K23" s="54"/>
      <c r="L23" s="54"/>
      <c r="M23" s="54"/>
      <c r="N23" s="54"/>
      <c r="O23" s="54"/>
      <c r="P23" s="54"/>
      <c r="Q23" s="54"/>
      <c r="R23" s="54"/>
      <c r="S23" s="54"/>
      <c r="T23" s="54"/>
      <c r="U23" s="54"/>
      <c r="V23" s="54"/>
      <c r="W23" s="54"/>
      <c r="X23" s="54"/>
    </row>
    <row r="24" spans="1:24" x14ac:dyDescent="0.2">
      <c r="A24" s="54"/>
      <c r="B24" s="54"/>
      <c r="C24" s="54"/>
      <c r="D24" s="54"/>
      <c r="E24" s="54"/>
      <c r="F24" s="54"/>
      <c r="G24" s="54"/>
      <c r="H24" s="54"/>
      <c r="I24" s="54"/>
      <c r="J24" s="54"/>
      <c r="K24" s="54"/>
      <c r="L24" s="54"/>
      <c r="M24" s="54"/>
      <c r="N24" s="54"/>
      <c r="O24" s="54"/>
      <c r="P24" s="54"/>
      <c r="Q24" s="54"/>
      <c r="R24" s="54"/>
      <c r="S24" s="54"/>
      <c r="T24" s="54"/>
      <c r="U24" s="54"/>
      <c r="V24" s="54"/>
      <c r="W24" s="54"/>
      <c r="X24" s="54"/>
    </row>
    <row r="25" spans="1:24" x14ac:dyDescent="0.2">
      <c r="A25" s="54"/>
      <c r="B25" s="54"/>
      <c r="C25" s="54"/>
      <c r="D25" s="54"/>
      <c r="E25" s="54"/>
      <c r="F25" s="54"/>
      <c r="G25" s="54"/>
      <c r="H25" s="54"/>
      <c r="I25" s="54"/>
      <c r="J25" s="54"/>
      <c r="K25" s="54"/>
      <c r="L25" s="54"/>
      <c r="M25" s="54"/>
      <c r="N25" s="54" t="s">
        <v>125</v>
      </c>
      <c r="O25" s="54"/>
      <c r="P25" s="54"/>
      <c r="Q25" s="54"/>
      <c r="R25" s="54"/>
      <c r="S25" s="54"/>
      <c r="T25" s="54"/>
      <c r="U25" s="54"/>
      <c r="V25" s="54"/>
      <c r="W25" s="54"/>
      <c r="X25" s="54"/>
    </row>
    <row r="26" spans="1:24" x14ac:dyDescent="0.2">
      <c r="A26" s="54"/>
      <c r="B26" s="54"/>
      <c r="C26" s="54"/>
      <c r="D26" s="54"/>
      <c r="E26" s="54"/>
      <c r="F26" s="54"/>
      <c r="G26" s="54"/>
      <c r="H26" s="54"/>
      <c r="I26" s="54"/>
      <c r="J26" s="54"/>
      <c r="K26" s="54"/>
      <c r="L26" s="54"/>
      <c r="M26" s="54"/>
      <c r="N26" s="54" t="s">
        <v>124</v>
      </c>
      <c r="O26" s="54"/>
      <c r="P26" s="54"/>
      <c r="Q26" s="54"/>
      <c r="R26" s="54"/>
      <c r="S26" s="54"/>
      <c r="T26" s="54"/>
      <c r="U26" s="54"/>
      <c r="V26" s="54"/>
      <c r="W26" s="54"/>
      <c r="X26" s="54"/>
    </row>
    <row r="27" spans="1:24" x14ac:dyDescent="0.2">
      <c r="A27" s="54"/>
      <c r="B27" s="54"/>
      <c r="C27" s="54"/>
      <c r="D27" s="54"/>
      <c r="E27" s="54"/>
      <c r="F27" s="54"/>
      <c r="G27" s="54"/>
      <c r="H27" s="54"/>
      <c r="I27" s="54"/>
      <c r="J27" s="54"/>
      <c r="K27" s="54"/>
      <c r="L27" s="54"/>
      <c r="M27" s="54"/>
      <c r="N27" s="54" t="s">
        <v>123</v>
      </c>
      <c r="O27" s="54"/>
      <c r="P27" s="54"/>
      <c r="Q27" s="54"/>
      <c r="R27" s="54"/>
      <c r="S27" s="54"/>
      <c r="T27" s="54"/>
      <c r="U27" s="54"/>
      <c r="V27" s="54"/>
      <c r="W27" s="54"/>
      <c r="X27" s="54"/>
    </row>
    <row r="28" spans="1:24" x14ac:dyDescent="0.2">
      <c r="A28" s="54"/>
      <c r="B28" s="54"/>
      <c r="C28" s="54"/>
      <c r="D28" s="54"/>
      <c r="E28" s="54"/>
      <c r="F28" s="54"/>
      <c r="G28" s="54"/>
      <c r="H28" s="54"/>
      <c r="I28" s="54"/>
      <c r="J28" s="54"/>
      <c r="K28" s="54"/>
      <c r="L28" s="54"/>
      <c r="M28" s="54"/>
      <c r="N28" s="54" t="s">
        <v>122</v>
      </c>
      <c r="O28" s="54"/>
      <c r="P28" s="54"/>
      <c r="Q28" s="54"/>
      <c r="R28" s="54"/>
      <c r="S28" s="54"/>
      <c r="T28" s="54"/>
      <c r="U28" s="54"/>
      <c r="V28" s="54"/>
      <c r="W28" s="54"/>
      <c r="X28" s="54"/>
    </row>
    <row r="29" spans="1:24" x14ac:dyDescent="0.2">
      <c r="A29" s="54"/>
      <c r="B29" s="54"/>
      <c r="C29" s="54"/>
      <c r="D29" s="54"/>
      <c r="E29" s="54"/>
      <c r="F29" s="54"/>
      <c r="G29" s="54"/>
      <c r="H29" s="54"/>
      <c r="I29" s="54"/>
      <c r="J29" s="54"/>
      <c r="K29" s="54"/>
      <c r="L29" s="54"/>
      <c r="M29" s="54"/>
      <c r="N29" s="54" t="s">
        <v>107</v>
      </c>
      <c r="O29" s="54"/>
      <c r="P29" s="54"/>
      <c r="Q29" s="54"/>
      <c r="R29" s="54"/>
      <c r="S29" s="54"/>
      <c r="T29" s="54"/>
      <c r="U29" s="54"/>
      <c r="V29" s="54"/>
      <c r="W29" s="54"/>
      <c r="X29" s="54"/>
    </row>
    <row r="30" spans="1:24" x14ac:dyDescent="0.2">
      <c r="A30" s="54"/>
      <c r="B30" s="54"/>
      <c r="C30" s="54"/>
      <c r="D30" s="54"/>
      <c r="E30" s="54"/>
      <c r="F30" s="54"/>
      <c r="G30" s="54"/>
      <c r="H30" s="54"/>
      <c r="I30" s="54"/>
      <c r="J30" s="54"/>
      <c r="K30" s="54"/>
      <c r="L30" s="54"/>
      <c r="M30" s="54"/>
      <c r="N30" s="54" t="s">
        <v>78</v>
      </c>
      <c r="O30" s="54"/>
      <c r="P30" s="54"/>
      <c r="Q30" s="54"/>
      <c r="R30" s="54"/>
      <c r="S30" s="54"/>
      <c r="T30" s="54"/>
      <c r="U30" s="54"/>
      <c r="V30" s="54"/>
      <c r="W30" s="54"/>
      <c r="X30" s="54"/>
    </row>
    <row r="31" spans="1:24" x14ac:dyDescent="0.2">
      <c r="A31" s="54"/>
      <c r="B31" s="54"/>
      <c r="C31" s="54"/>
      <c r="D31" s="54"/>
      <c r="E31" s="54"/>
      <c r="F31" s="54"/>
      <c r="G31" s="54"/>
      <c r="H31" s="54"/>
      <c r="I31" s="54"/>
      <c r="J31" s="54"/>
      <c r="K31" s="54"/>
      <c r="L31" s="54"/>
      <c r="M31" s="54"/>
      <c r="N31" s="54" t="s">
        <v>77</v>
      </c>
      <c r="O31" s="54"/>
      <c r="P31" s="54"/>
      <c r="Q31" s="54"/>
      <c r="R31" s="54"/>
      <c r="S31" s="54"/>
      <c r="T31" s="54"/>
      <c r="U31" s="54"/>
      <c r="V31" s="54"/>
      <c r="W31" s="54"/>
      <c r="X31" s="54"/>
    </row>
    <row r="32" spans="1:24" x14ac:dyDescent="0.2">
      <c r="A32" s="54"/>
      <c r="B32" s="54"/>
      <c r="C32" s="54"/>
      <c r="D32" s="54"/>
      <c r="E32" s="54"/>
      <c r="F32" s="54"/>
      <c r="G32" s="54"/>
      <c r="H32" s="54"/>
      <c r="I32" s="54"/>
      <c r="J32" s="54"/>
      <c r="K32" s="54"/>
      <c r="L32" s="54"/>
      <c r="M32" s="54"/>
      <c r="N32" s="54" t="s">
        <v>70</v>
      </c>
      <c r="O32" s="54"/>
      <c r="P32" s="54"/>
      <c r="Q32" s="54"/>
      <c r="R32" s="54"/>
      <c r="S32" s="54"/>
      <c r="T32" s="54"/>
      <c r="U32" s="54"/>
      <c r="V32" s="54"/>
      <c r="W32" s="54"/>
      <c r="X32" s="54"/>
    </row>
    <row r="33" spans="1:24" x14ac:dyDescent="0.2">
      <c r="A33" s="54"/>
      <c r="B33" s="54"/>
      <c r="C33" s="54"/>
      <c r="D33" s="54"/>
      <c r="E33" s="54"/>
      <c r="F33" s="54"/>
      <c r="G33" s="54"/>
      <c r="H33" s="54"/>
      <c r="I33" s="54"/>
      <c r="J33" s="54"/>
      <c r="K33" s="54"/>
      <c r="L33" s="54"/>
      <c r="M33" s="54"/>
      <c r="N33" s="54" t="s">
        <v>65</v>
      </c>
      <c r="O33" s="54"/>
      <c r="P33" s="54"/>
      <c r="Q33" s="54"/>
      <c r="R33" s="54"/>
      <c r="S33" s="54"/>
      <c r="T33" s="54"/>
      <c r="U33" s="54"/>
      <c r="V33" s="54"/>
      <c r="W33" s="54"/>
      <c r="X33" s="54"/>
    </row>
    <row r="34" spans="1:24" x14ac:dyDescent="0.2">
      <c r="A34" s="54"/>
      <c r="B34" s="54"/>
      <c r="C34" s="54"/>
      <c r="D34" s="54"/>
      <c r="E34" s="54"/>
      <c r="F34" s="54"/>
      <c r="G34" s="54"/>
      <c r="H34" s="54"/>
      <c r="I34" s="54"/>
      <c r="J34" s="54"/>
      <c r="K34" s="54"/>
      <c r="L34" s="54"/>
      <c r="M34" s="54"/>
      <c r="N34" s="54" t="s">
        <v>39</v>
      </c>
      <c r="O34" s="54"/>
      <c r="P34" s="54"/>
      <c r="Q34" s="54"/>
      <c r="R34" s="54"/>
      <c r="S34" s="54"/>
      <c r="T34" s="54"/>
      <c r="U34" s="54"/>
      <c r="V34" s="54"/>
      <c r="W34" s="54"/>
      <c r="X34" s="54"/>
    </row>
    <row r="35" spans="1:24" x14ac:dyDescent="0.2">
      <c r="A35" s="54"/>
      <c r="B35" s="54"/>
      <c r="C35" s="54"/>
      <c r="D35" s="54"/>
      <c r="E35" s="54"/>
      <c r="F35" s="54"/>
      <c r="G35" s="54"/>
      <c r="H35" s="54"/>
      <c r="I35" s="54"/>
      <c r="J35" s="54"/>
      <c r="K35" s="54"/>
      <c r="L35" s="54"/>
      <c r="M35" s="54"/>
      <c r="N35" s="54" t="s">
        <v>38</v>
      </c>
      <c r="O35" s="54"/>
      <c r="P35" s="54"/>
      <c r="Q35" s="54"/>
      <c r="R35" s="54"/>
      <c r="S35" s="54"/>
      <c r="T35" s="54"/>
      <c r="U35" s="54"/>
      <c r="V35" s="54"/>
      <c r="W35" s="54"/>
      <c r="X35" s="54"/>
    </row>
    <row r="36" spans="1:24" x14ac:dyDescent="0.2">
      <c r="A36" s="54"/>
      <c r="B36" s="54"/>
      <c r="C36" s="54"/>
      <c r="D36" s="54"/>
      <c r="E36" s="54"/>
      <c r="F36" s="54"/>
      <c r="G36" s="54"/>
      <c r="H36" s="54"/>
      <c r="I36" s="54"/>
      <c r="J36" s="54"/>
      <c r="K36" s="54"/>
      <c r="L36" s="54"/>
      <c r="M36" s="54"/>
      <c r="N36" s="54" t="s">
        <v>37</v>
      </c>
      <c r="O36" s="54"/>
      <c r="P36" s="54"/>
      <c r="Q36" s="54"/>
      <c r="R36" s="54"/>
      <c r="S36" s="54"/>
      <c r="T36" s="54"/>
      <c r="U36" s="54"/>
      <c r="V36" s="54"/>
      <c r="W36" s="54"/>
      <c r="X36" s="54"/>
    </row>
    <row r="37" spans="1:24" x14ac:dyDescent="0.2">
      <c r="A37" s="54"/>
      <c r="B37" s="54"/>
      <c r="C37" s="54"/>
      <c r="D37" s="54"/>
      <c r="E37" s="54"/>
      <c r="F37" s="54"/>
      <c r="G37" s="54"/>
      <c r="H37" s="54"/>
      <c r="I37" s="54"/>
      <c r="J37" s="54"/>
      <c r="K37" s="54"/>
      <c r="L37" s="54"/>
      <c r="M37" s="54"/>
      <c r="N37" s="54" t="s">
        <v>29</v>
      </c>
      <c r="O37" s="54"/>
      <c r="P37" s="54"/>
      <c r="Q37" s="54"/>
      <c r="R37" s="54"/>
      <c r="S37" s="54"/>
      <c r="T37" s="54"/>
      <c r="U37" s="54"/>
      <c r="V37" s="54"/>
      <c r="W37" s="54"/>
      <c r="X37" s="54"/>
    </row>
    <row r="38" spans="1:24" x14ac:dyDescent="0.2">
      <c r="A38" s="54"/>
      <c r="B38" s="54"/>
      <c r="C38" s="54"/>
      <c r="D38" s="54"/>
      <c r="E38" s="54"/>
      <c r="F38" s="54"/>
      <c r="G38" s="54"/>
      <c r="H38" s="54"/>
      <c r="I38" s="54"/>
      <c r="J38" s="54"/>
      <c r="K38" s="54"/>
      <c r="L38" s="54"/>
      <c r="M38" s="54"/>
      <c r="N38" s="54" t="s">
        <v>24</v>
      </c>
      <c r="O38" s="54"/>
      <c r="P38" s="54"/>
      <c r="Q38" s="54"/>
      <c r="R38" s="54"/>
      <c r="S38" s="54"/>
      <c r="T38" s="54"/>
      <c r="U38" s="54"/>
      <c r="V38" s="54"/>
      <c r="W38" s="54"/>
      <c r="X38" s="54"/>
    </row>
    <row r="39" spans="1:24" x14ac:dyDescent="0.2">
      <c r="A39" s="54"/>
      <c r="B39" s="54"/>
      <c r="C39" s="54"/>
      <c r="D39" s="54"/>
      <c r="E39" s="54"/>
      <c r="F39" s="54"/>
      <c r="G39" s="54"/>
      <c r="H39" s="54"/>
      <c r="I39" s="54"/>
      <c r="J39" s="54"/>
      <c r="K39" s="54"/>
      <c r="L39" s="54"/>
      <c r="M39" s="54"/>
      <c r="N39" s="54" t="s">
        <v>8</v>
      </c>
      <c r="O39" s="54"/>
      <c r="P39" s="54"/>
      <c r="Q39" s="54"/>
      <c r="R39" s="54"/>
      <c r="S39" s="54"/>
      <c r="T39" s="54"/>
      <c r="U39" s="54"/>
      <c r="V39" s="54"/>
      <c r="W39" s="54"/>
      <c r="X39" s="54"/>
    </row>
    <row r="40" spans="1:24" x14ac:dyDescent="0.2">
      <c r="A40" s="54"/>
      <c r="B40" s="54"/>
      <c r="C40" s="54"/>
      <c r="D40" s="54"/>
      <c r="E40" s="54"/>
      <c r="F40" s="54"/>
      <c r="G40" s="54"/>
      <c r="H40" s="54"/>
      <c r="I40" s="54"/>
      <c r="J40" s="54"/>
      <c r="K40" s="54"/>
      <c r="L40" s="54"/>
      <c r="M40" s="54"/>
      <c r="N40" s="54" t="s">
        <v>7</v>
      </c>
      <c r="O40" s="54"/>
      <c r="P40" s="54"/>
      <c r="Q40" s="54"/>
      <c r="R40" s="54"/>
      <c r="S40" s="54"/>
      <c r="T40" s="54"/>
      <c r="U40" s="54"/>
      <c r="V40" s="54"/>
      <c r="W40" s="54"/>
      <c r="X40" s="54"/>
    </row>
    <row r="41" spans="1:24" x14ac:dyDescent="0.2">
      <c r="A41" s="54"/>
      <c r="B41" s="54"/>
      <c r="C41" s="54"/>
      <c r="D41" s="54"/>
      <c r="E41" s="54"/>
      <c r="F41" s="54"/>
      <c r="G41" s="54"/>
      <c r="H41" s="54"/>
      <c r="I41" s="54"/>
      <c r="J41" s="54"/>
      <c r="K41" s="54"/>
      <c r="L41" s="54"/>
      <c r="M41" s="54"/>
      <c r="N41" s="54" t="s">
        <v>6</v>
      </c>
      <c r="O41" s="54"/>
      <c r="P41" s="54"/>
      <c r="Q41" s="54"/>
      <c r="R41" s="54"/>
      <c r="S41" s="54"/>
      <c r="T41" s="54"/>
      <c r="U41" s="54"/>
      <c r="V41" s="54"/>
      <c r="W41" s="54"/>
      <c r="X41" s="54"/>
    </row>
    <row r="42" spans="1:24" x14ac:dyDescent="0.2">
      <c r="A42" s="54"/>
      <c r="B42" s="54"/>
      <c r="C42" s="54"/>
      <c r="D42" s="54"/>
      <c r="E42" s="54"/>
      <c r="F42" s="54"/>
      <c r="G42" s="54"/>
      <c r="H42" s="54"/>
      <c r="I42" s="54"/>
      <c r="J42" s="54"/>
      <c r="K42" s="54"/>
      <c r="L42" s="54"/>
      <c r="M42" s="54"/>
      <c r="N42" s="54" t="s">
        <v>5</v>
      </c>
      <c r="O42" s="54"/>
      <c r="P42" s="54"/>
      <c r="Q42" s="54"/>
      <c r="R42" s="54"/>
      <c r="S42" s="54"/>
      <c r="T42" s="54"/>
      <c r="U42" s="54"/>
      <c r="V42" s="54"/>
      <c r="W42" s="54"/>
      <c r="X42" s="54"/>
    </row>
    <row r="43" spans="1:24" x14ac:dyDescent="0.2">
      <c r="A43" s="54"/>
      <c r="B43" s="54"/>
      <c r="C43" s="54"/>
      <c r="D43" s="54"/>
      <c r="E43" s="54"/>
      <c r="F43" s="54"/>
      <c r="G43" s="54"/>
      <c r="H43" s="54"/>
      <c r="I43" s="54"/>
      <c r="J43" s="54"/>
      <c r="K43" s="54"/>
      <c r="L43" s="54"/>
      <c r="M43" s="54"/>
      <c r="N43" s="54" t="s">
        <v>4</v>
      </c>
      <c r="O43" s="54"/>
      <c r="P43" s="54"/>
      <c r="Q43" s="54"/>
      <c r="R43" s="54"/>
      <c r="S43" s="54"/>
      <c r="T43" s="54"/>
      <c r="U43" s="54"/>
      <c r="V43" s="54"/>
      <c r="W43" s="54"/>
      <c r="X43" s="54"/>
    </row>
    <row r="44" spans="1:24" x14ac:dyDescent="0.2">
      <c r="A44" s="54"/>
      <c r="B44" s="54"/>
      <c r="C44" s="54"/>
      <c r="D44" s="54"/>
      <c r="E44" s="54"/>
      <c r="F44" s="54"/>
      <c r="G44" s="54"/>
      <c r="H44" s="54"/>
      <c r="I44" s="54"/>
      <c r="J44" s="54"/>
      <c r="K44" s="54"/>
      <c r="L44" s="54"/>
      <c r="M44" s="54"/>
      <c r="N44" s="54" t="s">
        <v>3</v>
      </c>
      <c r="O44" s="54"/>
      <c r="P44" s="54"/>
      <c r="Q44" s="54"/>
      <c r="R44" s="54"/>
      <c r="S44" s="54"/>
      <c r="T44" s="54"/>
      <c r="U44" s="54"/>
      <c r="V44" s="54"/>
      <c r="W44" s="54"/>
      <c r="X44" s="54"/>
    </row>
    <row r="45" spans="1:24" x14ac:dyDescent="0.2">
      <c r="A45" s="54"/>
      <c r="B45" s="54"/>
      <c r="C45" s="54"/>
      <c r="D45" s="54"/>
      <c r="E45" s="54"/>
      <c r="F45" s="54"/>
      <c r="G45" s="54"/>
      <c r="H45" s="54"/>
      <c r="I45" s="54"/>
      <c r="J45" s="54"/>
      <c r="K45" s="54"/>
      <c r="L45" s="54"/>
      <c r="M45" s="54"/>
      <c r="N45" s="54"/>
      <c r="O45" s="54"/>
      <c r="P45" s="54"/>
      <c r="Q45" s="54"/>
      <c r="R45" s="54"/>
      <c r="S45" s="54"/>
      <c r="T45" s="54"/>
      <c r="U45" s="54"/>
      <c r="V45" s="54"/>
      <c r="W45" s="54"/>
      <c r="X45" s="54"/>
    </row>
    <row r="46" spans="1:24" x14ac:dyDescent="0.2">
      <c r="A46" s="54"/>
      <c r="B46" s="54"/>
      <c r="C46" s="54"/>
      <c r="D46" s="54"/>
      <c r="E46" s="54"/>
      <c r="F46" s="54"/>
      <c r="G46" s="54"/>
      <c r="H46" s="54"/>
      <c r="I46" s="54"/>
      <c r="J46" s="54"/>
      <c r="K46" s="54"/>
      <c r="L46" s="54"/>
      <c r="M46" s="54"/>
      <c r="N46" s="54"/>
      <c r="O46" s="54"/>
      <c r="P46" s="54"/>
      <c r="Q46" s="54"/>
      <c r="R46" s="54"/>
      <c r="S46" s="54"/>
      <c r="T46" s="54"/>
      <c r="U46" s="54"/>
      <c r="V46" s="54"/>
      <c r="W46" s="54"/>
      <c r="X46" s="54"/>
    </row>
    <row r="47" spans="1:24" x14ac:dyDescent="0.2">
      <c r="A47" s="54"/>
      <c r="B47" s="54"/>
      <c r="C47" s="54"/>
      <c r="D47" s="54"/>
      <c r="E47" s="54"/>
      <c r="F47" s="54"/>
      <c r="G47" s="54"/>
      <c r="H47" s="54"/>
      <c r="I47" s="54"/>
      <c r="J47" s="54"/>
      <c r="K47" s="54"/>
      <c r="L47" s="54"/>
      <c r="M47" s="54"/>
      <c r="N47" s="54"/>
      <c r="O47" s="54"/>
      <c r="P47" s="54"/>
      <c r="Q47" s="54"/>
      <c r="R47" s="54"/>
      <c r="S47" s="54"/>
      <c r="T47" s="54"/>
      <c r="U47" s="54"/>
      <c r="V47" s="54"/>
      <c r="W47" s="54"/>
      <c r="X47" s="54"/>
    </row>
    <row r="48" spans="1:24" x14ac:dyDescent="0.2">
      <c r="A48" s="54"/>
      <c r="B48" s="54"/>
      <c r="C48" s="54"/>
      <c r="D48" s="54"/>
      <c r="E48" s="54"/>
      <c r="F48" s="54"/>
      <c r="G48" s="54"/>
      <c r="H48" s="54"/>
      <c r="I48" s="54"/>
      <c r="J48" s="54"/>
      <c r="K48" s="54"/>
      <c r="L48" s="54"/>
      <c r="M48" s="54"/>
      <c r="N48" s="54"/>
      <c r="O48" s="54"/>
      <c r="P48" s="54"/>
      <c r="Q48" s="54"/>
      <c r="R48" s="54"/>
      <c r="S48" s="54"/>
      <c r="T48" s="54"/>
      <c r="U48" s="54"/>
      <c r="V48" s="54"/>
      <c r="W48" s="54"/>
      <c r="X48" s="54"/>
    </row>
    <row r="49" spans="1:24" x14ac:dyDescent="0.2">
      <c r="A49" s="54"/>
      <c r="B49" s="54"/>
      <c r="C49" s="54"/>
      <c r="D49" s="54"/>
      <c r="E49" s="54"/>
      <c r="F49" s="54"/>
      <c r="G49" s="54"/>
      <c r="H49" s="54"/>
      <c r="I49" s="54"/>
      <c r="J49" s="54"/>
      <c r="K49" s="54"/>
      <c r="L49" s="54"/>
      <c r="M49" s="54"/>
      <c r="N49" s="54"/>
      <c r="O49" s="54"/>
      <c r="P49" s="54"/>
      <c r="Q49" s="54"/>
      <c r="R49" s="54"/>
      <c r="S49" s="54"/>
      <c r="T49" s="54"/>
      <c r="U49" s="54"/>
      <c r="V49" s="54"/>
      <c r="W49" s="54"/>
      <c r="X49" s="54"/>
    </row>
  </sheetData>
  <mergeCells count="4">
    <mergeCell ref="F6:H6"/>
    <mergeCell ref="J6:L6"/>
    <mergeCell ref="A4:B4"/>
    <mergeCell ref="B6:D6"/>
  </mergeCells>
  <dataValidations count="1">
    <dataValidation type="list" allowBlank="1" showInputMessage="1" showErrorMessage="1" sqref="A4:B4" xr:uid="{00000000-0002-0000-0100-000000000000}">
      <formula1>$N$28:$N$44</formula1>
    </dataValidation>
  </dataValidation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Cover_sheet</vt:lpstr>
      <vt:lpstr>config</vt:lpstr>
      <vt:lpstr>Contents</vt:lpstr>
      <vt:lpstr>0910</vt:lpstr>
      <vt:lpstr>Data - primary fires</vt:lpstr>
      <vt:lpstr>Data - casualties</vt:lpstr>
      <vt:lpstr>Data - fatalities</vt:lpstr>
      <vt:lpstr>FIRE0301_working</vt:lpstr>
      <vt:lpstr>FIRE0301</vt:lpstr>
      <vt:lpstr>Notes</vt:lpstr>
      <vt:lpstr>QA checks</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FIRE0301: Primary fires, fatalities and non-fatal casualties in other buildings by motive and building type, England</dc:title>
  <dc:creator/>
  <cp:keywords>data tables, other building fires, fatalities, casualties, building type, 2024</cp:keywords>
  <cp:lastModifiedBy/>
  <dcterms:created xsi:type="dcterms:W3CDTF">2024-07-18T11:19:14Z</dcterms:created>
  <dcterms:modified xsi:type="dcterms:W3CDTF">2026-07-21T12:34:47Z</dcterms:modified>
</cp:coreProperties>
</file>