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E:\102 Detailed analysis fire\2025-26 DF_RT\02 Tables\03 Publication ready\"/>
    </mc:Choice>
  </mc:AlternateContent>
  <xr:revisionPtr revIDLastSave="0" documentId="13_ncr:1_{B35040EC-8EE4-4366-82D4-EC6150517CED}" xr6:coauthVersionLast="47" xr6:coauthVersionMax="47" xr10:uidLastSave="{00000000-0000-0000-0000-000000000000}"/>
  <workbookProtection workbookAlgorithmName="SHA-512" workbookHashValue="aDHWgCBYh/8exVKTWDV0w+A6aVVuDeGmOe9uRZmmz0nTOOAtFdEhvYMWhKKGo9ye/nj047vLyAIHOJ4JSaschg==" workbookSaltValue="3MydCtmFHfgRFqEo7bSJ0w==" workbookSpinCount="100000" lockStructure="1"/>
  <bookViews>
    <workbookView xWindow="-120" yWindow="-120" windowWidth="29040" windowHeight="14370" xr2:uid="{00000000-000D-0000-FFFF-FFFF00000000}"/>
  </bookViews>
  <sheets>
    <sheet name="Cover_sheet" sheetId="13" r:id="rId1"/>
    <sheet name="config" sheetId="16" state="hidden" r:id="rId2"/>
    <sheet name="QA" sheetId="17" state="hidden" r:id="rId3"/>
    <sheet name="Contents" sheetId="14" r:id="rId4"/>
    <sheet name="Notes" sheetId="18" r:id="rId5"/>
    <sheet name="Data - fires" sheetId="8" r:id="rId6"/>
    <sheet name="Data - with casualties" sheetId="15" r:id="rId7"/>
    <sheet name="FIRE0708_raw" sheetId="7" state="hidden" r:id="rId8"/>
    <sheet name="FIRE0708" sheetId="12" r:id="rId9"/>
  </sheets>
  <externalReferences>
    <externalReference r:id="rId10"/>
    <externalReference r:id="rId11"/>
    <externalReference r:id="rId12"/>
  </externalReferences>
  <definedNames>
    <definedName name="bb">'[1]Succ apps, retire &amp; resig 0203'!$A$5:$S$58</definedName>
    <definedName name="_xlnm.Print_Area" localSheetId="3">Contents!$A$1:$E$6</definedName>
    <definedName name="_xlnm.Print_Area" localSheetId="8">FIRE0708!$A$1:$I$40</definedName>
    <definedName name="qrychiefrepspecservrtaother" localSheetId="1">#REF!</definedName>
    <definedName name="qrychiefrepspecservrtaother">#REF!</definedName>
    <definedName name="qrychiefrepsuccretireresig" localSheetId="1">#REF!</definedName>
    <definedName name="qrychiefrepsuccretireresig">#REF!</definedName>
    <definedName name="qrychiefrepwteststr" localSheetId="1">#REF!</definedName>
    <definedName name="qrychiefrepwteststr">#REF!</definedName>
    <definedName name="qrychiefrepwtgeneth" localSheetId="1">#REF!</definedName>
    <definedName name="qrychiefrepwtgeneth">#REF!</definedName>
    <definedName name="qryEOwtgrandtotalethgen">'[2]Table 1'!$A$4:$F$4</definedName>
    <definedName name="qryffinjuries9900" localSheetId="1">#REF!</definedName>
    <definedName name="qryffinjuries9900">#REF!</definedName>
    <definedName name="qryPI15" localSheetId="1">#REF!</definedName>
    <definedName name="qryPI15">#REF!</definedName>
    <definedName name="qryPI16" localSheetId="1">#REF!</definedName>
    <definedName name="qryPI16">#REF!</definedName>
    <definedName name="qryPIBV145a" localSheetId="1">#REF!</definedName>
    <definedName name="qryPIBV145a">#REF!</definedName>
    <definedName name="qryPIBV145b" localSheetId="1">#REF!</definedName>
    <definedName name="qryPIBV145b">#REF!</definedName>
    <definedName name="qryPIBV145c" localSheetId="1">#REF!</definedName>
    <definedName name="qryPIBV145c">#REF!</definedName>
    <definedName name="qryPIBV15i" localSheetId="1">#REF!</definedName>
    <definedName name="qryPIBV15i">#REF!</definedName>
    <definedName name="qryPIBV15ii" localSheetId="1">#REF!</definedName>
    <definedName name="qryPIBV15ii">#REF!</definedName>
    <definedName name="qryPIctsickness" localSheetId="1">#REF!</definedName>
    <definedName name="qryPIctsickness">#REF!</definedName>
    <definedName name="qryPIriderfactleave" localSheetId="1">#REF!</definedName>
    <definedName name="qryPIriderfactleave">#REF!</definedName>
    <definedName name="qryPIriderfactsick" localSheetId="1">#REF!</definedName>
    <definedName name="qryPIriderfactsick">#REF!</definedName>
    <definedName name="Query1" localSheetId="1">#REF!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4" l="1"/>
  <c r="D6" i="14"/>
  <c r="D8" i="14"/>
  <c r="A10" i="13"/>
  <c r="A3" i="13"/>
  <c r="A16" i="18"/>
  <c r="A2" i="14"/>
  <c r="A9" i="13"/>
  <c r="A8" i="13"/>
  <c r="A5" i="13"/>
  <c r="E23" i="7" a="1"/>
  <c r="F23" i="7" a="1"/>
  <c r="H10" i="7"/>
  <c r="H9" i="7" a="1"/>
  <c r="H8" i="7" a="1"/>
  <c r="B4" i="7"/>
  <c r="C7" i="7" l="1" a="1"/>
  <c r="C9" i="7" a="1"/>
  <c r="B21" i="7" a="1"/>
  <c r="B21" i="12" s="1"/>
  <c r="E21" i="7" a="1"/>
  <c r="E21" i="12" s="1"/>
  <c r="B20" i="7" a="1"/>
  <c r="B20" i="12" s="1"/>
  <c r="D20" i="7" a="1"/>
  <c r="D20" i="12" s="1"/>
  <c r="F20" i="7" a="1"/>
  <c r="F20" i="12" s="1"/>
  <c r="B9" i="7" a="1"/>
  <c r="F12" i="7" a="1"/>
  <c r="E16" i="7" a="1"/>
  <c r="B18" i="7" a="1"/>
  <c r="E19" i="7" a="1"/>
  <c r="C21" i="7" a="1"/>
  <c r="C21" i="12" s="1"/>
  <c r="D21" i="7" a="1"/>
  <c r="D21" i="12" s="1"/>
  <c r="F21" i="7" a="1"/>
  <c r="F21" i="12" s="1"/>
  <c r="C20" i="7" a="1"/>
  <c r="C20" i="12" s="1"/>
  <c r="E20" i="7" a="1"/>
  <c r="E20" i="12" s="1"/>
  <c r="F7" i="7" a="1"/>
  <c r="C10" i="7" a="1"/>
  <c r="E11" i="7" a="1"/>
  <c r="D15" i="7" a="1"/>
  <c r="D19" i="7" a="1"/>
  <c r="D6" i="7" a="1"/>
  <c r="E18" i="7" a="1"/>
  <c r="C17" i="7" a="1"/>
  <c r="F15" i="7" a="1"/>
  <c r="E14" i="7" a="1"/>
  <c r="B12" i="7" a="1"/>
  <c r="F10" i="7" a="1"/>
  <c r="D9" i="7" a="1"/>
  <c r="B7" i="7" a="1"/>
  <c r="C6" i="7" a="1"/>
  <c r="D18" i="7" a="1"/>
  <c r="B17" i="7" a="1"/>
  <c r="D14" i="7" a="1"/>
  <c r="C13" i="7" a="1"/>
  <c r="F11" i="7" a="1"/>
  <c r="E10" i="7" a="1"/>
  <c r="C8" i="7" a="1"/>
  <c r="F19" i="7" a="1"/>
  <c r="C18" i="7" a="1"/>
  <c r="F16" i="7" a="1"/>
  <c r="E15" i="7" a="1"/>
  <c r="C14" i="7" a="1"/>
  <c r="B13" i="7" a="1"/>
  <c r="B13" i="12" s="1"/>
  <c r="D10" i="7" a="1"/>
  <c r="B8" i="7" a="1"/>
  <c r="F17" i="7" a="1"/>
  <c r="C15" i="7" a="1"/>
  <c r="B14" i="7" a="1"/>
  <c r="E12" i="7" a="1"/>
  <c r="D11" i="7" a="1"/>
  <c r="F8" i="7" a="1"/>
  <c r="B6" i="7" a="1"/>
  <c r="C19" i="7" a="1"/>
  <c r="E17" i="7" a="1"/>
  <c r="D16" i="7" a="1"/>
  <c r="B15" i="7" a="1"/>
  <c r="F13" i="7" a="1"/>
  <c r="F13" i="12" s="1"/>
  <c r="C11" i="7" a="1"/>
  <c r="B10" i="7" a="1"/>
  <c r="E8" i="7" a="1"/>
  <c r="E7" i="7" a="1"/>
  <c r="F6" i="7" a="1"/>
  <c r="B19" i="7" a="1"/>
  <c r="D17" i="7" a="1"/>
  <c r="C16" i="7" a="1"/>
  <c r="C16" i="12" s="1"/>
  <c r="E13" i="7" a="1"/>
  <c r="E13" i="12" s="1"/>
  <c r="D12" i="7" a="1"/>
  <c r="B11" i="7" a="1"/>
  <c r="F9" i="7" a="1"/>
  <c r="D7" i="7" a="1"/>
  <c r="E6" i="7" a="1"/>
  <c r="F18" i="7" a="1"/>
  <c r="B16" i="7" a="1"/>
  <c r="B16" i="12" s="1"/>
  <c r="F14" i="7" a="1"/>
  <c r="F14" i="12" s="1"/>
  <c r="D13" i="7" a="1"/>
  <c r="D13" i="12" s="1"/>
  <c r="C12" i="7" a="1"/>
  <c r="E9" i="7" a="1"/>
  <c r="D8" i="7" a="1"/>
  <c r="B14" i="12" l="1"/>
  <c r="C17" i="12"/>
  <c r="F15" i="12"/>
  <c r="B15" i="12"/>
  <c r="E16" i="12"/>
  <c r="C18" i="12"/>
  <c r="C13" i="12"/>
  <c r="B17" i="12"/>
  <c r="F16" i="12"/>
  <c r="F17" i="12"/>
  <c r="D15" i="12"/>
  <c r="D14" i="12"/>
  <c r="B18" i="12"/>
  <c r="B19" i="12"/>
  <c r="E17" i="12"/>
  <c r="C14" i="12"/>
  <c r="E18" i="12"/>
  <c r="C19" i="12"/>
  <c r="D17" i="12"/>
  <c r="E15" i="12"/>
  <c r="E19" i="12"/>
  <c r="F19" i="12"/>
  <c r="D18" i="12"/>
  <c r="D19" i="12"/>
  <c r="F18" i="12"/>
  <c r="D16" i="12"/>
  <c r="E14" i="12"/>
  <c r="C15" i="12"/>
  <c r="B12" i="12"/>
  <c r="C12" i="12"/>
  <c r="D12" i="12"/>
  <c r="E12" i="12"/>
  <c r="F12" i="12"/>
  <c r="F11" i="12" l="1"/>
  <c r="E11" i="12"/>
  <c r="D11" i="12"/>
  <c r="C11" i="12"/>
  <c r="B11" i="12"/>
  <c r="F10" i="12"/>
  <c r="D10" i="12"/>
  <c r="F9" i="12"/>
  <c r="D9" i="12"/>
  <c r="F8" i="12"/>
  <c r="D8" i="12"/>
  <c r="F7" i="12"/>
  <c r="D7" i="12"/>
  <c r="F6" i="12"/>
  <c r="D6" i="12"/>
  <c r="C6" i="12" l="1"/>
  <c r="E6" i="12"/>
  <c r="B7" i="12"/>
  <c r="C8" i="12"/>
  <c r="E8" i="12"/>
  <c r="B9" i="12"/>
  <c r="C10" i="12"/>
  <c r="E10" i="12"/>
  <c r="B6" i="12"/>
  <c r="C7" i="12"/>
  <c r="E7" i="12"/>
  <c r="B8" i="12"/>
  <c r="C9" i="12"/>
  <c r="E9" i="12"/>
  <c r="B10" i="1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<sst xmlns="http://schemas.openxmlformats.org/spreadsheetml/2006/main" count="504" uniqueCount="88">
  <si>
    <t>FINANCIAL_YEAR</t>
  </si>
  <si>
    <t>Alarm was raised before the system operated</t>
  </si>
  <si>
    <t>No other person responded</t>
  </si>
  <si>
    <t>No person in earshot</t>
  </si>
  <si>
    <t>Occupants did not respond</t>
  </si>
  <si>
    <t>2010/11</t>
  </si>
  <si>
    <t>2011/12</t>
  </si>
  <si>
    <t>2012/13</t>
  </si>
  <si>
    <t>2013/14</t>
  </si>
  <si>
    <t>2014/15</t>
  </si>
  <si>
    <t>Year</t>
  </si>
  <si>
    <t>The full set of fire statistics releases, tables and guidance can be found on our landing page, here-</t>
  </si>
  <si>
    <t>https://www.gov.uk/government/collections/fire-statistics</t>
  </si>
  <si>
    <t>Other / Unspecified</t>
  </si>
  <si>
    <t>2015/16</t>
  </si>
  <si>
    <t>1 Percentages may not sum to 100 due to rounding.</t>
  </si>
  <si>
    <t>REASON_FOR_POOR_OUTCOME</t>
  </si>
  <si>
    <t>Fires resulting in casualties</t>
  </si>
  <si>
    <t>Primary fires</t>
  </si>
  <si>
    <t>3 Fires involving casualties includes: any fire that resulted in any number of fire-related fatalities and/or non-fatal casualties.</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</si>
  <si>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</si>
  <si>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</si>
  <si>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</si>
  <si>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</si>
  <si>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General note:</t>
  </si>
  <si>
    <t>2016/17</t>
  </si>
  <si>
    <t>2017/18</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</si>
  <si>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</si>
  <si>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</si>
  <si>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</si>
  <si>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</si>
  <si>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</si>
  <si>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</si>
  <si>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</si>
  <si>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</si>
  <si>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</si>
  <si>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</si>
  <si>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</si>
  <si>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Tables 0708</t>
  </si>
  <si>
    <t>FIRE0708</t>
  </si>
  <si>
    <t>Percentage of smoke alarms that operated but did not raise the alarm in primary fires and fires resulting in casualties in other buildings, by reason for poor outcome, England</t>
  </si>
  <si>
    <t xml:space="preserve">4 Other buildings includes, as well as all non-residential buildings, other residential buildings such as: Boarding houses, Hotels/Motels, Hostels, </t>
  </si>
  <si>
    <t xml:space="preserve"> Military barracks, Monasteries/Convents, Nurses'/Doctors' accomodation, Residential homes and Student halls of residence.</t>
  </si>
  <si>
    <t xml:space="preserve">For the 2015/16 release the categories in this table were slightly amended to aid clarity, </t>
  </si>
  <si>
    <t xml:space="preserve">therefore some figures are different to those previously published. </t>
  </si>
  <si>
    <t>2020/21</t>
  </si>
  <si>
    <t>If you find any problems, or have any feedback, relating to accessibility</t>
  </si>
  <si>
    <t>Raw data for dwelling fires for the main data table</t>
  </si>
  <si>
    <t>Provides the raw data behind the main data table.</t>
  </si>
  <si>
    <t>Shows the percentage of smoke alarms that operated but did not raise the alarm in primary fires and fires resulting in casualties in other buildings, by reason for poor outcome in England.</t>
  </si>
  <si>
    <t>TOTAL_SMOKE_ALARMS</t>
  </si>
  <si>
    <t>2021/22</t>
  </si>
  <si>
    <t>2022/23</t>
  </si>
  <si>
    <t>2023/24</t>
  </si>
  <si>
    <t>Official Accredited Statistics?</t>
  </si>
  <si>
    <t>The statistics in this table are Accredited Official Statistics.</t>
  </si>
  <si>
    <t>=IF($B$4="Primary fires",ROUND(SUMPRODUCT(('Data - fires'!$A$2:$A$7800=$A6)*('Data - fires'!$B$2:$B$7800=B$5)*('Data - fires'!$C$2:$C$7800))/SUMPRODUCT(('Data - fires'!$A$2:$A$7800=$A6)*('Data - fires'!$C$2:$C$7800)),2),ROUND(SUMPRODUCT(('Data - fires with casualties'!$A$2:$A$580=$A6)*('Data - fires with casualties'!$B$2:$B$580=B$5)*('Data - fires with casualties'!$C$2:$C$580))/SUMPRODUCT(('Data - fires with casualties'!$A$2:$A$580=$A6)*('Data - fires with casualties'!$C$2:$C$580)),2))</t>
  </si>
  <si>
    <t>Pubdate</t>
  </si>
  <si>
    <t>Upcoming date</t>
  </si>
  <si>
    <t>Datacut date</t>
  </si>
  <si>
    <t>Responsible statistician</t>
  </si>
  <si>
    <t>year ending month</t>
  </si>
  <si>
    <t>March</t>
  </si>
  <si>
    <t xml:space="preserve">year    </t>
  </si>
  <si>
    <t>financial year</t>
  </si>
  <si>
    <t>Please email us at firestatistics@communities.gov.uk</t>
  </si>
  <si>
    <t>Press enquiries: NewsDesk@communities.gov.uk</t>
  </si>
  <si>
    <t>Footnotes</t>
  </si>
  <si>
    <t>Notes on FIRE0708</t>
  </si>
  <si>
    <t xml:space="preserve">Fire data are collected by the Fire and Rescue Data Platform (FaRDaP) which collects information on all incidents attended by fire and rescue services. For a variety of reasons some records take longer than others </t>
  </si>
  <si>
    <t xml:space="preserve"> for fire and rescue services to upload to FaRDaP and therefore totals are constantly being amended (by relatively small numbers).</t>
  </si>
  <si>
    <t>Source: MHCLG Fire and Rescue Data Platform (FaRDaP)</t>
  </si>
  <si>
    <t>Contact: FireStatistics@communities.gov.uk</t>
  </si>
  <si>
    <t>2024/25</t>
  </si>
  <si>
    <t>2025/26</t>
  </si>
  <si>
    <t>copyright year</t>
  </si>
  <si>
    <t>population year</t>
  </si>
  <si>
    <t>Summer 2027</t>
  </si>
  <si>
    <t>Ollie Gee</t>
  </si>
  <si>
    <t>19 August 2026</t>
  </si>
  <si>
    <t>2024</t>
  </si>
  <si>
    <t>Data - fires</t>
  </si>
  <si>
    <t>Data - fires_with_casualties</t>
  </si>
  <si>
    <t>Email: FireStatistics@communities.gov.uk</t>
  </si>
  <si>
    <t>12 May 2026</t>
  </si>
  <si>
    <r>
      <t>FIRE STATISTICS TABLE 0708: Percentage</t>
    </r>
    <r>
      <rPr>
        <b/>
        <vertAlign val="superscript"/>
        <sz val="12"/>
        <color rgb="FF000000"/>
        <rFont val="Arial"/>
        <family val="2"/>
      </rPr>
      <t>1</t>
    </r>
    <r>
      <rPr>
        <b/>
        <sz val="12"/>
        <color rgb="FF000000"/>
        <rFont val="Arial"/>
        <family val="2"/>
      </rPr>
      <t xml:space="preserve"> of smoke alarms that operated but did not raise the alarm in </t>
    </r>
  </si>
  <si>
    <r>
      <t>primary fires</t>
    </r>
    <r>
      <rPr>
        <b/>
        <vertAlign val="superscript"/>
        <sz val="12"/>
        <color rgb="FF000000"/>
        <rFont val="Arial"/>
        <family val="2"/>
      </rPr>
      <t>2</t>
    </r>
    <r>
      <rPr>
        <b/>
        <sz val="12"/>
        <color rgb="FF000000"/>
        <rFont val="Arial"/>
        <family val="2"/>
      </rPr>
      <t xml:space="preserve"> and fires resulting in casualties</t>
    </r>
    <r>
      <rPr>
        <b/>
        <vertAlign val="superscript"/>
        <sz val="12"/>
        <color rgb="FF000000"/>
        <rFont val="Arial"/>
        <family val="2"/>
      </rPr>
      <t>3</t>
    </r>
    <r>
      <rPr>
        <b/>
        <sz val="12"/>
        <color rgb="FF000000"/>
        <rFont val="Arial"/>
        <family val="2"/>
      </rPr>
      <t xml:space="preserve"> in other buildings</t>
    </r>
    <r>
      <rPr>
        <b/>
        <vertAlign val="superscript"/>
        <sz val="12"/>
        <color rgb="FF000000"/>
        <rFont val="Arial"/>
        <family val="2"/>
      </rPr>
      <t>4</t>
    </r>
    <r>
      <rPr>
        <b/>
        <sz val="12"/>
        <color rgb="FF000000"/>
        <rFont val="Arial"/>
        <family val="2"/>
      </rPr>
      <t>, by reason for poor outcome, England</t>
    </r>
  </si>
  <si>
    <r>
      <t>Select primary fires</t>
    </r>
    <r>
      <rPr>
        <b/>
        <vertAlign val="superscript"/>
        <sz val="12"/>
        <color rgb="FF000000"/>
        <rFont val="Arial"/>
        <family val="2"/>
      </rPr>
      <t>2</t>
    </r>
    <r>
      <rPr>
        <b/>
        <sz val="12"/>
        <color rgb="FF000000"/>
        <rFont val="Arial"/>
        <family val="2"/>
      </rPr>
      <t xml:space="preserve"> or fires resulting in casualties</t>
    </r>
    <r>
      <rPr>
        <b/>
        <vertAlign val="superscript"/>
        <sz val="12"/>
        <color rgb="FF000000"/>
        <rFont val="Arial"/>
        <family val="2"/>
      </rPr>
      <t>3</t>
    </r>
    <r>
      <rPr>
        <b/>
        <sz val="12"/>
        <color rgb="FF000000"/>
        <rFont val="Arial"/>
        <family val="2"/>
      </rPr>
      <t xml:space="preserve"> from the drop-down list in the box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</si>
</sst>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5">
    <border>
      <left/>
      <right/>
      <top/>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right/>
      <top/>
      <bottom style="medium">
        <color indexed="64"/>
      </bottom>
      <diagonal/>
    </border>
  </borders>
  <cellStyleXfs count="1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0" fillId="0" borderId="0"/>
    <xf numFmtId="0" fontId="12" fillId="0" borderId="0" applyNumberFormat="0" applyFill="0" applyBorder="0" applyAlignment="0" applyProtection="0"/>
    <xf numFmtId="0" fontId="10" fillId="0" borderId="0" applyNumberFormat="0" applyFont="0" applyBorder="0" applyProtection="0"/>
  </cellStyleXfs>
  <cellXfs count="73">
    <xf numFmtId="0" fontId="0" fillId="0" borderId="0" xfId="0"/>
    <xf numFmtId="0" fontId="4" fillId="3" borderId="0" xfId="3" applyFont="1" applyFill="1"/>
    <xf numFmtId="0" fontId="5" fillId="3" borderId="0" xfId="4" applyFont="1" applyFill="1" applyAlignment="1">
      <alignment vertical="center"/>
    </xf>
    <xf numFmtId="0" fontId="7" fillId="0" borderId="0" xfId="4" applyFont="1" applyAlignment="1">
      <alignment vertical="center"/>
    </xf>
    <xf numFmtId="0" fontId="8" fillId="0" borderId="0" xfId="3" applyFont="1"/>
    <xf numFmtId="0" fontId="3" fillId="3" borderId="0" xfId="3" applyFill="1"/>
    <xf numFmtId="0" fontId="3" fillId="3" borderId="0" xfId="6" applyFont="1" applyFill="1"/>
    <xf numFmtId="0" fontId="13" fillId="3" borderId="0" xfId="7" applyFont="1" applyFill="1" applyAlignment="1"/>
    <xf numFmtId="0" fontId="5" fillId="4" borderId="0" xfId="4" applyFont="1" applyFill="1" applyAlignment="1">
      <alignment vertical="center"/>
    </xf>
    <xf numFmtId="0" fontId="6" fillId="4" borderId="0" xfId="3" applyFont="1" applyFill="1"/>
    <xf numFmtId="0" fontId="3" fillId="4" borderId="0" xfId="3" applyFill="1"/>
    <xf numFmtId="0" fontId="9" fillId="0" borderId="0" xfId="2" applyFont="1"/>
    <xf numFmtId="0" fontId="9" fillId="4" borderId="0" xfId="2" applyFont="1" applyFill="1"/>
    <xf numFmtId="3" fontId="11" fillId="0" borderId="0" xfId="0" applyNumberFormat="1" applyFont="1"/>
    <xf numFmtId="3" fontId="3" fillId="0" borderId="0" xfId="0" applyNumberFormat="1" applyFont="1"/>
    <xf numFmtId="3" fontId="11" fillId="4" borderId="0" xfId="4" applyNumberFormat="1" applyFont="1" applyFill="1"/>
    <xf numFmtId="3" fontId="3" fillId="4" borderId="0" xfId="9" applyNumberFormat="1" applyFont="1" applyFill="1"/>
    <xf numFmtId="3" fontId="3" fillId="3" borderId="0" xfId="9" applyNumberFormat="1" applyFont="1" applyFill="1"/>
    <xf numFmtId="3" fontId="3" fillId="3" borderId="0" xfId="4" applyNumberFormat="1" applyFont="1" applyFill="1"/>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0" applyNumberFormat="1" applyFont="1" applyFill="1"/>
    <xf numFmtId="3" fontId="16" fillId="3" borderId="0" xfId="7" applyNumberFormat="1" applyFont="1" applyFill="1" applyAlignment="1">
      <alignment vertical="center"/>
    </xf>
    <xf numFmtId="3" fontId="3" fillId="3" borderId="0" xfId="12" applyNumberFormat="1" applyFont="1" applyFill="1" applyAlignment="1">
      <alignment horizontal="left" vertical="center" wrapText="1"/>
    </xf>
    <xf numFmtId="3" fontId="3" fillId="0" borderId="0" xfId="0" applyNumberFormat="1" applyFont="1" applyAlignment="1">
      <alignment vertical="center"/>
    </xf>
    <xf numFmtId="3" fontId="3" fillId="3" borderId="0" xfId="12" applyNumberFormat="1" applyFont="1" applyFill="1" applyAlignment="1">
      <alignment horizontal="left" vertical="center"/>
    </xf>
    <xf numFmtId="3" fontId="16" fillId="3" borderId="0" xfId="2" applyNumberFormat="1" applyFont="1" applyFill="1" applyAlignment="1">
      <alignment vertical="center"/>
    </xf>
    <xf numFmtId="3" fontId="3" fillId="3" borderId="0" xfId="10" applyNumberFormat="1" applyFont="1" applyFill="1" applyAlignment="1">
      <alignment wrapText="1"/>
    </xf>
    <xf numFmtId="3" fontId="3" fillId="3" borderId="0" xfId="10" applyNumberFormat="1" applyFont="1" applyFill="1" applyAlignment="1">
      <alignment horizontal="left"/>
    </xf>
    <xf numFmtId="3" fontId="3" fillId="5" borderId="0" xfId="0" applyNumberFormat="1" applyFont="1" applyFill="1"/>
    <xf numFmtId="3" fontId="3" fillId="5" borderId="0" xfId="0" applyNumberFormat="1" applyFont="1" applyFill="1" applyAlignment="1">
      <alignment vertical="top"/>
    </xf>
    <xf numFmtId="3" fontId="11" fillId="5" borderId="0" xfId="0" applyNumberFormat="1" applyFont="1" applyFill="1"/>
    <xf numFmtId="3" fontId="3" fillId="5" borderId="0" xfId="0" applyNumberFormat="1" applyFont="1" applyFill="1" applyAlignment="1">
      <alignment vertical="center"/>
    </xf>
    <xf numFmtId="3" fontId="16" fillId="5" borderId="0" xfId="2" applyNumberFormat="1" applyFont="1" applyFill="1" applyAlignment="1"/>
    <xf numFmtId="3" fontId="3" fillId="0" borderId="0" xfId="0" applyNumberFormat="1" applyFont="1" applyAlignment="1">
      <alignment horizontal="right"/>
    </xf>
    <xf numFmtId="3" fontId="3" fillId="5" borderId="0" xfId="0" applyNumberFormat="1" applyFont="1" applyFill="1" applyAlignment="1">
      <alignment horizontal="left"/>
    </xf>
    <xf numFmtId="3" fontId="3" fillId="5" borderId="0" xfId="0" applyNumberFormat="1" applyFont="1" applyFill="1" applyAlignment="1">
      <alignment horizontal="right"/>
    </xf>
    <xf numFmtId="3" fontId="3" fillId="2" borderId="0" xfId="0" applyNumberFormat="1" applyFont="1" applyFill="1" applyAlignment="1">
      <alignment horizontal="left"/>
    </xf>
    <xf numFmtId="3" fontId="3" fillId="2" borderId="0" xfId="0" applyNumberFormat="1" applyFont="1" applyFill="1" applyAlignment="1">
      <alignment horizontal="right"/>
    </xf>
    <xf numFmtId="3" fontId="3" fillId="2" borderId="0" xfId="0" quotePrefix="1" applyNumberFormat="1" applyFont="1" applyFill="1"/>
    <xf numFmtId="3" fontId="3" fillId="2" borderId="0" xfId="0" quotePrefix="1" applyNumberFormat="1" applyFont="1" applyFill="1" applyAlignment="1">
      <alignment horizontal="right"/>
    </xf>
    <xf numFmtId="3" fontId="11" fillId="5" borderId="0" xfId="0" applyNumberFormat="1" applyFont="1" applyFill="1" applyAlignment="1">
      <alignment vertical="center" wrapText="1"/>
    </xf>
    <xf numFmtId="3" fontId="3" fillId="2" borderId="0" xfId="0" applyNumberFormat="1" applyFont="1" applyFill="1"/>
    <xf numFmtId="3" fontId="11" fillId="5" borderId="0" xfId="0" applyNumberFormat="1" applyFont="1" applyFill="1" applyAlignment="1">
      <alignment horizontal="left" vertical="center" wrapText="1"/>
    </xf>
    <xf numFmtId="3" fontId="3" fillId="5" borderId="1" xfId="0" applyNumberFormat="1" applyFont="1" applyFill="1" applyBorder="1" applyAlignment="1">
      <alignment horizontal="right" vertical="center" wrapText="1"/>
    </xf>
    <xf numFmtId="3" fontId="3" fillId="5" borderId="0" xfId="0" quotePrefix="1" applyNumberFormat="1" applyFont="1" applyFill="1"/>
    <xf numFmtId="3" fontId="3" fillId="5" borderId="2" xfId="0" applyNumberFormat="1" applyFont="1" applyFill="1" applyBorder="1"/>
    <xf numFmtId="3" fontId="3" fillId="5" borderId="0" xfId="1" applyNumberFormat="1" applyFont="1" applyFill="1"/>
    <xf numFmtId="3" fontId="3" fillId="5" borderId="0" xfId="0" applyNumberFormat="1" applyFont="1" applyFill="1" applyAlignment="1">
      <alignment wrapText="1"/>
    </xf>
    <xf numFmtId="3" fontId="3" fillId="5" borderId="0" xfId="0" applyNumberFormat="1" applyFont="1" applyFill="1" applyAlignment="1">
      <alignment vertical="top" wrapText="1"/>
    </xf>
    <xf numFmtId="3" fontId="3" fillId="5" borderId="0" xfId="0" applyNumberFormat="1" applyFont="1" applyFill="1" applyAlignment="1">
      <alignment horizontal="left" vertical="top" wrapText="1"/>
    </xf>
    <xf numFmtId="3" fontId="3" fillId="5" borderId="0" xfId="0" applyNumberFormat="1" applyFont="1" applyFill="1" applyAlignment="1">
      <alignment horizontal="left" vertical="center" wrapText="1"/>
    </xf>
    <xf numFmtId="3" fontId="3" fillId="5" borderId="0" xfId="0" applyNumberFormat="1" applyFont="1" applyFill="1" applyAlignment="1">
      <alignment horizontal="left" wrapText="1"/>
    </xf>
    <xf numFmtId="3" fontId="16" fillId="5" borderId="0" xfId="2" applyNumberFormat="1" applyFont="1" applyFill="1" applyAlignment="1">
      <alignment horizontal="right"/>
    </xf>
    <xf numFmtId="3" fontId="11" fillId="5" borderId="0" xfId="0" applyNumberFormat="1" applyFont="1" applyFill="1" applyAlignment="1">
      <alignment vertical="center"/>
    </xf>
    <xf numFmtId="3" fontId="3" fillId="5" borderId="3" xfId="0" applyNumberFormat="1" applyFont="1" applyFill="1" applyBorder="1"/>
    <xf numFmtId="3" fontId="3" fillId="5" borderId="3" xfId="0" applyNumberFormat="1" applyFont="1" applyFill="1" applyBorder="1" applyAlignment="1">
      <alignment horizontal="right" vertical="center" wrapText="1"/>
    </xf>
    <xf numFmtId="3" fontId="3" fillId="5" borderId="4" xfId="0" applyNumberFormat="1" applyFont="1" applyFill="1" applyBorder="1"/>
    <xf numFmtId="9" fontId="3" fillId="5" borderId="2" xfId="1" applyFont="1" applyFill="1" applyBorder="1"/>
    <xf numFmtId="9" fontId="3" fillId="5" borderId="0" xfId="1" applyFont="1" applyFill="1" applyBorder="1"/>
    <xf numFmtId="9" fontId="3" fillId="5" borderId="1" xfId="1" applyFont="1" applyFill="1" applyBorder="1"/>
    <xf numFmtId="9" fontId="3" fillId="5" borderId="0" xfId="1" applyFont="1" applyFill="1"/>
    <xf numFmtId="3" fontId="3" fillId="3" borderId="0" xfId="9" applyNumberFormat="1" applyFont="1" applyFill="1" applyAlignment="1">
      <alignment horizontal="center"/>
    </xf>
    <xf numFmtId="3" fontId="11" fillId="5" borderId="0" xfId="0" applyNumberFormat="1" applyFont="1" applyFill="1" applyAlignment="1">
      <alignment horizontal="center" vertical="center"/>
    </xf>
    <xf numFmtId="3" fontId="11" fillId="5" borderId="0" xfId="0" applyNumberFormat="1" applyFont="1" applyFill="1" applyAlignment="1">
      <alignment horizontal="left" wrapText="1"/>
    </xf>
    <xf numFmtId="3" fontId="3" fillId="5" borderId="0" xfId="0" applyNumberFormat="1" applyFont="1" applyFill="1" applyAlignment="1">
      <alignment horizontal="left" vertical="center" wrapText="1"/>
    </xf>
    <xf numFmtId="3" fontId="3" fillId="5" borderId="0" xfId="0" applyNumberFormat="1" applyFont="1" applyFill="1" applyAlignment="1">
      <alignment horizontal="left" wrapText="1"/>
    </xf>
    <xf numFmtId="3" fontId="16" fillId="5" borderId="0" xfId="2" applyNumberFormat="1" applyFont="1" applyFill="1" applyAlignment="1">
      <alignment horizontal="left"/>
    </xf>
    <xf numFmtId="3" fontId="3" fillId="5" borderId="0" xfId="0" applyNumberFormat="1" applyFont="1" applyFill="1" applyAlignment="1">
      <alignment horizontal="left"/>
    </xf>
    <xf numFmtId="3" fontId="3" fillId="5" borderId="0" xfId="0" applyNumberFormat="1" applyFont="1" applyFill="1" applyAlignment="1">
      <alignment horizontal="right"/>
    </xf>
    <xf numFmtId="3" fontId="16" fillId="5" borderId="0" xfId="2" applyNumberFormat="1" applyFont="1" applyFill="1" applyAlignment="1">
      <alignment horizontal="right"/>
    </xf>
    <xf numFmtId="3" fontId="11" fillId="0" borderId="0" xfId="0" applyNumberFormat="1" applyFont="1" applyAlignment="1">
      <alignment horizontal="right"/>
    </xf>
  </cellXfs>
  <cellStyles count="13">
    <cellStyle name="Hyperlink" xfId="2" builtinId="8"/>
    <cellStyle name="Hyperlink 2" xfId="5" xr:uid="{70E842D9-4813-44F6-948B-7B4486D29F8F}"/>
    <cellStyle name="Hyperlink 2 2" xfId="7" xr:uid="{93E9E298-EE17-48AF-BDFD-786589FC1D16}"/>
    <cellStyle name="Hyperlink 2 2 2" xfId="11" xr:uid="{560B1456-176E-4CFE-BF8E-ADB2CA906DB8}"/>
    <cellStyle name="Hyperlink 3" xfId="8" xr:uid="{263F5938-DB1F-4076-BF99-6CD646E4C4C9}"/>
    <cellStyle name="Normal" xfId="0" builtinId="0"/>
    <cellStyle name="Normal 2 2 2 2" xfId="4" xr:uid="{EB35AEB6-902B-473D-A7C5-FBB09E01680D}"/>
    <cellStyle name="Normal 2 3" xfId="9" xr:uid="{85E4D132-9FC0-4AC8-BA94-65D8D8F453CF}"/>
    <cellStyle name="Normal 2 4" xfId="12" xr:uid="{140790B8-74AE-4A3C-9E9A-361546F667E8}"/>
    <cellStyle name="Normal 5 2" xfId="10" xr:uid="{DAA6A034-638B-4E9E-A396-AC00C0C57959}"/>
    <cellStyle name="Normal 6 2" xfId="3" xr:uid="{CF7EA247-A3B9-4817-8274-DF1494C04420}"/>
    <cellStyle name="Normal 7 2" xfId="6" xr:uid="{E661061E-36DC-4482-BEEE-1EDDCAA2E3A8}"/>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a%20-%20fires%20with%20casualti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 fires with casualties"/>
    </sheetNames>
    <sheetDataSet>
      <sheetData sheetId="0" refreshError="1"/>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MHCLG Logo</v>
  </rv>
  <rv s="0">
    <v>1</v>
    <v>5</v>
    <v>Accredited Official Statistics</v>
  </rv>
  <rv s="0">
    <v>2</v>
    <v>5</v>
    <v>Accredited Official Statistics</v>
  </rv>
  <rv s="0">
    <v>3</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3FC2-0B55-4BA7-981A-B35BB70D675F}">
  <sheetPr codeName="Sheet1"/>
  <dimension ref="A1:K14"/>
  <sheetViews>
    <sheetView showGridLines="0" tabSelected="1" zoomScaleNormal="100" workbookViewId="0"/>
  </sheetViews>
  <sheetFormatPr defaultRowHeight="12.75" x14ac:dyDescent="0.2"/>
  <cols>
    <col min="1" max="1" width="74" style="1" bestFit="1" customWidth="1"/>
    <col min="2" max="2" width="19.42578125" style="1" customWidth="1"/>
    <col min="3"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 t="e" vm="1">
        <v>#VALUE!</v>
      </c>
      <c r="B1" s="1" t="e" vm="2">
        <v>#VALUE!</v>
      </c>
    </row>
    <row r="2" spans="1:11" ht="23.25" x14ac:dyDescent="0.2">
      <c r="A2" s="2" t="s">
        <v>29</v>
      </c>
    </row>
    <row r="3" spans="1:11" ht="23.25" x14ac:dyDescent="0.2">
      <c r="A3" s="8" t="str">
        <f>_xlfn.CONCAT("England, year ending ",config!B5," ",config!B6,": Data tables")</f>
        <v>England, year ending March 2026: Data tables</v>
      </c>
    </row>
    <row r="4" spans="1:11" ht="45" customHeight="1" x14ac:dyDescent="0.25">
      <c r="A4" s="9" t="s">
        <v>38</v>
      </c>
      <c r="C4" s="3"/>
      <c r="K4" s="4"/>
    </row>
    <row r="5" spans="1:11" ht="31.5" customHeight="1" x14ac:dyDescent="0.2">
      <c r="A5" s="10" t="str">
        <f>_xlfn.CONCAT("Responsible Statistician: ",config!B4)</f>
        <v>Responsible Statistician: Ollie Gee</v>
      </c>
      <c r="B5" s="5"/>
    </row>
    <row r="6" spans="1:11" ht="15.75" customHeight="1" x14ac:dyDescent="0.2">
      <c r="A6" s="11" t="s">
        <v>83</v>
      </c>
      <c r="B6" s="5"/>
    </row>
    <row r="7" spans="1:11" ht="15.75" customHeight="1" x14ac:dyDescent="0.2">
      <c r="A7" s="12" t="s">
        <v>66</v>
      </c>
      <c r="B7" s="7"/>
    </row>
    <row r="8" spans="1:11" ht="31.5" customHeight="1" x14ac:dyDescent="0.2">
      <c r="A8" s="11" t="str">
        <f>_xlfn.CONCAT("Published: ",config!B1)</f>
        <v>Published: 19 August 2026</v>
      </c>
      <c r="B8" s="6"/>
    </row>
    <row r="9" spans="1:11" ht="15.75" customHeight="1" x14ac:dyDescent="0.2">
      <c r="A9" s="11" t="str">
        <f>_xlfn.CONCAT("Next update: ",config!B2)</f>
        <v>Next update: Summer 2027</v>
      </c>
      <c r="B9" s="6"/>
    </row>
    <row r="10" spans="1:11" ht="31.5" customHeight="1" x14ac:dyDescent="0.2">
      <c r="A10" s="10" t="str">
        <f>_xlfn.CONCAT("Crown copyright © ",config!B8)</f>
        <v>Crown copyright © 2026</v>
      </c>
    </row>
    <row r="11" spans="1:11" ht="15.75" customHeight="1" x14ac:dyDescent="0.2">
      <c r="A11" s="11" t="s">
        <v>30</v>
      </c>
    </row>
    <row r="12" spans="1:11" ht="31.5" customHeight="1" x14ac:dyDescent="0.2">
      <c r="A12" s="5" t="s">
        <v>31</v>
      </c>
    </row>
    <row r="13" spans="1:11" ht="15.75" customHeight="1" x14ac:dyDescent="0.2">
      <c r="A13" s="5" t="s">
        <v>46</v>
      </c>
    </row>
    <row r="14" spans="1:11" ht="15.75" customHeight="1" x14ac:dyDescent="0.2">
      <c r="A14" s="11" t="s">
        <v>65</v>
      </c>
    </row>
  </sheetData>
  <hyperlinks>
    <hyperlink ref="A14" r:id="rId1" xr:uid="{2E8F1EB2-23BE-4E0F-A0A2-0887B4C80B6A}"/>
    <hyperlink ref="A7" r:id="rId2" xr:uid="{B3BFCE6E-17FC-4AD9-9DED-A3B1BDAB48CD}"/>
    <hyperlink ref="A6" r:id="rId3" display="firestatistics@communities.gov.uk" xr:uid="{86CF37FB-64C5-4E57-B930-9C0AE0EE4AE4}"/>
    <hyperlink ref="A8" r:id="rId4" display="https://www.gov.uk/government/collections/fire-statistics-great-britain" xr:uid="{319D2664-C6F9-4334-8BA2-2198481B5CEC}"/>
    <hyperlink ref="A9" r:id="rId5" display="https://www.gov.uk/search/research-and-statistics?keywords=fire&amp;content_store_document_type=upcoming_statistics&amp;order=release-date-oldest" xr:uid="{1CB5B26F-593E-4B85-AA0B-E01C54B60C23}"/>
    <hyperlink ref="A11" location="Contents!A1" display="Contents" xr:uid="{00FAD058-2BB1-4DCB-BE63-11EE00F300CE}"/>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88F80-455B-43C7-A1CB-EB51F1BE3CD1}">
  <sheetPr codeName="Sheet2">
    <tabColor rgb="FFFF0000"/>
  </sheetPr>
  <dimension ref="A1:B9"/>
  <sheetViews>
    <sheetView zoomScaleNormal="100" workbookViewId="0">
      <selection activeCell="B3" sqref="B3"/>
    </sheetView>
  </sheetViews>
  <sheetFormatPr defaultRowHeight="15" x14ac:dyDescent="0.2"/>
  <cols>
    <col min="1" max="1" width="25.140625" style="14" bestFit="1" customWidth="1"/>
    <col min="2" max="2" width="14.5703125" style="14" bestFit="1" customWidth="1"/>
    <col min="3" max="16384" width="9.140625" style="14"/>
  </cols>
  <sheetData>
    <row r="1" spans="1:2" ht="15.75" x14ac:dyDescent="0.25">
      <c r="A1" s="13" t="s">
        <v>57</v>
      </c>
      <c r="B1" s="14" t="s">
        <v>79</v>
      </c>
    </row>
    <row r="2" spans="1:2" x14ac:dyDescent="0.2">
      <c r="A2" s="14" t="s">
        <v>58</v>
      </c>
      <c r="B2" s="14" t="s">
        <v>77</v>
      </c>
    </row>
    <row r="3" spans="1:2" x14ac:dyDescent="0.2">
      <c r="A3" s="14" t="s">
        <v>59</v>
      </c>
      <c r="B3" s="14" t="s">
        <v>84</v>
      </c>
    </row>
    <row r="4" spans="1:2" x14ac:dyDescent="0.2">
      <c r="A4" s="14" t="s">
        <v>60</v>
      </c>
      <c r="B4" s="14" t="s">
        <v>78</v>
      </c>
    </row>
    <row r="5" spans="1:2" x14ac:dyDescent="0.2">
      <c r="A5" s="14" t="s">
        <v>61</v>
      </c>
      <c r="B5" s="14" t="s">
        <v>62</v>
      </c>
    </row>
    <row r="6" spans="1:2" x14ac:dyDescent="0.2">
      <c r="A6" s="14" t="s">
        <v>63</v>
      </c>
      <c r="B6" s="14">
        <v>2026</v>
      </c>
    </row>
    <row r="7" spans="1:2" x14ac:dyDescent="0.2">
      <c r="A7" s="14" t="s">
        <v>64</v>
      </c>
      <c r="B7" s="14" t="s">
        <v>74</v>
      </c>
    </row>
    <row r="8" spans="1:2" x14ac:dyDescent="0.2">
      <c r="A8" s="14" t="s">
        <v>75</v>
      </c>
      <c r="B8" s="14">
        <v>2026</v>
      </c>
    </row>
    <row r="9" spans="1:2" x14ac:dyDescent="0.2">
      <c r="A9" s="14" t="s">
        <v>76</v>
      </c>
      <c r="B9" s="14" t="s">
        <v>80</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102BF-7D76-4BD4-BED2-B0A225476C6B}">
  <sheetPr codeName="Sheet8">
    <tabColor rgb="FFFF0000"/>
  </sheetPr>
  <dimension ref="A1"/>
  <sheetViews>
    <sheetView zoomScaleNormal="100" workbookViewId="0"/>
  </sheetViews>
  <sheetFormatPr defaultRowHeight="15" x14ac:dyDescent="0.2"/>
  <cols>
    <col min="1" max="16384" width="9.140625" style="14"/>
  </cols>
  <sheetData>
    <row r="1" spans="1:1" ht="15.75" x14ac:dyDescent="0.25">
      <c r="A1" s="13"/>
    </row>
  </sheetData>
  <pageMargins left="0.7" right="0.7" top="0.75" bottom="0.75" header="0.3" footer="0.3"/>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D4189-745A-4060-A80F-98F5433C1140}">
  <sheetPr codeName="Sheet3"/>
  <dimension ref="A1:F21"/>
  <sheetViews>
    <sheetView showGridLines="0" zoomScaleNormal="100" workbookViewId="0"/>
  </sheetViews>
  <sheetFormatPr defaultColWidth="9.42578125" defaultRowHeight="15" x14ac:dyDescent="0.2"/>
  <cols>
    <col min="1" max="1" width="29.7109375" style="22" customWidth="1"/>
    <col min="2" max="2" width="75" style="28" customWidth="1"/>
    <col min="3" max="3" width="78.85546875" style="28" customWidth="1"/>
    <col min="4" max="4" width="25" style="22" customWidth="1"/>
    <col min="5" max="5" width="23.140625" style="22" customWidth="1"/>
    <col min="6" max="6" width="9.42578125" style="22" customWidth="1"/>
    <col min="7" max="16384" width="9.42578125" style="22"/>
  </cols>
  <sheetData>
    <row r="1" spans="1:6" s="17" customFormat="1" ht="15.75" x14ac:dyDescent="0.25">
      <c r="A1" s="15" t="s">
        <v>29</v>
      </c>
      <c r="B1" s="16"/>
      <c r="D1" s="63" t="e" vm="3">
        <v>#VALUE!</v>
      </c>
      <c r="E1" s="63" t="e" vm="4">
        <v>#VALUE!</v>
      </c>
    </row>
    <row r="2" spans="1:6" s="17" customFormat="1" ht="15.75" x14ac:dyDescent="0.25">
      <c r="A2" s="15" t="str">
        <f>_xlfn.CONCAT("Publication Date: ",config!B1)</f>
        <v>Publication Date: 19 August 2026</v>
      </c>
      <c r="B2" s="16"/>
      <c r="C2" s="16"/>
      <c r="D2" s="63"/>
      <c r="E2" s="63"/>
      <c r="F2" s="16"/>
    </row>
    <row r="3" spans="1:6" s="18" customFormat="1" x14ac:dyDescent="0.2">
      <c r="A3" s="18" t="s">
        <v>32</v>
      </c>
      <c r="D3" s="63"/>
      <c r="E3" s="63"/>
    </row>
    <row r="4" spans="1:6" s="18" customFormat="1" x14ac:dyDescent="0.2">
      <c r="A4" s="19" t="s">
        <v>33</v>
      </c>
      <c r="D4" s="63"/>
      <c r="E4" s="63"/>
    </row>
    <row r="5" spans="1:6" ht="31.5" x14ac:dyDescent="0.25">
      <c r="A5" s="20" t="s">
        <v>34</v>
      </c>
      <c r="B5" s="20" t="s">
        <v>35</v>
      </c>
      <c r="C5" s="20"/>
      <c r="D5" s="20" t="s">
        <v>36</v>
      </c>
      <c r="E5" s="21" t="s">
        <v>54</v>
      </c>
    </row>
    <row r="6" spans="1:6" ht="15.75" customHeight="1" x14ac:dyDescent="0.2">
      <c r="A6" s="27" t="s">
        <v>81</v>
      </c>
      <c r="B6" s="24" t="s">
        <v>47</v>
      </c>
      <c r="C6" s="24" t="s">
        <v>48</v>
      </c>
      <c r="D6" s="25" t="str">
        <f>_xlfn.CONCAT("2010/11 to ", config!$B$7)</f>
        <v>2010/11 to 2025/26</v>
      </c>
      <c r="E6" s="26" t="s">
        <v>37</v>
      </c>
    </row>
    <row r="7" spans="1:6" ht="15.75" customHeight="1" x14ac:dyDescent="0.2">
      <c r="A7" s="27" t="s">
        <v>82</v>
      </c>
      <c r="B7" s="24" t="s">
        <v>47</v>
      </c>
      <c r="C7" s="24" t="s">
        <v>48</v>
      </c>
      <c r="D7" s="25" t="str">
        <f>_xlfn.CONCAT("2010/11 to ", config!$B$7)</f>
        <v>2010/11 to 2025/26</v>
      </c>
      <c r="E7" s="26" t="s">
        <v>37</v>
      </c>
    </row>
    <row r="8" spans="1:6" ht="45" x14ac:dyDescent="0.2">
      <c r="A8" s="23" t="s">
        <v>39</v>
      </c>
      <c r="B8" s="24" t="s">
        <v>40</v>
      </c>
      <c r="C8" s="24" t="s">
        <v>49</v>
      </c>
      <c r="D8" s="25" t="str">
        <f>_xlfn.CONCAT("2010/11 to ", config!$B$7)</f>
        <v>2010/11 to 2025/26</v>
      </c>
      <c r="E8" s="26" t="s">
        <v>37</v>
      </c>
    </row>
    <row r="11" spans="1:6" x14ac:dyDescent="0.2">
      <c r="D11" s="29"/>
    </row>
    <row r="12" spans="1:6" x14ac:dyDescent="0.2">
      <c r="D12" s="29"/>
    </row>
    <row r="13" spans="1:6" x14ac:dyDescent="0.2">
      <c r="D13" s="29"/>
    </row>
    <row r="14" spans="1:6" x14ac:dyDescent="0.2">
      <c r="D14" s="29"/>
    </row>
    <row r="15" spans="1:6" x14ac:dyDescent="0.2">
      <c r="D15" s="29"/>
    </row>
    <row r="16" spans="1:6" x14ac:dyDescent="0.2">
      <c r="D16" s="29"/>
    </row>
    <row r="17" spans="4:4" x14ac:dyDescent="0.2">
      <c r="D17" s="29"/>
    </row>
    <row r="18" spans="4:4" x14ac:dyDescent="0.2">
      <c r="D18" s="29"/>
    </row>
    <row r="19" spans="4:4" x14ac:dyDescent="0.2">
      <c r="D19" s="29"/>
    </row>
    <row r="20" spans="4:4" x14ac:dyDescent="0.2">
      <c r="D20" s="29"/>
    </row>
    <row r="21" spans="4:4" x14ac:dyDescent="0.2">
      <c r="D21" s="29"/>
    </row>
  </sheetData>
  <mergeCells count="2">
    <mergeCell ref="E1:E4"/>
    <mergeCell ref="D1:D4"/>
  </mergeCells>
  <hyperlinks>
    <hyperlink ref="A4" location="Cover_sheet!A1" display="Cover sheet" xr:uid="{9BB7B5B8-9200-4354-9B30-2B3709AE94BB}"/>
    <hyperlink ref="A8" location="FIRE0708!A1" display="FIRE0708" xr:uid="{923E7787-7F49-4152-BCB8-5F39915D6539}"/>
    <hyperlink ref="A6" location="'Data - fires'!A1" display="Data - fires" xr:uid="{F77159F8-68F3-47FF-9355-4CF597349CDD}"/>
    <hyperlink ref="A7" location="'Data - with casualties'!A1" display="Data - fires_with_casualties" xr:uid="{AEE68322-3FA8-40AB-97A8-CC0C452CD334}"/>
  </hyperlinks>
  <pageMargins left="0.31496062992126012" right="0.31496062992126012" top="0.74803149606299213" bottom="0.74803149606299213" header="0.31496062992126012" footer="0.31496062992126012"/>
  <pageSetup paperSize="0" scale="90" fitToWidth="0" fitToHeight="0" orientation="landscape" horizontalDpi="0" verticalDpi="0" copies="0"/>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655D0-EE55-423F-99FF-F65E8126AD75}">
  <sheetPr codeName="Sheet9"/>
  <dimension ref="A1:A21"/>
  <sheetViews>
    <sheetView showGridLines="0" zoomScaleNormal="100" workbookViewId="0"/>
  </sheetViews>
  <sheetFormatPr defaultRowHeight="15.75" customHeight="1" x14ac:dyDescent="0.2"/>
  <cols>
    <col min="1" max="16384" width="9.140625" style="14"/>
  </cols>
  <sheetData>
    <row r="1" spans="1:1" ht="15.75" customHeight="1" x14ac:dyDescent="0.25">
      <c r="A1" s="13" t="s">
        <v>67</v>
      </c>
    </row>
    <row r="2" spans="1:1" ht="31.5" customHeight="1" x14ac:dyDescent="0.25">
      <c r="A2" s="13" t="s">
        <v>68</v>
      </c>
    </row>
    <row r="3" spans="1:1" ht="15.75" customHeight="1" x14ac:dyDescent="0.2">
      <c r="A3" s="30" t="s">
        <v>15</v>
      </c>
    </row>
    <row r="4" spans="1:1" ht="15.75" customHeight="1" x14ac:dyDescent="0.2">
      <c r="A4" s="30" t="s">
        <v>23</v>
      </c>
    </row>
    <row r="5" spans="1:1" ht="15.75" customHeight="1" x14ac:dyDescent="0.2">
      <c r="A5" s="30" t="s">
        <v>20</v>
      </c>
    </row>
    <row r="6" spans="1:1" ht="15.75" customHeight="1" x14ac:dyDescent="0.2">
      <c r="A6" s="30" t="s">
        <v>21</v>
      </c>
    </row>
    <row r="7" spans="1:1" ht="15.75" customHeight="1" x14ac:dyDescent="0.2">
      <c r="A7" s="30" t="s">
        <v>22</v>
      </c>
    </row>
    <row r="8" spans="1:1" ht="15.75" customHeight="1" x14ac:dyDescent="0.2">
      <c r="A8" s="30" t="s">
        <v>19</v>
      </c>
    </row>
    <row r="9" spans="1:1" ht="15.75" customHeight="1" x14ac:dyDescent="0.2">
      <c r="A9" s="31" t="s">
        <v>41</v>
      </c>
    </row>
    <row r="10" spans="1:1" ht="15.75" customHeight="1" x14ac:dyDescent="0.2">
      <c r="A10" s="31" t="s">
        <v>42</v>
      </c>
    </row>
    <row r="11" spans="1:1" ht="31.5" customHeight="1" x14ac:dyDescent="0.25">
      <c r="A11" s="32" t="s">
        <v>24</v>
      </c>
    </row>
    <row r="12" spans="1:1" ht="15.75" customHeight="1" x14ac:dyDescent="0.2">
      <c r="A12" s="33" t="s">
        <v>43</v>
      </c>
    </row>
    <row r="13" spans="1:1" ht="15.75" customHeight="1" x14ac:dyDescent="0.2">
      <c r="A13" s="33" t="s">
        <v>44</v>
      </c>
    </row>
    <row r="14" spans="1:1" ht="15.75" customHeight="1" x14ac:dyDescent="0.2">
      <c r="A14" s="30" t="s">
        <v>69</v>
      </c>
    </row>
    <row r="15" spans="1:1" ht="15.75" customHeight="1" x14ac:dyDescent="0.2">
      <c r="A15" s="31" t="s">
        <v>70</v>
      </c>
    </row>
    <row r="16" spans="1:1" ht="31.5" customHeight="1" x14ac:dyDescent="0.2">
      <c r="A16" s="30" t="str">
        <f>_xlfn.CONCAT("The data in this table are consistent with records that reached FaRDaP by ",config!B3,".")</f>
        <v>The data in this table are consistent with records that reached FaRDaP by 12 May 2026.</v>
      </c>
    </row>
    <row r="17" spans="1:1" ht="31.5" customHeight="1" x14ac:dyDescent="0.2">
      <c r="A17" s="30" t="s">
        <v>11</v>
      </c>
    </row>
    <row r="18" spans="1:1" ht="15.75" customHeight="1" x14ac:dyDescent="0.2">
      <c r="A18" s="34" t="s">
        <v>12</v>
      </c>
    </row>
    <row r="19" spans="1:1" ht="15.75" customHeight="1" x14ac:dyDescent="0.2">
      <c r="A19" s="34" t="s">
        <v>55</v>
      </c>
    </row>
    <row r="20" spans="1:1" ht="31.5" customHeight="1" x14ac:dyDescent="0.2">
      <c r="A20" s="30" t="s">
        <v>71</v>
      </c>
    </row>
    <row r="21" spans="1:1" ht="15.75" customHeight="1" x14ac:dyDescent="0.2">
      <c r="A21" s="34" t="s">
        <v>72</v>
      </c>
    </row>
  </sheetData>
  <hyperlinks>
    <hyperlink ref="A18" r:id="rId1" xr:uid="{9ABAC52F-8E64-4B33-87BC-AE887F531C40}"/>
    <hyperlink ref="A19" r:id="rId2" display="The statistics in this table are National Statistics." xr:uid="{3954773E-8C3B-4336-8A45-90856C8975F0}"/>
    <hyperlink ref="A21" r:id="rId3" xr:uid="{26680FDA-146B-412F-A4FC-43B669315BE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C295"/>
  <sheetViews>
    <sheetView showGridLines="0" zoomScaleNormal="100" workbookViewId="0"/>
  </sheetViews>
  <sheetFormatPr defaultColWidth="9.140625" defaultRowHeight="15" x14ac:dyDescent="0.2"/>
  <cols>
    <col min="1" max="1" width="21.42578125" style="14" bestFit="1" customWidth="1"/>
    <col min="2" max="2" width="47.5703125" style="14" bestFit="1" customWidth="1"/>
    <col min="3" max="3" width="29.28515625" style="35" bestFit="1" customWidth="1"/>
    <col min="4" max="16384" width="9.140625" style="14"/>
  </cols>
  <sheetData>
    <row r="1" spans="1:3" s="13" customFormat="1" ht="15.75" x14ac:dyDescent="0.25">
      <c r="A1" s="13" t="s">
        <v>0</v>
      </c>
      <c r="B1" s="13" t="s">
        <v>16</v>
      </c>
      <c r="C1" s="72" t="s">
        <v>50</v>
      </c>
    </row>
    <row r="2" spans="1:3" x14ac:dyDescent="0.2">
      <c r="A2" s="36" t="s">
        <v>5</v>
      </c>
      <c r="B2" s="36" t="s">
        <v>1</v>
      </c>
      <c r="C2" s="37">
        <v>673</v>
      </c>
    </row>
    <row r="3" spans="1:3" x14ac:dyDescent="0.2">
      <c r="A3" s="36" t="s">
        <v>5</v>
      </c>
      <c r="B3" s="36" t="s">
        <v>2</v>
      </c>
      <c r="C3" s="37">
        <v>11</v>
      </c>
    </row>
    <row r="4" spans="1:3" x14ac:dyDescent="0.2">
      <c r="A4" s="36" t="s">
        <v>5</v>
      </c>
      <c r="B4" s="36" t="s">
        <v>3</v>
      </c>
      <c r="C4" s="37">
        <v>161</v>
      </c>
    </row>
    <row r="5" spans="1:3" x14ac:dyDescent="0.2">
      <c r="A5" s="36" t="s">
        <v>5</v>
      </c>
      <c r="B5" s="36" t="s">
        <v>4</v>
      </c>
      <c r="C5" s="37">
        <v>17</v>
      </c>
    </row>
    <row r="6" spans="1:3" x14ac:dyDescent="0.2">
      <c r="A6" s="36" t="s">
        <v>5</v>
      </c>
      <c r="B6" s="36" t="s">
        <v>13</v>
      </c>
      <c r="C6" s="37">
        <v>58</v>
      </c>
    </row>
    <row r="7" spans="1:3" x14ac:dyDescent="0.2">
      <c r="A7" s="36" t="s">
        <v>5</v>
      </c>
      <c r="B7" s="36" t="s">
        <v>13</v>
      </c>
      <c r="C7" s="37">
        <v>7</v>
      </c>
    </row>
    <row r="8" spans="1:3" x14ac:dyDescent="0.2">
      <c r="A8" s="36" t="s">
        <v>5</v>
      </c>
      <c r="B8" s="36" t="s">
        <v>13</v>
      </c>
      <c r="C8" s="37">
        <v>23</v>
      </c>
    </row>
    <row r="9" spans="1:3" x14ac:dyDescent="0.2">
      <c r="A9" s="36" t="s">
        <v>6</v>
      </c>
      <c r="B9" s="36" t="s">
        <v>1</v>
      </c>
      <c r="C9" s="37">
        <v>712</v>
      </c>
    </row>
    <row r="10" spans="1:3" x14ac:dyDescent="0.2">
      <c r="A10" s="36" t="s">
        <v>6</v>
      </c>
      <c r="B10" s="36" t="s">
        <v>2</v>
      </c>
      <c r="C10" s="37">
        <v>9</v>
      </c>
    </row>
    <row r="11" spans="1:3" x14ac:dyDescent="0.2">
      <c r="A11" s="36" t="s">
        <v>6</v>
      </c>
      <c r="B11" s="36" t="s">
        <v>3</v>
      </c>
      <c r="C11" s="37">
        <v>196</v>
      </c>
    </row>
    <row r="12" spans="1:3" x14ac:dyDescent="0.2">
      <c r="A12" s="36" t="s">
        <v>6</v>
      </c>
      <c r="B12" s="36" t="s">
        <v>4</v>
      </c>
      <c r="C12" s="37">
        <v>14</v>
      </c>
    </row>
    <row r="13" spans="1:3" x14ac:dyDescent="0.2">
      <c r="A13" s="36" t="s">
        <v>6</v>
      </c>
      <c r="B13" s="36" t="s">
        <v>13</v>
      </c>
      <c r="C13" s="37">
        <v>9</v>
      </c>
    </row>
    <row r="14" spans="1:3" x14ac:dyDescent="0.2">
      <c r="A14" s="36" t="s">
        <v>6</v>
      </c>
      <c r="B14" s="36" t="s">
        <v>13</v>
      </c>
      <c r="C14" s="37">
        <v>26</v>
      </c>
    </row>
    <row r="15" spans="1:3" x14ac:dyDescent="0.2">
      <c r="A15" s="36" t="s">
        <v>6</v>
      </c>
      <c r="B15" s="36" t="s">
        <v>13</v>
      </c>
      <c r="C15" s="37">
        <v>65</v>
      </c>
    </row>
    <row r="16" spans="1:3" x14ac:dyDescent="0.2">
      <c r="A16" s="36" t="s">
        <v>7</v>
      </c>
      <c r="B16" s="36" t="s">
        <v>1</v>
      </c>
      <c r="C16" s="37">
        <v>642</v>
      </c>
    </row>
    <row r="17" spans="1:3" x14ac:dyDescent="0.2">
      <c r="A17" s="36" t="s">
        <v>7</v>
      </c>
      <c r="B17" s="36" t="s">
        <v>2</v>
      </c>
      <c r="C17" s="37">
        <v>6</v>
      </c>
    </row>
    <row r="18" spans="1:3" x14ac:dyDescent="0.2">
      <c r="A18" s="36" t="s">
        <v>7</v>
      </c>
      <c r="B18" s="36" t="s">
        <v>3</v>
      </c>
      <c r="C18" s="37">
        <v>152</v>
      </c>
    </row>
    <row r="19" spans="1:3" x14ac:dyDescent="0.2">
      <c r="A19" s="36" t="s">
        <v>7</v>
      </c>
      <c r="B19" s="36" t="s">
        <v>4</v>
      </c>
      <c r="C19" s="37">
        <v>16</v>
      </c>
    </row>
    <row r="20" spans="1:3" x14ac:dyDescent="0.2">
      <c r="A20" s="36" t="s">
        <v>7</v>
      </c>
      <c r="B20" s="36" t="s">
        <v>13</v>
      </c>
      <c r="C20" s="37">
        <v>44</v>
      </c>
    </row>
    <row r="21" spans="1:3" x14ac:dyDescent="0.2">
      <c r="A21" s="36" t="s">
        <v>7</v>
      </c>
      <c r="B21" s="36" t="s">
        <v>13</v>
      </c>
      <c r="C21" s="37">
        <v>2</v>
      </c>
    </row>
    <row r="22" spans="1:3" x14ac:dyDescent="0.2">
      <c r="A22" s="36" t="s">
        <v>7</v>
      </c>
      <c r="B22" s="36" t="s">
        <v>13</v>
      </c>
      <c r="C22" s="37">
        <v>20</v>
      </c>
    </row>
    <row r="23" spans="1:3" x14ac:dyDescent="0.2">
      <c r="A23" s="36" t="s">
        <v>8</v>
      </c>
      <c r="B23" s="36" t="s">
        <v>1</v>
      </c>
      <c r="C23" s="37">
        <v>669</v>
      </c>
    </row>
    <row r="24" spans="1:3" x14ac:dyDescent="0.2">
      <c r="A24" s="36" t="s">
        <v>8</v>
      </c>
      <c r="B24" s="36" t="s">
        <v>2</v>
      </c>
      <c r="C24" s="37">
        <v>9</v>
      </c>
    </row>
    <row r="25" spans="1:3" x14ac:dyDescent="0.2">
      <c r="A25" s="36" t="s">
        <v>8</v>
      </c>
      <c r="B25" s="36" t="s">
        <v>3</v>
      </c>
      <c r="C25" s="37">
        <v>174</v>
      </c>
    </row>
    <row r="26" spans="1:3" x14ac:dyDescent="0.2">
      <c r="A26" s="36" t="s">
        <v>8</v>
      </c>
      <c r="B26" s="36" t="s">
        <v>4</v>
      </c>
      <c r="C26" s="37">
        <v>9</v>
      </c>
    </row>
    <row r="27" spans="1:3" x14ac:dyDescent="0.2">
      <c r="A27" s="36" t="s">
        <v>8</v>
      </c>
      <c r="B27" s="36" t="s">
        <v>13</v>
      </c>
      <c r="C27" s="37">
        <v>6</v>
      </c>
    </row>
    <row r="28" spans="1:3" x14ac:dyDescent="0.2">
      <c r="A28" s="36" t="s">
        <v>8</v>
      </c>
      <c r="B28" s="36" t="s">
        <v>13</v>
      </c>
      <c r="C28" s="37">
        <v>28</v>
      </c>
    </row>
    <row r="29" spans="1:3" x14ac:dyDescent="0.2">
      <c r="A29" s="36" t="s">
        <v>8</v>
      </c>
      <c r="B29" s="36" t="s">
        <v>13</v>
      </c>
      <c r="C29" s="37">
        <v>48</v>
      </c>
    </row>
    <row r="30" spans="1:3" x14ac:dyDescent="0.2">
      <c r="A30" s="36" t="s">
        <v>9</v>
      </c>
      <c r="B30" s="36" t="s">
        <v>1</v>
      </c>
      <c r="C30" s="37">
        <v>657</v>
      </c>
    </row>
    <row r="31" spans="1:3" x14ac:dyDescent="0.2">
      <c r="A31" s="36" t="s">
        <v>9</v>
      </c>
      <c r="B31" s="36" t="s">
        <v>2</v>
      </c>
      <c r="C31" s="37">
        <v>6</v>
      </c>
    </row>
    <row r="32" spans="1:3" x14ac:dyDescent="0.2">
      <c r="A32" s="36" t="s">
        <v>9</v>
      </c>
      <c r="B32" s="36" t="s">
        <v>3</v>
      </c>
      <c r="C32" s="37">
        <v>130</v>
      </c>
    </row>
    <row r="33" spans="1:3" x14ac:dyDescent="0.2">
      <c r="A33" s="36" t="s">
        <v>9</v>
      </c>
      <c r="B33" s="36" t="s">
        <v>4</v>
      </c>
      <c r="C33" s="37">
        <v>13</v>
      </c>
    </row>
    <row r="34" spans="1:3" x14ac:dyDescent="0.2">
      <c r="A34" s="36" t="s">
        <v>9</v>
      </c>
      <c r="B34" s="36" t="s">
        <v>13</v>
      </c>
      <c r="C34" s="37">
        <v>16</v>
      </c>
    </row>
    <row r="35" spans="1:3" x14ac:dyDescent="0.2">
      <c r="A35" s="36" t="s">
        <v>9</v>
      </c>
      <c r="B35" s="36" t="s">
        <v>13</v>
      </c>
      <c r="C35" s="37">
        <v>41</v>
      </c>
    </row>
    <row r="36" spans="1:3" x14ac:dyDescent="0.2">
      <c r="A36" s="36" t="s">
        <v>9</v>
      </c>
      <c r="B36" s="36" t="s">
        <v>13</v>
      </c>
      <c r="C36" s="37">
        <v>1</v>
      </c>
    </row>
    <row r="37" spans="1:3" x14ac:dyDescent="0.2">
      <c r="A37" s="36" t="s">
        <v>14</v>
      </c>
      <c r="B37" s="36" t="s">
        <v>1</v>
      </c>
      <c r="C37" s="37">
        <v>676</v>
      </c>
    </row>
    <row r="38" spans="1:3" x14ac:dyDescent="0.2">
      <c r="A38" s="36" t="s">
        <v>14</v>
      </c>
      <c r="B38" s="36" t="s">
        <v>2</v>
      </c>
      <c r="C38" s="37">
        <v>8</v>
      </c>
    </row>
    <row r="39" spans="1:3" x14ac:dyDescent="0.2">
      <c r="A39" s="36" t="s">
        <v>14</v>
      </c>
      <c r="B39" s="36" t="s">
        <v>3</v>
      </c>
      <c r="C39" s="37">
        <v>138</v>
      </c>
    </row>
    <row r="40" spans="1:3" x14ac:dyDescent="0.2">
      <c r="A40" s="36" t="s">
        <v>14</v>
      </c>
      <c r="B40" s="36" t="s">
        <v>4</v>
      </c>
      <c r="C40" s="37">
        <v>10</v>
      </c>
    </row>
    <row r="41" spans="1:3" x14ac:dyDescent="0.2">
      <c r="A41" s="36" t="s">
        <v>14</v>
      </c>
      <c r="B41" s="36" t="s">
        <v>13</v>
      </c>
      <c r="C41" s="37">
        <v>39</v>
      </c>
    </row>
    <row r="42" spans="1:3" x14ac:dyDescent="0.2">
      <c r="A42" s="36" t="s">
        <v>14</v>
      </c>
      <c r="B42" s="36" t="s">
        <v>13</v>
      </c>
      <c r="C42" s="37">
        <v>30</v>
      </c>
    </row>
    <row r="43" spans="1:3" x14ac:dyDescent="0.2">
      <c r="A43" s="36" t="s">
        <v>14</v>
      </c>
      <c r="B43" s="36" t="s">
        <v>13</v>
      </c>
      <c r="C43" s="37">
        <v>2</v>
      </c>
    </row>
    <row r="44" spans="1:3" x14ac:dyDescent="0.2">
      <c r="A44" s="36" t="s">
        <v>25</v>
      </c>
      <c r="B44" s="36" t="s">
        <v>1</v>
      </c>
      <c r="C44" s="37">
        <v>657</v>
      </c>
    </row>
    <row r="45" spans="1:3" x14ac:dyDescent="0.2">
      <c r="A45" s="36" t="s">
        <v>25</v>
      </c>
      <c r="B45" s="36" t="s">
        <v>2</v>
      </c>
      <c r="C45" s="37">
        <v>9</v>
      </c>
    </row>
    <row r="46" spans="1:3" x14ac:dyDescent="0.2">
      <c r="A46" s="36" t="s">
        <v>25</v>
      </c>
      <c r="B46" s="36" t="s">
        <v>3</v>
      </c>
      <c r="C46" s="37">
        <v>145</v>
      </c>
    </row>
    <row r="47" spans="1:3" x14ac:dyDescent="0.2">
      <c r="A47" s="36" t="s">
        <v>25</v>
      </c>
      <c r="B47" s="36" t="s">
        <v>4</v>
      </c>
      <c r="C47" s="37">
        <v>12</v>
      </c>
    </row>
    <row r="48" spans="1:3" x14ac:dyDescent="0.2">
      <c r="A48" s="36" t="s">
        <v>25</v>
      </c>
      <c r="B48" s="36" t="s">
        <v>13</v>
      </c>
      <c r="C48" s="37">
        <v>48</v>
      </c>
    </row>
    <row r="49" spans="1:3" x14ac:dyDescent="0.2">
      <c r="A49" s="36" t="s">
        <v>25</v>
      </c>
      <c r="B49" s="36" t="s">
        <v>13</v>
      </c>
      <c r="C49" s="37">
        <v>6</v>
      </c>
    </row>
    <row r="50" spans="1:3" x14ac:dyDescent="0.2">
      <c r="A50" s="36" t="s">
        <v>25</v>
      </c>
      <c r="B50" s="36" t="s">
        <v>13</v>
      </c>
      <c r="C50" s="37">
        <v>33</v>
      </c>
    </row>
    <row r="51" spans="1:3" x14ac:dyDescent="0.2">
      <c r="A51" s="36" t="s">
        <v>26</v>
      </c>
      <c r="B51" s="36" t="s">
        <v>1</v>
      </c>
      <c r="C51" s="37">
        <v>731</v>
      </c>
    </row>
    <row r="52" spans="1:3" x14ac:dyDescent="0.2">
      <c r="A52" s="36" t="s">
        <v>26</v>
      </c>
      <c r="B52" s="36" t="s">
        <v>2</v>
      </c>
      <c r="C52" s="37">
        <v>9</v>
      </c>
    </row>
    <row r="53" spans="1:3" x14ac:dyDescent="0.2">
      <c r="A53" s="36" t="s">
        <v>26</v>
      </c>
      <c r="B53" s="36" t="s">
        <v>3</v>
      </c>
      <c r="C53" s="37">
        <v>153</v>
      </c>
    </row>
    <row r="54" spans="1:3" x14ac:dyDescent="0.2">
      <c r="A54" s="36" t="s">
        <v>26</v>
      </c>
      <c r="B54" s="36" t="s">
        <v>4</v>
      </c>
      <c r="C54" s="37">
        <v>12</v>
      </c>
    </row>
    <row r="55" spans="1:3" x14ac:dyDescent="0.2">
      <c r="A55" s="36" t="s">
        <v>26</v>
      </c>
      <c r="B55" s="36" t="s">
        <v>13</v>
      </c>
      <c r="C55" s="37">
        <v>3</v>
      </c>
    </row>
    <row r="56" spans="1:3" x14ac:dyDescent="0.2">
      <c r="A56" s="36" t="s">
        <v>26</v>
      </c>
      <c r="B56" s="36" t="s">
        <v>13</v>
      </c>
      <c r="C56" s="37">
        <v>46</v>
      </c>
    </row>
    <row r="57" spans="1:3" x14ac:dyDescent="0.2">
      <c r="A57" s="36" t="s">
        <v>26</v>
      </c>
      <c r="B57" s="36" t="s">
        <v>13</v>
      </c>
      <c r="C57" s="37">
        <v>25</v>
      </c>
    </row>
    <row r="58" spans="1:3" x14ac:dyDescent="0.2">
      <c r="A58" s="36" t="s">
        <v>27</v>
      </c>
      <c r="B58" s="36" t="s">
        <v>1</v>
      </c>
      <c r="C58" s="37">
        <v>608</v>
      </c>
    </row>
    <row r="59" spans="1:3" x14ac:dyDescent="0.2">
      <c r="A59" s="36" t="s">
        <v>27</v>
      </c>
      <c r="B59" s="36" t="s">
        <v>2</v>
      </c>
      <c r="C59" s="37">
        <v>6</v>
      </c>
    </row>
    <row r="60" spans="1:3" x14ac:dyDescent="0.2">
      <c r="A60" s="36" t="s">
        <v>27</v>
      </c>
      <c r="B60" s="36" t="s">
        <v>3</v>
      </c>
      <c r="C60" s="37">
        <v>162</v>
      </c>
    </row>
    <row r="61" spans="1:3" x14ac:dyDescent="0.2">
      <c r="A61" s="36" t="s">
        <v>27</v>
      </c>
      <c r="B61" s="36" t="s">
        <v>4</v>
      </c>
      <c r="C61" s="37">
        <v>15</v>
      </c>
    </row>
    <row r="62" spans="1:3" x14ac:dyDescent="0.2">
      <c r="A62" s="36" t="s">
        <v>27</v>
      </c>
      <c r="B62" s="36" t="s">
        <v>13</v>
      </c>
      <c r="C62" s="37">
        <v>19</v>
      </c>
    </row>
    <row r="63" spans="1:3" x14ac:dyDescent="0.2">
      <c r="A63" s="36" t="s">
        <v>27</v>
      </c>
      <c r="B63" s="36" t="s">
        <v>13</v>
      </c>
      <c r="C63" s="37">
        <v>50</v>
      </c>
    </row>
    <row r="64" spans="1:3" x14ac:dyDescent="0.2">
      <c r="A64" s="36" t="s">
        <v>27</v>
      </c>
      <c r="B64" s="36" t="s">
        <v>13</v>
      </c>
      <c r="C64" s="37">
        <v>1</v>
      </c>
    </row>
    <row r="65" spans="1:3" x14ac:dyDescent="0.2">
      <c r="A65" s="36" t="s">
        <v>28</v>
      </c>
      <c r="B65" s="36" t="s">
        <v>1</v>
      </c>
      <c r="C65" s="37">
        <v>551</v>
      </c>
    </row>
    <row r="66" spans="1:3" x14ac:dyDescent="0.2">
      <c r="A66" s="36" t="s">
        <v>28</v>
      </c>
      <c r="B66" s="36" t="s">
        <v>2</v>
      </c>
      <c r="C66" s="37">
        <v>10</v>
      </c>
    </row>
    <row r="67" spans="1:3" x14ac:dyDescent="0.2">
      <c r="A67" s="36" t="s">
        <v>28</v>
      </c>
      <c r="B67" s="36" t="s">
        <v>3</v>
      </c>
      <c r="C67" s="37">
        <v>142</v>
      </c>
    </row>
    <row r="68" spans="1:3" x14ac:dyDescent="0.2">
      <c r="A68" s="36" t="s">
        <v>28</v>
      </c>
      <c r="B68" s="36" t="s">
        <v>4</v>
      </c>
      <c r="C68" s="37">
        <v>10</v>
      </c>
    </row>
    <row r="69" spans="1:3" x14ac:dyDescent="0.2">
      <c r="A69" s="36" t="s">
        <v>28</v>
      </c>
      <c r="B69" s="36" t="s">
        <v>13</v>
      </c>
      <c r="C69" s="37">
        <v>48</v>
      </c>
    </row>
    <row r="70" spans="1:3" x14ac:dyDescent="0.2">
      <c r="A70" s="36" t="s">
        <v>28</v>
      </c>
      <c r="B70" s="36" t="s">
        <v>13</v>
      </c>
      <c r="C70" s="37">
        <v>6</v>
      </c>
    </row>
    <row r="71" spans="1:3" x14ac:dyDescent="0.2">
      <c r="A71" s="36" t="s">
        <v>28</v>
      </c>
      <c r="B71" s="36" t="s">
        <v>13</v>
      </c>
      <c r="C71" s="37">
        <v>24</v>
      </c>
    </row>
    <row r="72" spans="1:3" x14ac:dyDescent="0.2">
      <c r="A72" s="36" t="s">
        <v>45</v>
      </c>
      <c r="B72" s="36" t="s">
        <v>1</v>
      </c>
      <c r="C72" s="37">
        <v>382</v>
      </c>
    </row>
    <row r="73" spans="1:3" x14ac:dyDescent="0.2">
      <c r="A73" s="36" t="s">
        <v>45</v>
      </c>
      <c r="B73" s="36" t="s">
        <v>2</v>
      </c>
      <c r="C73" s="37">
        <v>8</v>
      </c>
    </row>
    <row r="74" spans="1:3" x14ac:dyDescent="0.2">
      <c r="A74" s="36" t="s">
        <v>45</v>
      </c>
      <c r="B74" s="36" t="s">
        <v>3</v>
      </c>
      <c r="C74" s="37">
        <v>114</v>
      </c>
    </row>
    <row r="75" spans="1:3" x14ac:dyDescent="0.2">
      <c r="A75" s="36" t="s">
        <v>45</v>
      </c>
      <c r="B75" s="36" t="s">
        <v>4</v>
      </c>
      <c r="C75" s="37">
        <v>7</v>
      </c>
    </row>
    <row r="76" spans="1:3" x14ac:dyDescent="0.2">
      <c r="A76" s="36" t="s">
        <v>45</v>
      </c>
      <c r="B76" s="36" t="s">
        <v>13</v>
      </c>
      <c r="C76" s="37">
        <v>1</v>
      </c>
    </row>
    <row r="77" spans="1:3" x14ac:dyDescent="0.2">
      <c r="A77" s="36" t="s">
        <v>45</v>
      </c>
      <c r="B77" s="36" t="s">
        <v>13</v>
      </c>
      <c r="C77" s="37">
        <v>16</v>
      </c>
    </row>
    <row r="78" spans="1:3" x14ac:dyDescent="0.2">
      <c r="A78" s="36" t="s">
        <v>45</v>
      </c>
      <c r="B78" s="36" t="s">
        <v>13</v>
      </c>
      <c r="C78" s="37">
        <v>36</v>
      </c>
    </row>
    <row r="79" spans="1:3" x14ac:dyDescent="0.2">
      <c r="A79" s="36" t="s">
        <v>51</v>
      </c>
      <c r="B79" s="36" t="s">
        <v>1</v>
      </c>
      <c r="C79" s="37">
        <v>475</v>
      </c>
    </row>
    <row r="80" spans="1:3" x14ac:dyDescent="0.2">
      <c r="A80" s="36" t="s">
        <v>51</v>
      </c>
      <c r="B80" s="36" t="s">
        <v>2</v>
      </c>
      <c r="C80" s="37">
        <v>5</v>
      </c>
    </row>
    <row r="81" spans="1:3" x14ac:dyDescent="0.2">
      <c r="A81" s="36" t="s">
        <v>51</v>
      </c>
      <c r="B81" s="36" t="s">
        <v>3</v>
      </c>
      <c r="C81" s="37">
        <v>122</v>
      </c>
    </row>
    <row r="82" spans="1:3" x14ac:dyDescent="0.2">
      <c r="A82" s="36" t="s">
        <v>51</v>
      </c>
      <c r="B82" s="36" t="s">
        <v>4</v>
      </c>
      <c r="C82" s="37">
        <v>10</v>
      </c>
    </row>
    <row r="83" spans="1:3" x14ac:dyDescent="0.2">
      <c r="A83" s="36" t="s">
        <v>51</v>
      </c>
      <c r="B83" s="36" t="s">
        <v>13</v>
      </c>
      <c r="C83" s="37">
        <v>51</v>
      </c>
    </row>
    <row r="84" spans="1:3" x14ac:dyDescent="0.2">
      <c r="A84" s="36" t="s">
        <v>51</v>
      </c>
      <c r="B84" s="36" t="s">
        <v>13</v>
      </c>
      <c r="C84" s="37">
        <v>21</v>
      </c>
    </row>
    <row r="85" spans="1:3" x14ac:dyDescent="0.2">
      <c r="A85" s="36" t="s">
        <v>51</v>
      </c>
      <c r="B85" s="36" t="s">
        <v>13</v>
      </c>
      <c r="C85" s="37">
        <v>4</v>
      </c>
    </row>
    <row r="86" spans="1:3" x14ac:dyDescent="0.2">
      <c r="A86" s="36" t="s">
        <v>52</v>
      </c>
      <c r="B86" s="36" t="s">
        <v>1</v>
      </c>
      <c r="C86" s="37">
        <v>497</v>
      </c>
    </row>
    <row r="87" spans="1:3" x14ac:dyDescent="0.2">
      <c r="A87" s="36" t="s">
        <v>52</v>
      </c>
      <c r="B87" s="36" t="s">
        <v>2</v>
      </c>
      <c r="C87" s="37">
        <v>9</v>
      </c>
    </row>
    <row r="88" spans="1:3" x14ac:dyDescent="0.2">
      <c r="A88" s="36" t="s">
        <v>52</v>
      </c>
      <c r="B88" s="36" t="s">
        <v>3</v>
      </c>
      <c r="C88" s="37">
        <v>133</v>
      </c>
    </row>
    <row r="89" spans="1:3" x14ac:dyDescent="0.2">
      <c r="A89" s="36" t="s">
        <v>52</v>
      </c>
      <c r="B89" s="36" t="s">
        <v>4</v>
      </c>
      <c r="C89" s="37">
        <v>11</v>
      </c>
    </row>
    <row r="90" spans="1:3" x14ac:dyDescent="0.2">
      <c r="A90" s="36" t="s">
        <v>52</v>
      </c>
      <c r="B90" s="36" t="s">
        <v>13</v>
      </c>
      <c r="C90" s="37">
        <v>1</v>
      </c>
    </row>
    <row r="91" spans="1:3" x14ac:dyDescent="0.2">
      <c r="A91" s="36" t="s">
        <v>52</v>
      </c>
      <c r="B91" s="36" t="s">
        <v>13</v>
      </c>
      <c r="C91" s="37">
        <v>41</v>
      </c>
    </row>
    <row r="92" spans="1:3" x14ac:dyDescent="0.2">
      <c r="A92" s="36" t="s">
        <v>52</v>
      </c>
      <c r="B92" s="36" t="s">
        <v>13</v>
      </c>
      <c r="C92" s="37">
        <v>21</v>
      </c>
    </row>
    <row r="93" spans="1:3" x14ac:dyDescent="0.2">
      <c r="A93" s="36" t="s">
        <v>53</v>
      </c>
      <c r="B93" s="36" t="s">
        <v>1</v>
      </c>
      <c r="C93" s="37">
        <v>481</v>
      </c>
    </row>
    <row r="94" spans="1:3" x14ac:dyDescent="0.2">
      <c r="A94" s="36" t="s">
        <v>53</v>
      </c>
      <c r="B94" s="36" t="s">
        <v>2</v>
      </c>
      <c r="C94" s="37">
        <v>11</v>
      </c>
    </row>
    <row r="95" spans="1:3" x14ac:dyDescent="0.2">
      <c r="A95" s="36" t="s">
        <v>53</v>
      </c>
      <c r="B95" s="36" t="s">
        <v>3</v>
      </c>
      <c r="C95" s="37">
        <v>137</v>
      </c>
    </row>
    <row r="96" spans="1:3" x14ac:dyDescent="0.2">
      <c r="A96" s="36" t="s">
        <v>53</v>
      </c>
      <c r="B96" s="36" t="s">
        <v>4</v>
      </c>
      <c r="C96" s="37">
        <v>17</v>
      </c>
    </row>
    <row r="97" spans="1:3" x14ac:dyDescent="0.2">
      <c r="A97" s="36" t="s">
        <v>53</v>
      </c>
      <c r="B97" s="36" t="s">
        <v>13</v>
      </c>
      <c r="C97" s="37">
        <v>18</v>
      </c>
    </row>
    <row r="98" spans="1:3" x14ac:dyDescent="0.2">
      <c r="A98" s="36" t="s">
        <v>53</v>
      </c>
      <c r="B98" s="36" t="s">
        <v>13</v>
      </c>
      <c r="C98" s="37">
        <v>51</v>
      </c>
    </row>
    <row r="99" spans="1:3" x14ac:dyDescent="0.2">
      <c r="A99" s="36" t="s">
        <v>53</v>
      </c>
      <c r="B99" s="36" t="s">
        <v>13</v>
      </c>
      <c r="C99" s="37">
        <v>1</v>
      </c>
    </row>
    <row r="100" spans="1:3" x14ac:dyDescent="0.2">
      <c r="A100" s="36" t="s">
        <v>73</v>
      </c>
      <c r="B100" s="36" t="s">
        <v>1</v>
      </c>
      <c r="C100" s="37">
        <v>510</v>
      </c>
    </row>
    <row r="101" spans="1:3" x14ac:dyDescent="0.2">
      <c r="A101" s="36" t="s">
        <v>73</v>
      </c>
      <c r="B101" s="36" t="s">
        <v>2</v>
      </c>
      <c r="C101" s="37">
        <v>8</v>
      </c>
    </row>
    <row r="102" spans="1:3" x14ac:dyDescent="0.2">
      <c r="A102" s="36" t="s">
        <v>73</v>
      </c>
      <c r="B102" s="36" t="s">
        <v>3</v>
      </c>
      <c r="C102" s="37">
        <v>126</v>
      </c>
    </row>
    <row r="103" spans="1:3" x14ac:dyDescent="0.2">
      <c r="A103" s="36" t="s">
        <v>73</v>
      </c>
      <c r="B103" s="36" t="s">
        <v>4</v>
      </c>
      <c r="C103" s="37">
        <v>7</v>
      </c>
    </row>
    <row r="104" spans="1:3" x14ac:dyDescent="0.2">
      <c r="A104" s="36" t="s">
        <v>73</v>
      </c>
      <c r="B104" s="36" t="s">
        <v>13</v>
      </c>
      <c r="C104" s="37">
        <v>2</v>
      </c>
    </row>
    <row r="105" spans="1:3" x14ac:dyDescent="0.2">
      <c r="A105" s="36" t="s">
        <v>73</v>
      </c>
      <c r="B105" s="36" t="s">
        <v>13</v>
      </c>
      <c r="C105" s="37">
        <v>20</v>
      </c>
    </row>
    <row r="106" spans="1:3" x14ac:dyDescent="0.2">
      <c r="A106" s="36" t="s">
        <v>73</v>
      </c>
      <c r="B106" s="36" t="s">
        <v>13</v>
      </c>
      <c r="C106" s="37">
        <v>43</v>
      </c>
    </row>
    <row r="107" spans="1:3" x14ac:dyDescent="0.2">
      <c r="A107" s="36" t="s">
        <v>74</v>
      </c>
      <c r="B107" s="36" t="s">
        <v>1</v>
      </c>
      <c r="C107" s="37">
        <v>457</v>
      </c>
    </row>
    <row r="108" spans="1:3" x14ac:dyDescent="0.2">
      <c r="A108" s="36" t="s">
        <v>74</v>
      </c>
      <c r="B108" s="36" t="s">
        <v>2</v>
      </c>
      <c r="C108" s="37">
        <v>6</v>
      </c>
    </row>
    <row r="109" spans="1:3" x14ac:dyDescent="0.2">
      <c r="A109" s="36" t="s">
        <v>74</v>
      </c>
      <c r="B109" s="36" t="s">
        <v>3</v>
      </c>
      <c r="C109" s="37">
        <v>120</v>
      </c>
    </row>
    <row r="110" spans="1:3" x14ac:dyDescent="0.2">
      <c r="A110" s="36" t="s">
        <v>74</v>
      </c>
      <c r="B110" s="36" t="s">
        <v>4</v>
      </c>
      <c r="C110" s="37">
        <v>20</v>
      </c>
    </row>
    <row r="111" spans="1:3" x14ac:dyDescent="0.2">
      <c r="A111" s="36" t="s">
        <v>74</v>
      </c>
      <c r="B111" s="36" t="s">
        <v>13</v>
      </c>
      <c r="C111" s="37">
        <v>50</v>
      </c>
    </row>
    <row r="112" spans="1:3" x14ac:dyDescent="0.2">
      <c r="A112" s="36" t="s">
        <v>74</v>
      </c>
      <c r="B112" s="36" t="s">
        <v>13</v>
      </c>
      <c r="C112" s="37">
        <v>29</v>
      </c>
    </row>
    <row r="113" spans="1:3" x14ac:dyDescent="0.2">
      <c r="A113" s="36" t="s">
        <v>74</v>
      </c>
      <c r="B113" s="36" t="s">
        <v>13</v>
      </c>
      <c r="C113" s="37">
        <v>1</v>
      </c>
    </row>
    <row r="114" spans="1:3" x14ac:dyDescent="0.2">
      <c r="A114" s="38"/>
      <c r="B114" s="38"/>
      <c r="C114" s="39"/>
    </row>
    <row r="115" spans="1:3" x14ac:dyDescent="0.2">
      <c r="A115" s="38"/>
      <c r="B115" s="38"/>
      <c r="C115" s="39"/>
    </row>
    <row r="116" spans="1:3" x14ac:dyDescent="0.2">
      <c r="A116" s="38"/>
      <c r="B116" s="38"/>
      <c r="C116" s="39"/>
    </row>
    <row r="117" spans="1:3" x14ac:dyDescent="0.2">
      <c r="A117" s="38"/>
      <c r="B117" s="38"/>
      <c r="C117" s="39"/>
    </row>
    <row r="118" spans="1:3" x14ac:dyDescent="0.2">
      <c r="A118" s="38"/>
      <c r="B118" s="38"/>
      <c r="C118" s="39"/>
    </row>
    <row r="119" spans="1:3" x14ac:dyDescent="0.2">
      <c r="A119" s="38"/>
      <c r="B119" s="38"/>
      <c r="C119" s="39"/>
    </row>
    <row r="120" spans="1:3" x14ac:dyDescent="0.2">
      <c r="A120" s="38"/>
      <c r="B120" s="38"/>
      <c r="C120" s="39"/>
    </row>
    <row r="121" spans="1:3" x14ac:dyDescent="0.2">
      <c r="A121" s="38"/>
      <c r="B121" s="38"/>
      <c r="C121" s="39"/>
    </row>
    <row r="122" spans="1:3" x14ac:dyDescent="0.2">
      <c r="A122" s="38"/>
      <c r="B122" s="38"/>
      <c r="C122" s="39"/>
    </row>
    <row r="123" spans="1:3" x14ac:dyDescent="0.2">
      <c r="A123" s="38"/>
      <c r="B123" s="38"/>
      <c r="C123" s="39"/>
    </row>
    <row r="124" spans="1:3" x14ac:dyDescent="0.2">
      <c r="A124" s="38"/>
      <c r="B124" s="38"/>
      <c r="C124" s="39"/>
    </row>
    <row r="125" spans="1:3" x14ac:dyDescent="0.2">
      <c r="A125" s="38"/>
      <c r="B125" s="38"/>
      <c r="C125" s="39"/>
    </row>
    <row r="126" spans="1:3" x14ac:dyDescent="0.2">
      <c r="A126" s="38"/>
      <c r="B126" s="38"/>
      <c r="C126" s="39"/>
    </row>
    <row r="127" spans="1:3" x14ac:dyDescent="0.2">
      <c r="A127" s="38"/>
      <c r="B127" s="38"/>
      <c r="C127" s="39"/>
    </row>
    <row r="128" spans="1:3" x14ac:dyDescent="0.2">
      <c r="A128" s="38"/>
      <c r="B128" s="38"/>
      <c r="C128" s="39"/>
    </row>
    <row r="129" spans="1:3" x14ac:dyDescent="0.2">
      <c r="A129" s="38"/>
      <c r="B129" s="38"/>
      <c r="C129" s="39"/>
    </row>
    <row r="130" spans="1:3" x14ac:dyDescent="0.2">
      <c r="A130" s="38"/>
      <c r="B130" s="38"/>
      <c r="C130" s="39"/>
    </row>
    <row r="131" spans="1:3" x14ac:dyDescent="0.2">
      <c r="A131" s="38"/>
      <c r="B131" s="38"/>
      <c r="C131" s="39"/>
    </row>
    <row r="132" spans="1:3" x14ac:dyDescent="0.2">
      <c r="A132" s="38"/>
      <c r="B132" s="38"/>
      <c r="C132" s="39"/>
    </row>
    <row r="133" spans="1:3" x14ac:dyDescent="0.2">
      <c r="A133" s="38"/>
      <c r="B133" s="38"/>
      <c r="C133" s="39"/>
    </row>
    <row r="134" spans="1:3" x14ac:dyDescent="0.2">
      <c r="A134" s="38"/>
      <c r="B134" s="38"/>
      <c r="C134" s="39"/>
    </row>
    <row r="135" spans="1:3" x14ac:dyDescent="0.2">
      <c r="A135" s="38"/>
      <c r="B135" s="38"/>
      <c r="C135" s="39"/>
    </row>
    <row r="136" spans="1:3" x14ac:dyDescent="0.2">
      <c r="A136" s="38"/>
      <c r="B136" s="38"/>
      <c r="C136" s="39"/>
    </row>
    <row r="137" spans="1:3" x14ac:dyDescent="0.2">
      <c r="A137" s="38"/>
      <c r="B137" s="38"/>
      <c r="C137" s="39"/>
    </row>
    <row r="138" spans="1:3" x14ac:dyDescent="0.2">
      <c r="A138" s="38"/>
      <c r="B138" s="38"/>
      <c r="C138" s="39"/>
    </row>
    <row r="139" spans="1:3" x14ac:dyDescent="0.2">
      <c r="A139" s="38"/>
      <c r="B139" s="38"/>
      <c r="C139" s="39"/>
    </row>
    <row r="140" spans="1:3" x14ac:dyDescent="0.2">
      <c r="A140" s="38"/>
      <c r="B140" s="38"/>
      <c r="C140" s="39"/>
    </row>
    <row r="141" spans="1:3" x14ac:dyDescent="0.2">
      <c r="A141" s="38"/>
      <c r="B141" s="38"/>
      <c r="C141" s="39"/>
    </row>
    <row r="142" spans="1:3" x14ac:dyDescent="0.2">
      <c r="A142" s="38"/>
      <c r="B142" s="38"/>
      <c r="C142" s="39"/>
    </row>
    <row r="143" spans="1:3" x14ac:dyDescent="0.2">
      <c r="A143" s="38"/>
      <c r="B143" s="38"/>
      <c r="C143" s="39"/>
    </row>
    <row r="144" spans="1:3" x14ac:dyDescent="0.2">
      <c r="A144" s="38"/>
      <c r="B144" s="38"/>
      <c r="C144" s="39"/>
    </row>
    <row r="145" spans="1:3" x14ac:dyDescent="0.2">
      <c r="A145" s="38"/>
      <c r="B145" s="38"/>
      <c r="C145" s="39"/>
    </row>
    <row r="146" spans="1:3" x14ac:dyDescent="0.2">
      <c r="A146" s="38"/>
      <c r="B146" s="38"/>
      <c r="C146" s="39"/>
    </row>
    <row r="147" spans="1:3" x14ac:dyDescent="0.2">
      <c r="A147" s="38"/>
      <c r="B147" s="38"/>
      <c r="C147" s="39"/>
    </row>
    <row r="148" spans="1:3" x14ac:dyDescent="0.2">
      <c r="A148" s="38"/>
      <c r="B148" s="38"/>
      <c r="C148" s="39"/>
    </row>
    <row r="149" spans="1:3" x14ac:dyDescent="0.2">
      <c r="A149" s="38"/>
      <c r="B149" s="38"/>
      <c r="C149" s="39"/>
    </row>
    <row r="150" spans="1:3" x14ac:dyDescent="0.2">
      <c r="A150" s="38"/>
      <c r="B150" s="38"/>
      <c r="C150" s="39"/>
    </row>
    <row r="151" spans="1:3" x14ac:dyDescent="0.2">
      <c r="A151" s="38"/>
      <c r="B151" s="38"/>
      <c r="C151" s="39"/>
    </row>
    <row r="152" spans="1:3" x14ac:dyDescent="0.2">
      <c r="A152" s="38"/>
      <c r="B152" s="38"/>
      <c r="C152" s="39"/>
    </row>
    <row r="153" spans="1:3" x14ac:dyDescent="0.2">
      <c r="A153" s="38"/>
      <c r="B153" s="38"/>
      <c r="C153" s="39"/>
    </row>
    <row r="154" spans="1:3" x14ac:dyDescent="0.2">
      <c r="A154" s="38"/>
      <c r="B154" s="38"/>
      <c r="C154" s="39"/>
    </row>
    <row r="155" spans="1:3" x14ac:dyDescent="0.2">
      <c r="A155" s="38"/>
      <c r="B155" s="38"/>
      <c r="C155" s="39"/>
    </row>
    <row r="156" spans="1:3" x14ac:dyDescent="0.2">
      <c r="A156" s="38"/>
      <c r="B156" s="38"/>
      <c r="C156" s="39"/>
    </row>
    <row r="157" spans="1:3" x14ac:dyDescent="0.2">
      <c r="A157" s="38"/>
      <c r="B157" s="38"/>
      <c r="C157" s="39"/>
    </row>
    <row r="158" spans="1:3" x14ac:dyDescent="0.2">
      <c r="A158" s="38"/>
      <c r="B158" s="38"/>
      <c r="C158" s="39"/>
    </row>
    <row r="159" spans="1:3" x14ac:dyDescent="0.2">
      <c r="A159" s="38"/>
      <c r="B159" s="38"/>
      <c r="C159" s="39"/>
    </row>
    <row r="160" spans="1:3" x14ac:dyDescent="0.2">
      <c r="A160" s="38"/>
      <c r="B160" s="38"/>
      <c r="C160" s="39"/>
    </row>
    <row r="161" spans="1:3" x14ac:dyDescent="0.2">
      <c r="A161" s="38"/>
      <c r="B161" s="38"/>
      <c r="C161" s="39"/>
    </row>
    <row r="162" spans="1:3" x14ac:dyDescent="0.2">
      <c r="A162" s="38"/>
      <c r="B162" s="38"/>
      <c r="C162" s="39"/>
    </row>
    <row r="163" spans="1:3" x14ac:dyDescent="0.2">
      <c r="A163" s="38"/>
      <c r="B163" s="38"/>
      <c r="C163" s="39"/>
    </row>
    <row r="164" spans="1:3" x14ac:dyDescent="0.2">
      <c r="A164" s="38"/>
      <c r="B164" s="38"/>
      <c r="C164" s="39"/>
    </row>
    <row r="165" spans="1:3" x14ac:dyDescent="0.2">
      <c r="A165" s="38"/>
      <c r="B165" s="38"/>
      <c r="C165" s="39"/>
    </row>
    <row r="166" spans="1:3" x14ac:dyDescent="0.2">
      <c r="A166" s="38"/>
      <c r="B166" s="38"/>
      <c r="C166" s="39"/>
    </row>
    <row r="167" spans="1:3" x14ac:dyDescent="0.2">
      <c r="A167" s="38"/>
      <c r="B167" s="38"/>
      <c r="C167" s="39"/>
    </row>
    <row r="168" spans="1:3" x14ac:dyDescent="0.2">
      <c r="A168" s="38"/>
      <c r="B168" s="38"/>
      <c r="C168" s="39"/>
    </row>
    <row r="169" spans="1:3" x14ac:dyDescent="0.2">
      <c r="A169" s="38"/>
      <c r="B169" s="38"/>
      <c r="C169" s="39"/>
    </row>
    <row r="170" spans="1:3" x14ac:dyDescent="0.2">
      <c r="A170" s="38"/>
      <c r="B170" s="38"/>
      <c r="C170" s="39"/>
    </row>
    <row r="171" spans="1:3" x14ac:dyDescent="0.2">
      <c r="A171" s="38"/>
      <c r="B171" s="38"/>
      <c r="C171" s="39"/>
    </row>
    <row r="172" spans="1:3" x14ac:dyDescent="0.2">
      <c r="A172" s="38"/>
      <c r="B172" s="38"/>
      <c r="C172" s="39"/>
    </row>
    <row r="173" spans="1:3" x14ac:dyDescent="0.2">
      <c r="A173" s="38"/>
      <c r="B173" s="38"/>
      <c r="C173" s="39"/>
    </row>
    <row r="174" spans="1:3" x14ac:dyDescent="0.2">
      <c r="A174" s="38"/>
      <c r="B174" s="38"/>
      <c r="C174" s="39"/>
    </row>
    <row r="175" spans="1:3" x14ac:dyDescent="0.2">
      <c r="A175" s="38"/>
      <c r="B175" s="38"/>
      <c r="C175" s="39"/>
    </row>
    <row r="176" spans="1:3" x14ac:dyDescent="0.2">
      <c r="A176" s="38"/>
      <c r="B176" s="38"/>
      <c r="C176" s="39"/>
    </row>
    <row r="177" spans="1:3" x14ac:dyDescent="0.2">
      <c r="A177" s="38"/>
      <c r="B177" s="38"/>
      <c r="C177" s="39"/>
    </row>
    <row r="178" spans="1:3" x14ac:dyDescent="0.2">
      <c r="A178" s="38"/>
      <c r="B178" s="38"/>
      <c r="C178" s="39"/>
    </row>
    <row r="179" spans="1:3" x14ac:dyDescent="0.2">
      <c r="A179" s="38"/>
      <c r="B179" s="38"/>
      <c r="C179" s="39"/>
    </row>
    <row r="180" spans="1:3" x14ac:dyDescent="0.2">
      <c r="A180" s="38"/>
      <c r="B180" s="38"/>
      <c r="C180" s="39"/>
    </row>
    <row r="181" spans="1:3" x14ac:dyDescent="0.2">
      <c r="A181" s="38"/>
      <c r="B181" s="38"/>
      <c r="C181" s="39"/>
    </row>
    <row r="182" spans="1:3" x14ac:dyDescent="0.2">
      <c r="A182" s="38"/>
      <c r="B182" s="38"/>
      <c r="C182" s="39"/>
    </row>
    <row r="183" spans="1:3" x14ac:dyDescent="0.2">
      <c r="A183" s="38"/>
      <c r="B183" s="38"/>
      <c r="C183" s="39"/>
    </row>
    <row r="184" spans="1:3" x14ac:dyDescent="0.2">
      <c r="A184" s="38"/>
      <c r="B184" s="38"/>
      <c r="C184" s="39"/>
    </row>
    <row r="185" spans="1:3" x14ac:dyDescent="0.2">
      <c r="A185" s="38"/>
      <c r="B185" s="38"/>
      <c r="C185" s="39"/>
    </row>
    <row r="186" spans="1:3" x14ac:dyDescent="0.2">
      <c r="A186" s="38"/>
      <c r="B186" s="38"/>
      <c r="C186" s="39"/>
    </row>
    <row r="187" spans="1:3" x14ac:dyDescent="0.2">
      <c r="A187" s="38"/>
      <c r="B187" s="38"/>
      <c r="C187" s="39"/>
    </row>
    <row r="188" spans="1:3" x14ac:dyDescent="0.2">
      <c r="A188" s="38"/>
      <c r="B188" s="38"/>
      <c r="C188" s="39"/>
    </row>
    <row r="189" spans="1:3" x14ac:dyDescent="0.2">
      <c r="A189" s="38"/>
      <c r="B189" s="38"/>
      <c r="C189" s="39"/>
    </row>
    <row r="190" spans="1:3" x14ac:dyDescent="0.2">
      <c r="A190" s="38"/>
      <c r="B190" s="38"/>
      <c r="C190" s="39"/>
    </row>
    <row r="191" spans="1:3" x14ac:dyDescent="0.2">
      <c r="A191" s="38"/>
      <c r="B191" s="38"/>
      <c r="C191" s="39"/>
    </row>
    <row r="192" spans="1:3" x14ac:dyDescent="0.2">
      <c r="A192" s="38"/>
      <c r="B192" s="38"/>
      <c r="C192" s="39"/>
    </row>
    <row r="193" spans="1:3" x14ac:dyDescent="0.2">
      <c r="A193" s="38"/>
      <c r="B193" s="38"/>
      <c r="C193" s="39"/>
    </row>
    <row r="194" spans="1:3" x14ac:dyDescent="0.2">
      <c r="A194" s="38"/>
      <c r="B194" s="38"/>
      <c r="C194" s="39"/>
    </row>
    <row r="195" spans="1:3" x14ac:dyDescent="0.2">
      <c r="A195" s="38"/>
      <c r="B195" s="38"/>
      <c r="C195" s="39"/>
    </row>
    <row r="196" spans="1:3" x14ac:dyDescent="0.2">
      <c r="A196" s="38"/>
      <c r="B196" s="38"/>
      <c r="C196" s="39"/>
    </row>
    <row r="197" spans="1:3" x14ac:dyDescent="0.2">
      <c r="A197" s="38"/>
      <c r="B197" s="38"/>
      <c r="C197" s="39"/>
    </row>
    <row r="198" spans="1:3" x14ac:dyDescent="0.2">
      <c r="A198" s="38"/>
      <c r="B198" s="38"/>
      <c r="C198" s="39"/>
    </row>
    <row r="199" spans="1:3" x14ac:dyDescent="0.2">
      <c r="A199" s="38"/>
      <c r="B199" s="38"/>
      <c r="C199" s="39"/>
    </row>
    <row r="200" spans="1:3" x14ac:dyDescent="0.2">
      <c r="A200" s="38"/>
      <c r="B200" s="38"/>
      <c r="C200" s="39"/>
    </row>
    <row r="201" spans="1:3" x14ac:dyDescent="0.2">
      <c r="A201" s="38"/>
      <c r="B201" s="38"/>
      <c r="C201" s="39"/>
    </row>
    <row r="202" spans="1:3" x14ac:dyDescent="0.2">
      <c r="A202" s="38"/>
      <c r="B202" s="38"/>
      <c r="C202" s="39"/>
    </row>
    <row r="203" spans="1:3" x14ac:dyDescent="0.2">
      <c r="A203" s="38"/>
      <c r="B203" s="38"/>
      <c r="C203" s="39"/>
    </row>
    <row r="204" spans="1:3" x14ac:dyDescent="0.2">
      <c r="A204" s="38"/>
      <c r="B204" s="38"/>
      <c r="C204" s="39"/>
    </row>
    <row r="205" spans="1:3" x14ac:dyDescent="0.2">
      <c r="A205" s="38"/>
      <c r="B205" s="38"/>
      <c r="C205" s="39"/>
    </row>
    <row r="206" spans="1:3" x14ac:dyDescent="0.2">
      <c r="A206" s="38"/>
      <c r="B206" s="38"/>
      <c r="C206" s="39"/>
    </row>
    <row r="207" spans="1:3" x14ac:dyDescent="0.2">
      <c r="A207" s="38"/>
      <c r="B207" s="38"/>
      <c r="C207" s="39"/>
    </row>
    <row r="208" spans="1:3" x14ac:dyDescent="0.2">
      <c r="A208" s="38"/>
      <c r="B208" s="38"/>
      <c r="C208" s="39"/>
    </row>
    <row r="209" spans="1:3" x14ac:dyDescent="0.2">
      <c r="A209" s="38"/>
      <c r="B209" s="38"/>
      <c r="C209" s="39"/>
    </row>
    <row r="210" spans="1:3" x14ac:dyDescent="0.2">
      <c r="A210" s="38"/>
      <c r="B210" s="38"/>
      <c r="C210" s="39"/>
    </row>
    <row r="211" spans="1:3" x14ac:dyDescent="0.2">
      <c r="A211" s="38"/>
      <c r="B211" s="38"/>
      <c r="C211" s="39"/>
    </row>
    <row r="212" spans="1:3" x14ac:dyDescent="0.2">
      <c r="A212" s="38"/>
      <c r="B212" s="38"/>
      <c r="C212" s="39"/>
    </row>
    <row r="213" spans="1:3" x14ac:dyDescent="0.2">
      <c r="A213" s="38"/>
      <c r="B213" s="38"/>
      <c r="C213" s="39"/>
    </row>
    <row r="214" spans="1:3" x14ac:dyDescent="0.2">
      <c r="A214" s="38"/>
      <c r="B214" s="38"/>
      <c r="C214" s="39"/>
    </row>
    <row r="215" spans="1:3" x14ac:dyDescent="0.2">
      <c r="A215" s="38"/>
      <c r="B215" s="38"/>
      <c r="C215" s="39"/>
    </row>
    <row r="216" spans="1:3" x14ac:dyDescent="0.2">
      <c r="A216" s="38"/>
      <c r="B216" s="38"/>
      <c r="C216" s="39"/>
    </row>
    <row r="217" spans="1:3" x14ac:dyDescent="0.2">
      <c r="A217" s="38"/>
      <c r="B217" s="38"/>
      <c r="C217" s="39"/>
    </row>
    <row r="218" spans="1:3" x14ac:dyDescent="0.2">
      <c r="A218" s="38"/>
      <c r="B218" s="38"/>
      <c r="C218" s="39"/>
    </row>
    <row r="219" spans="1:3" x14ac:dyDescent="0.2">
      <c r="A219" s="38"/>
      <c r="B219" s="38"/>
      <c r="C219" s="39"/>
    </row>
    <row r="220" spans="1:3" x14ac:dyDescent="0.2">
      <c r="A220" s="38"/>
      <c r="B220" s="38"/>
      <c r="C220" s="39"/>
    </row>
    <row r="221" spans="1:3" x14ac:dyDescent="0.2">
      <c r="A221" s="38"/>
      <c r="B221" s="38"/>
      <c r="C221" s="39"/>
    </row>
    <row r="222" spans="1:3" x14ac:dyDescent="0.2">
      <c r="A222" s="38"/>
      <c r="B222" s="38"/>
      <c r="C222" s="39"/>
    </row>
    <row r="223" spans="1:3" x14ac:dyDescent="0.2">
      <c r="A223" s="38"/>
      <c r="B223" s="38"/>
      <c r="C223" s="39"/>
    </row>
    <row r="224" spans="1:3" x14ac:dyDescent="0.2">
      <c r="A224" s="38"/>
      <c r="B224" s="38"/>
      <c r="C224" s="39"/>
    </row>
    <row r="225" spans="1:3" x14ac:dyDescent="0.2">
      <c r="A225" s="38"/>
      <c r="B225" s="38"/>
      <c r="C225" s="39"/>
    </row>
    <row r="226" spans="1:3" x14ac:dyDescent="0.2">
      <c r="A226" s="38"/>
      <c r="B226" s="38"/>
      <c r="C226" s="39"/>
    </row>
    <row r="227" spans="1:3" x14ac:dyDescent="0.2">
      <c r="A227" s="38"/>
      <c r="B227" s="38"/>
      <c r="C227" s="39"/>
    </row>
    <row r="228" spans="1:3" x14ac:dyDescent="0.2">
      <c r="A228" s="38"/>
      <c r="B228" s="38"/>
      <c r="C228" s="39"/>
    </row>
    <row r="229" spans="1:3" x14ac:dyDescent="0.2">
      <c r="A229" s="38"/>
      <c r="B229" s="38"/>
      <c r="C229" s="39"/>
    </row>
    <row r="230" spans="1:3" x14ac:dyDescent="0.2">
      <c r="A230" s="38"/>
      <c r="B230" s="38"/>
      <c r="C230" s="39"/>
    </row>
    <row r="231" spans="1:3" x14ac:dyDescent="0.2">
      <c r="A231" s="38"/>
      <c r="B231" s="38"/>
      <c r="C231" s="39"/>
    </row>
    <row r="232" spans="1:3" x14ac:dyDescent="0.2">
      <c r="A232" s="38"/>
      <c r="B232" s="38"/>
      <c r="C232" s="39"/>
    </row>
    <row r="233" spans="1:3" x14ac:dyDescent="0.2">
      <c r="A233" s="38"/>
      <c r="B233" s="38"/>
      <c r="C233" s="39"/>
    </row>
    <row r="234" spans="1:3" x14ac:dyDescent="0.2">
      <c r="A234" s="38"/>
      <c r="B234" s="38"/>
      <c r="C234" s="39"/>
    </row>
    <row r="235" spans="1:3" x14ac:dyDescent="0.2">
      <c r="A235" s="38"/>
      <c r="B235" s="38"/>
      <c r="C235" s="39"/>
    </row>
    <row r="236" spans="1:3" x14ac:dyDescent="0.2">
      <c r="A236" s="38"/>
      <c r="B236" s="38"/>
      <c r="C236" s="39"/>
    </row>
    <row r="237" spans="1:3" x14ac:dyDescent="0.2">
      <c r="A237" s="38"/>
      <c r="B237" s="38"/>
      <c r="C237" s="39"/>
    </row>
    <row r="238" spans="1:3" x14ac:dyDescent="0.2">
      <c r="A238" s="38"/>
      <c r="B238" s="38"/>
      <c r="C238" s="39"/>
    </row>
    <row r="239" spans="1:3" x14ac:dyDescent="0.2">
      <c r="A239" s="38"/>
      <c r="B239" s="38"/>
      <c r="C239" s="39"/>
    </row>
    <row r="240" spans="1:3" x14ac:dyDescent="0.2">
      <c r="A240" s="38"/>
      <c r="B240" s="38"/>
      <c r="C240" s="39"/>
    </row>
    <row r="241" spans="1:3" x14ac:dyDescent="0.2">
      <c r="A241" s="38"/>
      <c r="B241" s="38"/>
      <c r="C241" s="39"/>
    </row>
    <row r="242" spans="1:3" x14ac:dyDescent="0.2">
      <c r="A242" s="38"/>
      <c r="B242" s="38"/>
      <c r="C242" s="39"/>
    </row>
    <row r="243" spans="1:3" x14ac:dyDescent="0.2">
      <c r="A243" s="38"/>
      <c r="B243" s="38"/>
      <c r="C243" s="39"/>
    </row>
    <row r="244" spans="1:3" x14ac:dyDescent="0.2">
      <c r="A244" s="38"/>
      <c r="B244" s="38"/>
      <c r="C244" s="39"/>
    </row>
    <row r="245" spans="1:3" x14ac:dyDescent="0.2">
      <c r="A245" s="38"/>
      <c r="B245" s="38"/>
      <c r="C245" s="39"/>
    </row>
    <row r="246" spans="1:3" x14ac:dyDescent="0.2">
      <c r="A246" s="38"/>
      <c r="B246" s="38"/>
      <c r="C246" s="39"/>
    </row>
    <row r="247" spans="1:3" x14ac:dyDescent="0.2">
      <c r="A247" s="38"/>
      <c r="B247" s="38"/>
      <c r="C247" s="39"/>
    </row>
    <row r="248" spans="1:3" x14ac:dyDescent="0.2">
      <c r="A248" s="38"/>
      <c r="B248" s="38"/>
      <c r="C248" s="39"/>
    </row>
    <row r="249" spans="1:3" x14ac:dyDescent="0.2">
      <c r="A249" s="38"/>
      <c r="B249" s="38"/>
      <c r="C249" s="39"/>
    </row>
    <row r="250" spans="1:3" x14ac:dyDescent="0.2">
      <c r="A250" s="38"/>
      <c r="B250" s="38"/>
      <c r="C250" s="39"/>
    </row>
    <row r="251" spans="1:3" x14ac:dyDescent="0.2">
      <c r="A251" s="38"/>
      <c r="B251" s="38"/>
      <c r="C251" s="39"/>
    </row>
    <row r="252" spans="1:3" x14ac:dyDescent="0.2">
      <c r="A252" s="38"/>
      <c r="B252" s="38"/>
      <c r="C252" s="39"/>
    </row>
    <row r="253" spans="1:3" x14ac:dyDescent="0.2">
      <c r="A253" s="38"/>
      <c r="B253" s="38"/>
      <c r="C253" s="39"/>
    </row>
    <row r="254" spans="1:3" x14ac:dyDescent="0.2">
      <c r="A254" s="38"/>
      <c r="B254" s="38"/>
      <c r="C254" s="39"/>
    </row>
    <row r="255" spans="1:3" x14ac:dyDescent="0.2">
      <c r="A255" s="38"/>
      <c r="B255" s="38"/>
      <c r="C255" s="39"/>
    </row>
    <row r="256" spans="1:3" x14ac:dyDescent="0.2">
      <c r="A256" s="38"/>
      <c r="B256" s="38"/>
      <c r="C256" s="39"/>
    </row>
    <row r="257" spans="1:3" x14ac:dyDescent="0.2">
      <c r="A257" s="38"/>
      <c r="B257" s="38"/>
      <c r="C257" s="39"/>
    </row>
    <row r="258" spans="1:3" x14ac:dyDescent="0.2">
      <c r="A258" s="38"/>
      <c r="B258" s="38"/>
      <c r="C258" s="39"/>
    </row>
    <row r="259" spans="1:3" x14ac:dyDescent="0.2">
      <c r="A259" s="38"/>
      <c r="B259" s="38"/>
      <c r="C259" s="39"/>
    </row>
    <row r="260" spans="1:3" x14ac:dyDescent="0.2">
      <c r="A260" s="38"/>
      <c r="B260" s="38"/>
      <c r="C260" s="39"/>
    </row>
    <row r="261" spans="1:3" x14ac:dyDescent="0.2">
      <c r="A261" s="38"/>
      <c r="B261" s="38"/>
      <c r="C261" s="39"/>
    </row>
    <row r="262" spans="1:3" x14ac:dyDescent="0.2">
      <c r="A262" s="38"/>
      <c r="B262" s="38"/>
      <c r="C262" s="39"/>
    </row>
    <row r="263" spans="1:3" x14ac:dyDescent="0.2">
      <c r="A263" s="38"/>
      <c r="B263" s="38"/>
      <c r="C263" s="39"/>
    </row>
    <row r="264" spans="1:3" x14ac:dyDescent="0.2">
      <c r="A264" s="38"/>
      <c r="B264" s="38"/>
      <c r="C264" s="39"/>
    </row>
    <row r="265" spans="1:3" x14ac:dyDescent="0.2">
      <c r="A265" s="38"/>
      <c r="B265" s="38"/>
      <c r="C265" s="39"/>
    </row>
    <row r="266" spans="1:3" x14ac:dyDescent="0.2">
      <c r="A266" s="38"/>
      <c r="B266" s="38"/>
      <c r="C266" s="39"/>
    </row>
    <row r="267" spans="1:3" x14ac:dyDescent="0.2">
      <c r="A267" s="38"/>
      <c r="B267" s="38"/>
      <c r="C267" s="39"/>
    </row>
    <row r="268" spans="1:3" x14ac:dyDescent="0.2">
      <c r="A268" s="38"/>
      <c r="B268" s="38"/>
      <c r="C268" s="39"/>
    </row>
    <row r="269" spans="1:3" x14ac:dyDescent="0.2">
      <c r="A269" s="38"/>
      <c r="B269" s="38"/>
      <c r="C269" s="39"/>
    </row>
    <row r="270" spans="1:3" x14ac:dyDescent="0.2">
      <c r="A270" s="38"/>
      <c r="B270" s="38"/>
      <c r="C270" s="39"/>
    </row>
    <row r="271" spans="1:3" x14ac:dyDescent="0.2">
      <c r="A271" s="38"/>
      <c r="B271" s="38"/>
      <c r="C271" s="39"/>
    </row>
    <row r="272" spans="1:3" x14ac:dyDescent="0.2">
      <c r="A272" s="38"/>
      <c r="B272" s="38"/>
      <c r="C272" s="39"/>
    </row>
    <row r="273" spans="1:3" x14ac:dyDescent="0.2">
      <c r="A273" s="38"/>
      <c r="B273" s="38"/>
      <c r="C273" s="39"/>
    </row>
    <row r="274" spans="1:3" x14ac:dyDescent="0.2">
      <c r="A274" s="38"/>
      <c r="B274" s="38"/>
      <c r="C274" s="39"/>
    </row>
    <row r="275" spans="1:3" x14ac:dyDescent="0.2">
      <c r="A275" s="38"/>
      <c r="B275" s="38"/>
      <c r="C275" s="39"/>
    </row>
    <row r="276" spans="1:3" x14ac:dyDescent="0.2">
      <c r="A276" s="38"/>
      <c r="B276" s="38"/>
      <c r="C276" s="39"/>
    </row>
    <row r="277" spans="1:3" x14ac:dyDescent="0.2">
      <c r="A277" s="38"/>
      <c r="B277" s="38"/>
      <c r="C277" s="39"/>
    </row>
    <row r="278" spans="1:3" x14ac:dyDescent="0.2">
      <c r="A278" s="38"/>
      <c r="B278" s="38"/>
      <c r="C278" s="39"/>
    </row>
    <row r="279" spans="1:3" x14ac:dyDescent="0.2">
      <c r="A279" s="38"/>
      <c r="B279" s="38"/>
      <c r="C279" s="39"/>
    </row>
    <row r="280" spans="1:3" x14ac:dyDescent="0.2">
      <c r="A280" s="38"/>
      <c r="B280" s="38"/>
      <c r="C280" s="39"/>
    </row>
    <row r="281" spans="1:3" x14ac:dyDescent="0.2">
      <c r="A281" s="38"/>
      <c r="B281" s="38"/>
      <c r="C281" s="39"/>
    </row>
    <row r="282" spans="1:3" x14ac:dyDescent="0.2">
      <c r="A282" s="38"/>
      <c r="B282" s="38"/>
      <c r="C282" s="39"/>
    </row>
    <row r="283" spans="1:3" x14ac:dyDescent="0.2">
      <c r="A283" s="38"/>
      <c r="B283" s="38"/>
      <c r="C283" s="39"/>
    </row>
    <row r="284" spans="1:3" x14ac:dyDescent="0.2">
      <c r="A284" s="38"/>
      <c r="B284" s="38"/>
      <c r="C284" s="39"/>
    </row>
    <row r="285" spans="1:3" x14ac:dyDescent="0.2">
      <c r="A285" s="38"/>
      <c r="B285" s="38"/>
      <c r="C285" s="39"/>
    </row>
    <row r="286" spans="1:3" x14ac:dyDescent="0.2">
      <c r="A286" s="38"/>
      <c r="B286" s="38"/>
      <c r="C286" s="39"/>
    </row>
    <row r="287" spans="1:3" x14ac:dyDescent="0.2">
      <c r="A287" s="38"/>
      <c r="B287" s="38"/>
      <c r="C287" s="39"/>
    </row>
    <row r="288" spans="1:3" x14ac:dyDescent="0.2">
      <c r="A288" s="38"/>
      <c r="B288" s="38"/>
      <c r="C288" s="39"/>
    </row>
    <row r="289" spans="1:3" x14ac:dyDescent="0.2">
      <c r="A289" s="38"/>
      <c r="B289" s="38"/>
      <c r="C289" s="39"/>
    </row>
    <row r="290" spans="1:3" x14ac:dyDescent="0.2">
      <c r="A290" s="38"/>
      <c r="B290" s="38"/>
      <c r="C290" s="39"/>
    </row>
    <row r="291" spans="1:3" x14ac:dyDescent="0.2">
      <c r="A291" s="38"/>
      <c r="B291" s="38"/>
      <c r="C291" s="39"/>
    </row>
    <row r="292" spans="1:3" x14ac:dyDescent="0.2">
      <c r="A292" s="38"/>
      <c r="B292" s="38"/>
      <c r="C292" s="39"/>
    </row>
    <row r="293" spans="1:3" x14ac:dyDescent="0.2">
      <c r="A293" s="38"/>
      <c r="B293" s="38"/>
      <c r="C293" s="39"/>
    </row>
    <row r="294" spans="1:3" x14ac:dyDescent="0.2">
      <c r="A294" s="38"/>
      <c r="B294" s="38"/>
      <c r="C294" s="39"/>
    </row>
    <row r="295" spans="1:3" x14ac:dyDescent="0.2">
      <c r="A295" s="38"/>
      <c r="B295" s="38"/>
      <c r="C295" s="39"/>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3A2C2-922D-4EE2-8EDD-D6B4A1DF60CD}">
  <sheetPr codeName="Sheet5"/>
  <dimension ref="A1:C352"/>
  <sheetViews>
    <sheetView showGridLines="0" zoomScaleNormal="100" workbookViewId="0"/>
  </sheetViews>
  <sheetFormatPr defaultRowHeight="15" x14ac:dyDescent="0.2"/>
  <cols>
    <col min="1" max="1" width="21.42578125" style="14" bestFit="1" customWidth="1"/>
    <col min="2" max="2" width="47.5703125" style="14" bestFit="1" customWidth="1"/>
    <col min="3" max="3" width="29.28515625" style="35" bestFit="1" customWidth="1"/>
    <col min="4" max="16384" width="9.140625" style="14"/>
  </cols>
  <sheetData>
    <row r="1" spans="1:3" s="13" customFormat="1" ht="15.75" x14ac:dyDescent="0.25">
      <c r="A1" s="13" t="s">
        <v>0</v>
      </c>
      <c r="B1" s="13" t="s">
        <v>16</v>
      </c>
      <c r="C1" s="72" t="s">
        <v>50</v>
      </c>
    </row>
    <row r="2" spans="1:3" x14ac:dyDescent="0.2">
      <c r="A2" s="36" t="s">
        <v>5</v>
      </c>
      <c r="B2" s="36" t="s">
        <v>1</v>
      </c>
      <c r="C2" s="37">
        <v>2</v>
      </c>
    </row>
    <row r="3" spans="1:3" x14ac:dyDescent="0.2">
      <c r="A3" s="36" t="s">
        <v>5</v>
      </c>
      <c r="B3" s="36" t="s">
        <v>3</v>
      </c>
      <c r="C3" s="37">
        <v>1</v>
      </c>
    </row>
    <row r="4" spans="1:3" x14ac:dyDescent="0.2">
      <c r="A4" s="36" t="s">
        <v>5</v>
      </c>
      <c r="B4" s="36" t="s">
        <v>4</v>
      </c>
      <c r="C4" s="37">
        <v>1</v>
      </c>
    </row>
    <row r="5" spans="1:3" x14ac:dyDescent="0.2">
      <c r="A5" s="36" t="s">
        <v>5</v>
      </c>
      <c r="B5" s="36" t="s">
        <v>13</v>
      </c>
      <c r="C5" s="37">
        <v>1</v>
      </c>
    </row>
    <row r="6" spans="1:3" x14ac:dyDescent="0.2">
      <c r="A6" s="36" t="s">
        <v>5</v>
      </c>
      <c r="B6" s="36" t="s">
        <v>13</v>
      </c>
      <c r="C6" s="37">
        <v>1</v>
      </c>
    </row>
    <row r="7" spans="1:3" x14ac:dyDescent="0.2">
      <c r="A7" s="36" t="s">
        <v>5</v>
      </c>
      <c r="B7" s="36" t="s">
        <v>13</v>
      </c>
      <c r="C7" s="37">
        <v>1</v>
      </c>
    </row>
    <row r="8" spans="1:3" x14ac:dyDescent="0.2">
      <c r="A8" s="36" t="s">
        <v>6</v>
      </c>
      <c r="B8" s="36" t="s">
        <v>1</v>
      </c>
      <c r="C8" s="37">
        <v>2</v>
      </c>
    </row>
    <row r="9" spans="1:3" x14ac:dyDescent="0.2">
      <c r="A9" s="36" t="s">
        <v>6</v>
      </c>
      <c r="B9" s="36" t="s">
        <v>3</v>
      </c>
      <c r="C9" s="37">
        <v>1</v>
      </c>
    </row>
    <row r="10" spans="1:3" x14ac:dyDescent="0.2">
      <c r="A10" s="36" t="s">
        <v>6</v>
      </c>
      <c r="B10" s="36" t="s">
        <v>4</v>
      </c>
      <c r="C10" s="37">
        <v>1</v>
      </c>
    </row>
    <row r="11" spans="1:3" x14ac:dyDescent="0.2">
      <c r="A11" s="36" t="s">
        <v>6</v>
      </c>
      <c r="B11" s="36" t="s">
        <v>13</v>
      </c>
      <c r="C11" s="37">
        <v>1</v>
      </c>
    </row>
    <row r="12" spans="1:3" x14ac:dyDescent="0.2">
      <c r="A12" s="36" t="s">
        <v>6</v>
      </c>
      <c r="B12" s="36" t="s">
        <v>13</v>
      </c>
      <c r="C12" s="37">
        <v>1</v>
      </c>
    </row>
    <row r="13" spans="1:3" x14ac:dyDescent="0.2">
      <c r="A13" s="36" t="s">
        <v>6</v>
      </c>
      <c r="B13" s="36" t="s">
        <v>13</v>
      </c>
      <c r="C13" s="37">
        <v>1</v>
      </c>
    </row>
    <row r="14" spans="1:3" x14ac:dyDescent="0.2">
      <c r="A14" s="36" t="s">
        <v>7</v>
      </c>
      <c r="B14" s="36" t="s">
        <v>1</v>
      </c>
      <c r="C14" s="37">
        <v>1</v>
      </c>
    </row>
    <row r="15" spans="1:3" x14ac:dyDescent="0.2">
      <c r="A15" s="36" t="s">
        <v>7</v>
      </c>
      <c r="B15" s="36" t="s">
        <v>3</v>
      </c>
      <c r="C15" s="37">
        <v>1</v>
      </c>
    </row>
    <row r="16" spans="1:3" x14ac:dyDescent="0.2">
      <c r="A16" s="36" t="s">
        <v>7</v>
      </c>
      <c r="B16" s="36" t="s">
        <v>4</v>
      </c>
      <c r="C16" s="37">
        <v>2</v>
      </c>
    </row>
    <row r="17" spans="1:3" x14ac:dyDescent="0.2">
      <c r="A17" s="36" t="s">
        <v>7</v>
      </c>
      <c r="B17" s="36" t="s">
        <v>13</v>
      </c>
      <c r="C17" s="37">
        <v>1</v>
      </c>
    </row>
    <row r="18" spans="1:3" x14ac:dyDescent="0.2">
      <c r="A18" s="36" t="s">
        <v>7</v>
      </c>
      <c r="B18" s="36" t="s">
        <v>13</v>
      </c>
      <c r="C18" s="37">
        <v>2</v>
      </c>
    </row>
    <row r="19" spans="1:3" x14ac:dyDescent="0.2">
      <c r="A19" s="36" t="s">
        <v>8</v>
      </c>
      <c r="B19" s="36" t="s">
        <v>1</v>
      </c>
      <c r="C19" s="37">
        <v>1</v>
      </c>
    </row>
    <row r="20" spans="1:3" x14ac:dyDescent="0.2">
      <c r="A20" s="36" t="s">
        <v>8</v>
      </c>
      <c r="B20" s="36" t="s">
        <v>2</v>
      </c>
      <c r="C20" s="37">
        <v>1</v>
      </c>
    </row>
    <row r="21" spans="1:3" x14ac:dyDescent="0.2">
      <c r="A21" s="36" t="s">
        <v>8</v>
      </c>
      <c r="B21" s="36" t="s">
        <v>3</v>
      </c>
      <c r="C21" s="37">
        <v>1</v>
      </c>
    </row>
    <row r="22" spans="1:3" x14ac:dyDescent="0.2">
      <c r="A22" s="36" t="s">
        <v>8</v>
      </c>
      <c r="B22" s="36" t="s">
        <v>13</v>
      </c>
      <c r="C22" s="37">
        <v>1</v>
      </c>
    </row>
    <row r="23" spans="1:3" x14ac:dyDescent="0.2">
      <c r="A23" s="36" t="s">
        <v>8</v>
      </c>
      <c r="B23" s="36" t="s">
        <v>13</v>
      </c>
      <c r="C23" s="37">
        <v>1</v>
      </c>
    </row>
    <row r="24" spans="1:3" x14ac:dyDescent="0.2">
      <c r="A24" s="36" t="s">
        <v>9</v>
      </c>
      <c r="B24" s="36" t="s">
        <v>1</v>
      </c>
      <c r="C24" s="37">
        <v>2</v>
      </c>
    </row>
    <row r="25" spans="1:3" x14ac:dyDescent="0.2">
      <c r="A25" s="36" t="s">
        <v>9</v>
      </c>
      <c r="B25" s="36" t="s">
        <v>3</v>
      </c>
      <c r="C25" s="37">
        <v>1</v>
      </c>
    </row>
    <row r="26" spans="1:3" x14ac:dyDescent="0.2">
      <c r="A26" s="36" t="s">
        <v>9</v>
      </c>
      <c r="B26" s="36" t="s">
        <v>13</v>
      </c>
      <c r="C26" s="37">
        <v>1</v>
      </c>
    </row>
    <row r="27" spans="1:3" x14ac:dyDescent="0.2">
      <c r="A27" s="36" t="s">
        <v>9</v>
      </c>
      <c r="B27" s="36" t="s">
        <v>13</v>
      </c>
      <c r="C27" s="37">
        <v>1</v>
      </c>
    </row>
    <row r="28" spans="1:3" x14ac:dyDescent="0.2">
      <c r="A28" s="36" t="s">
        <v>14</v>
      </c>
      <c r="B28" s="36" t="s">
        <v>1</v>
      </c>
      <c r="C28" s="37">
        <v>1</v>
      </c>
    </row>
    <row r="29" spans="1:3" x14ac:dyDescent="0.2">
      <c r="A29" s="36" t="s">
        <v>14</v>
      </c>
      <c r="B29" s="36" t="s">
        <v>3</v>
      </c>
      <c r="C29" s="37">
        <v>1</v>
      </c>
    </row>
    <row r="30" spans="1:3" x14ac:dyDescent="0.2">
      <c r="A30" s="36" t="s">
        <v>14</v>
      </c>
      <c r="B30" s="36" t="s">
        <v>4</v>
      </c>
      <c r="C30" s="37">
        <v>1</v>
      </c>
    </row>
    <row r="31" spans="1:3" x14ac:dyDescent="0.2">
      <c r="A31" s="36" t="s">
        <v>14</v>
      </c>
      <c r="B31" s="36" t="s">
        <v>13</v>
      </c>
      <c r="C31" s="37">
        <v>1</v>
      </c>
    </row>
    <row r="32" spans="1:3" x14ac:dyDescent="0.2">
      <c r="A32" s="36" t="s">
        <v>14</v>
      </c>
      <c r="B32" s="36" t="s">
        <v>13</v>
      </c>
      <c r="C32" s="37">
        <v>1</v>
      </c>
    </row>
    <row r="33" spans="1:3" x14ac:dyDescent="0.2">
      <c r="A33" s="36" t="s">
        <v>25</v>
      </c>
      <c r="B33" s="36" t="s">
        <v>1</v>
      </c>
      <c r="C33" s="37">
        <v>2</v>
      </c>
    </row>
    <row r="34" spans="1:3" x14ac:dyDescent="0.2">
      <c r="A34" s="36" t="s">
        <v>25</v>
      </c>
      <c r="B34" s="36" t="s">
        <v>3</v>
      </c>
      <c r="C34" s="37">
        <v>1</v>
      </c>
    </row>
    <row r="35" spans="1:3" x14ac:dyDescent="0.2">
      <c r="A35" s="36" t="s">
        <v>25</v>
      </c>
      <c r="B35" s="36" t="s">
        <v>13</v>
      </c>
      <c r="C35" s="37">
        <v>1</v>
      </c>
    </row>
    <row r="36" spans="1:3" x14ac:dyDescent="0.2">
      <c r="A36" s="36" t="s">
        <v>25</v>
      </c>
      <c r="B36" s="36" t="s">
        <v>13</v>
      </c>
      <c r="C36" s="37">
        <v>1</v>
      </c>
    </row>
    <row r="37" spans="1:3" x14ac:dyDescent="0.2">
      <c r="A37" s="36" t="s">
        <v>25</v>
      </c>
      <c r="B37" s="36" t="s">
        <v>13</v>
      </c>
      <c r="C37" s="37">
        <v>2</v>
      </c>
    </row>
    <row r="38" spans="1:3" x14ac:dyDescent="0.2">
      <c r="A38" s="36" t="s">
        <v>26</v>
      </c>
      <c r="B38" s="36" t="s">
        <v>1</v>
      </c>
      <c r="C38" s="37">
        <v>1</v>
      </c>
    </row>
    <row r="39" spans="1:3" x14ac:dyDescent="0.2">
      <c r="A39" s="36" t="s">
        <v>26</v>
      </c>
      <c r="B39" s="36" t="s">
        <v>3</v>
      </c>
      <c r="C39" s="37">
        <v>1</v>
      </c>
    </row>
    <row r="40" spans="1:3" x14ac:dyDescent="0.2">
      <c r="A40" s="36" t="s">
        <v>26</v>
      </c>
      <c r="B40" s="36" t="s">
        <v>4</v>
      </c>
      <c r="C40" s="37">
        <v>1</v>
      </c>
    </row>
    <row r="41" spans="1:3" x14ac:dyDescent="0.2">
      <c r="A41" s="36" t="s">
        <v>26</v>
      </c>
      <c r="B41" s="36" t="s">
        <v>13</v>
      </c>
      <c r="C41" s="37">
        <v>1</v>
      </c>
    </row>
    <row r="42" spans="1:3" x14ac:dyDescent="0.2">
      <c r="A42" s="36" t="s">
        <v>26</v>
      </c>
      <c r="B42" s="36" t="s">
        <v>13</v>
      </c>
      <c r="C42" s="37">
        <v>1</v>
      </c>
    </row>
    <row r="43" spans="1:3" x14ac:dyDescent="0.2">
      <c r="A43" s="36" t="s">
        <v>27</v>
      </c>
      <c r="B43" s="36" t="s">
        <v>1</v>
      </c>
      <c r="C43" s="37">
        <v>1</v>
      </c>
    </row>
    <row r="44" spans="1:3" x14ac:dyDescent="0.2">
      <c r="A44" s="36" t="s">
        <v>27</v>
      </c>
      <c r="B44" s="36" t="s">
        <v>3</v>
      </c>
      <c r="C44" s="37">
        <v>1</v>
      </c>
    </row>
    <row r="45" spans="1:3" x14ac:dyDescent="0.2">
      <c r="A45" s="36" t="s">
        <v>27</v>
      </c>
      <c r="B45" s="36" t="s">
        <v>4</v>
      </c>
      <c r="C45" s="37">
        <v>1</v>
      </c>
    </row>
    <row r="46" spans="1:3" x14ac:dyDescent="0.2">
      <c r="A46" s="36" t="s">
        <v>27</v>
      </c>
      <c r="B46" s="36" t="s">
        <v>13</v>
      </c>
      <c r="C46" s="37">
        <v>1</v>
      </c>
    </row>
    <row r="47" spans="1:3" x14ac:dyDescent="0.2">
      <c r="A47" s="36" t="s">
        <v>27</v>
      </c>
      <c r="B47" s="36" t="s">
        <v>13</v>
      </c>
      <c r="C47" s="37">
        <v>1</v>
      </c>
    </row>
    <row r="48" spans="1:3" x14ac:dyDescent="0.2">
      <c r="A48" s="36" t="s">
        <v>28</v>
      </c>
      <c r="B48" s="36" t="s">
        <v>1</v>
      </c>
      <c r="C48" s="37">
        <v>2</v>
      </c>
    </row>
    <row r="49" spans="1:3" x14ac:dyDescent="0.2">
      <c r="A49" s="36" t="s">
        <v>28</v>
      </c>
      <c r="B49" s="36" t="s">
        <v>3</v>
      </c>
      <c r="C49" s="37">
        <v>1</v>
      </c>
    </row>
    <row r="50" spans="1:3" x14ac:dyDescent="0.2">
      <c r="A50" s="36" t="s">
        <v>28</v>
      </c>
      <c r="B50" s="36" t="s">
        <v>4</v>
      </c>
      <c r="C50" s="37">
        <v>1</v>
      </c>
    </row>
    <row r="51" spans="1:3" x14ac:dyDescent="0.2">
      <c r="A51" s="36" t="s">
        <v>28</v>
      </c>
      <c r="B51" s="36" t="s">
        <v>13</v>
      </c>
      <c r="C51" s="37">
        <v>1</v>
      </c>
    </row>
    <row r="52" spans="1:3" x14ac:dyDescent="0.2">
      <c r="A52" s="36" t="s">
        <v>28</v>
      </c>
      <c r="B52" s="36" t="s">
        <v>13</v>
      </c>
      <c r="C52" s="37">
        <v>1</v>
      </c>
    </row>
    <row r="53" spans="1:3" x14ac:dyDescent="0.2">
      <c r="A53" s="36" t="s">
        <v>45</v>
      </c>
      <c r="B53" s="36" t="s">
        <v>1</v>
      </c>
      <c r="C53" s="37">
        <v>1</v>
      </c>
    </row>
    <row r="54" spans="1:3" x14ac:dyDescent="0.2">
      <c r="A54" s="36" t="s">
        <v>45</v>
      </c>
      <c r="B54" s="36" t="s">
        <v>3</v>
      </c>
      <c r="C54" s="37">
        <v>1</v>
      </c>
    </row>
    <row r="55" spans="1:3" x14ac:dyDescent="0.2">
      <c r="A55" s="36" t="s">
        <v>45</v>
      </c>
      <c r="B55" s="36" t="s">
        <v>4</v>
      </c>
      <c r="C55" s="37">
        <v>1</v>
      </c>
    </row>
    <row r="56" spans="1:3" x14ac:dyDescent="0.2">
      <c r="A56" s="36" t="s">
        <v>45</v>
      </c>
      <c r="B56" s="36" t="s">
        <v>13</v>
      </c>
      <c r="C56" s="37">
        <v>1</v>
      </c>
    </row>
    <row r="57" spans="1:3" x14ac:dyDescent="0.2">
      <c r="A57" s="36" t="s">
        <v>45</v>
      </c>
      <c r="B57" s="36" t="s">
        <v>13</v>
      </c>
      <c r="C57" s="37">
        <v>1</v>
      </c>
    </row>
    <row r="58" spans="1:3" x14ac:dyDescent="0.2">
      <c r="A58" s="36" t="s">
        <v>45</v>
      </c>
      <c r="B58" s="36" t="s">
        <v>13</v>
      </c>
      <c r="C58" s="37">
        <v>1</v>
      </c>
    </row>
    <row r="59" spans="1:3" x14ac:dyDescent="0.2">
      <c r="A59" s="36" t="s">
        <v>51</v>
      </c>
      <c r="B59" s="36" t="s">
        <v>1</v>
      </c>
      <c r="C59" s="37">
        <v>1</v>
      </c>
    </row>
    <row r="60" spans="1:3" x14ac:dyDescent="0.2">
      <c r="A60" s="36" t="s">
        <v>51</v>
      </c>
      <c r="B60" s="36" t="s">
        <v>3</v>
      </c>
      <c r="C60" s="37">
        <v>1</v>
      </c>
    </row>
    <row r="61" spans="1:3" x14ac:dyDescent="0.2">
      <c r="A61" s="36" t="s">
        <v>51</v>
      </c>
      <c r="B61" s="36" t="s">
        <v>4</v>
      </c>
      <c r="C61" s="37">
        <v>1</v>
      </c>
    </row>
    <row r="62" spans="1:3" x14ac:dyDescent="0.2">
      <c r="A62" s="36" t="s">
        <v>51</v>
      </c>
      <c r="B62" s="36" t="s">
        <v>13</v>
      </c>
      <c r="C62" s="37">
        <v>1</v>
      </c>
    </row>
    <row r="63" spans="1:3" x14ac:dyDescent="0.2">
      <c r="A63" s="36" t="s">
        <v>51</v>
      </c>
      <c r="B63" s="36" t="s">
        <v>13</v>
      </c>
      <c r="C63" s="37">
        <v>1</v>
      </c>
    </row>
    <row r="64" spans="1:3" x14ac:dyDescent="0.2">
      <c r="A64" s="36" t="s">
        <v>52</v>
      </c>
      <c r="B64" s="36" t="s">
        <v>1</v>
      </c>
      <c r="C64" s="37">
        <v>2</v>
      </c>
    </row>
    <row r="65" spans="1:3" x14ac:dyDescent="0.2">
      <c r="A65" s="36" t="s">
        <v>52</v>
      </c>
      <c r="B65" s="36" t="s">
        <v>3</v>
      </c>
      <c r="C65" s="37">
        <v>1</v>
      </c>
    </row>
    <row r="66" spans="1:3" x14ac:dyDescent="0.2">
      <c r="A66" s="36" t="s">
        <v>52</v>
      </c>
      <c r="B66" s="36" t="s">
        <v>4</v>
      </c>
      <c r="C66" s="37">
        <v>1</v>
      </c>
    </row>
    <row r="67" spans="1:3" x14ac:dyDescent="0.2">
      <c r="A67" s="36" t="s">
        <v>52</v>
      </c>
      <c r="B67" s="36" t="s">
        <v>13</v>
      </c>
      <c r="C67" s="37">
        <v>1</v>
      </c>
    </row>
    <row r="68" spans="1:3" x14ac:dyDescent="0.2">
      <c r="A68" s="36" t="s">
        <v>52</v>
      </c>
      <c r="B68" s="36" t="s">
        <v>13</v>
      </c>
      <c r="C68" s="37">
        <v>1</v>
      </c>
    </row>
    <row r="69" spans="1:3" x14ac:dyDescent="0.2">
      <c r="A69" s="36" t="s">
        <v>53</v>
      </c>
      <c r="B69" s="36" t="s">
        <v>1</v>
      </c>
      <c r="C69" s="37">
        <v>1</v>
      </c>
    </row>
    <row r="70" spans="1:3" x14ac:dyDescent="0.2">
      <c r="A70" s="36" t="s">
        <v>53</v>
      </c>
      <c r="B70" s="36" t="s">
        <v>3</v>
      </c>
      <c r="C70" s="37">
        <v>1</v>
      </c>
    </row>
    <row r="71" spans="1:3" x14ac:dyDescent="0.2">
      <c r="A71" s="36" t="s">
        <v>53</v>
      </c>
      <c r="B71" s="36" t="s">
        <v>4</v>
      </c>
      <c r="C71" s="37">
        <v>1</v>
      </c>
    </row>
    <row r="72" spans="1:3" x14ac:dyDescent="0.2">
      <c r="A72" s="36" t="s">
        <v>53</v>
      </c>
      <c r="B72" s="36" t="s">
        <v>13</v>
      </c>
      <c r="C72" s="37">
        <v>1</v>
      </c>
    </row>
    <row r="73" spans="1:3" x14ac:dyDescent="0.2">
      <c r="A73" s="36" t="s">
        <v>73</v>
      </c>
      <c r="B73" s="36" t="s">
        <v>1</v>
      </c>
      <c r="C73" s="37">
        <v>2</v>
      </c>
    </row>
    <row r="74" spans="1:3" x14ac:dyDescent="0.2">
      <c r="A74" s="36" t="s">
        <v>73</v>
      </c>
      <c r="B74" s="36" t="s">
        <v>4</v>
      </c>
      <c r="C74" s="37">
        <v>1</v>
      </c>
    </row>
    <row r="75" spans="1:3" x14ac:dyDescent="0.2">
      <c r="A75" s="36" t="s">
        <v>73</v>
      </c>
      <c r="B75" s="36" t="s">
        <v>13</v>
      </c>
      <c r="C75" s="37">
        <v>1</v>
      </c>
    </row>
    <row r="76" spans="1:3" x14ac:dyDescent="0.2">
      <c r="A76" s="36" t="s">
        <v>73</v>
      </c>
      <c r="B76" s="36" t="s">
        <v>13</v>
      </c>
      <c r="C76" s="37">
        <v>1</v>
      </c>
    </row>
    <row r="77" spans="1:3" x14ac:dyDescent="0.2">
      <c r="A77" s="36" t="s">
        <v>74</v>
      </c>
      <c r="B77" s="36" t="s">
        <v>1</v>
      </c>
      <c r="C77" s="37">
        <v>3</v>
      </c>
    </row>
    <row r="78" spans="1:3" x14ac:dyDescent="0.2">
      <c r="A78" s="36" t="s">
        <v>74</v>
      </c>
      <c r="B78" s="36" t="s">
        <v>3</v>
      </c>
      <c r="C78" s="37">
        <v>1</v>
      </c>
    </row>
    <row r="79" spans="1:3" x14ac:dyDescent="0.2">
      <c r="A79" s="36" t="s">
        <v>74</v>
      </c>
      <c r="B79" s="36" t="s">
        <v>4</v>
      </c>
      <c r="C79" s="37">
        <v>1</v>
      </c>
    </row>
    <row r="80" spans="1:3" x14ac:dyDescent="0.2">
      <c r="A80" s="36" t="s">
        <v>74</v>
      </c>
      <c r="B80" s="36" t="s">
        <v>13</v>
      </c>
      <c r="C80" s="37">
        <v>1</v>
      </c>
    </row>
    <row r="81" spans="1:3" x14ac:dyDescent="0.2">
      <c r="A81" s="36" t="s">
        <v>74</v>
      </c>
      <c r="B81" s="36" t="s">
        <v>13</v>
      </c>
      <c r="C81" s="37">
        <v>1</v>
      </c>
    </row>
    <row r="82" spans="1:3" x14ac:dyDescent="0.2">
      <c r="A82" s="38"/>
      <c r="B82" s="38"/>
      <c r="C82" s="39"/>
    </row>
    <row r="83" spans="1:3" x14ac:dyDescent="0.2">
      <c r="A83" s="38"/>
      <c r="B83" s="38"/>
      <c r="C83" s="39"/>
    </row>
    <row r="84" spans="1:3" x14ac:dyDescent="0.2">
      <c r="A84" s="38"/>
      <c r="B84" s="38"/>
      <c r="C84" s="39"/>
    </row>
    <row r="85" spans="1:3" x14ac:dyDescent="0.2">
      <c r="A85" s="38"/>
      <c r="B85" s="38"/>
      <c r="C85" s="39"/>
    </row>
    <row r="86" spans="1:3" x14ac:dyDescent="0.2">
      <c r="A86" s="38"/>
      <c r="B86" s="38"/>
      <c r="C86" s="39"/>
    </row>
    <row r="87" spans="1:3" x14ac:dyDescent="0.2">
      <c r="A87" s="38"/>
      <c r="B87" s="38"/>
      <c r="C87" s="39"/>
    </row>
    <row r="88" spans="1:3" x14ac:dyDescent="0.2">
      <c r="A88" s="38"/>
      <c r="B88" s="38"/>
      <c r="C88" s="39"/>
    </row>
    <row r="89" spans="1:3" x14ac:dyDescent="0.2">
      <c r="A89" s="38"/>
      <c r="B89" s="38"/>
      <c r="C89" s="39"/>
    </row>
    <row r="90" spans="1:3" x14ac:dyDescent="0.2">
      <c r="A90" s="38"/>
      <c r="B90" s="38"/>
      <c r="C90" s="39"/>
    </row>
    <row r="91" spans="1:3" x14ac:dyDescent="0.2">
      <c r="A91" s="38"/>
      <c r="B91" s="38"/>
      <c r="C91" s="39"/>
    </row>
    <row r="92" spans="1:3" x14ac:dyDescent="0.2">
      <c r="A92" s="38"/>
      <c r="B92" s="38"/>
      <c r="C92" s="39"/>
    </row>
    <row r="93" spans="1:3" x14ac:dyDescent="0.2">
      <c r="A93" s="38"/>
      <c r="B93" s="38"/>
      <c r="C93" s="39"/>
    </row>
    <row r="94" spans="1:3" x14ac:dyDescent="0.2">
      <c r="A94" s="38"/>
      <c r="B94" s="38"/>
      <c r="C94" s="39"/>
    </row>
    <row r="95" spans="1:3" x14ac:dyDescent="0.2">
      <c r="A95" s="38"/>
      <c r="B95" s="38"/>
      <c r="C95" s="39"/>
    </row>
    <row r="96" spans="1:3" x14ac:dyDescent="0.2">
      <c r="A96" s="38"/>
      <c r="B96" s="38"/>
      <c r="C96" s="39"/>
    </row>
    <row r="97" spans="1:3" x14ac:dyDescent="0.2">
      <c r="A97" s="38"/>
      <c r="B97" s="38"/>
      <c r="C97" s="39"/>
    </row>
    <row r="98" spans="1:3" x14ac:dyDescent="0.2">
      <c r="A98" s="38"/>
      <c r="B98" s="38"/>
      <c r="C98" s="39"/>
    </row>
    <row r="99" spans="1:3" x14ac:dyDescent="0.2">
      <c r="A99" s="38"/>
      <c r="B99" s="38"/>
      <c r="C99" s="39"/>
    </row>
    <row r="100" spans="1:3" x14ac:dyDescent="0.2">
      <c r="A100" s="38"/>
      <c r="B100" s="38"/>
      <c r="C100" s="39"/>
    </row>
    <row r="101" spans="1:3" x14ac:dyDescent="0.2">
      <c r="A101" s="38"/>
      <c r="B101" s="38"/>
      <c r="C101" s="39"/>
    </row>
    <row r="102" spans="1:3" x14ac:dyDescent="0.2">
      <c r="A102" s="38"/>
      <c r="B102" s="38"/>
      <c r="C102" s="39"/>
    </row>
    <row r="103" spans="1:3" x14ac:dyDescent="0.2">
      <c r="A103" s="38"/>
      <c r="B103" s="38"/>
      <c r="C103" s="39"/>
    </row>
    <row r="104" spans="1:3" x14ac:dyDescent="0.2">
      <c r="A104" s="38"/>
      <c r="B104" s="38"/>
      <c r="C104" s="39"/>
    </row>
    <row r="105" spans="1:3" x14ac:dyDescent="0.2">
      <c r="A105" s="38"/>
      <c r="B105" s="38"/>
      <c r="C105" s="39"/>
    </row>
    <row r="106" spans="1:3" x14ac:dyDescent="0.2">
      <c r="A106" s="38"/>
      <c r="B106" s="38"/>
      <c r="C106" s="39"/>
    </row>
    <row r="107" spans="1:3" x14ac:dyDescent="0.2">
      <c r="A107" s="38"/>
      <c r="B107" s="38"/>
      <c r="C107" s="39"/>
    </row>
    <row r="108" spans="1:3" x14ac:dyDescent="0.2">
      <c r="A108" s="38"/>
      <c r="B108" s="38"/>
      <c r="C108" s="39"/>
    </row>
    <row r="109" spans="1:3" x14ac:dyDescent="0.2">
      <c r="A109" s="38"/>
      <c r="B109" s="38"/>
      <c r="C109" s="39"/>
    </row>
    <row r="110" spans="1:3" x14ac:dyDescent="0.2">
      <c r="A110" s="38"/>
      <c r="B110" s="38"/>
      <c r="C110" s="39"/>
    </row>
    <row r="111" spans="1:3" x14ac:dyDescent="0.2">
      <c r="A111" s="38"/>
      <c r="B111" s="38"/>
      <c r="C111" s="39"/>
    </row>
    <row r="112" spans="1:3" x14ac:dyDescent="0.2">
      <c r="A112" s="38"/>
      <c r="B112" s="38"/>
      <c r="C112" s="39"/>
    </row>
    <row r="113" spans="1:3" x14ac:dyDescent="0.2">
      <c r="A113" s="38"/>
      <c r="B113" s="38"/>
      <c r="C113" s="39"/>
    </row>
    <row r="114" spans="1:3" x14ac:dyDescent="0.2">
      <c r="A114" s="38"/>
      <c r="B114" s="38"/>
      <c r="C114" s="39"/>
    </row>
    <row r="115" spans="1:3" x14ac:dyDescent="0.2">
      <c r="A115" s="38"/>
      <c r="B115" s="38"/>
      <c r="C115" s="39"/>
    </row>
    <row r="116" spans="1:3" x14ac:dyDescent="0.2">
      <c r="A116" s="38"/>
      <c r="B116" s="38"/>
      <c r="C116" s="39"/>
    </row>
    <row r="117" spans="1:3" x14ac:dyDescent="0.2">
      <c r="A117" s="38"/>
      <c r="B117" s="38"/>
      <c r="C117" s="39"/>
    </row>
    <row r="118" spans="1:3" x14ac:dyDescent="0.2">
      <c r="A118" s="38"/>
      <c r="B118" s="38"/>
      <c r="C118" s="39"/>
    </row>
    <row r="119" spans="1:3" x14ac:dyDescent="0.2">
      <c r="A119" s="38"/>
      <c r="B119" s="38"/>
      <c r="C119" s="39"/>
    </row>
    <row r="120" spans="1:3" x14ac:dyDescent="0.2">
      <c r="A120" s="38"/>
      <c r="B120" s="38"/>
      <c r="C120" s="39"/>
    </row>
    <row r="121" spans="1:3" x14ac:dyDescent="0.2">
      <c r="A121" s="38"/>
      <c r="B121" s="38"/>
      <c r="C121" s="39"/>
    </row>
    <row r="122" spans="1:3" x14ac:dyDescent="0.2">
      <c r="A122" s="38"/>
      <c r="B122" s="38"/>
      <c r="C122" s="39"/>
    </row>
    <row r="123" spans="1:3" x14ac:dyDescent="0.2">
      <c r="A123" s="38"/>
      <c r="B123" s="38"/>
      <c r="C123" s="39"/>
    </row>
    <row r="124" spans="1:3" x14ac:dyDescent="0.2">
      <c r="A124" s="38"/>
      <c r="B124" s="38"/>
      <c r="C124" s="39"/>
    </row>
    <row r="125" spans="1:3" x14ac:dyDescent="0.2">
      <c r="A125" s="38"/>
      <c r="B125" s="38"/>
      <c r="C125" s="39"/>
    </row>
    <row r="126" spans="1:3" x14ac:dyDescent="0.2">
      <c r="A126" s="38"/>
      <c r="B126" s="38"/>
      <c r="C126" s="39"/>
    </row>
    <row r="127" spans="1:3" x14ac:dyDescent="0.2">
      <c r="A127" s="38"/>
      <c r="B127" s="38"/>
      <c r="C127" s="39"/>
    </row>
    <row r="128" spans="1:3" x14ac:dyDescent="0.2">
      <c r="A128" s="38"/>
      <c r="B128" s="38"/>
      <c r="C128" s="39"/>
    </row>
    <row r="129" spans="1:3" x14ac:dyDescent="0.2">
      <c r="A129" s="38"/>
      <c r="B129" s="38"/>
      <c r="C129" s="39"/>
    </row>
    <row r="130" spans="1:3" x14ac:dyDescent="0.2">
      <c r="A130" s="38"/>
      <c r="B130" s="38"/>
      <c r="C130" s="39"/>
    </row>
    <row r="131" spans="1:3" x14ac:dyDescent="0.2">
      <c r="A131" s="38"/>
      <c r="B131" s="38"/>
      <c r="C131" s="39"/>
    </row>
    <row r="132" spans="1:3" x14ac:dyDescent="0.2">
      <c r="A132" s="38"/>
      <c r="B132" s="38"/>
      <c r="C132" s="39"/>
    </row>
    <row r="133" spans="1:3" x14ac:dyDescent="0.2">
      <c r="A133" s="38"/>
      <c r="B133" s="38"/>
      <c r="C133" s="39"/>
    </row>
    <row r="134" spans="1:3" x14ac:dyDescent="0.2">
      <c r="A134" s="38"/>
      <c r="B134" s="38"/>
      <c r="C134" s="39"/>
    </row>
    <row r="135" spans="1:3" x14ac:dyDescent="0.2">
      <c r="A135" s="38"/>
      <c r="B135" s="38"/>
      <c r="C135" s="39"/>
    </row>
    <row r="136" spans="1:3" x14ac:dyDescent="0.2">
      <c r="A136" s="38"/>
      <c r="B136" s="38"/>
      <c r="C136" s="39"/>
    </row>
    <row r="137" spans="1:3" x14ac:dyDescent="0.2">
      <c r="A137" s="38"/>
      <c r="B137" s="38"/>
      <c r="C137" s="39"/>
    </row>
    <row r="138" spans="1:3" x14ac:dyDescent="0.2">
      <c r="A138" s="38"/>
      <c r="B138" s="38"/>
      <c r="C138" s="39"/>
    </row>
    <row r="139" spans="1:3" x14ac:dyDescent="0.2">
      <c r="A139" s="38"/>
      <c r="B139" s="38"/>
      <c r="C139" s="39"/>
    </row>
    <row r="140" spans="1:3" x14ac:dyDescent="0.2">
      <c r="A140" s="40"/>
      <c r="B140" s="40"/>
      <c r="C140" s="41"/>
    </row>
    <row r="141" spans="1:3" x14ac:dyDescent="0.2">
      <c r="A141" s="40"/>
      <c r="B141" s="40"/>
      <c r="C141" s="41"/>
    </row>
    <row r="142" spans="1:3" x14ac:dyDescent="0.2">
      <c r="A142" s="40"/>
      <c r="B142" s="40"/>
      <c r="C142" s="41"/>
    </row>
    <row r="143" spans="1:3" x14ac:dyDescent="0.2">
      <c r="A143" s="40"/>
      <c r="B143" s="40"/>
      <c r="C143" s="41"/>
    </row>
    <row r="144" spans="1:3" x14ac:dyDescent="0.2">
      <c r="A144" s="40"/>
      <c r="B144" s="40"/>
      <c r="C144" s="41"/>
    </row>
    <row r="145" spans="1:3" x14ac:dyDescent="0.2">
      <c r="A145" s="40"/>
      <c r="B145" s="40"/>
      <c r="C145" s="41"/>
    </row>
    <row r="146" spans="1:3" x14ac:dyDescent="0.2">
      <c r="A146" s="40"/>
      <c r="B146" s="40"/>
      <c r="C146" s="41"/>
    </row>
    <row r="147" spans="1:3" x14ac:dyDescent="0.2">
      <c r="A147" s="40"/>
      <c r="B147" s="40"/>
      <c r="C147" s="41"/>
    </row>
    <row r="148" spans="1:3" x14ac:dyDescent="0.2">
      <c r="A148" s="40"/>
      <c r="B148" s="40"/>
      <c r="C148" s="41"/>
    </row>
    <row r="149" spans="1:3" x14ac:dyDescent="0.2">
      <c r="A149" s="40"/>
      <c r="B149" s="40"/>
      <c r="C149" s="41"/>
    </row>
    <row r="150" spans="1:3" x14ac:dyDescent="0.2">
      <c r="A150" s="40"/>
      <c r="B150" s="40"/>
      <c r="C150" s="41"/>
    </row>
    <row r="151" spans="1:3" x14ac:dyDescent="0.2">
      <c r="A151" s="40"/>
      <c r="B151" s="40"/>
      <c r="C151" s="41"/>
    </row>
    <row r="152" spans="1:3" x14ac:dyDescent="0.2">
      <c r="A152" s="40"/>
      <c r="B152" s="40"/>
      <c r="C152" s="41"/>
    </row>
    <row r="153" spans="1:3" x14ac:dyDescent="0.2">
      <c r="A153" s="40"/>
      <c r="B153" s="40"/>
      <c r="C153" s="41"/>
    </row>
    <row r="154" spans="1:3" x14ac:dyDescent="0.2">
      <c r="A154" s="40"/>
      <c r="B154" s="40"/>
      <c r="C154" s="41"/>
    </row>
    <row r="155" spans="1:3" x14ac:dyDescent="0.2">
      <c r="A155" s="40"/>
      <c r="B155" s="40"/>
      <c r="C155" s="41"/>
    </row>
    <row r="156" spans="1:3" x14ac:dyDescent="0.2">
      <c r="A156" s="40"/>
      <c r="B156" s="40"/>
      <c r="C156" s="41"/>
    </row>
    <row r="157" spans="1:3" x14ac:dyDescent="0.2">
      <c r="A157" s="40"/>
      <c r="B157" s="40"/>
      <c r="C157" s="41"/>
    </row>
    <row r="158" spans="1:3" x14ac:dyDescent="0.2">
      <c r="A158" s="40"/>
      <c r="B158" s="40"/>
      <c r="C158" s="41"/>
    </row>
    <row r="159" spans="1:3" x14ac:dyDescent="0.2">
      <c r="A159" s="40"/>
      <c r="B159" s="40"/>
      <c r="C159" s="41"/>
    </row>
    <row r="160" spans="1:3" x14ac:dyDescent="0.2">
      <c r="A160" s="40"/>
      <c r="B160" s="40"/>
      <c r="C160" s="41"/>
    </row>
    <row r="161" spans="1:3" x14ac:dyDescent="0.2">
      <c r="A161" s="40"/>
      <c r="B161" s="40"/>
      <c r="C161" s="41"/>
    </row>
    <row r="162" spans="1:3" x14ac:dyDescent="0.2">
      <c r="A162" s="40"/>
      <c r="B162" s="40"/>
      <c r="C162" s="41"/>
    </row>
    <row r="163" spans="1:3" x14ac:dyDescent="0.2">
      <c r="A163" s="40"/>
      <c r="B163" s="40"/>
      <c r="C163" s="41"/>
    </row>
    <row r="164" spans="1:3" x14ac:dyDescent="0.2">
      <c r="A164" s="40"/>
      <c r="B164" s="40"/>
      <c r="C164" s="41"/>
    </row>
    <row r="165" spans="1:3" x14ac:dyDescent="0.2">
      <c r="A165" s="40"/>
      <c r="B165" s="40"/>
      <c r="C165" s="41"/>
    </row>
    <row r="166" spans="1:3" x14ac:dyDescent="0.2">
      <c r="A166" s="40"/>
      <c r="B166" s="40"/>
      <c r="C166" s="41"/>
    </row>
    <row r="167" spans="1:3" x14ac:dyDescent="0.2">
      <c r="A167" s="40"/>
      <c r="B167" s="40"/>
      <c r="C167" s="41"/>
    </row>
    <row r="168" spans="1:3" x14ac:dyDescent="0.2">
      <c r="A168" s="40"/>
      <c r="B168" s="40"/>
      <c r="C168" s="41"/>
    </row>
    <row r="169" spans="1:3" x14ac:dyDescent="0.2">
      <c r="A169" s="40"/>
      <c r="B169" s="40"/>
      <c r="C169" s="41"/>
    </row>
    <row r="170" spans="1:3" x14ac:dyDescent="0.2">
      <c r="A170" s="40"/>
      <c r="B170" s="40"/>
      <c r="C170" s="41"/>
    </row>
    <row r="171" spans="1:3" x14ac:dyDescent="0.2">
      <c r="A171" s="40"/>
      <c r="B171" s="40"/>
      <c r="C171" s="41"/>
    </row>
    <row r="172" spans="1:3" x14ac:dyDescent="0.2">
      <c r="A172" s="40"/>
      <c r="B172" s="40"/>
      <c r="C172" s="41"/>
    </row>
    <row r="173" spans="1:3" x14ac:dyDescent="0.2">
      <c r="A173" s="40"/>
      <c r="B173" s="40"/>
      <c r="C173" s="41"/>
    </row>
    <row r="174" spans="1:3" x14ac:dyDescent="0.2">
      <c r="A174" s="40"/>
      <c r="B174" s="40"/>
      <c r="C174" s="41"/>
    </row>
    <row r="175" spans="1:3" x14ac:dyDescent="0.2">
      <c r="A175" s="40"/>
      <c r="B175" s="40"/>
      <c r="C175" s="41"/>
    </row>
    <row r="176" spans="1:3" x14ac:dyDescent="0.2">
      <c r="A176" s="40"/>
      <c r="B176" s="40"/>
      <c r="C176" s="41"/>
    </row>
    <row r="177" spans="1:3" x14ac:dyDescent="0.2">
      <c r="A177" s="40"/>
      <c r="B177" s="40"/>
      <c r="C177" s="41"/>
    </row>
    <row r="178" spans="1:3" x14ac:dyDescent="0.2">
      <c r="A178" s="40"/>
      <c r="B178" s="40"/>
      <c r="C178" s="41"/>
    </row>
    <row r="179" spans="1:3" x14ac:dyDescent="0.2">
      <c r="A179" s="40"/>
      <c r="B179" s="40"/>
      <c r="C179" s="41"/>
    </row>
    <row r="180" spans="1:3" x14ac:dyDescent="0.2">
      <c r="A180" s="40"/>
      <c r="B180" s="40"/>
      <c r="C180" s="41"/>
    </row>
    <row r="181" spans="1:3" x14ac:dyDescent="0.2">
      <c r="A181" s="40"/>
      <c r="B181" s="40"/>
      <c r="C181" s="41"/>
    </row>
    <row r="182" spans="1:3" x14ac:dyDescent="0.2">
      <c r="A182" s="40"/>
      <c r="B182" s="40"/>
      <c r="C182" s="41"/>
    </row>
    <row r="183" spans="1:3" x14ac:dyDescent="0.2">
      <c r="A183" s="40"/>
      <c r="B183" s="40"/>
      <c r="C183" s="41"/>
    </row>
    <row r="184" spans="1:3" x14ac:dyDescent="0.2">
      <c r="A184" s="40"/>
      <c r="B184" s="40"/>
      <c r="C184" s="41"/>
    </row>
    <row r="185" spans="1:3" x14ac:dyDescent="0.2">
      <c r="A185" s="40"/>
      <c r="B185" s="40"/>
      <c r="C185" s="41"/>
    </row>
    <row r="186" spans="1:3" x14ac:dyDescent="0.2">
      <c r="A186" s="40"/>
      <c r="B186" s="40"/>
      <c r="C186" s="41"/>
    </row>
    <row r="187" spans="1:3" x14ac:dyDescent="0.2">
      <c r="A187" s="40"/>
      <c r="B187" s="40"/>
      <c r="C187" s="41"/>
    </row>
    <row r="188" spans="1:3" x14ac:dyDescent="0.2">
      <c r="A188" s="40"/>
      <c r="B188" s="40"/>
      <c r="C188" s="41"/>
    </row>
    <row r="189" spans="1:3" x14ac:dyDescent="0.2">
      <c r="A189" s="40"/>
      <c r="B189" s="40"/>
      <c r="C189" s="41"/>
    </row>
    <row r="190" spans="1:3" x14ac:dyDescent="0.2">
      <c r="A190" s="40"/>
      <c r="B190" s="40"/>
      <c r="C190" s="41"/>
    </row>
    <row r="191" spans="1:3" x14ac:dyDescent="0.2">
      <c r="A191" s="40"/>
      <c r="B191" s="40"/>
      <c r="C191" s="41"/>
    </row>
    <row r="192" spans="1:3" x14ac:dyDescent="0.2">
      <c r="A192" s="40"/>
      <c r="B192" s="40"/>
      <c r="C192" s="41"/>
    </row>
    <row r="193" spans="1:3" x14ac:dyDescent="0.2">
      <c r="A193" s="40"/>
      <c r="B193" s="40"/>
      <c r="C193" s="41"/>
    </row>
    <row r="194" spans="1:3" x14ac:dyDescent="0.2">
      <c r="A194" s="40"/>
      <c r="B194" s="40"/>
      <c r="C194" s="41"/>
    </row>
    <row r="195" spans="1:3" x14ac:dyDescent="0.2">
      <c r="A195" s="40"/>
      <c r="B195" s="40"/>
      <c r="C195" s="41"/>
    </row>
    <row r="196" spans="1:3" x14ac:dyDescent="0.2">
      <c r="A196" s="40"/>
      <c r="B196" s="40"/>
      <c r="C196" s="41"/>
    </row>
    <row r="197" spans="1:3" x14ac:dyDescent="0.2">
      <c r="A197" s="40"/>
      <c r="B197" s="40"/>
      <c r="C197" s="41"/>
    </row>
    <row r="198" spans="1:3" x14ac:dyDescent="0.2">
      <c r="A198" s="40"/>
      <c r="B198" s="40"/>
      <c r="C198" s="41"/>
    </row>
    <row r="199" spans="1:3" x14ac:dyDescent="0.2">
      <c r="A199" s="40"/>
      <c r="B199" s="40"/>
      <c r="C199" s="41"/>
    </row>
    <row r="200" spans="1:3" x14ac:dyDescent="0.2">
      <c r="A200" s="40"/>
      <c r="B200" s="40"/>
      <c r="C200" s="41"/>
    </row>
    <row r="201" spans="1:3" x14ac:dyDescent="0.2">
      <c r="A201" s="40"/>
      <c r="B201" s="40"/>
      <c r="C201" s="41"/>
    </row>
    <row r="202" spans="1:3" x14ac:dyDescent="0.2">
      <c r="A202" s="40"/>
      <c r="B202" s="40"/>
      <c r="C202" s="41"/>
    </row>
    <row r="203" spans="1:3" x14ac:dyDescent="0.2">
      <c r="A203" s="40"/>
      <c r="B203" s="40"/>
      <c r="C203" s="41"/>
    </row>
    <row r="204" spans="1:3" x14ac:dyDescent="0.2">
      <c r="A204" s="40"/>
      <c r="B204" s="40"/>
      <c r="C204" s="41"/>
    </row>
    <row r="205" spans="1:3" x14ac:dyDescent="0.2">
      <c r="A205" s="40"/>
      <c r="B205" s="40"/>
      <c r="C205" s="41"/>
    </row>
    <row r="206" spans="1:3" x14ac:dyDescent="0.2">
      <c r="A206" s="40"/>
      <c r="B206" s="40"/>
      <c r="C206" s="41"/>
    </row>
    <row r="207" spans="1:3" x14ac:dyDescent="0.2">
      <c r="A207" s="40"/>
      <c r="B207" s="40"/>
      <c r="C207" s="41"/>
    </row>
    <row r="208" spans="1:3" x14ac:dyDescent="0.2">
      <c r="A208" s="40"/>
      <c r="B208" s="40"/>
      <c r="C208" s="41"/>
    </row>
    <row r="209" spans="1:3" x14ac:dyDescent="0.2">
      <c r="A209" s="40"/>
      <c r="B209" s="40"/>
      <c r="C209" s="41"/>
    </row>
    <row r="210" spans="1:3" x14ac:dyDescent="0.2">
      <c r="A210" s="40"/>
      <c r="B210" s="40"/>
      <c r="C210" s="41"/>
    </row>
    <row r="211" spans="1:3" x14ac:dyDescent="0.2">
      <c r="A211" s="40"/>
      <c r="B211" s="40"/>
      <c r="C211" s="41"/>
    </row>
    <row r="212" spans="1:3" x14ac:dyDescent="0.2">
      <c r="A212" s="40"/>
      <c r="B212" s="40"/>
      <c r="C212" s="41"/>
    </row>
    <row r="213" spans="1:3" x14ac:dyDescent="0.2">
      <c r="A213" s="40"/>
      <c r="B213" s="40"/>
      <c r="C213" s="41"/>
    </row>
    <row r="214" spans="1:3" x14ac:dyDescent="0.2">
      <c r="A214" s="40"/>
      <c r="B214" s="40"/>
      <c r="C214" s="41"/>
    </row>
    <row r="215" spans="1:3" x14ac:dyDescent="0.2">
      <c r="A215" s="40"/>
      <c r="B215" s="40"/>
      <c r="C215" s="41"/>
    </row>
    <row r="216" spans="1:3" x14ac:dyDescent="0.2">
      <c r="A216" s="40"/>
      <c r="B216" s="40"/>
      <c r="C216" s="41"/>
    </row>
    <row r="217" spans="1:3" x14ac:dyDescent="0.2">
      <c r="A217" s="40"/>
      <c r="B217" s="40"/>
      <c r="C217" s="41"/>
    </row>
    <row r="218" spans="1:3" x14ac:dyDescent="0.2">
      <c r="A218" s="40"/>
      <c r="B218" s="40"/>
      <c r="C218" s="41"/>
    </row>
    <row r="219" spans="1:3" x14ac:dyDescent="0.2">
      <c r="A219" s="40"/>
      <c r="B219" s="40"/>
      <c r="C219" s="41"/>
    </row>
    <row r="220" spans="1:3" x14ac:dyDescent="0.2">
      <c r="A220" s="40"/>
      <c r="B220" s="40"/>
      <c r="C220" s="41"/>
    </row>
    <row r="221" spans="1:3" x14ac:dyDescent="0.2">
      <c r="A221" s="40"/>
      <c r="B221" s="40"/>
      <c r="C221" s="41"/>
    </row>
    <row r="222" spans="1:3" x14ac:dyDescent="0.2">
      <c r="A222" s="40"/>
      <c r="B222" s="40"/>
      <c r="C222" s="41"/>
    </row>
    <row r="223" spans="1:3" x14ac:dyDescent="0.2">
      <c r="A223" s="40"/>
      <c r="B223" s="40"/>
      <c r="C223" s="41"/>
    </row>
    <row r="224" spans="1:3" x14ac:dyDescent="0.2">
      <c r="A224" s="40"/>
      <c r="B224" s="40"/>
      <c r="C224" s="41"/>
    </row>
    <row r="225" spans="1:3" x14ac:dyDescent="0.2">
      <c r="A225" s="40"/>
      <c r="B225" s="40"/>
      <c r="C225" s="41"/>
    </row>
    <row r="226" spans="1:3" x14ac:dyDescent="0.2">
      <c r="A226" s="40"/>
      <c r="B226" s="40"/>
      <c r="C226" s="41"/>
    </row>
    <row r="227" spans="1:3" x14ac:dyDescent="0.2">
      <c r="A227" s="40"/>
      <c r="B227" s="40"/>
      <c r="C227" s="41"/>
    </row>
    <row r="228" spans="1:3" x14ac:dyDescent="0.2">
      <c r="A228" s="40"/>
      <c r="B228" s="40"/>
      <c r="C228" s="41"/>
    </row>
    <row r="229" spans="1:3" x14ac:dyDescent="0.2">
      <c r="A229" s="40"/>
      <c r="B229" s="40"/>
      <c r="C229" s="41"/>
    </row>
    <row r="230" spans="1:3" x14ac:dyDescent="0.2">
      <c r="A230" s="40"/>
      <c r="B230" s="40"/>
      <c r="C230" s="41"/>
    </row>
    <row r="231" spans="1:3" x14ac:dyDescent="0.2">
      <c r="A231" s="40"/>
      <c r="B231" s="40"/>
      <c r="C231" s="41"/>
    </row>
    <row r="232" spans="1:3" x14ac:dyDescent="0.2">
      <c r="A232" s="40"/>
      <c r="B232" s="40"/>
      <c r="C232" s="41"/>
    </row>
    <row r="233" spans="1:3" x14ac:dyDescent="0.2">
      <c r="A233" s="40"/>
      <c r="B233" s="40"/>
      <c r="C233" s="41"/>
    </row>
    <row r="234" spans="1:3" x14ac:dyDescent="0.2">
      <c r="A234" s="40"/>
      <c r="B234" s="40"/>
      <c r="C234" s="41"/>
    </row>
    <row r="235" spans="1:3" x14ac:dyDescent="0.2">
      <c r="A235" s="40"/>
      <c r="B235" s="40"/>
      <c r="C235" s="41"/>
    </row>
    <row r="236" spans="1:3" x14ac:dyDescent="0.2">
      <c r="A236" s="40"/>
      <c r="B236" s="40"/>
      <c r="C236" s="41"/>
    </row>
    <row r="237" spans="1:3" x14ac:dyDescent="0.2">
      <c r="A237" s="40"/>
      <c r="B237" s="40"/>
      <c r="C237" s="41"/>
    </row>
    <row r="238" spans="1:3" x14ac:dyDescent="0.2">
      <c r="A238" s="40"/>
      <c r="B238" s="40"/>
      <c r="C238" s="41"/>
    </row>
    <row r="239" spans="1:3" x14ac:dyDescent="0.2">
      <c r="A239" s="40"/>
      <c r="B239" s="40"/>
      <c r="C239" s="41"/>
    </row>
    <row r="240" spans="1:3" x14ac:dyDescent="0.2">
      <c r="A240" s="40"/>
      <c r="B240" s="40"/>
      <c r="C240" s="41"/>
    </row>
    <row r="241" spans="1:3" x14ac:dyDescent="0.2">
      <c r="A241" s="40"/>
      <c r="B241" s="40"/>
      <c r="C241" s="41"/>
    </row>
    <row r="242" spans="1:3" x14ac:dyDescent="0.2">
      <c r="A242" s="40"/>
      <c r="B242" s="40"/>
      <c r="C242" s="41"/>
    </row>
    <row r="243" spans="1:3" x14ac:dyDescent="0.2">
      <c r="A243" s="40"/>
      <c r="B243" s="40"/>
      <c r="C243" s="41"/>
    </row>
    <row r="244" spans="1:3" x14ac:dyDescent="0.2">
      <c r="A244" s="40"/>
      <c r="B244" s="40"/>
      <c r="C244" s="41"/>
    </row>
    <row r="245" spans="1:3" x14ac:dyDescent="0.2">
      <c r="A245" s="40"/>
      <c r="B245" s="40"/>
      <c r="C245" s="41"/>
    </row>
    <row r="246" spans="1:3" x14ac:dyDescent="0.2">
      <c r="A246" s="40"/>
      <c r="B246" s="40"/>
      <c r="C246" s="41"/>
    </row>
    <row r="247" spans="1:3" x14ac:dyDescent="0.2">
      <c r="A247" s="40"/>
      <c r="B247" s="40"/>
      <c r="C247" s="41"/>
    </row>
    <row r="248" spans="1:3" x14ac:dyDescent="0.2">
      <c r="A248" s="40"/>
      <c r="B248" s="40"/>
      <c r="C248" s="41"/>
    </row>
    <row r="249" spans="1:3" x14ac:dyDescent="0.2">
      <c r="A249" s="40"/>
      <c r="B249" s="40"/>
      <c r="C249" s="41"/>
    </row>
    <row r="250" spans="1:3" x14ac:dyDescent="0.2">
      <c r="A250" s="40"/>
      <c r="B250" s="40"/>
      <c r="C250" s="41"/>
    </row>
    <row r="251" spans="1:3" x14ac:dyDescent="0.2">
      <c r="A251" s="40"/>
      <c r="B251" s="40"/>
      <c r="C251" s="41"/>
    </row>
    <row r="252" spans="1:3" x14ac:dyDescent="0.2">
      <c r="A252" s="40"/>
      <c r="B252" s="40"/>
      <c r="C252" s="41"/>
    </row>
    <row r="253" spans="1:3" x14ac:dyDescent="0.2">
      <c r="A253" s="40"/>
      <c r="B253" s="40"/>
      <c r="C253" s="41"/>
    </row>
    <row r="254" spans="1:3" x14ac:dyDescent="0.2">
      <c r="A254" s="40"/>
      <c r="B254" s="40"/>
      <c r="C254" s="41"/>
    </row>
    <row r="255" spans="1:3" x14ac:dyDescent="0.2">
      <c r="A255" s="40"/>
      <c r="B255" s="40"/>
      <c r="C255" s="41"/>
    </row>
    <row r="256" spans="1:3" x14ac:dyDescent="0.2">
      <c r="A256" s="40"/>
      <c r="B256" s="40"/>
      <c r="C256" s="41"/>
    </row>
    <row r="257" spans="1:3" x14ac:dyDescent="0.2">
      <c r="A257" s="40"/>
      <c r="B257" s="40"/>
      <c r="C257" s="41"/>
    </row>
    <row r="258" spans="1:3" x14ac:dyDescent="0.2">
      <c r="A258" s="40"/>
      <c r="B258" s="40"/>
      <c r="C258" s="41"/>
    </row>
    <row r="259" spans="1:3" x14ac:dyDescent="0.2">
      <c r="A259" s="40"/>
      <c r="B259" s="40"/>
      <c r="C259" s="41"/>
    </row>
    <row r="260" spans="1:3" x14ac:dyDescent="0.2">
      <c r="A260" s="40"/>
      <c r="B260" s="40"/>
      <c r="C260" s="41"/>
    </row>
    <row r="261" spans="1:3" x14ac:dyDescent="0.2">
      <c r="A261" s="40"/>
      <c r="B261" s="40"/>
      <c r="C261" s="41"/>
    </row>
    <row r="262" spans="1:3" x14ac:dyDescent="0.2">
      <c r="A262" s="40"/>
      <c r="B262" s="40"/>
      <c r="C262" s="41"/>
    </row>
    <row r="263" spans="1:3" x14ac:dyDescent="0.2">
      <c r="A263" s="40"/>
      <c r="B263" s="40"/>
      <c r="C263" s="41"/>
    </row>
    <row r="264" spans="1:3" x14ac:dyDescent="0.2">
      <c r="A264" s="40"/>
      <c r="B264" s="40"/>
      <c r="C264" s="41"/>
    </row>
    <row r="265" spans="1:3" x14ac:dyDescent="0.2">
      <c r="A265" s="40"/>
      <c r="B265" s="40"/>
      <c r="C265" s="41"/>
    </row>
    <row r="266" spans="1:3" x14ac:dyDescent="0.2">
      <c r="A266" s="40"/>
      <c r="B266" s="40"/>
      <c r="C266" s="41"/>
    </row>
    <row r="267" spans="1:3" x14ac:dyDescent="0.2">
      <c r="A267" s="40"/>
      <c r="B267" s="40"/>
      <c r="C267" s="41"/>
    </row>
    <row r="268" spans="1:3" x14ac:dyDescent="0.2">
      <c r="A268" s="40"/>
      <c r="B268" s="40"/>
      <c r="C268" s="41"/>
    </row>
    <row r="269" spans="1:3" x14ac:dyDescent="0.2">
      <c r="A269" s="40"/>
      <c r="B269" s="40"/>
      <c r="C269" s="41"/>
    </row>
    <row r="270" spans="1:3" x14ac:dyDescent="0.2">
      <c r="A270" s="40"/>
      <c r="B270" s="40"/>
      <c r="C270" s="41"/>
    </row>
    <row r="271" spans="1:3" x14ac:dyDescent="0.2">
      <c r="A271" s="40"/>
      <c r="B271" s="40"/>
      <c r="C271" s="41"/>
    </row>
    <row r="272" spans="1:3" x14ac:dyDescent="0.2">
      <c r="A272" s="40"/>
      <c r="B272" s="40"/>
      <c r="C272" s="41"/>
    </row>
    <row r="273" spans="1:3" x14ac:dyDescent="0.2">
      <c r="A273" s="40"/>
      <c r="B273" s="40"/>
      <c r="C273" s="41"/>
    </row>
    <row r="274" spans="1:3" x14ac:dyDescent="0.2">
      <c r="A274" s="40"/>
      <c r="B274" s="40"/>
      <c r="C274" s="41"/>
    </row>
    <row r="275" spans="1:3" x14ac:dyDescent="0.2">
      <c r="A275" s="40"/>
      <c r="B275" s="40"/>
      <c r="C275" s="41"/>
    </row>
    <row r="276" spans="1:3" x14ac:dyDescent="0.2">
      <c r="A276" s="40"/>
      <c r="B276" s="40"/>
      <c r="C276" s="41"/>
    </row>
    <row r="277" spans="1:3" x14ac:dyDescent="0.2">
      <c r="A277" s="40"/>
      <c r="B277" s="40"/>
      <c r="C277" s="41"/>
    </row>
    <row r="278" spans="1:3" x14ac:dyDescent="0.2">
      <c r="A278" s="40"/>
      <c r="B278" s="40"/>
      <c r="C278" s="41"/>
    </row>
    <row r="279" spans="1:3" x14ac:dyDescent="0.2">
      <c r="A279" s="40"/>
      <c r="B279" s="40"/>
      <c r="C279" s="41"/>
    </row>
    <row r="280" spans="1:3" x14ac:dyDescent="0.2">
      <c r="A280" s="40"/>
      <c r="B280" s="40"/>
      <c r="C280" s="41"/>
    </row>
    <row r="281" spans="1:3" x14ac:dyDescent="0.2">
      <c r="A281" s="40"/>
      <c r="B281" s="40"/>
      <c r="C281" s="41"/>
    </row>
    <row r="282" spans="1:3" x14ac:dyDescent="0.2">
      <c r="A282" s="38"/>
      <c r="B282" s="38"/>
      <c r="C282" s="39"/>
    </row>
    <row r="283" spans="1:3" x14ac:dyDescent="0.2">
      <c r="A283" s="38"/>
      <c r="B283" s="38"/>
      <c r="C283" s="39"/>
    </row>
    <row r="284" spans="1:3" x14ac:dyDescent="0.2">
      <c r="A284" s="38"/>
      <c r="B284" s="38"/>
      <c r="C284" s="39"/>
    </row>
    <row r="285" spans="1:3" x14ac:dyDescent="0.2">
      <c r="A285" s="38"/>
      <c r="B285" s="38"/>
      <c r="C285" s="39"/>
    </row>
    <row r="286" spans="1:3" x14ac:dyDescent="0.2">
      <c r="A286" s="38"/>
      <c r="B286" s="38"/>
      <c r="C286" s="39"/>
    </row>
    <row r="287" spans="1:3" x14ac:dyDescent="0.2">
      <c r="A287" s="38"/>
      <c r="B287" s="38"/>
      <c r="C287" s="39"/>
    </row>
    <row r="288" spans="1:3" x14ac:dyDescent="0.2">
      <c r="A288" s="38"/>
      <c r="B288" s="38"/>
      <c r="C288" s="39"/>
    </row>
    <row r="289" spans="1:3" x14ac:dyDescent="0.2">
      <c r="A289" s="38"/>
      <c r="B289" s="38"/>
      <c r="C289" s="39"/>
    </row>
    <row r="290" spans="1:3" x14ac:dyDescent="0.2">
      <c r="A290" s="38"/>
      <c r="B290" s="38"/>
      <c r="C290" s="39"/>
    </row>
    <row r="291" spans="1:3" x14ac:dyDescent="0.2">
      <c r="A291" s="38"/>
      <c r="B291" s="38"/>
      <c r="C291" s="39"/>
    </row>
    <row r="292" spans="1:3" x14ac:dyDescent="0.2">
      <c r="A292" s="38"/>
      <c r="B292" s="38"/>
      <c r="C292" s="39"/>
    </row>
    <row r="293" spans="1:3" x14ac:dyDescent="0.2">
      <c r="A293" s="38"/>
      <c r="B293" s="38"/>
      <c r="C293" s="39"/>
    </row>
    <row r="294" spans="1:3" x14ac:dyDescent="0.2">
      <c r="A294" s="38"/>
      <c r="B294" s="38"/>
      <c r="C294" s="39"/>
    </row>
    <row r="295" spans="1:3" x14ac:dyDescent="0.2">
      <c r="A295" s="38"/>
      <c r="B295" s="38"/>
      <c r="C295" s="39"/>
    </row>
    <row r="296" spans="1:3" x14ac:dyDescent="0.2">
      <c r="A296" s="38"/>
      <c r="B296" s="38"/>
      <c r="C296" s="39"/>
    </row>
    <row r="297" spans="1:3" x14ac:dyDescent="0.2">
      <c r="A297" s="38"/>
      <c r="B297" s="38"/>
      <c r="C297" s="39"/>
    </row>
    <row r="298" spans="1:3" x14ac:dyDescent="0.2">
      <c r="A298" s="38"/>
      <c r="B298" s="38"/>
      <c r="C298" s="39"/>
    </row>
    <row r="299" spans="1:3" x14ac:dyDescent="0.2">
      <c r="A299" s="38"/>
      <c r="B299" s="38"/>
      <c r="C299" s="39"/>
    </row>
    <row r="300" spans="1:3" x14ac:dyDescent="0.2">
      <c r="A300" s="38"/>
      <c r="B300" s="38"/>
      <c r="C300" s="39"/>
    </row>
    <row r="301" spans="1:3" x14ac:dyDescent="0.2">
      <c r="A301" s="38"/>
      <c r="B301" s="38"/>
      <c r="C301" s="39"/>
    </row>
    <row r="302" spans="1:3" x14ac:dyDescent="0.2">
      <c r="A302" s="38"/>
      <c r="B302" s="38"/>
      <c r="C302" s="39"/>
    </row>
    <row r="303" spans="1:3" x14ac:dyDescent="0.2">
      <c r="A303" s="38"/>
      <c r="B303" s="38"/>
      <c r="C303" s="39"/>
    </row>
    <row r="304" spans="1:3" x14ac:dyDescent="0.2">
      <c r="A304" s="38"/>
      <c r="B304" s="38"/>
      <c r="C304" s="39"/>
    </row>
    <row r="305" spans="1:3" x14ac:dyDescent="0.2">
      <c r="A305" s="38"/>
      <c r="B305" s="38"/>
      <c r="C305" s="39"/>
    </row>
    <row r="306" spans="1:3" x14ac:dyDescent="0.2">
      <c r="A306" s="38"/>
      <c r="B306" s="38"/>
      <c r="C306" s="39"/>
    </row>
    <row r="307" spans="1:3" x14ac:dyDescent="0.2">
      <c r="A307" s="38"/>
      <c r="B307" s="38"/>
      <c r="C307" s="39"/>
    </row>
    <row r="308" spans="1:3" x14ac:dyDescent="0.2">
      <c r="A308" s="38"/>
      <c r="B308" s="38"/>
      <c r="C308" s="39"/>
    </row>
    <row r="309" spans="1:3" x14ac:dyDescent="0.2">
      <c r="A309" s="38"/>
      <c r="B309" s="38"/>
      <c r="C309" s="39"/>
    </row>
    <row r="310" spans="1:3" x14ac:dyDescent="0.2">
      <c r="A310" s="38"/>
      <c r="B310" s="38"/>
      <c r="C310" s="39"/>
    </row>
    <row r="311" spans="1:3" x14ac:dyDescent="0.2">
      <c r="A311" s="38"/>
      <c r="B311" s="38"/>
      <c r="C311" s="39"/>
    </row>
    <row r="312" spans="1:3" x14ac:dyDescent="0.2">
      <c r="A312" s="38"/>
      <c r="B312" s="38"/>
      <c r="C312" s="39"/>
    </row>
    <row r="313" spans="1:3" x14ac:dyDescent="0.2">
      <c r="A313" s="38"/>
      <c r="B313" s="38"/>
      <c r="C313" s="39"/>
    </row>
    <row r="314" spans="1:3" x14ac:dyDescent="0.2">
      <c r="A314" s="38"/>
      <c r="B314" s="38"/>
      <c r="C314" s="39"/>
    </row>
    <row r="315" spans="1:3" x14ac:dyDescent="0.2">
      <c r="A315" s="38"/>
      <c r="B315" s="38"/>
      <c r="C315" s="39"/>
    </row>
    <row r="316" spans="1:3" x14ac:dyDescent="0.2">
      <c r="A316" s="38"/>
      <c r="B316" s="38"/>
      <c r="C316" s="39"/>
    </row>
    <row r="317" spans="1:3" x14ac:dyDescent="0.2">
      <c r="A317" s="38"/>
      <c r="B317" s="38"/>
      <c r="C317" s="39"/>
    </row>
    <row r="318" spans="1:3" x14ac:dyDescent="0.2">
      <c r="A318" s="38"/>
      <c r="B318" s="38"/>
      <c r="C318" s="39"/>
    </row>
    <row r="319" spans="1:3" x14ac:dyDescent="0.2">
      <c r="A319" s="38"/>
      <c r="B319" s="38"/>
      <c r="C319" s="39"/>
    </row>
    <row r="320" spans="1:3" x14ac:dyDescent="0.2">
      <c r="A320" s="38"/>
      <c r="B320" s="38"/>
      <c r="C320" s="39"/>
    </row>
    <row r="321" spans="1:3" x14ac:dyDescent="0.2">
      <c r="A321" s="38"/>
      <c r="B321" s="38"/>
      <c r="C321" s="39"/>
    </row>
    <row r="322" spans="1:3" x14ac:dyDescent="0.2">
      <c r="A322" s="38"/>
      <c r="B322" s="38"/>
      <c r="C322" s="39"/>
    </row>
    <row r="323" spans="1:3" x14ac:dyDescent="0.2">
      <c r="A323" s="38"/>
      <c r="B323" s="38"/>
      <c r="C323" s="39"/>
    </row>
    <row r="324" spans="1:3" x14ac:dyDescent="0.2">
      <c r="A324" s="38"/>
      <c r="B324" s="38"/>
      <c r="C324" s="39"/>
    </row>
    <row r="325" spans="1:3" x14ac:dyDescent="0.2">
      <c r="A325" s="38"/>
      <c r="B325" s="38"/>
      <c r="C325" s="39"/>
    </row>
    <row r="326" spans="1:3" x14ac:dyDescent="0.2">
      <c r="A326" s="38"/>
      <c r="B326" s="38"/>
      <c r="C326" s="39"/>
    </row>
    <row r="327" spans="1:3" x14ac:dyDescent="0.2">
      <c r="A327" s="38"/>
      <c r="B327" s="38"/>
      <c r="C327" s="39"/>
    </row>
    <row r="328" spans="1:3" x14ac:dyDescent="0.2">
      <c r="A328" s="38"/>
      <c r="B328" s="38"/>
      <c r="C328" s="39"/>
    </row>
    <row r="329" spans="1:3" x14ac:dyDescent="0.2">
      <c r="A329" s="38"/>
      <c r="B329" s="38"/>
      <c r="C329" s="39"/>
    </row>
    <row r="330" spans="1:3" x14ac:dyDescent="0.2">
      <c r="A330" s="38"/>
      <c r="B330" s="38"/>
      <c r="C330" s="39"/>
    </row>
    <row r="331" spans="1:3" x14ac:dyDescent="0.2">
      <c r="A331" s="38"/>
      <c r="B331" s="38"/>
      <c r="C331" s="39"/>
    </row>
    <row r="332" spans="1:3" x14ac:dyDescent="0.2">
      <c r="A332" s="38"/>
      <c r="B332" s="38"/>
      <c r="C332" s="39"/>
    </row>
    <row r="333" spans="1:3" x14ac:dyDescent="0.2">
      <c r="A333" s="38"/>
      <c r="B333" s="38"/>
      <c r="C333" s="39"/>
    </row>
    <row r="334" spans="1:3" x14ac:dyDescent="0.2">
      <c r="A334" s="38"/>
      <c r="B334" s="38"/>
      <c r="C334" s="39"/>
    </row>
    <row r="335" spans="1:3" x14ac:dyDescent="0.2">
      <c r="A335" s="38"/>
      <c r="B335" s="38"/>
      <c r="C335" s="39"/>
    </row>
    <row r="336" spans="1:3" x14ac:dyDescent="0.2">
      <c r="A336" s="38"/>
      <c r="B336" s="38"/>
      <c r="C336" s="39"/>
    </row>
    <row r="337" spans="1:3" x14ac:dyDescent="0.2">
      <c r="A337" s="38"/>
      <c r="B337" s="38"/>
      <c r="C337" s="39"/>
    </row>
    <row r="338" spans="1:3" x14ac:dyDescent="0.2">
      <c r="A338" s="38"/>
      <c r="B338" s="38"/>
      <c r="C338" s="39"/>
    </row>
    <row r="339" spans="1:3" x14ac:dyDescent="0.2">
      <c r="A339" s="38"/>
      <c r="B339" s="38"/>
      <c r="C339" s="39"/>
    </row>
    <row r="340" spans="1:3" x14ac:dyDescent="0.2">
      <c r="A340" s="38"/>
      <c r="B340" s="38"/>
      <c r="C340" s="39"/>
    </row>
    <row r="341" spans="1:3" x14ac:dyDescent="0.2">
      <c r="A341" s="38"/>
      <c r="B341" s="38"/>
      <c r="C341" s="39"/>
    </row>
    <row r="342" spans="1:3" x14ac:dyDescent="0.2">
      <c r="A342" s="38"/>
      <c r="B342" s="38"/>
      <c r="C342" s="39"/>
    </row>
    <row r="343" spans="1:3" x14ac:dyDescent="0.2">
      <c r="A343" s="38"/>
      <c r="B343" s="38"/>
      <c r="C343" s="39"/>
    </row>
    <row r="344" spans="1:3" x14ac:dyDescent="0.2">
      <c r="A344" s="38"/>
      <c r="B344" s="38"/>
      <c r="C344" s="39"/>
    </row>
    <row r="345" spans="1:3" x14ac:dyDescent="0.2">
      <c r="A345" s="38"/>
      <c r="B345" s="38"/>
      <c r="C345" s="39"/>
    </row>
    <row r="346" spans="1:3" x14ac:dyDescent="0.2">
      <c r="A346" s="38"/>
      <c r="B346" s="38"/>
      <c r="C346" s="39"/>
    </row>
    <row r="347" spans="1:3" x14ac:dyDescent="0.2">
      <c r="A347" s="38"/>
      <c r="B347" s="38"/>
      <c r="C347" s="39"/>
    </row>
    <row r="348" spans="1:3" x14ac:dyDescent="0.2">
      <c r="A348" s="38"/>
      <c r="B348" s="38"/>
      <c r="C348" s="39"/>
    </row>
    <row r="349" spans="1:3" x14ac:dyDescent="0.2">
      <c r="A349" s="38"/>
      <c r="B349" s="38"/>
      <c r="C349" s="39"/>
    </row>
    <row r="350" spans="1:3" x14ac:dyDescent="0.2">
      <c r="A350" s="38"/>
      <c r="B350" s="38"/>
      <c r="C350" s="39"/>
    </row>
    <row r="351" spans="1:3" x14ac:dyDescent="0.2">
      <c r="A351" s="38"/>
      <c r="B351" s="38"/>
      <c r="C351" s="39"/>
    </row>
    <row r="352" spans="1:3" x14ac:dyDescent="0.2">
      <c r="A352" s="38"/>
      <c r="B352" s="38"/>
      <c r="C352" s="39"/>
    </row>
  </sheetData>
  <pageMargins left="0.7" right="0.7" top="0.75" bottom="0.75" header="0.3" footer="0.3"/>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I40"/>
  <sheetViews>
    <sheetView topLeftCell="A2" zoomScaleNormal="100" workbookViewId="0">
      <selection activeCell="C12" sqref="C12"/>
    </sheetView>
  </sheetViews>
  <sheetFormatPr defaultColWidth="9.140625" defaultRowHeight="15" customHeight="1" x14ac:dyDescent="0.2"/>
  <cols>
    <col min="1" max="1" width="10.5703125" style="43" customWidth="1"/>
    <col min="2" max="6" width="14.42578125" style="43" customWidth="1"/>
    <col min="7" max="7" width="9.140625" style="43"/>
    <col min="8" max="8" width="25.42578125" style="43" customWidth="1"/>
    <col min="9" max="16384" width="9.140625" style="43"/>
  </cols>
  <sheetData>
    <row r="1" spans="1:9" ht="77.25" customHeight="1" x14ac:dyDescent="0.2">
      <c r="A1" s="42"/>
      <c r="B1" s="42"/>
      <c r="C1" s="42"/>
      <c r="D1" s="42"/>
      <c r="E1" s="42"/>
      <c r="F1" s="42"/>
      <c r="G1" s="42"/>
      <c r="H1" s="42"/>
      <c r="I1" s="42"/>
    </row>
    <row r="2" spans="1:9" ht="15" customHeight="1" x14ac:dyDescent="0.2">
      <c r="A2" s="44"/>
      <c r="B2" s="44"/>
      <c r="C2" s="44"/>
      <c r="D2" s="44"/>
      <c r="E2" s="44"/>
      <c r="F2" s="44"/>
      <c r="G2" s="30"/>
      <c r="H2" s="30"/>
      <c r="I2" s="30"/>
    </row>
    <row r="3" spans="1:9" ht="30" customHeight="1" x14ac:dyDescent="0.25">
      <c r="A3" s="30"/>
      <c r="B3" s="65"/>
      <c r="C3" s="65"/>
      <c r="D3" s="65"/>
      <c r="E3" s="65"/>
      <c r="F3" s="65"/>
      <c r="G3" s="30"/>
      <c r="H3" s="30"/>
      <c r="I3" s="30"/>
    </row>
    <row r="4" spans="1:9" ht="15" customHeight="1" x14ac:dyDescent="0.2">
      <c r="A4" s="30"/>
      <c r="B4" s="64" t="str">
        <f>FIRE0708!A4</f>
        <v>Primary fires</v>
      </c>
      <c r="C4" s="64"/>
      <c r="D4" s="64"/>
      <c r="E4" s="64"/>
      <c r="F4" s="64"/>
      <c r="G4" s="30"/>
      <c r="H4" s="30"/>
      <c r="I4" s="30"/>
    </row>
    <row r="5" spans="1:9" ht="60" customHeight="1" thickBot="1" x14ac:dyDescent="0.25">
      <c r="A5" s="30" t="s">
        <v>10</v>
      </c>
      <c r="B5" s="45" t="s">
        <v>1</v>
      </c>
      <c r="C5" s="45" t="s">
        <v>4</v>
      </c>
      <c r="D5" s="45" t="s">
        <v>2</v>
      </c>
      <c r="E5" s="45" t="s">
        <v>3</v>
      </c>
      <c r="F5" s="45" t="s">
        <v>13</v>
      </c>
      <c r="G5" s="30"/>
      <c r="H5" s="46" t="s">
        <v>56</v>
      </c>
      <c r="I5" s="30"/>
    </row>
    <row r="6" spans="1:9" ht="15" customHeight="1" thickBot="1" x14ac:dyDescent="0.25">
      <c r="A6" s="47" t="s">
        <v>5</v>
      </c>
      <c r="B6" s="59" cm="1">
        <f t="array" ref="B6">IF($B$4="Primary fires",ROUND(SUMPRODUCT(('Data - fires'!$A$2:$A$780=$A6)*('Data - fires'!$B$2:$B$780=B$5)*('Data - fires'!$C$2:$C$780))/SUMPRODUCT(('Data - fires'!$A$2:$A$780=$A6)*('Data - fires'!$C$2:$C$780)),2),ROUND(SUMPRODUCT(('Data - with casualties'!$A$2:$A$780=$A6)*('Data - with casualties'!$B$2:$B$780=B$5)*('Data - with casualties'!$C$2:$C$780))/SUMPRODUCT(('Data - with casualties'!$A$2:$A$780=$A6)*('Data - with casualties'!$C$2:$C$780)),2))</f>
        <v>0.71</v>
      </c>
      <c r="C6" s="59" cm="1">
        <f t="array" ref="C6">IF($B$4="Primary fires",ROUND(SUMPRODUCT(('Data - fires'!$A$2:$A$780=$A6)*('Data - fires'!$B$2:$B$780=C$5)*('Data - fires'!$C$2:$C$780))/SUMPRODUCT(('Data - fires'!$A$2:$A$780=$A6)*('Data - fires'!$C$2:$C$780)),2),ROUND(SUMPRODUCT(('Data - with casualties'!$A$2:$A$780=$A6)*('Data - with casualties'!$B$2:$B$780=C$5)*('Data - with casualties'!$C$2:$C$780))/SUMPRODUCT(('Data - with casualties'!$A$2:$A$780=$A6)*('Data - with casualties'!$C$2:$C$780)),2))</f>
        <v>0.02</v>
      </c>
      <c r="D6" s="59" cm="1">
        <f t="array" ref="D6">IF($B$4="Primary fires",ROUND(SUMPRODUCT(('Data - fires'!$A$2:$A$780=$A6)*('Data - fires'!$B$2:$B$780=D$5)*('Data - fires'!$C$2:$C$780))/SUMPRODUCT(('Data - fires'!$A$2:$A$780=$A6)*('Data - fires'!$C$2:$C$780)),2),ROUND(SUMPRODUCT(('Data - with casualties'!$A$2:$A$780=$A6)*('Data - with casualties'!$B$2:$B$780=D$5)*('Data - with casualties'!$C$2:$C$780))/SUMPRODUCT(('Data - with casualties'!$A$2:$A$780=$A6)*('Data - with casualties'!$C$2:$C$780)),2))</f>
        <v>0.01</v>
      </c>
      <c r="E6" s="59" cm="1">
        <f t="array" ref="E6">IF($B$4="Primary fires",ROUND(SUMPRODUCT(('Data - fires'!$A$2:$A$780=$A6)*('Data - fires'!$B$2:$B$780=E$5)*('Data - fires'!$C$2:$C$780))/SUMPRODUCT(('Data - fires'!$A$2:$A$780=$A6)*('Data - fires'!$C$2:$C$780)),2),ROUND(SUMPRODUCT(('Data - with casualties'!$A$2:$A$780=$A6)*('Data - with casualties'!$B$2:$B$780=E$5)*('Data - with casualties'!$C$2:$C$780))/SUMPRODUCT(('Data - with casualties'!$A$2:$A$780=$A6)*('Data - with casualties'!$C$2:$C$780)),2))</f>
        <v>0.17</v>
      </c>
      <c r="F6" s="59" cm="1">
        <f t="array" ref="F6">IF($B$4="Primary fires",ROUND(SUMPRODUCT(('Data - fires'!$A$2:$A$780=$A6)*('Data - fires'!$B$2:$B$780=F$5)*('Data - fires'!$C$2:$C$780))/SUMPRODUCT(('Data - fires'!$A$2:$A$780=$A6)*('Data - fires'!$C$2:$C$780)),2),ROUND(SUMPRODUCT(('Data - with casualties'!$A$2:$A$780=$A6)*('Data - with casualties'!$B$2:$B$780=F$5)*('Data - with casualties'!$C$2:$C$780))/SUMPRODUCT(('Data - with casualties'!$A$2:$A$780=$A6)*('Data - with casualties'!$C$2:$C$780)),2))</f>
        <v>0.09</v>
      </c>
      <c r="G6" s="48"/>
      <c r="H6" s="30"/>
      <c r="I6" s="30"/>
    </row>
    <row r="7" spans="1:9" ht="15" customHeight="1" thickBot="1" x14ac:dyDescent="0.25">
      <c r="A7" s="30" t="s">
        <v>6</v>
      </c>
      <c r="B7" s="59" cm="1">
        <f t="array" ref="B7">IF($B$4="Primary fires",ROUND(SUMPRODUCT(('Data - fires'!$A$2:$A$780=$A7)*('Data - fires'!$B$2:$B$780=B$5)*('Data - fires'!$C$2:$C$780))/SUMPRODUCT(('Data - fires'!$A$2:$A$780=$A7)*('Data - fires'!$C$2:$C$780)),2),ROUND(SUMPRODUCT(('Data - with casualties'!$A$2:$A$780=$A7)*('Data - with casualties'!$B$2:$B$780=B$5)*('Data - with casualties'!$C$2:$C$780))/SUMPRODUCT(('Data - with casualties'!$A$2:$A$780=$A7)*('Data - with casualties'!$C$2:$C$780)),2))</f>
        <v>0.69</v>
      </c>
      <c r="C7" s="59" cm="1">
        <f t="array" ref="C7">IF($B$4="Primary fires",ROUND(SUMPRODUCT(('Data - fires'!$A$2:$A$780=$A7)*('Data - fires'!$B$2:$B$780=C$5)*('Data - fires'!$C$2:$C$780))/SUMPRODUCT(('Data - fires'!$A$2:$A$780=$A7)*('Data - fires'!$C$2:$C$780)),2),ROUND(SUMPRODUCT(('Data - with casualties'!$A$2:$A$780=$A7)*('Data - with casualties'!$B$2:$B$780=C$5)*('Data - with casualties'!$C$2:$C$780))/SUMPRODUCT(('Data - with casualties'!$A$2:$A$780=$A7)*('Data - with casualties'!$C$2:$C$780)),2))</f>
        <v>0.01</v>
      </c>
      <c r="D7" s="59" cm="1">
        <f t="array" ref="D7">IF($B$4="Primary fires",ROUND(SUMPRODUCT(('Data - fires'!$A$2:$A$780=$A7)*('Data - fires'!$B$2:$B$780=D$5)*('Data - fires'!$C$2:$C$780))/SUMPRODUCT(('Data - fires'!$A$2:$A$780=$A7)*('Data - fires'!$C$2:$C$780)),2),ROUND(SUMPRODUCT(('Data - with casualties'!$A$2:$A$780=$A7)*('Data - with casualties'!$B$2:$B$780=D$5)*('Data - with casualties'!$C$2:$C$780))/SUMPRODUCT(('Data - with casualties'!$A$2:$A$780=$A7)*('Data - with casualties'!$C$2:$C$780)),2))</f>
        <v>0.01</v>
      </c>
      <c r="E7" s="59" cm="1">
        <f t="array" ref="E7">IF($B$4="Primary fires",ROUND(SUMPRODUCT(('Data - fires'!$A$2:$A$780=$A7)*('Data - fires'!$B$2:$B$780=E$5)*('Data - fires'!$C$2:$C$780))/SUMPRODUCT(('Data - fires'!$A$2:$A$780=$A7)*('Data - fires'!$C$2:$C$780)),2),ROUND(SUMPRODUCT(('Data - with casualties'!$A$2:$A$780=$A7)*('Data - with casualties'!$B$2:$B$780=E$5)*('Data - with casualties'!$C$2:$C$780))/SUMPRODUCT(('Data - with casualties'!$A$2:$A$780=$A7)*('Data - with casualties'!$C$2:$C$780)),2))</f>
        <v>0.19</v>
      </c>
      <c r="F7" s="59" cm="1">
        <f t="array" ref="F7">IF($B$4="Primary fires",ROUND(SUMPRODUCT(('Data - fires'!$A$2:$A$780=$A7)*('Data - fires'!$B$2:$B$780=F$5)*('Data - fires'!$C$2:$C$780))/SUMPRODUCT(('Data - fires'!$A$2:$A$780=$A7)*('Data - fires'!$C$2:$C$780)),2),ROUND(SUMPRODUCT(('Data - with casualties'!$A$2:$A$780=$A7)*('Data - with casualties'!$B$2:$B$780=F$5)*('Data - with casualties'!$C$2:$C$780))/SUMPRODUCT(('Data - with casualties'!$A$2:$A$780=$A7)*('Data - with casualties'!$C$2:$C$780)),2))</f>
        <v>0.1</v>
      </c>
      <c r="G7" s="30"/>
      <c r="H7" s="30"/>
      <c r="I7" s="30"/>
    </row>
    <row r="8" spans="1:9" ht="15" customHeight="1" thickBot="1" x14ac:dyDescent="0.25">
      <c r="A8" s="30" t="s">
        <v>7</v>
      </c>
      <c r="B8" s="59" cm="1">
        <f t="array" ref="B8">IF($B$4="Primary fires",ROUND(SUMPRODUCT(('Data - fires'!$A$2:$A$780=$A8)*('Data - fires'!$B$2:$B$780=B$5)*('Data - fires'!$C$2:$C$780))/SUMPRODUCT(('Data - fires'!$A$2:$A$780=$A8)*('Data - fires'!$C$2:$C$780)),2),ROUND(SUMPRODUCT(('Data - with casualties'!$A$2:$A$780=$A8)*('Data - with casualties'!$B$2:$B$780=B$5)*('Data - with casualties'!$C$2:$C$780))/SUMPRODUCT(('Data - with casualties'!$A$2:$A$780=$A8)*('Data - with casualties'!$C$2:$C$780)),2))</f>
        <v>0.73</v>
      </c>
      <c r="C8" s="59" cm="1">
        <f t="array" ref="C8">IF($B$4="Primary fires",ROUND(SUMPRODUCT(('Data - fires'!$A$2:$A$780=$A8)*('Data - fires'!$B$2:$B$780=C$5)*('Data - fires'!$C$2:$C$780))/SUMPRODUCT(('Data - fires'!$A$2:$A$780=$A8)*('Data - fires'!$C$2:$C$780)),2),ROUND(SUMPRODUCT(('Data - with casualties'!$A$2:$A$780=$A8)*('Data - with casualties'!$B$2:$B$780=C$5)*('Data - with casualties'!$C$2:$C$780))/SUMPRODUCT(('Data - with casualties'!$A$2:$A$780=$A8)*('Data - with casualties'!$C$2:$C$780)),2))</f>
        <v>0.02</v>
      </c>
      <c r="D8" s="59" cm="1">
        <f t="array" ref="D8">IF($B$4="Primary fires",ROUND(SUMPRODUCT(('Data - fires'!$A$2:$A$780=$A8)*('Data - fires'!$B$2:$B$780=D$5)*('Data - fires'!$C$2:$C$780))/SUMPRODUCT(('Data - fires'!$A$2:$A$780=$A8)*('Data - fires'!$C$2:$C$780)),2),ROUND(SUMPRODUCT(('Data - with casualties'!$A$2:$A$780=$A8)*('Data - with casualties'!$B$2:$B$780=D$5)*('Data - with casualties'!$C$2:$C$780))/SUMPRODUCT(('Data - with casualties'!$A$2:$A$780=$A8)*('Data - with casualties'!$C$2:$C$780)),2))</f>
        <v>0.01</v>
      </c>
      <c r="E8" s="59" cm="1">
        <f t="array" ref="E8">IF($B$4="Primary fires",ROUND(SUMPRODUCT(('Data - fires'!$A$2:$A$780=$A8)*('Data - fires'!$B$2:$B$780=E$5)*('Data - fires'!$C$2:$C$780))/SUMPRODUCT(('Data - fires'!$A$2:$A$780=$A8)*('Data - fires'!$C$2:$C$780)),2),ROUND(SUMPRODUCT(('Data - with casualties'!$A$2:$A$780=$A8)*('Data - with casualties'!$B$2:$B$780=E$5)*('Data - with casualties'!$C$2:$C$780))/SUMPRODUCT(('Data - with casualties'!$A$2:$A$780=$A8)*('Data - with casualties'!$C$2:$C$780)),2))</f>
        <v>0.17</v>
      </c>
      <c r="F8" s="59" cm="1">
        <f t="array" ref="F8">IF($B$4="Primary fires",ROUND(SUMPRODUCT(('Data - fires'!$A$2:$A$780=$A8)*('Data - fires'!$B$2:$B$780=F$5)*('Data - fires'!$C$2:$C$780))/SUMPRODUCT(('Data - fires'!$A$2:$A$780=$A8)*('Data - fires'!$C$2:$C$780)),2),ROUND(SUMPRODUCT(('Data - with casualties'!$A$2:$A$780=$A8)*('Data - with casualties'!$B$2:$B$780=F$5)*('Data - with casualties'!$C$2:$C$780))/SUMPRODUCT(('Data - with casualties'!$A$2:$A$780=$A8)*('Data - with casualties'!$C$2:$C$780)),2))</f>
        <v>7.0000000000000007E-2</v>
      </c>
      <c r="G8" s="30"/>
      <c r="H8" s="30" cm="1">
        <f t="array" ref="H8">ROUND(SUMPRODUCT(('Data - fires'!$A$2:$A$780=$A6)*('Data - fires'!$B$2:$B$780=B$5)*('Data - fires'!$C$2:$C$780))/SUMPRODUCT(('Data - fires'!$A$2:$A$780=$A6)*('Data - fires'!$C$2:$C$780)),2)</f>
        <v>0.71</v>
      </c>
      <c r="I8" s="30"/>
    </row>
    <row r="9" spans="1:9" ht="15" customHeight="1" thickBot="1" x14ac:dyDescent="0.25">
      <c r="A9" s="30" t="s">
        <v>8</v>
      </c>
      <c r="B9" s="59" cm="1">
        <f t="array" ref="B9">IF($B$4="Primary fires",ROUND(SUMPRODUCT(('Data - fires'!$A$2:$A$780=$A9)*('Data - fires'!$B$2:$B$780=B$5)*('Data - fires'!$C$2:$C$780))/SUMPRODUCT(('Data - fires'!$A$2:$A$780=$A9)*('Data - fires'!$C$2:$C$780)),2),ROUND(SUMPRODUCT(('Data - with casualties'!$A$2:$A$780=$A9)*('Data - with casualties'!$B$2:$B$780=B$5)*('Data - with casualties'!$C$2:$C$780))/SUMPRODUCT(('Data - with casualties'!$A$2:$A$780=$A9)*('Data - with casualties'!$C$2:$C$780)),2))</f>
        <v>0.71</v>
      </c>
      <c r="C9" s="59" cm="1">
        <f t="array" ref="C9">IF($B$4="Primary fires",ROUND(SUMPRODUCT(('Data - fires'!$A$2:$A$780=$A9)*('Data - fires'!$B$2:$B$780=C$5)*('Data - fires'!$C$2:$C$780))/SUMPRODUCT(('Data - fires'!$A$2:$A$780=$A9)*('Data - fires'!$C$2:$C$780)),2),ROUND(SUMPRODUCT(('Data - with casualties'!$A$2:$A$780=$A9)*('Data - with casualties'!$B$2:$B$780=C$5)*('Data - with casualties'!$C$2:$C$780))/SUMPRODUCT(('Data - with casualties'!$A$2:$A$780=$A9)*('Data - with casualties'!$C$2:$C$780)),2))</f>
        <v>0.01</v>
      </c>
      <c r="D9" s="59" cm="1">
        <f t="array" ref="D9">IF($B$4="Primary fires",ROUND(SUMPRODUCT(('Data - fires'!$A$2:$A$780=$A9)*('Data - fires'!$B$2:$B$780=D$5)*('Data - fires'!$C$2:$C$780))/SUMPRODUCT(('Data - fires'!$A$2:$A$780=$A9)*('Data - fires'!$C$2:$C$780)),2),ROUND(SUMPRODUCT(('Data - with casualties'!$A$2:$A$780=$A9)*('Data - with casualties'!$B$2:$B$780=D$5)*('Data - with casualties'!$C$2:$C$780))/SUMPRODUCT(('Data - with casualties'!$A$2:$A$780=$A9)*('Data - with casualties'!$C$2:$C$780)),2))</f>
        <v>0.01</v>
      </c>
      <c r="E9" s="59" cm="1">
        <f t="array" ref="E9">IF($B$4="Primary fires",ROUND(SUMPRODUCT(('Data - fires'!$A$2:$A$780=$A9)*('Data - fires'!$B$2:$B$780=E$5)*('Data - fires'!$C$2:$C$780))/SUMPRODUCT(('Data - fires'!$A$2:$A$780=$A9)*('Data - fires'!$C$2:$C$780)),2),ROUND(SUMPRODUCT(('Data - with casualties'!$A$2:$A$780=$A9)*('Data - with casualties'!$B$2:$B$780=E$5)*('Data - with casualties'!$C$2:$C$780))/SUMPRODUCT(('Data - with casualties'!$A$2:$A$780=$A9)*('Data - with casualties'!$C$2:$C$780)),2))</f>
        <v>0.18</v>
      </c>
      <c r="F9" s="59" cm="1">
        <f t="array" ref="F9">IF($B$4="Primary fires",ROUND(SUMPRODUCT(('Data - fires'!$A$2:$A$780=$A9)*('Data - fires'!$B$2:$B$780=F$5)*('Data - fires'!$C$2:$C$780))/SUMPRODUCT(('Data - fires'!$A$2:$A$780=$A9)*('Data - fires'!$C$2:$C$780)),2),ROUND(SUMPRODUCT(('Data - with casualties'!$A$2:$A$780=$A9)*('Data - with casualties'!$B$2:$B$780=F$5)*('Data - with casualties'!$C$2:$C$780))/SUMPRODUCT(('Data - with casualties'!$A$2:$A$780=$A9)*('Data - with casualties'!$C$2:$C$780)),2))</f>
        <v>0.09</v>
      </c>
      <c r="G9" s="30"/>
      <c r="H9" s="30" t="e" cm="1">
        <f t="array" ref="H9">ROUND(SUMPRODUCT(('[3]Data - fires with casualties'!$A$2:$A$780=$A6)*('[3]Data - fires with casualties'!$B$2:$B$780=B$5)*('[3]Data - fires with casualties'!$C$2:$C$780))/SUMPRODUCT(('[3]Data - fires with casualties'!$A$2:$A$780=$A6)*('[3]Data - fires with casualties'!$C$2:$C$780)),2)</f>
        <v>#REF!</v>
      </c>
      <c r="I9" s="30"/>
    </row>
    <row r="10" spans="1:9" ht="15" customHeight="1" thickBot="1" x14ac:dyDescent="0.25">
      <c r="A10" s="30" t="s">
        <v>9</v>
      </c>
      <c r="B10" s="59" cm="1">
        <f t="array" ref="B10">IF($B$4="Primary fires",ROUND(SUMPRODUCT(('Data - fires'!$A$2:$A$780=$A10)*('Data - fires'!$B$2:$B$780=B$5)*('Data - fires'!$C$2:$C$780))/SUMPRODUCT(('Data - fires'!$A$2:$A$780=$A10)*('Data - fires'!$C$2:$C$780)),2),ROUND(SUMPRODUCT(('Data - with casualties'!$A$2:$A$780=$A10)*('Data - with casualties'!$B$2:$B$780=B$5)*('Data - with casualties'!$C$2:$C$780))/SUMPRODUCT(('Data - with casualties'!$A$2:$A$780=$A10)*('Data - with casualties'!$C$2:$C$780)),2))</f>
        <v>0.76</v>
      </c>
      <c r="C10" s="59" cm="1">
        <f t="array" ref="C10">IF($B$4="Primary fires",ROUND(SUMPRODUCT(('Data - fires'!$A$2:$A$780=$A10)*('Data - fires'!$B$2:$B$780=C$5)*('Data - fires'!$C$2:$C$780))/SUMPRODUCT(('Data - fires'!$A$2:$A$780=$A10)*('Data - fires'!$C$2:$C$780)),2),ROUND(SUMPRODUCT(('Data - with casualties'!$A$2:$A$780=$A10)*('Data - with casualties'!$B$2:$B$780=C$5)*('Data - with casualties'!$C$2:$C$780))/SUMPRODUCT(('Data - with casualties'!$A$2:$A$780=$A10)*('Data - with casualties'!$C$2:$C$780)),2))</f>
        <v>0.02</v>
      </c>
      <c r="D10" s="59" cm="1">
        <f t="array" ref="D10">IF($B$4="Primary fires",ROUND(SUMPRODUCT(('Data - fires'!$A$2:$A$780=$A10)*('Data - fires'!$B$2:$B$780=D$5)*('Data - fires'!$C$2:$C$780))/SUMPRODUCT(('Data - fires'!$A$2:$A$780=$A10)*('Data - fires'!$C$2:$C$780)),2),ROUND(SUMPRODUCT(('Data - with casualties'!$A$2:$A$780=$A10)*('Data - with casualties'!$B$2:$B$780=D$5)*('Data - with casualties'!$C$2:$C$780))/SUMPRODUCT(('Data - with casualties'!$A$2:$A$780=$A10)*('Data - with casualties'!$C$2:$C$780)),2))</f>
        <v>0.01</v>
      </c>
      <c r="E10" s="59" cm="1">
        <f t="array" ref="E10">IF($B$4="Primary fires",ROUND(SUMPRODUCT(('Data - fires'!$A$2:$A$780=$A10)*('Data - fires'!$B$2:$B$780=E$5)*('Data - fires'!$C$2:$C$780))/SUMPRODUCT(('Data - fires'!$A$2:$A$780=$A10)*('Data - fires'!$C$2:$C$780)),2),ROUND(SUMPRODUCT(('Data - with casualties'!$A$2:$A$780=$A10)*('Data - with casualties'!$B$2:$B$780=E$5)*('Data - with casualties'!$C$2:$C$780))/SUMPRODUCT(('Data - with casualties'!$A$2:$A$780=$A10)*('Data - with casualties'!$C$2:$C$780)),2))</f>
        <v>0.15</v>
      </c>
      <c r="F10" s="59" cm="1">
        <f t="array" ref="F10">IF($B$4="Primary fires",ROUND(SUMPRODUCT(('Data - fires'!$A$2:$A$780=$A10)*('Data - fires'!$B$2:$B$780=F$5)*('Data - fires'!$C$2:$C$780))/SUMPRODUCT(('Data - fires'!$A$2:$A$780=$A10)*('Data - fires'!$C$2:$C$780)),2),ROUND(SUMPRODUCT(('Data - with casualties'!$A$2:$A$780=$A10)*('Data - with casualties'!$B$2:$B$780=F$5)*('Data - with casualties'!$C$2:$C$780))/SUMPRODUCT(('Data - with casualties'!$A$2:$A$780=$A10)*('Data - with casualties'!$C$2:$C$780)),2))</f>
        <v>7.0000000000000007E-2</v>
      </c>
      <c r="G10" s="30"/>
      <c r="H10" s="30" t="e">
        <f>SUM('Data - with casualties'!#REF!)</f>
        <v>#REF!</v>
      </c>
      <c r="I10" s="30"/>
    </row>
    <row r="11" spans="1:9" ht="15" customHeight="1" thickBot="1" x14ac:dyDescent="0.25">
      <c r="A11" s="30" t="s">
        <v>14</v>
      </c>
      <c r="B11" s="59" cm="1">
        <f t="array" ref="B11">IF($B$4="Primary fires",ROUND(SUMPRODUCT(('Data - fires'!$A$2:$A$780=$A11)*('Data - fires'!$B$2:$B$780=B$5)*('Data - fires'!$C$2:$C$780))/SUMPRODUCT(('Data - fires'!$A$2:$A$780=$A11)*('Data - fires'!$C$2:$C$780)),2),ROUND(SUMPRODUCT(('Data - with casualties'!$A$2:$A$780=$A11)*('Data - with casualties'!$B$2:$B$780=B$5)*('Data - with casualties'!$C$2:$C$780))/SUMPRODUCT(('Data - with casualties'!$A$2:$A$780=$A11)*('Data - with casualties'!$C$2:$C$780)),2))</f>
        <v>0.75</v>
      </c>
      <c r="C11" s="59" cm="1">
        <f t="array" ref="C11">IF($B$4="Primary fires",ROUND(SUMPRODUCT(('Data - fires'!$A$2:$A$780=$A11)*('Data - fires'!$B$2:$B$780=C$5)*('Data - fires'!$C$2:$C$780))/SUMPRODUCT(('Data - fires'!$A$2:$A$780=$A11)*('Data - fires'!$C$2:$C$780)),2),ROUND(SUMPRODUCT(('Data - with casualties'!$A$2:$A$780=$A11)*('Data - with casualties'!$B$2:$B$780=C$5)*('Data - with casualties'!$C$2:$C$780))/SUMPRODUCT(('Data - with casualties'!$A$2:$A$780=$A11)*('Data - with casualties'!$C$2:$C$780)),2))</f>
        <v>0.01</v>
      </c>
      <c r="D11" s="59" cm="1">
        <f t="array" ref="D11">IF($B$4="Primary fires",ROUND(SUMPRODUCT(('Data - fires'!$A$2:$A$780=$A11)*('Data - fires'!$B$2:$B$780=D$5)*('Data - fires'!$C$2:$C$780))/SUMPRODUCT(('Data - fires'!$A$2:$A$780=$A11)*('Data - fires'!$C$2:$C$780)),2),ROUND(SUMPRODUCT(('Data - with casualties'!$A$2:$A$780=$A11)*('Data - with casualties'!$B$2:$B$780=D$5)*('Data - with casualties'!$C$2:$C$780))/SUMPRODUCT(('Data - with casualties'!$A$2:$A$780=$A11)*('Data - with casualties'!$C$2:$C$780)),2))</f>
        <v>0.01</v>
      </c>
      <c r="E11" s="59" cm="1">
        <f t="array" ref="E11">IF($B$4="Primary fires",ROUND(SUMPRODUCT(('Data - fires'!$A$2:$A$780=$A11)*('Data - fires'!$B$2:$B$780=E$5)*('Data - fires'!$C$2:$C$780))/SUMPRODUCT(('Data - fires'!$A$2:$A$780=$A11)*('Data - fires'!$C$2:$C$780)),2),ROUND(SUMPRODUCT(('Data - with casualties'!$A$2:$A$780=$A11)*('Data - with casualties'!$B$2:$B$780=E$5)*('Data - with casualties'!$C$2:$C$780))/SUMPRODUCT(('Data - with casualties'!$A$2:$A$780=$A11)*('Data - with casualties'!$C$2:$C$780)),2))</f>
        <v>0.15</v>
      </c>
      <c r="F11" s="59" cm="1">
        <f t="array" ref="F11">IF($B$4="Primary fires",ROUND(SUMPRODUCT(('Data - fires'!$A$2:$A$780=$A11)*('Data - fires'!$B$2:$B$780=F$5)*('Data - fires'!$C$2:$C$780))/SUMPRODUCT(('Data - fires'!$A$2:$A$780=$A11)*('Data - fires'!$C$2:$C$780)),2),ROUND(SUMPRODUCT(('Data - with casualties'!$A$2:$A$780=$A11)*('Data - with casualties'!$B$2:$B$780=F$5)*('Data - with casualties'!$C$2:$C$780))/SUMPRODUCT(('Data - with casualties'!$A$2:$A$780=$A11)*('Data - with casualties'!$C$2:$C$780)),2))</f>
        <v>0.08</v>
      </c>
      <c r="G11" s="30"/>
      <c r="H11" s="30"/>
      <c r="I11" s="30"/>
    </row>
    <row r="12" spans="1:9" ht="15" customHeight="1" thickBot="1" x14ac:dyDescent="0.25">
      <c r="A12" s="30" t="s">
        <v>25</v>
      </c>
      <c r="B12" s="59" cm="1">
        <f t="array" ref="B12">IF($B$4="Primary fires",ROUND(SUMPRODUCT(('Data - fires'!$A$2:$A$780=$A12)*('Data - fires'!$B$2:$B$780=B$5)*('Data - fires'!$C$2:$C$780))/SUMPRODUCT(('Data - fires'!$A$2:$A$780=$A12)*('Data - fires'!$C$2:$C$780)),2),ROUND(SUMPRODUCT(('Data - with casualties'!$A$2:$A$780=$A12)*('Data - with casualties'!$B$2:$B$780=B$5)*('Data - with casualties'!$C$2:$C$780))/SUMPRODUCT(('Data - with casualties'!$A$2:$A$780=$A12)*('Data - with casualties'!$C$2:$C$780)),2))</f>
        <v>0.72</v>
      </c>
      <c r="C12" s="59" cm="1">
        <f t="array" ref="C12">IF($B$4="Primary fires",ROUND(SUMPRODUCT(('Data - fires'!$A$2:$A$780=$A12)*('Data - fires'!$B$2:$B$780=C$5)*('Data - fires'!$C$2:$C$780))/SUMPRODUCT(('Data - fires'!$A$2:$A$780=$A12)*('Data - fires'!$C$2:$C$780)),2),ROUND(SUMPRODUCT(('Data - with casualties'!$A$2:$A$780=$A12)*('Data - with casualties'!$B$2:$B$780=C$5)*('Data - with casualties'!$C$2:$C$780))/SUMPRODUCT(('Data - with casualties'!$A$2:$A$780=$A12)*('Data - with casualties'!$C$2:$C$780)),2))</f>
        <v>0.01</v>
      </c>
      <c r="D12" s="59" cm="1">
        <f t="array" ref="D12">IF($B$4="Primary fires",ROUND(SUMPRODUCT(('Data - fires'!$A$2:$A$780=$A12)*('Data - fires'!$B$2:$B$780=D$5)*('Data - fires'!$C$2:$C$780))/SUMPRODUCT(('Data - fires'!$A$2:$A$780=$A12)*('Data - fires'!$C$2:$C$780)),2),ROUND(SUMPRODUCT(('Data - with casualties'!$A$2:$A$780=$A12)*('Data - with casualties'!$B$2:$B$780=D$5)*('Data - with casualties'!$C$2:$C$780))/SUMPRODUCT(('Data - with casualties'!$A$2:$A$780=$A12)*('Data - with casualties'!$C$2:$C$780)),2))</f>
        <v>0.01</v>
      </c>
      <c r="E12" s="59" cm="1">
        <f t="array" ref="E12">IF($B$4="Primary fires",ROUND(SUMPRODUCT(('Data - fires'!$A$2:$A$780=$A12)*('Data - fires'!$B$2:$B$780=E$5)*('Data - fires'!$C$2:$C$780))/SUMPRODUCT(('Data - fires'!$A$2:$A$780=$A12)*('Data - fires'!$C$2:$C$780)),2),ROUND(SUMPRODUCT(('Data - with casualties'!$A$2:$A$780=$A12)*('Data - with casualties'!$B$2:$B$780=E$5)*('Data - with casualties'!$C$2:$C$780))/SUMPRODUCT(('Data - with casualties'!$A$2:$A$780=$A12)*('Data - with casualties'!$C$2:$C$780)),2))</f>
        <v>0.16</v>
      </c>
      <c r="F12" s="59" cm="1">
        <f t="array" ref="F12">IF($B$4="Primary fires",ROUND(SUMPRODUCT(('Data - fires'!$A$2:$A$780=$A12)*('Data - fires'!$B$2:$B$780=F$5)*('Data - fires'!$C$2:$C$780))/SUMPRODUCT(('Data - fires'!$A$2:$A$780=$A12)*('Data - fires'!$C$2:$C$780)),2),ROUND(SUMPRODUCT(('Data - with casualties'!$A$2:$A$780=$A12)*('Data - with casualties'!$B$2:$B$780=F$5)*('Data - with casualties'!$C$2:$C$780))/SUMPRODUCT(('Data - with casualties'!$A$2:$A$780=$A12)*('Data - with casualties'!$C$2:$C$780)),2))</f>
        <v>0.1</v>
      </c>
      <c r="G12" s="30"/>
      <c r="H12" s="30"/>
      <c r="I12" s="30"/>
    </row>
    <row r="13" spans="1:9" ht="15" customHeight="1" thickBot="1" x14ac:dyDescent="0.25">
      <c r="A13" s="30" t="s">
        <v>26</v>
      </c>
      <c r="B13" s="59" cm="1">
        <f t="array" ref="B13">IF($B$4="Primary fires",ROUND(SUMPRODUCT(('Data - fires'!$A$2:$A$780=$A13)*('Data - fires'!$B$2:$B$780=B$5)*('Data - fires'!$C$2:$C$780))/SUMPRODUCT(('Data - fires'!$A$2:$A$780=$A13)*('Data - fires'!$C$2:$C$780)),2),ROUND(SUMPRODUCT(('Data - with casualties'!$A$2:$A$780=$A13)*('Data - with casualties'!$B$2:$B$780=B$5)*('Data - with casualties'!$C$2:$C$780))/SUMPRODUCT(('Data - with casualties'!$A$2:$A$780=$A13)*('Data - with casualties'!$C$2:$C$780)),2))</f>
        <v>0.75</v>
      </c>
      <c r="C13" s="59" cm="1">
        <f t="array" ref="C13">IF($B$4="Primary fires",ROUND(SUMPRODUCT(('Data - fires'!$A$2:$A$780=$A13)*('Data - fires'!$B$2:$B$780=C$5)*('Data - fires'!$C$2:$C$780))/SUMPRODUCT(('Data - fires'!$A$2:$A$780=$A13)*('Data - fires'!$C$2:$C$780)),2),ROUND(SUMPRODUCT(('Data - with casualties'!$A$2:$A$780=$A13)*('Data - with casualties'!$B$2:$B$780=C$5)*('Data - with casualties'!$C$2:$C$780))/SUMPRODUCT(('Data - with casualties'!$A$2:$A$780=$A13)*('Data - with casualties'!$C$2:$C$780)),2))</f>
        <v>0.01</v>
      </c>
      <c r="D13" s="59" cm="1">
        <f t="array" ref="D13">IF($B$4="Primary fires",ROUND(SUMPRODUCT(('Data - fires'!$A$2:$A$780=$A13)*('Data - fires'!$B$2:$B$780=D$5)*('Data - fires'!$C$2:$C$780))/SUMPRODUCT(('Data - fires'!$A$2:$A$780=$A13)*('Data - fires'!$C$2:$C$780)),2),ROUND(SUMPRODUCT(('Data - with casualties'!$A$2:$A$780=$A13)*('Data - with casualties'!$B$2:$B$780=D$5)*('Data - with casualties'!$C$2:$C$780))/SUMPRODUCT(('Data - with casualties'!$A$2:$A$780=$A13)*('Data - with casualties'!$C$2:$C$780)),2))</f>
        <v>0.01</v>
      </c>
      <c r="E13" s="59" cm="1">
        <f t="array" ref="E13">IF($B$4="Primary fires",ROUND(SUMPRODUCT(('Data - fires'!$A$2:$A$780=$A13)*('Data - fires'!$B$2:$B$780=E$5)*('Data - fires'!$C$2:$C$780))/SUMPRODUCT(('Data - fires'!$A$2:$A$780=$A13)*('Data - fires'!$C$2:$C$780)),2),ROUND(SUMPRODUCT(('Data - with casualties'!$A$2:$A$780=$A13)*('Data - with casualties'!$B$2:$B$780=E$5)*('Data - with casualties'!$C$2:$C$780))/SUMPRODUCT(('Data - with casualties'!$A$2:$A$780=$A13)*('Data - with casualties'!$C$2:$C$780)),2))</f>
        <v>0.16</v>
      </c>
      <c r="F13" s="59" cm="1">
        <f t="array" ref="F13">IF($B$4="Primary fires",ROUND(SUMPRODUCT(('Data - fires'!$A$2:$A$780=$A13)*('Data - fires'!$B$2:$B$780=F$5)*('Data - fires'!$C$2:$C$780))/SUMPRODUCT(('Data - fires'!$A$2:$A$780=$A13)*('Data - fires'!$C$2:$C$780)),2),ROUND(SUMPRODUCT(('Data - with casualties'!$A$2:$A$780=$A13)*('Data - with casualties'!$B$2:$B$780=F$5)*('Data - with casualties'!$C$2:$C$780))/SUMPRODUCT(('Data - with casualties'!$A$2:$A$780=$A13)*('Data - with casualties'!$C$2:$C$780)),2))</f>
        <v>0.08</v>
      </c>
      <c r="G13" s="30"/>
      <c r="H13" s="30"/>
      <c r="I13" s="30"/>
    </row>
    <row r="14" spans="1:9" ht="15" customHeight="1" thickBot="1" x14ac:dyDescent="0.25">
      <c r="A14" s="30" t="s">
        <v>27</v>
      </c>
      <c r="B14" s="59" cm="1">
        <f t="array" ref="B14">IF($B$4="Primary fires",ROUND(SUMPRODUCT(('Data - fires'!$A$2:$A$780=$A14)*('Data - fires'!$B$2:$B$780=B$5)*('Data - fires'!$C$2:$C$780))/SUMPRODUCT(('Data - fires'!$A$2:$A$780=$A14)*('Data - fires'!$C$2:$C$780)),2),ROUND(SUMPRODUCT(('Data - with casualties'!$A$2:$A$780=$A14)*('Data - with casualties'!$B$2:$B$780=B$5)*('Data - with casualties'!$C$2:$C$780))/SUMPRODUCT(('Data - with casualties'!$A$2:$A$780=$A14)*('Data - with casualties'!$C$2:$C$780)),2))</f>
        <v>0.71</v>
      </c>
      <c r="C14" s="59" cm="1">
        <f t="array" ref="C14">IF($B$4="Primary fires",ROUND(SUMPRODUCT(('Data - fires'!$A$2:$A$780=$A14)*('Data - fires'!$B$2:$B$780=C$5)*('Data - fires'!$C$2:$C$780))/SUMPRODUCT(('Data - fires'!$A$2:$A$780=$A14)*('Data - fires'!$C$2:$C$780)),2),ROUND(SUMPRODUCT(('Data - with casualties'!$A$2:$A$780=$A14)*('Data - with casualties'!$B$2:$B$780=C$5)*('Data - with casualties'!$C$2:$C$780))/SUMPRODUCT(('Data - with casualties'!$A$2:$A$780=$A14)*('Data - with casualties'!$C$2:$C$780)),2))</f>
        <v>0.02</v>
      </c>
      <c r="D14" s="59" cm="1">
        <f t="array" ref="D14">IF($B$4="Primary fires",ROUND(SUMPRODUCT(('Data - fires'!$A$2:$A$780=$A14)*('Data - fires'!$B$2:$B$780=D$5)*('Data - fires'!$C$2:$C$780))/SUMPRODUCT(('Data - fires'!$A$2:$A$780=$A14)*('Data - fires'!$C$2:$C$780)),2),ROUND(SUMPRODUCT(('Data - with casualties'!$A$2:$A$780=$A14)*('Data - with casualties'!$B$2:$B$780=D$5)*('Data - with casualties'!$C$2:$C$780))/SUMPRODUCT(('Data - with casualties'!$A$2:$A$780=$A14)*('Data - with casualties'!$C$2:$C$780)),2))</f>
        <v>0.01</v>
      </c>
      <c r="E14" s="59" cm="1">
        <f t="array" ref="E14">IF($B$4="Primary fires",ROUND(SUMPRODUCT(('Data - fires'!$A$2:$A$780=$A14)*('Data - fires'!$B$2:$B$780=E$5)*('Data - fires'!$C$2:$C$780))/SUMPRODUCT(('Data - fires'!$A$2:$A$780=$A14)*('Data - fires'!$C$2:$C$780)),2),ROUND(SUMPRODUCT(('Data - with casualties'!$A$2:$A$780=$A14)*('Data - with casualties'!$B$2:$B$780=E$5)*('Data - with casualties'!$C$2:$C$780))/SUMPRODUCT(('Data - with casualties'!$A$2:$A$780=$A14)*('Data - with casualties'!$C$2:$C$780)),2))</f>
        <v>0.19</v>
      </c>
      <c r="F14" s="59" cm="1">
        <f t="array" ref="F14">IF($B$4="Primary fires",ROUND(SUMPRODUCT(('Data - fires'!$A$2:$A$780=$A14)*('Data - fires'!$B$2:$B$780=F$5)*('Data - fires'!$C$2:$C$780))/SUMPRODUCT(('Data - fires'!$A$2:$A$780=$A14)*('Data - fires'!$C$2:$C$780)),2),ROUND(SUMPRODUCT(('Data - with casualties'!$A$2:$A$780=$A14)*('Data - with casualties'!$B$2:$B$780=F$5)*('Data - with casualties'!$C$2:$C$780))/SUMPRODUCT(('Data - with casualties'!$A$2:$A$780=$A14)*('Data - with casualties'!$C$2:$C$780)),2))</f>
        <v>0.08</v>
      </c>
      <c r="G14" s="30"/>
      <c r="H14" s="30"/>
      <c r="I14" s="30"/>
    </row>
    <row r="15" spans="1:9" ht="15" customHeight="1" thickBot="1" x14ac:dyDescent="0.25">
      <c r="A15" s="30" t="s">
        <v>28</v>
      </c>
      <c r="B15" s="59" cm="1">
        <f t="array" ref="B15">IF($B$4="Primary fires",ROUND(SUMPRODUCT(('Data - fires'!$A$2:$A$780=$A15)*('Data - fires'!$B$2:$B$780=B$5)*('Data - fires'!$C$2:$C$780))/SUMPRODUCT(('Data - fires'!$A$2:$A$780=$A15)*('Data - fires'!$C$2:$C$780)),2),ROUND(SUMPRODUCT(('Data - with casualties'!$A$2:$A$780=$A15)*('Data - with casualties'!$B$2:$B$780=B$5)*('Data - with casualties'!$C$2:$C$780))/SUMPRODUCT(('Data - with casualties'!$A$2:$A$780=$A15)*('Data - with casualties'!$C$2:$C$780)),2))</f>
        <v>0.7</v>
      </c>
      <c r="C15" s="59" cm="1">
        <f t="array" ref="C15">IF($B$4="Primary fires",ROUND(SUMPRODUCT(('Data - fires'!$A$2:$A$780=$A15)*('Data - fires'!$B$2:$B$780=C$5)*('Data - fires'!$C$2:$C$780))/SUMPRODUCT(('Data - fires'!$A$2:$A$780=$A15)*('Data - fires'!$C$2:$C$780)),2),ROUND(SUMPRODUCT(('Data - with casualties'!$A$2:$A$780=$A15)*('Data - with casualties'!$B$2:$B$780=C$5)*('Data - with casualties'!$C$2:$C$780))/SUMPRODUCT(('Data - with casualties'!$A$2:$A$780=$A15)*('Data - with casualties'!$C$2:$C$780)),2))</f>
        <v>0.01</v>
      </c>
      <c r="D15" s="59" cm="1">
        <f t="array" ref="D15">IF($B$4="Primary fires",ROUND(SUMPRODUCT(('Data - fires'!$A$2:$A$780=$A15)*('Data - fires'!$B$2:$B$780=D$5)*('Data - fires'!$C$2:$C$780))/SUMPRODUCT(('Data - fires'!$A$2:$A$780=$A15)*('Data - fires'!$C$2:$C$780)),2),ROUND(SUMPRODUCT(('Data - with casualties'!$A$2:$A$780=$A15)*('Data - with casualties'!$B$2:$B$780=D$5)*('Data - with casualties'!$C$2:$C$780))/SUMPRODUCT(('Data - with casualties'!$A$2:$A$780=$A15)*('Data - with casualties'!$C$2:$C$780)),2))</f>
        <v>0.01</v>
      </c>
      <c r="E15" s="59" cm="1">
        <f t="array" ref="E15">IF($B$4="Primary fires",ROUND(SUMPRODUCT(('Data - fires'!$A$2:$A$780=$A15)*('Data - fires'!$B$2:$B$780=E$5)*('Data - fires'!$C$2:$C$780))/SUMPRODUCT(('Data - fires'!$A$2:$A$780=$A15)*('Data - fires'!$C$2:$C$780)),2),ROUND(SUMPRODUCT(('Data - with casualties'!$A$2:$A$780=$A15)*('Data - with casualties'!$B$2:$B$780=E$5)*('Data - with casualties'!$C$2:$C$780))/SUMPRODUCT(('Data - with casualties'!$A$2:$A$780=$A15)*('Data - with casualties'!$C$2:$C$780)),2))</f>
        <v>0.18</v>
      </c>
      <c r="F15" s="59" cm="1">
        <f t="array" ref="F15">IF($B$4="Primary fires",ROUND(SUMPRODUCT(('Data - fires'!$A$2:$A$780=$A15)*('Data - fires'!$B$2:$B$780=F$5)*('Data - fires'!$C$2:$C$780))/SUMPRODUCT(('Data - fires'!$A$2:$A$780=$A15)*('Data - fires'!$C$2:$C$780)),2),ROUND(SUMPRODUCT(('Data - with casualties'!$A$2:$A$780=$A15)*('Data - with casualties'!$B$2:$B$780=F$5)*('Data - with casualties'!$C$2:$C$780))/SUMPRODUCT(('Data - with casualties'!$A$2:$A$780=$A15)*('Data - with casualties'!$C$2:$C$780)),2))</f>
        <v>0.1</v>
      </c>
      <c r="G15" s="30"/>
      <c r="H15" s="30"/>
      <c r="I15" s="30"/>
    </row>
    <row r="16" spans="1:9" ht="15" customHeight="1" thickBot="1" x14ac:dyDescent="0.25">
      <c r="A16" s="30" t="s">
        <v>45</v>
      </c>
      <c r="B16" s="59" cm="1">
        <f t="array" ref="B16">IF($B$4="Primary fires",ROUND(SUMPRODUCT(('Data - fires'!$A$2:$A$780=$A16)*('Data - fires'!$B$2:$B$780=B$5)*('Data - fires'!$C$2:$C$780))/SUMPRODUCT(('Data - fires'!$A$2:$A$780=$A16)*('Data - fires'!$C$2:$C$780)),2),ROUND(SUMPRODUCT(('Data - with casualties'!$A$2:$A$780=$A16)*('Data - with casualties'!$B$2:$B$780=B$5)*('Data - with casualties'!$C$2:$C$780))/SUMPRODUCT(('Data - with casualties'!$A$2:$A$780=$A16)*('Data - with casualties'!$C$2:$C$780)),2))</f>
        <v>0.68</v>
      </c>
      <c r="C16" s="59" cm="1">
        <f t="array" ref="C16">IF($B$4="Primary fires",ROUND(SUMPRODUCT(('Data - fires'!$A$2:$A$780=$A16)*('Data - fires'!$B$2:$B$780=C$5)*('Data - fires'!$C$2:$C$780))/SUMPRODUCT(('Data - fires'!$A$2:$A$780=$A16)*('Data - fires'!$C$2:$C$780)),2),ROUND(SUMPRODUCT(('Data - with casualties'!$A$2:$A$780=$A16)*('Data - with casualties'!$B$2:$B$780=C$5)*('Data - with casualties'!$C$2:$C$780))/SUMPRODUCT(('Data - with casualties'!$A$2:$A$780=$A16)*('Data - with casualties'!$C$2:$C$780)),2))</f>
        <v>0.01</v>
      </c>
      <c r="D16" s="59" cm="1">
        <f t="array" ref="D16">IF($B$4="Primary fires",ROUND(SUMPRODUCT(('Data - fires'!$A$2:$A$780=$A16)*('Data - fires'!$B$2:$B$780=D$5)*('Data - fires'!$C$2:$C$780))/SUMPRODUCT(('Data - fires'!$A$2:$A$780=$A16)*('Data - fires'!$C$2:$C$780)),2),ROUND(SUMPRODUCT(('Data - with casualties'!$A$2:$A$780=$A16)*('Data - with casualties'!$B$2:$B$780=D$5)*('Data - with casualties'!$C$2:$C$780))/SUMPRODUCT(('Data - with casualties'!$A$2:$A$780=$A16)*('Data - with casualties'!$C$2:$C$780)),2))</f>
        <v>0.01</v>
      </c>
      <c r="E16" s="59" cm="1">
        <f t="array" ref="E16">IF($B$4="Primary fires",ROUND(SUMPRODUCT(('Data - fires'!$A$2:$A$780=$A16)*('Data - fires'!$B$2:$B$780=E$5)*('Data - fires'!$C$2:$C$780))/SUMPRODUCT(('Data - fires'!$A$2:$A$780=$A16)*('Data - fires'!$C$2:$C$780)),2),ROUND(SUMPRODUCT(('Data - with casualties'!$A$2:$A$780=$A16)*('Data - with casualties'!$B$2:$B$780=E$5)*('Data - with casualties'!$C$2:$C$780))/SUMPRODUCT(('Data - with casualties'!$A$2:$A$780=$A16)*('Data - with casualties'!$C$2:$C$780)),2))</f>
        <v>0.2</v>
      </c>
      <c r="F16" s="59" cm="1">
        <f t="array" ref="F16">IF($B$4="Primary fires",ROUND(SUMPRODUCT(('Data - fires'!$A$2:$A$780=$A16)*('Data - fires'!$B$2:$B$780=F$5)*('Data - fires'!$C$2:$C$780))/SUMPRODUCT(('Data - fires'!$A$2:$A$780=$A16)*('Data - fires'!$C$2:$C$780)),2),ROUND(SUMPRODUCT(('Data - with casualties'!$A$2:$A$780=$A16)*('Data - with casualties'!$B$2:$B$780=F$5)*('Data - with casualties'!$C$2:$C$780))/SUMPRODUCT(('Data - with casualties'!$A$2:$A$780=$A16)*('Data - with casualties'!$C$2:$C$780)),2))</f>
        <v>0.09</v>
      </c>
      <c r="G16" s="30"/>
      <c r="H16" s="30"/>
      <c r="I16" s="30"/>
    </row>
    <row r="17" spans="1:9" ht="15" customHeight="1" thickBot="1" x14ac:dyDescent="0.25">
      <c r="A17" s="30" t="s">
        <v>51</v>
      </c>
      <c r="B17" s="59" cm="1">
        <f t="array" ref="B17">IF($B$4="Primary fires",ROUND(SUMPRODUCT(('Data - fires'!$A$2:$A$780=$A17)*('Data - fires'!$B$2:$B$780=B$5)*('Data - fires'!$C$2:$C$780))/SUMPRODUCT(('Data - fires'!$A$2:$A$780=$A17)*('Data - fires'!$C$2:$C$780)),2),ROUND(SUMPRODUCT(('Data - with casualties'!$A$2:$A$780=$A17)*('Data - with casualties'!$B$2:$B$780=B$5)*('Data - with casualties'!$C$2:$C$780))/SUMPRODUCT(('Data - with casualties'!$A$2:$A$780=$A17)*('Data - with casualties'!$C$2:$C$780)),2))</f>
        <v>0.69</v>
      </c>
      <c r="C17" s="59" cm="1">
        <f t="array" ref="C17">IF($B$4="Primary fires",ROUND(SUMPRODUCT(('Data - fires'!$A$2:$A$780=$A17)*('Data - fires'!$B$2:$B$780=C$5)*('Data - fires'!$C$2:$C$780))/SUMPRODUCT(('Data - fires'!$A$2:$A$780=$A17)*('Data - fires'!$C$2:$C$780)),2),ROUND(SUMPRODUCT(('Data - with casualties'!$A$2:$A$780=$A17)*('Data - with casualties'!$B$2:$B$780=C$5)*('Data - with casualties'!$C$2:$C$780))/SUMPRODUCT(('Data - with casualties'!$A$2:$A$780=$A17)*('Data - with casualties'!$C$2:$C$780)),2))</f>
        <v>0.01</v>
      </c>
      <c r="D17" s="59" cm="1">
        <f t="array" ref="D17">IF($B$4="Primary fires",ROUND(SUMPRODUCT(('Data - fires'!$A$2:$A$780=$A17)*('Data - fires'!$B$2:$B$780=D$5)*('Data - fires'!$C$2:$C$780))/SUMPRODUCT(('Data - fires'!$A$2:$A$780=$A17)*('Data - fires'!$C$2:$C$780)),2),ROUND(SUMPRODUCT(('Data - with casualties'!$A$2:$A$780=$A17)*('Data - with casualties'!$B$2:$B$780=D$5)*('Data - with casualties'!$C$2:$C$780))/SUMPRODUCT(('Data - with casualties'!$A$2:$A$780=$A17)*('Data - with casualties'!$C$2:$C$780)),2))</f>
        <v>0.01</v>
      </c>
      <c r="E17" s="59" cm="1">
        <f t="array" ref="E17">IF($B$4="Primary fires",ROUND(SUMPRODUCT(('Data - fires'!$A$2:$A$780=$A17)*('Data - fires'!$B$2:$B$780=E$5)*('Data - fires'!$C$2:$C$780))/SUMPRODUCT(('Data - fires'!$A$2:$A$780=$A17)*('Data - fires'!$C$2:$C$780)),2),ROUND(SUMPRODUCT(('Data - with casualties'!$A$2:$A$780=$A17)*('Data - with casualties'!$B$2:$B$780=E$5)*('Data - with casualties'!$C$2:$C$780))/SUMPRODUCT(('Data - with casualties'!$A$2:$A$780=$A17)*('Data - with casualties'!$C$2:$C$780)),2))</f>
        <v>0.18</v>
      </c>
      <c r="F17" s="59" cm="1">
        <f t="array" ref="F17">IF($B$4="Primary fires",ROUND(SUMPRODUCT(('Data - fires'!$A$2:$A$780=$A17)*('Data - fires'!$B$2:$B$780=F$5)*('Data - fires'!$C$2:$C$780))/SUMPRODUCT(('Data - fires'!$A$2:$A$780=$A17)*('Data - fires'!$C$2:$C$780)),2),ROUND(SUMPRODUCT(('Data - with casualties'!$A$2:$A$780=$A17)*('Data - with casualties'!$B$2:$B$780=F$5)*('Data - with casualties'!$C$2:$C$780))/SUMPRODUCT(('Data - with casualties'!$A$2:$A$780=$A17)*('Data - with casualties'!$C$2:$C$780)),2))</f>
        <v>0.11</v>
      </c>
      <c r="G17" s="30"/>
      <c r="H17" s="30"/>
      <c r="I17" s="30"/>
    </row>
    <row r="18" spans="1:9" ht="15" customHeight="1" thickBot="1" x14ac:dyDescent="0.25">
      <c r="A18" s="30" t="s">
        <v>52</v>
      </c>
      <c r="B18" s="59" cm="1">
        <f t="array" ref="B18">IF($B$4="Primary fires",ROUND(SUMPRODUCT(('Data - fires'!$A$2:$A$780=$A18)*('Data - fires'!$B$2:$B$780=B$5)*('Data - fires'!$C$2:$C$780))/SUMPRODUCT(('Data - fires'!$A$2:$A$780=$A18)*('Data - fires'!$C$2:$C$780)),2),ROUND(SUMPRODUCT(('Data - with casualties'!$A$2:$A$780=$A18)*('Data - with casualties'!$B$2:$B$780=B$5)*('Data - with casualties'!$C$2:$C$780))/SUMPRODUCT(('Data - with casualties'!$A$2:$A$780=$A18)*('Data - with casualties'!$C$2:$C$780)),2))</f>
        <v>0.7</v>
      </c>
      <c r="C18" s="59" cm="1">
        <f t="array" ref="C18">IF($B$4="Primary fires",ROUND(SUMPRODUCT(('Data - fires'!$A$2:$A$780=$A18)*('Data - fires'!$B$2:$B$780=C$5)*('Data - fires'!$C$2:$C$780))/SUMPRODUCT(('Data - fires'!$A$2:$A$780=$A18)*('Data - fires'!$C$2:$C$780)),2),ROUND(SUMPRODUCT(('Data - with casualties'!$A$2:$A$780=$A18)*('Data - with casualties'!$B$2:$B$780=C$5)*('Data - with casualties'!$C$2:$C$780))/SUMPRODUCT(('Data - with casualties'!$A$2:$A$780=$A18)*('Data - with casualties'!$C$2:$C$780)),2))</f>
        <v>0.02</v>
      </c>
      <c r="D18" s="59" cm="1">
        <f t="array" ref="D18">IF($B$4="Primary fires",ROUND(SUMPRODUCT(('Data - fires'!$A$2:$A$780=$A18)*('Data - fires'!$B$2:$B$780=D$5)*('Data - fires'!$C$2:$C$780))/SUMPRODUCT(('Data - fires'!$A$2:$A$780=$A18)*('Data - fires'!$C$2:$C$780)),2),ROUND(SUMPRODUCT(('Data - with casualties'!$A$2:$A$780=$A18)*('Data - with casualties'!$B$2:$B$780=D$5)*('Data - with casualties'!$C$2:$C$780))/SUMPRODUCT(('Data - with casualties'!$A$2:$A$780=$A18)*('Data - with casualties'!$C$2:$C$780)),2))</f>
        <v>0.01</v>
      </c>
      <c r="E18" s="59" cm="1">
        <f t="array" ref="E18">IF($B$4="Primary fires",ROUND(SUMPRODUCT(('Data - fires'!$A$2:$A$780=$A18)*('Data - fires'!$B$2:$B$780=E$5)*('Data - fires'!$C$2:$C$780))/SUMPRODUCT(('Data - fires'!$A$2:$A$780=$A18)*('Data - fires'!$C$2:$C$780)),2),ROUND(SUMPRODUCT(('Data - with casualties'!$A$2:$A$780=$A18)*('Data - with casualties'!$B$2:$B$780=E$5)*('Data - with casualties'!$C$2:$C$780))/SUMPRODUCT(('Data - with casualties'!$A$2:$A$780=$A18)*('Data - with casualties'!$C$2:$C$780)),2))</f>
        <v>0.19</v>
      </c>
      <c r="F18" s="59" cm="1">
        <f t="array" ref="F18">IF($B$4="Primary fires",ROUND(SUMPRODUCT(('Data - fires'!$A$2:$A$780=$A18)*('Data - fires'!$B$2:$B$780=F$5)*('Data - fires'!$C$2:$C$780))/SUMPRODUCT(('Data - fires'!$A$2:$A$780=$A18)*('Data - fires'!$C$2:$C$780)),2),ROUND(SUMPRODUCT(('Data - with casualties'!$A$2:$A$780=$A18)*('Data - with casualties'!$B$2:$B$780=F$5)*('Data - with casualties'!$C$2:$C$780))/SUMPRODUCT(('Data - with casualties'!$A$2:$A$780=$A18)*('Data - with casualties'!$C$2:$C$780)),2))</f>
        <v>0.09</v>
      </c>
      <c r="G18" s="30"/>
      <c r="H18" s="30"/>
      <c r="I18" s="30"/>
    </row>
    <row r="19" spans="1:9" ht="15" customHeight="1" x14ac:dyDescent="0.2">
      <c r="A19" s="30" t="s">
        <v>53</v>
      </c>
      <c r="B19" s="59" cm="1">
        <f t="array" ref="B19">IF($B$4="Primary fires",ROUND(SUMPRODUCT(('Data - fires'!$A$2:$A$780=$A19)*('Data - fires'!$B$2:$B$780=B$5)*('Data - fires'!$C$2:$C$780))/SUMPRODUCT(('Data - fires'!$A$2:$A$780=$A19)*('Data - fires'!$C$2:$C$780)),2),ROUND(SUMPRODUCT(('Data - with casualties'!$A$2:$A$780=$A19)*('Data - with casualties'!$B$2:$B$780=B$5)*('Data - with casualties'!$C$2:$C$780))/SUMPRODUCT(('Data - with casualties'!$A$2:$A$780=$A19)*('Data - with casualties'!$C$2:$C$780)),2))</f>
        <v>0.67</v>
      </c>
      <c r="C19" s="59" cm="1">
        <f t="array" ref="C19">IF($B$4="Primary fires",ROUND(SUMPRODUCT(('Data - fires'!$A$2:$A$780=$A19)*('Data - fires'!$B$2:$B$780=C$5)*('Data - fires'!$C$2:$C$780))/SUMPRODUCT(('Data - fires'!$A$2:$A$780=$A19)*('Data - fires'!$C$2:$C$780)),2),ROUND(SUMPRODUCT(('Data - with casualties'!$A$2:$A$780=$A19)*('Data - with casualties'!$B$2:$B$780=C$5)*('Data - with casualties'!$C$2:$C$780))/SUMPRODUCT(('Data - with casualties'!$A$2:$A$780=$A19)*('Data - with casualties'!$C$2:$C$780)),2))</f>
        <v>0.02</v>
      </c>
      <c r="D19" s="59" cm="1">
        <f t="array" ref="D19">IF($B$4="Primary fires",ROUND(SUMPRODUCT(('Data - fires'!$A$2:$A$780=$A19)*('Data - fires'!$B$2:$B$780=D$5)*('Data - fires'!$C$2:$C$780))/SUMPRODUCT(('Data - fires'!$A$2:$A$780=$A19)*('Data - fires'!$C$2:$C$780)),2),ROUND(SUMPRODUCT(('Data - with casualties'!$A$2:$A$780=$A19)*('Data - with casualties'!$B$2:$B$780=D$5)*('Data - with casualties'!$C$2:$C$780))/SUMPRODUCT(('Data - with casualties'!$A$2:$A$780=$A19)*('Data - with casualties'!$C$2:$C$780)),2))</f>
        <v>0.02</v>
      </c>
      <c r="E19" s="59" cm="1">
        <f t="array" ref="E19">IF($B$4="Primary fires",ROUND(SUMPRODUCT(('Data - fires'!$A$2:$A$780=$A19)*('Data - fires'!$B$2:$B$780=E$5)*('Data - fires'!$C$2:$C$780))/SUMPRODUCT(('Data - fires'!$A$2:$A$780=$A19)*('Data - fires'!$C$2:$C$780)),2),ROUND(SUMPRODUCT(('Data - with casualties'!$A$2:$A$780=$A19)*('Data - with casualties'!$B$2:$B$780=E$5)*('Data - with casualties'!$C$2:$C$780))/SUMPRODUCT(('Data - with casualties'!$A$2:$A$780=$A19)*('Data - with casualties'!$C$2:$C$780)),2))</f>
        <v>0.19</v>
      </c>
      <c r="F19" s="59" cm="1">
        <f t="array" ref="F19">IF($B$4="Primary fires",ROUND(SUMPRODUCT(('Data - fires'!$A$2:$A$780=$A19)*('Data - fires'!$B$2:$B$780=F$5)*('Data - fires'!$C$2:$C$780))/SUMPRODUCT(('Data - fires'!$A$2:$A$780=$A19)*('Data - fires'!$C$2:$C$780)),2),ROUND(SUMPRODUCT(('Data - with casualties'!$A$2:$A$780=$A19)*('Data - with casualties'!$B$2:$B$780=F$5)*('Data - with casualties'!$C$2:$C$780))/SUMPRODUCT(('Data - with casualties'!$A$2:$A$780=$A19)*('Data - with casualties'!$C$2:$C$780)),2))</f>
        <v>0.1</v>
      </c>
      <c r="G19" s="30"/>
      <c r="H19" s="30"/>
      <c r="I19" s="30"/>
    </row>
    <row r="20" spans="1:9" ht="15" customHeight="1" x14ac:dyDescent="0.2">
      <c r="A20" s="30" t="s">
        <v>73</v>
      </c>
      <c r="B20" s="62" cm="1">
        <f t="array" ref="B20">IF($B$4="Primary fires",ROUND(SUMPRODUCT(('Data - fires'!$A$2:$A$780=$A20)*('Data - fires'!$B$2:$B$780=B$5)*('Data - fires'!$C$2:$C$780))/SUMPRODUCT(('Data - fires'!$A$2:$A$780=$A20)*('Data - fires'!$C$2:$C$780)),2),ROUND(SUMPRODUCT(('Data - with casualties'!$A$2:$A$780=$A20)*('Data - with casualties'!$B$2:$B$780=B$5)*('Data - with casualties'!$C$2:$C$780))/SUMPRODUCT(('Data - with casualties'!$A$2:$A$780=$A20)*('Data - with casualties'!$C$2:$C$780)),2))</f>
        <v>0.71</v>
      </c>
      <c r="C20" s="62" cm="1">
        <f t="array" ref="C20">IF($B$4="Primary fires",ROUND(SUMPRODUCT(('Data - fires'!$A$2:$A$780=$A20)*('Data - fires'!$B$2:$B$780=C$5)*('Data - fires'!$C$2:$C$780))/SUMPRODUCT(('Data - fires'!$A$2:$A$780=$A20)*('Data - fires'!$C$2:$C$780)),2),ROUND(SUMPRODUCT(('Data - with casualties'!$A$2:$A$780=$A20)*('Data - with casualties'!$B$2:$B$780=C$5)*('Data - with casualties'!$C$2:$C$780))/SUMPRODUCT(('Data - with casualties'!$A$2:$A$780=$A20)*('Data - with casualties'!$C$2:$C$780)),2))</f>
        <v>0.01</v>
      </c>
      <c r="D20" s="62" cm="1">
        <f t="array" ref="D20">IF($B$4="Primary fires",ROUND(SUMPRODUCT(('Data - fires'!$A$2:$A$780=$A20)*('Data - fires'!$B$2:$B$780=D$5)*('Data - fires'!$C$2:$C$780))/SUMPRODUCT(('Data - fires'!$A$2:$A$780=$A20)*('Data - fires'!$C$2:$C$780)),2),ROUND(SUMPRODUCT(('Data - with casualties'!$A$2:$A$780=$A20)*('Data - with casualties'!$B$2:$B$780=D$5)*('Data - with casualties'!$C$2:$C$780))/SUMPRODUCT(('Data - with casualties'!$A$2:$A$780=$A20)*('Data - with casualties'!$C$2:$C$780)),2))</f>
        <v>0.01</v>
      </c>
      <c r="E20" s="62" cm="1">
        <f t="array" ref="E20">IF($B$4="Primary fires",ROUND(SUMPRODUCT(('Data - fires'!$A$2:$A$780=$A20)*('Data - fires'!$B$2:$B$780=E$5)*('Data - fires'!$C$2:$C$780))/SUMPRODUCT(('Data - fires'!$A$2:$A$780=$A20)*('Data - fires'!$C$2:$C$780)),2),ROUND(SUMPRODUCT(('Data - with casualties'!$A$2:$A$780=$A20)*('Data - with casualties'!$B$2:$B$780=E$5)*('Data - with casualties'!$C$2:$C$780))/SUMPRODUCT(('Data - with casualties'!$A$2:$A$780=$A20)*('Data - with casualties'!$C$2:$C$780)),2))</f>
        <v>0.18</v>
      </c>
      <c r="F20" s="62" cm="1">
        <f t="array" ref="F20">IF($B$4="Primary fires",ROUND(SUMPRODUCT(('Data - fires'!$A$2:$A$780=$A20)*('Data - fires'!$B$2:$B$780=F$5)*('Data - fires'!$C$2:$C$780))/SUMPRODUCT(('Data - fires'!$A$2:$A$780=$A20)*('Data - fires'!$C$2:$C$780)),2),ROUND(SUMPRODUCT(('Data - with casualties'!$A$2:$A$780=$A20)*('Data - with casualties'!$B$2:$B$780=F$5)*('Data - with casualties'!$C$2:$C$780))/SUMPRODUCT(('Data - with casualties'!$A$2:$A$780=$A20)*('Data - with casualties'!$C$2:$C$780)),2))</f>
        <v>0.09</v>
      </c>
      <c r="G20" s="30"/>
      <c r="H20" s="30"/>
      <c r="I20" s="30"/>
    </row>
    <row r="21" spans="1:9" ht="15.75" customHeight="1" x14ac:dyDescent="0.2">
      <c r="A21" s="30" t="s">
        <v>74</v>
      </c>
      <c r="B21" s="62" cm="1">
        <f t="array" ref="B21">IF($B$4="Primary fires",ROUND(SUMPRODUCT(('Data - fires'!$A$2:$A$780=$A21)*('Data - fires'!$B$2:$B$780=B$5)*('Data - fires'!$C$2:$C$780))/SUMPRODUCT(('Data - fires'!$A$2:$A$780=$A21)*('Data - fires'!$C$2:$C$780)),2),ROUND(SUMPRODUCT(('Data - with casualties'!$A$2:$A$780=$A21)*('Data - with casualties'!$B$2:$B$780=B$5)*('Data - with casualties'!$C$2:$C$780))/SUMPRODUCT(('Data - with casualties'!$A$2:$A$780=$A21)*('Data - with casualties'!$C$2:$C$780)),2))</f>
        <v>0.67</v>
      </c>
      <c r="C21" s="62" cm="1">
        <f t="array" ref="C21">IF($B$4="Primary fires",ROUND(SUMPRODUCT(('Data - fires'!$A$2:$A$780=$A21)*('Data - fires'!$B$2:$B$780=C$5)*('Data - fires'!$C$2:$C$780))/SUMPRODUCT(('Data - fires'!$A$2:$A$780=$A21)*('Data - fires'!$C$2:$C$780)),2),ROUND(SUMPRODUCT(('Data - with casualties'!$A$2:$A$780=$A21)*('Data - with casualties'!$B$2:$B$780=C$5)*('Data - with casualties'!$C$2:$C$780))/SUMPRODUCT(('Data - with casualties'!$A$2:$A$780=$A21)*('Data - with casualties'!$C$2:$C$780)),2))</f>
        <v>0.03</v>
      </c>
      <c r="D21" s="62" cm="1">
        <f t="array" ref="D21">IF($B$4="Primary fires",ROUND(SUMPRODUCT(('Data - fires'!$A$2:$A$780=$A21)*('Data - fires'!$B$2:$B$780=D$5)*('Data - fires'!$C$2:$C$780))/SUMPRODUCT(('Data - fires'!$A$2:$A$780=$A21)*('Data - fires'!$C$2:$C$780)),2),ROUND(SUMPRODUCT(('Data - with casualties'!$A$2:$A$780=$A21)*('Data - with casualties'!$B$2:$B$780=D$5)*('Data - with casualties'!$C$2:$C$780))/SUMPRODUCT(('Data - with casualties'!$A$2:$A$780=$A21)*('Data - with casualties'!$C$2:$C$780)),2))</f>
        <v>0.01</v>
      </c>
      <c r="E21" s="62" cm="1">
        <f t="array" ref="E21">IF($B$4="Primary fires",ROUND(SUMPRODUCT(('Data - fires'!$A$2:$A$780=$A21)*('Data - fires'!$B$2:$B$780=E$5)*('Data - fires'!$C$2:$C$780))/SUMPRODUCT(('Data - fires'!$A$2:$A$780=$A21)*('Data - fires'!$C$2:$C$780)),2),ROUND(SUMPRODUCT(('Data - with casualties'!$A$2:$A$780=$A21)*('Data - with casualties'!$B$2:$B$780=E$5)*('Data - with casualties'!$C$2:$C$780))/SUMPRODUCT(('Data - with casualties'!$A$2:$A$780=$A21)*('Data - with casualties'!$C$2:$C$780)),2))</f>
        <v>0.18</v>
      </c>
      <c r="F21" s="62" cm="1">
        <f t="array" ref="F21">IF($B$4="Primary fires",ROUND(SUMPRODUCT(('Data - fires'!$A$2:$A$780=$A21)*('Data - fires'!$B$2:$B$780=F$5)*('Data - fires'!$C$2:$C$780))/SUMPRODUCT(('Data - fires'!$A$2:$A$780=$A21)*('Data - fires'!$C$2:$C$780)),2),ROUND(SUMPRODUCT(('Data - with casualties'!$A$2:$A$780=$A21)*('Data - with casualties'!$B$2:$B$780=F$5)*('Data - with casualties'!$C$2:$C$780))/SUMPRODUCT(('Data - with casualties'!$A$2:$A$780=$A21)*('Data - with casualties'!$C$2:$C$780)),2))</f>
        <v>0.12</v>
      </c>
      <c r="G21" s="30"/>
      <c r="H21" s="30"/>
      <c r="I21" s="30"/>
    </row>
    <row r="22" spans="1:9" ht="30" customHeight="1" x14ac:dyDescent="0.2">
      <c r="A22" s="49"/>
      <c r="B22" s="49"/>
      <c r="C22" s="49"/>
      <c r="D22" s="49"/>
      <c r="E22" s="49"/>
      <c r="F22" s="49"/>
      <c r="G22" s="50"/>
      <c r="H22" s="50"/>
      <c r="I22" s="30"/>
    </row>
    <row r="23" spans="1:9" ht="61.5" customHeight="1" x14ac:dyDescent="0.2">
      <c r="A23" s="50"/>
      <c r="B23" s="50"/>
      <c r="C23" s="50"/>
      <c r="D23" s="50"/>
      <c r="E23" s="50" cm="1">
        <f t="array" ref="E23">SUMPRODUCT(('Data - fires'!$A$2:$A$780=$A6)*('Data - fires'!$B$2:$B$780=B$5)*('Data - fires'!$C$2:$C$780))</f>
        <v>673</v>
      </c>
      <c r="F23" s="50" cm="1">
        <f t="array" ref="F23">SUMPRODUCT(('Data - fires'!$A$2:$A$780=$A6)*('Data - fires'!$C$2:$C$780))</f>
        <v>950</v>
      </c>
      <c r="G23" s="30"/>
      <c r="H23" s="30"/>
      <c r="I23" s="30"/>
    </row>
    <row r="24" spans="1:9" x14ac:dyDescent="0.2">
      <c r="A24" s="51"/>
      <c r="B24" s="51"/>
      <c r="C24" s="51"/>
      <c r="D24" s="51"/>
      <c r="E24" s="51"/>
      <c r="F24" s="51"/>
      <c r="G24" s="30"/>
      <c r="H24" s="30"/>
      <c r="I24" s="30"/>
    </row>
    <row r="25" spans="1:9" ht="15.75" x14ac:dyDescent="0.25">
      <c r="A25" s="32"/>
      <c r="B25" s="51"/>
      <c r="C25" s="51"/>
      <c r="D25" s="51"/>
      <c r="E25" s="51"/>
      <c r="F25" s="51"/>
      <c r="G25" s="30"/>
      <c r="H25" s="30"/>
      <c r="I25" s="30"/>
    </row>
    <row r="26" spans="1:9" ht="30" customHeight="1" x14ac:dyDescent="0.2">
      <c r="A26" s="66"/>
      <c r="B26" s="66"/>
      <c r="C26" s="66"/>
      <c r="D26" s="66"/>
      <c r="E26" s="66"/>
      <c r="F26" s="66"/>
      <c r="G26" s="30"/>
      <c r="H26" s="30"/>
      <c r="I26" s="30"/>
    </row>
    <row r="27" spans="1:9" ht="15" customHeight="1" x14ac:dyDescent="0.2">
      <c r="A27" s="52"/>
      <c r="B27" s="30"/>
      <c r="C27" s="30"/>
      <c r="D27" s="30"/>
      <c r="E27" s="30"/>
      <c r="F27" s="30"/>
      <c r="G27" s="30"/>
      <c r="H27" s="30"/>
      <c r="I27" s="30"/>
    </row>
    <row r="28" spans="1:9" ht="15" customHeight="1" x14ac:dyDescent="0.2">
      <c r="A28" s="69"/>
      <c r="B28" s="69"/>
      <c r="C28" s="69"/>
      <c r="D28" s="69"/>
      <c r="E28" s="69"/>
      <c r="F28" s="69"/>
      <c r="G28" s="30"/>
      <c r="H28" s="30"/>
      <c r="I28" s="30"/>
    </row>
    <row r="29" spans="1:9" ht="15" customHeight="1" x14ac:dyDescent="0.2">
      <c r="A29" s="30"/>
      <c r="B29" s="30"/>
      <c r="C29" s="30"/>
      <c r="D29" s="30"/>
      <c r="E29" s="30"/>
      <c r="F29" s="30"/>
      <c r="G29" s="30"/>
      <c r="H29" s="30"/>
      <c r="I29" s="30"/>
    </row>
    <row r="30" spans="1:9" ht="15.6" customHeight="1" x14ac:dyDescent="0.2">
      <c r="A30" s="67"/>
      <c r="B30" s="67"/>
      <c r="C30" s="67"/>
      <c r="D30" s="67"/>
      <c r="E30" s="67"/>
      <c r="F30" s="67"/>
      <c r="G30" s="30"/>
      <c r="H30" s="30"/>
      <c r="I30" s="30"/>
    </row>
    <row r="31" spans="1:9" ht="15" customHeight="1" x14ac:dyDescent="0.2">
      <c r="A31" s="68"/>
      <c r="B31" s="68"/>
      <c r="C31" s="68"/>
      <c r="D31" s="68"/>
      <c r="E31" s="68"/>
      <c r="F31" s="30"/>
      <c r="G31" s="30"/>
      <c r="H31" s="30"/>
      <c r="I31" s="30"/>
    </row>
    <row r="32" spans="1:9" ht="15" customHeight="1" x14ac:dyDescent="0.2">
      <c r="A32" s="30"/>
      <c r="B32" s="30"/>
      <c r="C32" s="30"/>
      <c r="D32" s="30"/>
      <c r="E32" s="30"/>
      <c r="F32" s="30"/>
      <c r="G32" s="30"/>
      <c r="H32" s="30"/>
      <c r="I32" s="30"/>
    </row>
    <row r="33" spans="1:9" ht="15" customHeight="1" x14ac:dyDescent="0.2">
      <c r="A33" s="69"/>
      <c r="B33" s="69"/>
      <c r="C33" s="69"/>
      <c r="D33" s="69"/>
      <c r="E33" s="69"/>
      <c r="F33" s="69"/>
      <c r="G33" s="30"/>
      <c r="H33" s="30"/>
      <c r="I33" s="30"/>
    </row>
    <row r="34" spans="1:9" ht="15" customHeight="1" x14ac:dyDescent="0.2">
      <c r="A34" s="30"/>
      <c r="B34" s="30"/>
      <c r="C34" s="30"/>
      <c r="D34" s="30"/>
      <c r="E34" s="30"/>
      <c r="F34" s="30"/>
      <c r="G34" s="30"/>
      <c r="H34" s="30"/>
      <c r="I34" s="30"/>
    </row>
    <row r="35" spans="1:9" ht="15" customHeight="1" x14ac:dyDescent="0.2">
      <c r="A35" s="30"/>
      <c r="B35" s="30"/>
      <c r="C35" s="30"/>
      <c r="D35" s="30"/>
      <c r="E35" s="71"/>
      <c r="F35" s="71"/>
      <c r="G35" s="30"/>
      <c r="H35" s="30"/>
      <c r="I35" s="30"/>
    </row>
    <row r="36" spans="1:9" ht="15" customHeight="1" x14ac:dyDescent="0.2">
      <c r="A36" s="30"/>
      <c r="B36" s="68"/>
      <c r="C36" s="68"/>
      <c r="D36" s="68"/>
      <c r="E36" s="70"/>
      <c r="F36" s="70"/>
      <c r="G36" s="52"/>
      <c r="H36" s="52"/>
      <c r="I36" s="30"/>
    </row>
    <row r="37" spans="1:9" ht="15" customHeight="1" x14ac:dyDescent="0.2">
      <c r="A37" s="30"/>
      <c r="B37" s="30"/>
      <c r="C37" s="30"/>
      <c r="D37" s="30"/>
      <c r="E37" s="30"/>
      <c r="F37" s="30"/>
      <c r="G37" s="30"/>
      <c r="H37" s="30"/>
      <c r="I37" s="30"/>
    </row>
    <row r="38" spans="1:9" ht="15" customHeight="1" x14ac:dyDescent="0.2">
      <c r="A38" s="30"/>
      <c r="B38" s="30"/>
      <c r="C38" s="30"/>
      <c r="D38" s="30"/>
      <c r="E38" s="30"/>
      <c r="F38" s="30"/>
      <c r="G38" s="30"/>
      <c r="H38" s="30"/>
      <c r="I38" s="30"/>
    </row>
    <row r="39" spans="1:9" ht="15" customHeight="1" x14ac:dyDescent="0.2">
      <c r="A39" s="30"/>
      <c r="B39" s="53"/>
      <c r="C39" s="53"/>
      <c r="D39" s="53"/>
      <c r="E39" s="53"/>
      <c r="F39" s="53"/>
      <c r="G39" s="30"/>
      <c r="H39" s="30"/>
      <c r="I39" s="30"/>
    </row>
    <row r="40" spans="1:9" ht="15" customHeight="1" x14ac:dyDescent="0.2">
      <c r="A40" s="30"/>
      <c r="B40" s="52"/>
      <c r="C40" s="52"/>
      <c r="D40" s="52"/>
      <c r="E40" s="52"/>
      <c r="F40" s="52"/>
      <c r="G40" s="30"/>
      <c r="H40" s="30"/>
      <c r="I40" s="30"/>
    </row>
  </sheetData>
  <mergeCells count="10">
    <mergeCell ref="B4:F4"/>
    <mergeCell ref="B3:F3"/>
    <mergeCell ref="A26:F26"/>
    <mergeCell ref="A30:F30"/>
    <mergeCell ref="B36:D36"/>
    <mergeCell ref="A31:E31"/>
    <mergeCell ref="A28:F28"/>
    <mergeCell ref="A33:F33"/>
    <mergeCell ref="E36:F36"/>
    <mergeCell ref="E35:F35"/>
  </mergeCells>
  <phoneticPr fontId="15"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1198-58AF-4B33-9EA3-91029475F7CA}">
  <sheetPr codeName="Sheet7"/>
  <dimension ref="A1:N41"/>
  <sheetViews>
    <sheetView zoomScaleNormal="100" workbookViewId="0">
      <pane ySplit="5" topLeftCell="A6" activePane="bottomLeft" state="frozen"/>
      <selection pane="bottomLeft"/>
    </sheetView>
  </sheetViews>
  <sheetFormatPr defaultColWidth="9.140625" defaultRowHeight="15" customHeight="1" x14ac:dyDescent="0.2"/>
  <cols>
    <col min="1" max="1" width="10.5703125" style="43" customWidth="1"/>
    <col min="2" max="6" width="14.42578125" style="43" customWidth="1"/>
    <col min="7" max="7" width="9.140625" style="43"/>
    <col min="8" max="8" width="25.42578125" style="43" customWidth="1"/>
    <col min="9" max="13" width="9.140625" style="43"/>
    <col min="14" max="14" width="0" style="43" hidden="1" customWidth="1"/>
    <col min="15" max="16384" width="9.140625" style="43"/>
  </cols>
  <sheetData>
    <row r="1" spans="1:14" ht="18.75" x14ac:dyDescent="0.2">
      <c r="A1" s="55" t="s">
        <v>85</v>
      </c>
      <c r="B1" s="55"/>
      <c r="C1" s="55"/>
      <c r="D1" s="55"/>
      <c r="E1" s="55"/>
      <c r="F1" s="55"/>
      <c r="G1" s="55"/>
      <c r="H1" s="55"/>
      <c r="I1" s="55"/>
      <c r="J1" s="55"/>
      <c r="K1" s="55"/>
      <c r="L1" s="55"/>
      <c r="M1" s="30"/>
      <c r="N1" s="30"/>
    </row>
    <row r="2" spans="1:14" ht="15" customHeight="1" x14ac:dyDescent="0.2">
      <c r="A2" s="55" t="s">
        <v>86</v>
      </c>
      <c r="B2" s="55"/>
      <c r="C2" s="55"/>
      <c r="D2" s="55"/>
      <c r="E2" s="55"/>
      <c r="F2" s="55"/>
      <c r="G2" s="55"/>
      <c r="H2" s="55"/>
      <c r="I2" s="55"/>
      <c r="J2" s="55"/>
      <c r="K2" s="55"/>
      <c r="L2" s="55"/>
      <c r="M2" s="30"/>
      <c r="N2" s="30"/>
    </row>
    <row r="3" spans="1:14" ht="33.75" customHeight="1" x14ac:dyDescent="0.25">
      <c r="A3" s="32" t="s">
        <v>87</v>
      </c>
      <c r="C3" s="32"/>
      <c r="D3" s="32"/>
      <c r="E3" s="32"/>
      <c r="F3" s="32"/>
      <c r="G3" s="30"/>
      <c r="H3" s="30"/>
      <c r="I3" s="30"/>
      <c r="J3" s="30"/>
      <c r="K3" s="30"/>
      <c r="L3" s="30"/>
      <c r="M3" s="30"/>
      <c r="N3" s="30"/>
    </row>
    <row r="4" spans="1:14" ht="31.5" customHeight="1" thickBot="1" x14ac:dyDescent="0.25">
      <c r="A4" s="55" t="s">
        <v>18</v>
      </c>
      <c r="C4" s="55"/>
      <c r="D4" s="30"/>
      <c r="E4" s="30"/>
      <c r="F4" s="30"/>
      <c r="G4" s="30"/>
      <c r="H4" s="30"/>
      <c r="I4" s="30"/>
      <c r="J4" s="30"/>
      <c r="K4" s="30"/>
      <c r="L4" s="30"/>
      <c r="M4" s="30"/>
      <c r="N4" s="30"/>
    </row>
    <row r="5" spans="1:14" ht="75.75" thickBot="1" x14ac:dyDescent="0.25">
      <c r="A5" s="56" t="s">
        <v>10</v>
      </c>
      <c r="B5" s="57" t="s">
        <v>1</v>
      </c>
      <c r="C5" s="57" t="s">
        <v>4</v>
      </c>
      <c r="D5" s="57" t="s">
        <v>2</v>
      </c>
      <c r="E5" s="57" t="s">
        <v>3</v>
      </c>
      <c r="F5" s="57" t="s">
        <v>13</v>
      </c>
      <c r="G5" s="30"/>
      <c r="H5" s="30"/>
      <c r="I5" s="30"/>
      <c r="J5" s="30"/>
      <c r="K5" s="30"/>
      <c r="L5" s="30"/>
      <c r="M5" s="30"/>
      <c r="N5" s="30"/>
    </row>
    <row r="6" spans="1:14" ht="15.75" customHeight="1" x14ac:dyDescent="0.2">
      <c r="A6" s="47" t="s">
        <v>5</v>
      </c>
      <c r="B6" s="59">
        <f>FIRE0708_raw!B6</f>
        <v>0.71</v>
      </c>
      <c r="C6" s="59">
        <f>FIRE0708_raw!C6</f>
        <v>0.02</v>
      </c>
      <c r="D6" s="59">
        <f>FIRE0708_raw!D6</f>
        <v>0.01</v>
      </c>
      <c r="E6" s="59">
        <f>FIRE0708_raw!E6</f>
        <v>0.17</v>
      </c>
      <c r="F6" s="59">
        <f>FIRE0708_raw!F6</f>
        <v>0.09</v>
      </c>
      <c r="G6" s="48"/>
      <c r="H6" s="30"/>
      <c r="I6" s="30"/>
      <c r="J6" s="30"/>
      <c r="K6" s="30"/>
      <c r="L6" s="30"/>
      <c r="M6" s="30"/>
      <c r="N6" s="30"/>
    </row>
    <row r="7" spans="1:14" ht="15.75" customHeight="1" x14ac:dyDescent="0.2">
      <c r="A7" s="30" t="s">
        <v>6</v>
      </c>
      <c r="B7" s="60">
        <f>FIRE0708_raw!B7</f>
        <v>0.69</v>
      </c>
      <c r="C7" s="60">
        <f>FIRE0708_raw!C7</f>
        <v>0.01</v>
      </c>
      <c r="D7" s="60">
        <f>FIRE0708_raw!D7</f>
        <v>0.01</v>
      </c>
      <c r="E7" s="60">
        <f>FIRE0708_raw!E7</f>
        <v>0.19</v>
      </c>
      <c r="F7" s="60">
        <f>FIRE0708_raw!F7</f>
        <v>0.1</v>
      </c>
      <c r="G7" s="30"/>
      <c r="H7" s="30"/>
      <c r="I7" s="30"/>
      <c r="J7" s="30"/>
      <c r="K7" s="30"/>
      <c r="L7" s="30"/>
      <c r="M7" s="30"/>
      <c r="N7" s="30"/>
    </row>
    <row r="8" spans="1:14" ht="15.75" customHeight="1" x14ac:dyDescent="0.2">
      <c r="A8" s="30" t="s">
        <v>7</v>
      </c>
      <c r="B8" s="60">
        <f>FIRE0708_raw!B8</f>
        <v>0.73</v>
      </c>
      <c r="C8" s="60">
        <f>FIRE0708_raw!C8</f>
        <v>0.02</v>
      </c>
      <c r="D8" s="60">
        <f>FIRE0708_raw!D8</f>
        <v>0.01</v>
      </c>
      <c r="E8" s="60">
        <f>FIRE0708_raw!E8</f>
        <v>0.17</v>
      </c>
      <c r="F8" s="60">
        <f>FIRE0708_raw!F8</f>
        <v>7.0000000000000007E-2</v>
      </c>
      <c r="G8" s="30"/>
      <c r="H8" s="30"/>
      <c r="I8" s="30"/>
      <c r="J8" s="30"/>
      <c r="K8" s="30"/>
      <c r="L8" s="30"/>
      <c r="M8" s="30"/>
      <c r="N8" s="30"/>
    </row>
    <row r="9" spans="1:14" ht="15.75" customHeight="1" x14ac:dyDescent="0.2">
      <c r="A9" s="30" t="s">
        <v>8</v>
      </c>
      <c r="B9" s="60">
        <f>FIRE0708_raw!B9</f>
        <v>0.71</v>
      </c>
      <c r="C9" s="60">
        <f>FIRE0708_raw!C9</f>
        <v>0.01</v>
      </c>
      <c r="D9" s="60">
        <f>FIRE0708_raw!D9</f>
        <v>0.01</v>
      </c>
      <c r="E9" s="60">
        <f>FIRE0708_raw!E9</f>
        <v>0.18</v>
      </c>
      <c r="F9" s="60">
        <f>FIRE0708_raw!F9</f>
        <v>0.09</v>
      </c>
      <c r="G9" s="30"/>
      <c r="H9" s="30"/>
      <c r="I9" s="30"/>
      <c r="J9" s="30"/>
      <c r="K9" s="30"/>
      <c r="L9" s="30"/>
      <c r="M9" s="30"/>
      <c r="N9" s="30"/>
    </row>
    <row r="10" spans="1:14" ht="15.75" customHeight="1" x14ac:dyDescent="0.2">
      <c r="A10" s="30" t="s">
        <v>9</v>
      </c>
      <c r="B10" s="60">
        <f>FIRE0708_raw!B10</f>
        <v>0.76</v>
      </c>
      <c r="C10" s="60">
        <f>FIRE0708_raw!C10</f>
        <v>0.02</v>
      </c>
      <c r="D10" s="60">
        <f>FIRE0708_raw!D10</f>
        <v>0.01</v>
      </c>
      <c r="E10" s="60">
        <f>FIRE0708_raw!E10</f>
        <v>0.15</v>
      </c>
      <c r="F10" s="60">
        <f>FIRE0708_raw!F10</f>
        <v>7.0000000000000007E-2</v>
      </c>
      <c r="G10" s="30"/>
      <c r="H10" s="30"/>
      <c r="I10" s="30"/>
      <c r="J10" s="30"/>
      <c r="K10" s="30"/>
      <c r="L10" s="30"/>
      <c r="M10" s="30"/>
      <c r="N10" s="30"/>
    </row>
    <row r="11" spans="1:14" ht="15.75" customHeight="1" x14ac:dyDescent="0.2">
      <c r="A11" s="30" t="s">
        <v>14</v>
      </c>
      <c r="B11" s="60">
        <f>FIRE0708_raw!B11</f>
        <v>0.75</v>
      </c>
      <c r="C11" s="60">
        <f>FIRE0708_raw!C11</f>
        <v>0.01</v>
      </c>
      <c r="D11" s="60">
        <f>FIRE0708_raw!D11</f>
        <v>0.01</v>
      </c>
      <c r="E11" s="60">
        <f>FIRE0708_raw!E11</f>
        <v>0.15</v>
      </c>
      <c r="F11" s="60">
        <f>FIRE0708_raw!F11</f>
        <v>0.08</v>
      </c>
      <c r="G11" s="30"/>
      <c r="H11" s="30"/>
      <c r="I11" s="30"/>
      <c r="J11" s="30"/>
      <c r="K11" s="30"/>
      <c r="L11" s="30"/>
      <c r="M11" s="30"/>
      <c r="N11" s="30"/>
    </row>
    <row r="12" spans="1:14" ht="15.75" customHeight="1" x14ac:dyDescent="0.2">
      <c r="A12" s="30" t="s">
        <v>25</v>
      </c>
      <c r="B12" s="60">
        <f>FIRE0708_raw!B12</f>
        <v>0.72</v>
      </c>
      <c r="C12" s="60">
        <f>FIRE0708_raw!C12</f>
        <v>0.01</v>
      </c>
      <c r="D12" s="60">
        <f>FIRE0708_raw!D12</f>
        <v>0.01</v>
      </c>
      <c r="E12" s="60">
        <f>FIRE0708_raw!E12</f>
        <v>0.16</v>
      </c>
      <c r="F12" s="60">
        <f>FIRE0708_raw!F12</f>
        <v>0.1</v>
      </c>
      <c r="G12" s="30"/>
      <c r="H12" s="30"/>
      <c r="I12" s="30"/>
      <c r="J12" s="30"/>
      <c r="K12" s="30"/>
      <c r="L12" s="30"/>
      <c r="M12" s="30"/>
      <c r="N12" s="30"/>
    </row>
    <row r="13" spans="1:14" ht="15.75" customHeight="1" x14ac:dyDescent="0.2">
      <c r="A13" s="30" t="s">
        <v>26</v>
      </c>
      <c r="B13" s="60">
        <f>FIRE0708_raw!B13</f>
        <v>0.75</v>
      </c>
      <c r="C13" s="60">
        <f>FIRE0708_raw!C13</f>
        <v>0.01</v>
      </c>
      <c r="D13" s="60">
        <f>FIRE0708_raw!D13</f>
        <v>0.01</v>
      </c>
      <c r="E13" s="60">
        <f>FIRE0708_raw!E13</f>
        <v>0.16</v>
      </c>
      <c r="F13" s="60">
        <f>FIRE0708_raw!F13</f>
        <v>0.08</v>
      </c>
      <c r="G13" s="30"/>
      <c r="H13" s="30"/>
      <c r="I13" s="30"/>
      <c r="J13" s="30"/>
      <c r="K13" s="30"/>
      <c r="L13" s="30"/>
      <c r="M13" s="30"/>
      <c r="N13" s="30"/>
    </row>
    <row r="14" spans="1:14" ht="15.75" customHeight="1" x14ac:dyDescent="0.2">
      <c r="A14" s="30" t="s">
        <v>27</v>
      </c>
      <c r="B14" s="60">
        <f>FIRE0708_raw!B14</f>
        <v>0.71</v>
      </c>
      <c r="C14" s="60">
        <f>FIRE0708_raw!C14</f>
        <v>0.02</v>
      </c>
      <c r="D14" s="60">
        <f>FIRE0708_raw!D14</f>
        <v>0.01</v>
      </c>
      <c r="E14" s="60">
        <f>FIRE0708_raw!E14</f>
        <v>0.19</v>
      </c>
      <c r="F14" s="60">
        <f>FIRE0708_raw!F14</f>
        <v>0.08</v>
      </c>
      <c r="G14" s="30"/>
      <c r="H14" s="30"/>
      <c r="I14" s="30"/>
      <c r="J14" s="30"/>
      <c r="K14" s="30"/>
      <c r="L14" s="30"/>
      <c r="M14" s="30"/>
      <c r="N14" s="30"/>
    </row>
    <row r="15" spans="1:14" ht="15.75" customHeight="1" x14ac:dyDescent="0.2">
      <c r="A15" s="30" t="s">
        <v>28</v>
      </c>
      <c r="B15" s="60">
        <f>FIRE0708_raw!B15</f>
        <v>0.7</v>
      </c>
      <c r="C15" s="60">
        <f>FIRE0708_raw!C15</f>
        <v>0.01</v>
      </c>
      <c r="D15" s="60">
        <f>FIRE0708_raw!D15</f>
        <v>0.01</v>
      </c>
      <c r="E15" s="60">
        <f>FIRE0708_raw!E15</f>
        <v>0.18</v>
      </c>
      <c r="F15" s="60">
        <f>FIRE0708_raw!F15</f>
        <v>0.1</v>
      </c>
      <c r="G15" s="30"/>
      <c r="H15" s="30"/>
      <c r="I15" s="30"/>
      <c r="J15" s="30"/>
      <c r="K15" s="30"/>
      <c r="L15" s="30"/>
      <c r="M15" s="30"/>
      <c r="N15" s="30"/>
    </row>
    <row r="16" spans="1:14" ht="15.75" customHeight="1" x14ac:dyDescent="0.2">
      <c r="A16" s="30" t="s">
        <v>45</v>
      </c>
      <c r="B16" s="60">
        <f>FIRE0708_raw!B16</f>
        <v>0.68</v>
      </c>
      <c r="C16" s="60">
        <f>FIRE0708_raw!C16</f>
        <v>0.01</v>
      </c>
      <c r="D16" s="60">
        <f>FIRE0708_raw!D16</f>
        <v>0.01</v>
      </c>
      <c r="E16" s="60">
        <f>FIRE0708_raw!E16</f>
        <v>0.2</v>
      </c>
      <c r="F16" s="60">
        <f>FIRE0708_raw!F16</f>
        <v>0.09</v>
      </c>
      <c r="G16" s="30"/>
      <c r="H16" s="30"/>
      <c r="I16" s="30"/>
      <c r="J16" s="30"/>
      <c r="K16" s="30"/>
      <c r="L16" s="30"/>
      <c r="M16" s="30"/>
      <c r="N16" s="30"/>
    </row>
    <row r="17" spans="1:14" ht="15.75" customHeight="1" x14ac:dyDescent="0.2">
      <c r="A17" s="30" t="s">
        <v>51</v>
      </c>
      <c r="B17" s="60">
        <f>FIRE0708_raw!B17</f>
        <v>0.69</v>
      </c>
      <c r="C17" s="60">
        <f>FIRE0708_raw!C17</f>
        <v>0.01</v>
      </c>
      <c r="D17" s="60">
        <f>FIRE0708_raw!D17</f>
        <v>0.01</v>
      </c>
      <c r="E17" s="60">
        <f>FIRE0708_raw!E17</f>
        <v>0.18</v>
      </c>
      <c r="F17" s="60">
        <f>FIRE0708_raw!F17</f>
        <v>0.11</v>
      </c>
      <c r="G17" s="30"/>
      <c r="H17" s="30"/>
      <c r="I17" s="30"/>
      <c r="J17" s="30"/>
      <c r="K17" s="30"/>
      <c r="L17" s="30"/>
      <c r="M17" s="30"/>
      <c r="N17" s="30"/>
    </row>
    <row r="18" spans="1:14" ht="15.75" customHeight="1" x14ac:dyDescent="0.2">
      <c r="A18" s="30" t="s">
        <v>52</v>
      </c>
      <c r="B18" s="60">
        <f>FIRE0708_raw!B18</f>
        <v>0.7</v>
      </c>
      <c r="C18" s="60">
        <f>FIRE0708_raw!C18</f>
        <v>0.02</v>
      </c>
      <c r="D18" s="60">
        <f>FIRE0708_raw!D18</f>
        <v>0.01</v>
      </c>
      <c r="E18" s="60">
        <f>FIRE0708_raw!E18</f>
        <v>0.19</v>
      </c>
      <c r="F18" s="60">
        <f>FIRE0708_raw!F18</f>
        <v>0.09</v>
      </c>
      <c r="G18" s="30"/>
      <c r="H18" s="30"/>
      <c r="I18" s="30"/>
      <c r="J18" s="30"/>
      <c r="K18" s="30"/>
      <c r="L18" s="30"/>
      <c r="M18" s="30"/>
      <c r="N18" s="30"/>
    </row>
    <row r="19" spans="1:14" ht="15.75" customHeight="1" x14ac:dyDescent="0.2">
      <c r="A19" s="30" t="s">
        <v>53</v>
      </c>
      <c r="B19" s="60">
        <f>FIRE0708_raw!B19</f>
        <v>0.67</v>
      </c>
      <c r="C19" s="60">
        <f>FIRE0708_raw!C19</f>
        <v>0.02</v>
      </c>
      <c r="D19" s="60">
        <f>FIRE0708_raw!D19</f>
        <v>0.02</v>
      </c>
      <c r="E19" s="60">
        <f>FIRE0708_raw!E19</f>
        <v>0.19</v>
      </c>
      <c r="F19" s="60">
        <f>FIRE0708_raw!F19</f>
        <v>0.1</v>
      </c>
      <c r="G19" s="30"/>
      <c r="H19" s="30"/>
      <c r="I19" s="30"/>
      <c r="J19" s="30"/>
      <c r="K19" s="30"/>
      <c r="L19" s="30"/>
      <c r="M19" s="30"/>
      <c r="N19" s="30"/>
    </row>
    <row r="20" spans="1:14" ht="15.75" customHeight="1" x14ac:dyDescent="0.2">
      <c r="A20" s="30" t="s">
        <v>73</v>
      </c>
      <c r="B20" s="60">
        <f>FIRE0708_raw!B20</f>
        <v>0.71</v>
      </c>
      <c r="C20" s="60">
        <f>FIRE0708_raw!C20</f>
        <v>0.01</v>
      </c>
      <c r="D20" s="60">
        <f>FIRE0708_raw!D20</f>
        <v>0.01</v>
      </c>
      <c r="E20" s="60">
        <f>FIRE0708_raw!E20</f>
        <v>0.18</v>
      </c>
      <c r="F20" s="60">
        <f>FIRE0708_raw!F20</f>
        <v>0.09</v>
      </c>
      <c r="G20" s="30"/>
      <c r="H20" s="30"/>
      <c r="I20" s="30"/>
      <c r="J20" s="30"/>
      <c r="K20" s="30"/>
      <c r="L20" s="30"/>
      <c r="M20" s="30"/>
      <c r="N20" s="30"/>
    </row>
    <row r="21" spans="1:14" ht="15.75" customHeight="1" thickBot="1" x14ac:dyDescent="0.25">
      <c r="A21" s="58" t="s">
        <v>74</v>
      </c>
      <c r="B21" s="61">
        <f>FIRE0708_raw!B21</f>
        <v>0.67</v>
      </c>
      <c r="C21" s="61">
        <f>FIRE0708_raw!C21</f>
        <v>0.03</v>
      </c>
      <c r="D21" s="61">
        <f>FIRE0708_raw!D21</f>
        <v>0.01</v>
      </c>
      <c r="E21" s="61">
        <f>FIRE0708_raw!E21</f>
        <v>0.18</v>
      </c>
      <c r="F21" s="61">
        <f>FIRE0708_raw!F21</f>
        <v>0.12</v>
      </c>
      <c r="G21" s="30"/>
      <c r="H21" s="30"/>
      <c r="I21" s="30"/>
      <c r="J21" s="30"/>
      <c r="K21" s="30"/>
      <c r="L21" s="30"/>
      <c r="M21" s="30"/>
      <c r="N21" s="30"/>
    </row>
    <row r="22" spans="1:14" ht="28.5" customHeight="1" x14ac:dyDescent="0.2">
      <c r="A22" s="30"/>
      <c r="B22" s="30"/>
      <c r="C22" s="30"/>
      <c r="D22" s="30"/>
      <c r="E22" s="30"/>
      <c r="F22" s="30"/>
      <c r="G22" s="30"/>
      <c r="H22" s="30"/>
      <c r="I22" s="30"/>
      <c r="J22" s="30"/>
      <c r="K22" s="30"/>
      <c r="L22" s="30"/>
      <c r="M22" s="30"/>
      <c r="N22" s="30"/>
    </row>
    <row r="23" spans="1:14" ht="15" customHeight="1" x14ac:dyDescent="0.2">
      <c r="A23" s="30"/>
      <c r="B23" s="30"/>
      <c r="C23" s="30"/>
      <c r="D23" s="30"/>
      <c r="E23" s="30"/>
      <c r="F23" s="30"/>
      <c r="G23" s="30"/>
      <c r="H23" s="30"/>
      <c r="I23" s="30"/>
      <c r="J23" s="30"/>
      <c r="K23" s="30"/>
      <c r="L23" s="30"/>
      <c r="M23" s="30"/>
      <c r="N23" s="30"/>
    </row>
    <row r="24" spans="1:14" ht="15" customHeight="1" x14ac:dyDescent="0.2">
      <c r="A24" s="30"/>
      <c r="B24" s="30"/>
      <c r="C24" s="30"/>
      <c r="D24" s="30"/>
      <c r="E24" s="30"/>
      <c r="F24" s="30"/>
      <c r="G24" s="30"/>
      <c r="H24" s="30"/>
      <c r="I24" s="30"/>
      <c r="J24" s="30"/>
      <c r="K24" s="30"/>
      <c r="L24" s="30"/>
      <c r="M24" s="30"/>
      <c r="N24" s="30"/>
    </row>
    <row r="25" spans="1:14" ht="15" customHeight="1" x14ac:dyDescent="0.2">
      <c r="A25" s="30"/>
      <c r="B25" s="30"/>
      <c r="C25" s="30"/>
      <c r="D25" s="30"/>
      <c r="E25" s="30"/>
      <c r="F25" s="30"/>
      <c r="G25" s="30"/>
      <c r="H25" s="30"/>
      <c r="I25" s="30"/>
      <c r="J25" s="30"/>
      <c r="K25" s="30"/>
      <c r="L25" s="30"/>
      <c r="M25" s="30"/>
      <c r="N25" s="30"/>
    </row>
    <row r="26" spans="1:14" ht="15.75" customHeight="1" x14ac:dyDescent="0.2">
      <c r="A26" s="30"/>
      <c r="B26" s="30"/>
      <c r="C26" s="30"/>
      <c r="D26" s="30"/>
      <c r="E26" s="30"/>
      <c r="F26" s="30"/>
      <c r="G26" s="30"/>
      <c r="H26" s="30"/>
      <c r="I26" s="30"/>
      <c r="J26" s="30"/>
      <c r="K26" s="30"/>
      <c r="L26" s="30"/>
      <c r="M26" s="30"/>
      <c r="N26" s="30"/>
    </row>
    <row r="27" spans="1:14" x14ac:dyDescent="0.2">
      <c r="A27" s="30"/>
      <c r="B27" s="49"/>
      <c r="C27" s="49"/>
      <c r="D27" s="49"/>
      <c r="E27" s="49"/>
      <c r="F27" s="49"/>
      <c r="G27" s="50"/>
      <c r="H27" s="50"/>
      <c r="I27" s="30"/>
      <c r="J27" s="30"/>
      <c r="K27" s="30"/>
      <c r="L27" s="30"/>
      <c r="M27" s="30"/>
      <c r="N27" s="30"/>
    </row>
    <row r="28" spans="1:14" x14ac:dyDescent="0.2">
      <c r="A28" s="31"/>
      <c r="B28" s="50"/>
      <c r="C28" s="50"/>
      <c r="D28" s="50"/>
      <c r="E28" s="50"/>
      <c r="F28" s="50"/>
      <c r="G28" s="30"/>
      <c r="H28" s="30"/>
      <c r="I28" s="30"/>
      <c r="J28" s="30"/>
      <c r="K28" s="30"/>
      <c r="L28" s="30"/>
      <c r="M28" s="30"/>
      <c r="N28" s="30"/>
    </row>
    <row r="29" spans="1:14" x14ac:dyDescent="0.2">
      <c r="A29" s="31"/>
      <c r="B29" s="51"/>
      <c r="C29" s="51"/>
      <c r="D29" s="51"/>
      <c r="E29" s="51"/>
      <c r="F29" s="51"/>
      <c r="G29" s="30"/>
      <c r="H29" s="30"/>
      <c r="I29" s="30"/>
      <c r="J29" s="30"/>
      <c r="K29" s="30"/>
      <c r="L29" s="30"/>
      <c r="M29" s="30"/>
      <c r="N29" s="30"/>
    </row>
    <row r="30" spans="1:14" ht="29.25" customHeight="1" x14ac:dyDescent="0.25">
      <c r="A30" s="32"/>
      <c r="B30" s="51"/>
      <c r="C30" s="51"/>
      <c r="D30" s="51"/>
      <c r="E30" s="51"/>
      <c r="F30" s="51"/>
      <c r="G30" s="30"/>
      <c r="H30" s="30"/>
      <c r="I30" s="30"/>
      <c r="J30" s="30"/>
      <c r="K30" s="30"/>
      <c r="L30" s="30"/>
      <c r="M30" s="30"/>
      <c r="N30" s="30"/>
    </row>
    <row r="31" spans="1:14" x14ac:dyDescent="0.2">
      <c r="A31" s="33"/>
      <c r="B31" s="33"/>
      <c r="C31" s="33"/>
      <c r="D31" s="33"/>
      <c r="E31" s="33"/>
      <c r="F31" s="33"/>
      <c r="G31" s="30"/>
      <c r="H31" s="30"/>
      <c r="I31" s="30"/>
      <c r="J31" s="30"/>
      <c r="K31" s="30"/>
      <c r="L31" s="30"/>
      <c r="M31" s="30"/>
      <c r="N31" s="30"/>
    </row>
    <row r="32" spans="1:14" ht="15" customHeight="1" x14ac:dyDescent="0.2">
      <c r="A32" s="33"/>
      <c r="B32" s="33"/>
      <c r="C32" s="33"/>
      <c r="D32" s="33"/>
      <c r="E32" s="33"/>
      <c r="F32" s="33"/>
      <c r="G32" s="30"/>
      <c r="H32" s="30"/>
      <c r="I32" s="30"/>
      <c r="J32" s="30"/>
      <c r="K32" s="30"/>
      <c r="L32" s="30"/>
      <c r="M32" s="30"/>
      <c r="N32" s="30"/>
    </row>
    <row r="33" spans="1:14" ht="23.25" customHeight="1" x14ac:dyDescent="0.2">
      <c r="A33" s="30"/>
      <c r="B33" s="30"/>
      <c r="C33" s="30"/>
      <c r="D33" s="30"/>
      <c r="E33" s="30"/>
      <c r="F33" s="30"/>
      <c r="G33" s="30"/>
      <c r="H33" s="30"/>
      <c r="I33" s="30"/>
      <c r="J33" s="30"/>
      <c r="K33" s="30"/>
      <c r="L33" s="30"/>
      <c r="M33" s="30"/>
      <c r="N33" s="30"/>
    </row>
    <row r="34" spans="1:14" ht="29.25" customHeight="1" x14ac:dyDescent="0.2">
      <c r="A34" s="31"/>
      <c r="B34" s="30"/>
      <c r="C34" s="30"/>
      <c r="D34" s="30"/>
      <c r="E34" s="30"/>
      <c r="F34" s="30"/>
      <c r="G34" s="30"/>
      <c r="H34" s="30"/>
      <c r="I34" s="30"/>
      <c r="J34" s="30"/>
      <c r="K34" s="30"/>
      <c r="L34" s="30"/>
      <c r="M34" s="30"/>
      <c r="N34" s="30"/>
    </row>
    <row r="35" spans="1:14" x14ac:dyDescent="0.2">
      <c r="A35" s="30"/>
      <c r="B35" s="30"/>
      <c r="C35" s="30"/>
      <c r="D35" s="30"/>
      <c r="E35" s="30"/>
      <c r="F35" s="30"/>
      <c r="G35" s="30"/>
      <c r="H35" s="30"/>
      <c r="I35" s="30"/>
      <c r="J35" s="30"/>
      <c r="K35" s="30"/>
      <c r="L35" s="30"/>
      <c r="M35" s="30"/>
      <c r="N35" s="30"/>
    </row>
    <row r="36" spans="1:14" ht="29.25" customHeight="1" x14ac:dyDescent="0.2">
      <c r="A36" s="30"/>
      <c r="B36" s="30"/>
      <c r="C36" s="30"/>
      <c r="D36" s="30"/>
      <c r="E36" s="34"/>
      <c r="F36" s="54"/>
      <c r="G36" s="30"/>
      <c r="H36" s="30"/>
      <c r="I36" s="30"/>
      <c r="J36" s="30"/>
      <c r="K36" s="30"/>
      <c r="L36" s="30"/>
      <c r="M36" s="30"/>
      <c r="N36" s="30"/>
    </row>
    <row r="37" spans="1:14" ht="15" customHeight="1" x14ac:dyDescent="0.2">
      <c r="A37" s="34"/>
      <c r="B37" s="34"/>
      <c r="C37" s="34"/>
      <c r="D37" s="34"/>
      <c r="E37" s="30"/>
      <c r="F37" s="54"/>
      <c r="G37" s="52"/>
      <c r="H37" s="52"/>
      <c r="I37" s="30"/>
      <c r="J37" s="30"/>
      <c r="K37" s="30"/>
      <c r="L37" s="30"/>
      <c r="M37" s="30"/>
      <c r="N37" s="30"/>
    </row>
    <row r="38" spans="1:14" ht="24.95" customHeight="1" x14ac:dyDescent="0.2">
      <c r="A38" s="34"/>
      <c r="B38" s="30"/>
      <c r="C38" s="30"/>
      <c r="D38" s="30"/>
      <c r="E38" s="30"/>
      <c r="F38" s="30"/>
      <c r="G38" s="30"/>
      <c r="H38" s="30"/>
      <c r="I38" s="30"/>
      <c r="J38" s="30"/>
      <c r="K38" s="30"/>
      <c r="L38" s="30"/>
      <c r="M38" s="30"/>
      <c r="N38" s="30"/>
    </row>
    <row r="39" spans="1:14" ht="24.95" customHeight="1" x14ac:dyDescent="0.2">
      <c r="A39" s="30"/>
      <c r="B39" s="30"/>
      <c r="C39" s="30"/>
      <c r="D39" s="30"/>
      <c r="E39" s="30"/>
      <c r="F39" s="30"/>
      <c r="G39" s="30"/>
      <c r="H39" s="30"/>
      <c r="I39" s="30"/>
      <c r="J39" s="30"/>
      <c r="K39" s="30"/>
      <c r="L39" s="30"/>
      <c r="M39" s="30"/>
      <c r="N39" s="30" t="s">
        <v>18</v>
      </c>
    </row>
    <row r="40" spans="1:14" ht="15" customHeight="1" x14ac:dyDescent="0.2">
      <c r="A40" s="34"/>
      <c r="B40" s="53"/>
      <c r="C40" s="53"/>
      <c r="D40" s="53"/>
      <c r="E40" s="53"/>
      <c r="F40" s="53"/>
      <c r="G40" s="30"/>
      <c r="H40" s="30"/>
      <c r="I40" s="30"/>
      <c r="J40" s="30"/>
      <c r="K40" s="30"/>
      <c r="L40" s="30"/>
      <c r="M40" s="30"/>
      <c r="N40" s="30" t="s">
        <v>17</v>
      </c>
    </row>
    <row r="41" spans="1:14" ht="15" customHeight="1" x14ac:dyDescent="0.2">
      <c r="A41" s="30"/>
      <c r="B41" s="52"/>
      <c r="C41" s="52"/>
      <c r="D41" s="52"/>
      <c r="E41" s="52"/>
      <c r="F41" s="52"/>
      <c r="G41" s="30"/>
      <c r="H41" s="30"/>
      <c r="I41" s="30"/>
      <c r="J41" s="30"/>
      <c r="K41" s="30"/>
      <c r="L41" s="30"/>
      <c r="M41" s="30"/>
      <c r="N41" s="30"/>
    </row>
  </sheetData>
  <phoneticPr fontId="15" type="noConversion"/>
  <dataValidations count="1">
    <dataValidation type="list" allowBlank="1" showInputMessage="1" showErrorMessage="1" sqref="A4" xr:uid="{F2D2ABEB-AD30-4D33-93D8-4C22C93F1197}">
      <formula1>$N$39:$N$40</formula1>
    </dataValidation>
  </dataValidations>
  <pageMargins left="0.7" right="0.7" top="0.75" bottom="0.75" header="0.3" footer="0.3"/>
  <pageSetup paperSize="9" orientation="landscape" r:id="rId1"/>
  <headerFooter>
    <oddHeader>&amp;C&amp;"Aptos"&amp;10&amp;K000000 OFFICIAL&amp;1#_x000D_</oddHeader>
    <oddFooter>&amp;C_x000D_&amp;1#&amp;"Aptos"&amp;10&amp;K000000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Cover_sheet</vt:lpstr>
      <vt:lpstr>config</vt:lpstr>
      <vt:lpstr>QA</vt:lpstr>
      <vt:lpstr>Contents</vt:lpstr>
      <vt:lpstr>Notes</vt:lpstr>
      <vt:lpstr>Data - fires</vt:lpstr>
      <vt:lpstr>Data - with casualties</vt:lpstr>
      <vt:lpstr>FIRE0708_raw</vt:lpstr>
      <vt:lpstr>FIRE0708</vt:lpstr>
      <vt:lpstr>Contents!Print_Area</vt:lpstr>
      <vt:lpstr>FIRE0708!Print_Area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Ollie Gee</cp:lastModifiedBy>
  <dcterms:created xsi:type="dcterms:W3CDTF">2020-09-24T09:10:36Z</dcterms:created>
  <dcterms:modified xsi:type="dcterms:W3CDTF">2026-08-07T14:44:32Z</dcterms:modified>
</cp:coreProperties>
</file>