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codeName="ThisWorkbook" hidePivotFieldList="1" defaultThemeVersion="124226"/>
  <xr:revisionPtr revIDLastSave="0" documentId="8_{7E169836-F4A9-4300-9C94-9B58BE0D38A9}" xr6:coauthVersionLast="47" xr6:coauthVersionMax="47" xr10:uidLastSave="{00000000-0000-0000-0000-000000000000}"/>
  <workbookProtection workbookAlgorithmName="SHA-512" workbookHashValue="ljfY6Vjn3OfEPd5MPGNpbmgJuEs4kbTIenXbCya/k3l9iK0avSLh5YH1v4RYLrbM6Aiwe0e1uSkh3fNBJbWOMQ==" workbookSaltValue="cdJVTuFANH44rINzpBazxg==" workbookSpinCount="100000" lockStructure="1"/>
  <bookViews>
    <workbookView xWindow="-120" yWindow="-120" windowWidth="22800" windowHeight="13230" activeTab="6" xr2:uid="{00000000-000D-0000-FFFF-FFFF00000000}"/>
  </bookViews>
  <sheets>
    <sheet name="Cover_sheet" sheetId="8" r:id="rId1"/>
    <sheet name="config" sheetId="12" state="hidden" r:id="rId2"/>
    <sheet name="Contents" sheetId="9" r:id="rId3"/>
    <sheet name="Old Data" sheetId="3" state="hidden" r:id="rId4"/>
    <sheet name="Data" sheetId="11" r:id="rId5"/>
    <sheet name="FIRE0104_working" sheetId="7" state="hidden" r:id="rId6"/>
    <sheet name="FIRE0104" sheetId="2" r:id="rId7"/>
    <sheet name="QA checks" sheetId="13" state="hidden" r:id="rId8"/>
  </sheets>
  <definedNames>
    <definedName name="_xlnm._FilterDatabase" localSheetId="3" hidden="1">'Old Data'!$A$1:$G$2944</definedName>
    <definedName name="_xlnm.Print_Area" localSheetId="2">Contents!$A$1:$E$7</definedName>
    <definedName name="_xlnm.Print_Area" localSheetId="6">FIRE0104!$A$1:$T$121</definedName>
    <definedName name="_xlnm.Print_Titles" localSheetId="6">FIRE0104!$A:$C,FIRE0104!$1:$4</definedName>
  </definedNames>
  <calcPr calcId="191028"/>
  <pivotCaches>
    <pivotCache cacheId="23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7" i="13" l="1"/>
  <c r="AG7" i="13"/>
  <c r="AS188" i="13"/>
  <c r="AT188" i="13"/>
  <c r="AU188" i="13"/>
  <c r="AS187" i="13"/>
  <c r="AT187" i="13"/>
  <c r="AU187" i="13"/>
  <c r="AS186" i="13"/>
  <c r="AT186" i="13"/>
  <c r="AU186" i="13"/>
  <c r="AS185" i="13"/>
  <c r="AT185" i="13"/>
  <c r="AU185" i="13"/>
  <c r="AS184" i="13"/>
  <c r="AT184" i="13"/>
  <c r="AU184" i="13"/>
  <c r="AS183" i="13"/>
  <c r="AT183" i="13"/>
  <c r="AU183" i="13"/>
  <c r="AS182" i="13"/>
  <c r="AT182" i="13"/>
  <c r="AU182" i="13"/>
  <c r="AS181" i="13"/>
  <c r="AT181" i="13"/>
  <c r="AU181" i="13"/>
  <c r="AS175" i="13"/>
  <c r="AT175" i="13"/>
  <c r="AU175" i="13"/>
  <c r="AS180" i="13"/>
  <c r="AT180" i="13"/>
  <c r="AU180" i="13"/>
  <c r="AS179" i="13"/>
  <c r="AT179" i="13"/>
  <c r="AU179" i="13"/>
  <c r="AS178" i="13"/>
  <c r="AT178" i="13"/>
  <c r="AU178" i="13"/>
  <c r="AS177" i="13"/>
  <c r="AT177" i="13"/>
  <c r="AU177" i="13"/>
  <c r="AS176" i="13"/>
  <c r="AT176" i="13"/>
  <c r="AU176" i="13"/>
  <c r="AS174" i="13"/>
  <c r="AT174" i="13"/>
  <c r="AU174" i="13"/>
  <c r="AS173" i="13"/>
  <c r="AT173" i="13"/>
  <c r="AU173" i="13"/>
  <c r="T89" i="13"/>
  <c r="AC7" i="13" a="1"/>
  <c r="AC7" i="13" s="1"/>
  <c r="U174" i="13" l="1"/>
  <c r="V174" i="13"/>
  <c r="W174" i="13"/>
  <c r="U175" i="13"/>
  <c r="V175" i="13"/>
  <c r="W175" i="13"/>
  <c r="U176" i="13"/>
  <c r="V176" i="13"/>
  <c r="W176" i="13"/>
  <c r="U177" i="13"/>
  <c r="V177" i="13"/>
  <c r="W177" i="13"/>
  <c r="U178" i="13"/>
  <c r="V178" i="13"/>
  <c r="W178" i="13"/>
  <c r="U179" i="13"/>
  <c r="V179" i="13"/>
  <c r="W179" i="13"/>
  <c r="U180" i="13"/>
  <c r="V180" i="13"/>
  <c r="W180" i="13"/>
  <c r="U181" i="13"/>
  <c r="V181" i="13"/>
  <c r="W181" i="13"/>
  <c r="U182" i="13"/>
  <c r="V182" i="13"/>
  <c r="W182" i="13"/>
  <c r="U183" i="13"/>
  <c r="V183" i="13"/>
  <c r="W183" i="13"/>
  <c r="U184" i="13"/>
  <c r="V184" i="13"/>
  <c r="W184" i="13"/>
  <c r="U185" i="13"/>
  <c r="V185" i="13"/>
  <c r="W185" i="13"/>
  <c r="U186" i="13"/>
  <c r="V186" i="13"/>
  <c r="W186" i="13"/>
  <c r="U187" i="13"/>
  <c r="V187" i="13"/>
  <c r="W187" i="13"/>
  <c r="U188" i="13"/>
  <c r="V188" i="13"/>
  <c r="W188" i="13"/>
  <c r="U189" i="13"/>
  <c r="V189" i="13"/>
  <c r="W189" i="13"/>
  <c r="U190" i="13"/>
  <c r="V190" i="13"/>
  <c r="W190" i="13"/>
  <c r="U191" i="13"/>
  <c r="V191" i="13"/>
  <c r="W191" i="13"/>
  <c r="U192" i="13"/>
  <c r="V192" i="13"/>
  <c r="W192" i="13"/>
  <c r="U193" i="13"/>
  <c r="V193" i="13"/>
  <c r="W193" i="13"/>
  <c r="U194" i="13"/>
  <c r="V194" i="13"/>
  <c r="W194" i="13"/>
  <c r="U195" i="13"/>
  <c r="V195" i="13"/>
  <c r="W195" i="13"/>
  <c r="U196" i="13"/>
  <c r="V196" i="13"/>
  <c r="W196" i="13"/>
  <c r="U197" i="13"/>
  <c r="V197" i="13"/>
  <c r="W197" i="13"/>
  <c r="U198" i="13"/>
  <c r="V198" i="13"/>
  <c r="W198" i="13"/>
  <c r="U199" i="13"/>
  <c r="V199" i="13"/>
  <c r="W199" i="13"/>
  <c r="U200" i="13"/>
  <c r="V200" i="13"/>
  <c r="W200" i="13"/>
  <c r="U201" i="13"/>
  <c r="V201" i="13"/>
  <c r="W201" i="13"/>
  <c r="U202" i="13"/>
  <c r="V202" i="13"/>
  <c r="W202" i="13"/>
  <c r="U203" i="13"/>
  <c r="V203" i="13"/>
  <c r="W203" i="13"/>
  <c r="U204" i="13"/>
  <c r="V204" i="13"/>
  <c r="W204" i="13"/>
  <c r="U205" i="13"/>
  <c r="V205" i="13"/>
  <c r="W205" i="13"/>
  <c r="U206" i="13"/>
  <c r="V206" i="13"/>
  <c r="W206" i="13"/>
  <c r="U207" i="13"/>
  <c r="V207" i="13"/>
  <c r="W207" i="13"/>
  <c r="U208" i="13"/>
  <c r="V208" i="13"/>
  <c r="W208" i="13"/>
  <c r="U209" i="13"/>
  <c r="V209" i="13"/>
  <c r="W209" i="13"/>
  <c r="U210" i="13"/>
  <c r="V210" i="13"/>
  <c r="W210" i="13"/>
  <c r="U211" i="13"/>
  <c r="V211" i="13"/>
  <c r="W211" i="13"/>
  <c r="U212" i="13"/>
  <c r="V212" i="13"/>
  <c r="W212" i="13"/>
  <c r="U213" i="13"/>
  <c r="V213" i="13"/>
  <c r="W213" i="13"/>
  <c r="U214" i="13"/>
  <c r="V214" i="13"/>
  <c r="W214" i="13"/>
  <c r="U215" i="13"/>
  <c r="V215" i="13"/>
  <c r="W215" i="13"/>
  <c r="U216" i="13"/>
  <c r="V216" i="13"/>
  <c r="W216" i="13"/>
  <c r="U217" i="13"/>
  <c r="V217" i="13"/>
  <c r="W217" i="13"/>
  <c r="U218" i="13"/>
  <c r="V218" i="13"/>
  <c r="W218" i="13"/>
  <c r="U219" i="13"/>
  <c r="V219" i="13"/>
  <c r="W219" i="13"/>
  <c r="U220" i="13"/>
  <c r="V220" i="13"/>
  <c r="W220" i="13"/>
  <c r="U221" i="13"/>
  <c r="V221" i="13"/>
  <c r="W221" i="13"/>
  <c r="U222" i="13"/>
  <c r="V222" i="13"/>
  <c r="W222" i="13"/>
  <c r="U223" i="13"/>
  <c r="V223" i="13"/>
  <c r="W223" i="13"/>
  <c r="U224" i="13"/>
  <c r="V224" i="13"/>
  <c r="W224" i="13"/>
  <c r="U225" i="13"/>
  <c r="V225" i="13"/>
  <c r="W225" i="13"/>
  <c r="U226" i="13"/>
  <c r="V226" i="13"/>
  <c r="W226" i="13"/>
  <c r="U227" i="13"/>
  <c r="V227" i="13"/>
  <c r="W227" i="13"/>
  <c r="U228" i="13"/>
  <c r="V228" i="13"/>
  <c r="W228" i="13"/>
  <c r="U229" i="13"/>
  <c r="V229" i="13"/>
  <c r="W229" i="13"/>
  <c r="U230" i="13"/>
  <c r="V230" i="13"/>
  <c r="W230" i="13"/>
  <c r="U231" i="13"/>
  <c r="V231" i="13"/>
  <c r="W231" i="13"/>
  <c r="U232" i="13"/>
  <c r="V232" i="13"/>
  <c r="W232" i="13"/>
  <c r="U233" i="13"/>
  <c r="V233" i="13"/>
  <c r="W233" i="13"/>
  <c r="U234" i="13"/>
  <c r="V234" i="13"/>
  <c r="W234" i="13"/>
  <c r="U235" i="13"/>
  <c r="V235" i="13"/>
  <c r="W235" i="13"/>
  <c r="U236" i="13"/>
  <c r="V236" i="13"/>
  <c r="W236" i="13"/>
  <c r="U237" i="13"/>
  <c r="V237" i="13"/>
  <c r="W237" i="13"/>
  <c r="U238" i="13"/>
  <c r="V238" i="13"/>
  <c r="W238" i="13"/>
  <c r="U239" i="13"/>
  <c r="V239" i="13"/>
  <c r="W239" i="13"/>
  <c r="U240" i="13"/>
  <c r="V240" i="13"/>
  <c r="W240" i="13"/>
  <c r="U241" i="13"/>
  <c r="V241" i="13"/>
  <c r="W241" i="13"/>
  <c r="U242" i="13"/>
  <c r="V242" i="13"/>
  <c r="W242" i="13"/>
  <c r="U243" i="13"/>
  <c r="V243" i="13"/>
  <c r="W243" i="13"/>
  <c r="U244" i="13"/>
  <c r="V244" i="13"/>
  <c r="W244" i="13"/>
  <c r="U245" i="13"/>
  <c r="V245" i="13"/>
  <c r="W245" i="13"/>
  <c r="U246" i="13"/>
  <c r="V246" i="13"/>
  <c r="W246" i="13"/>
  <c r="U247" i="13"/>
  <c r="V247" i="13"/>
  <c r="W247" i="13"/>
  <c r="U248" i="13"/>
  <c r="V248" i="13"/>
  <c r="W248" i="13"/>
  <c r="U249" i="13"/>
  <c r="V249" i="13"/>
  <c r="W249" i="13"/>
  <c r="U250" i="13"/>
  <c r="V250" i="13"/>
  <c r="W250" i="13"/>
  <c r="U251" i="13"/>
  <c r="V251" i="13"/>
  <c r="W251" i="13"/>
  <c r="U252" i="13"/>
  <c r="V252" i="13"/>
  <c r="W252" i="13"/>
  <c r="U253" i="13"/>
  <c r="V253" i="13"/>
  <c r="W253" i="13"/>
  <c r="U254" i="13"/>
  <c r="V254" i="13"/>
  <c r="W254" i="13"/>
  <c r="U255" i="13"/>
  <c r="V255" i="13"/>
  <c r="W255" i="13"/>
  <c r="U256" i="13"/>
  <c r="V256" i="13"/>
  <c r="W256" i="13"/>
  <c r="U257" i="13"/>
  <c r="V257" i="13"/>
  <c r="W257" i="13"/>
  <c r="U258" i="13"/>
  <c r="V258" i="13"/>
  <c r="W258" i="13"/>
  <c r="U259" i="13"/>
  <c r="V259" i="13"/>
  <c r="W259" i="13"/>
  <c r="U260" i="13"/>
  <c r="V260" i="13"/>
  <c r="W260" i="13"/>
  <c r="U261" i="13"/>
  <c r="V261" i="13"/>
  <c r="W261" i="13"/>
  <c r="U262" i="13"/>
  <c r="V262" i="13"/>
  <c r="W262" i="13"/>
  <c r="U263" i="13"/>
  <c r="V263" i="13"/>
  <c r="W263" i="13"/>
  <c r="U264" i="13"/>
  <c r="V264" i="13"/>
  <c r="W264" i="13"/>
  <c r="U265" i="13"/>
  <c r="V265" i="13"/>
  <c r="W265" i="13"/>
  <c r="U266" i="13"/>
  <c r="V266" i="13"/>
  <c r="W266" i="13"/>
  <c r="U267" i="13"/>
  <c r="V267" i="13"/>
  <c r="W267" i="13"/>
  <c r="U268" i="13"/>
  <c r="V268" i="13"/>
  <c r="W268" i="13"/>
  <c r="U269" i="13"/>
  <c r="V269" i="13"/>
  <c r="W269" i="13"/>
  <c r="U270" i="13"/>
  <c r="V270" i="13"/>
  <c r="W270" i="13"/>
  <c r="U173" i="13"/>
  <c r="V173" i="13"/>
  <c r="W173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90" i="13"/>
  <c r="A90" i="13"/>
  <c r="B90" i="13"/>
  <c r="C90" i="13"/>
  <c r="D90" i="13"/>
  <c r="E90" i="13"/>
  <c r="F90" i="13"/>
  <c r="G90" i="13"/>
  <c r="H90" i="13"/>
  <c r="I90" i="13"/>
  <c r="J90" i="13"/>
  <c r="K90" i="13"/>
  <c r="L90" i="13"/>
  <c r="M90" i="13"/>
  <c r="N90" i="13"/>
  <c r="O90" i="13"/>
  <c r="P90" i="13"/>
  <c r="Q90" i="13"/>
  <c r="R90" i="13"/>
  <c r="S90" i="13"/>
  <c r="T90" i="13"/>
  <c r="U90" i="13"/>
  <c r="A91" i="13"/>
  <c r="B91" i="13"/>
  <c r="C91" i="13"/>
  <c r="D91" i="13"/>
  <c r="E91" i="13"/>
  <c r="F91" i="13"/>
  <c r="G91" i="13"/>
  <c r="H91" i="13"/>
  <c r="I91" i="13"/>
  <c r="J91" i="13"/>
  <c r="K91" i="13"/>
  <c r="L91" i="13"/>
  <c r="M91" i="13"/>
  <c r="N91" i="13"/>
  <c r="O91" i="13"/>
  <c r="P91" i="13"/>
  <c r="Q91" i="13"/>
  <c r="R91" i="13"/>
  <c r="S91" i="13"/>
  <c r="T91" i="13"/>
  <c r="U91" i="13"/>
  <c r="A92" i="13"/>
  <c r="B92" i="13"/>
  <c r="C92" i="13"/>
  <c r="D92" i="13"/>
  <c r="E92" i="13"/>
  <c r="F92" i="13"/>
  <c r="G92" i="13"/>
  <c r="H92" i="13"/>
  <c r="I92" i="13"/>
  <c r="J92" i="13"/>
  <c r="K92" i="13"/>
  <c r="L92" i="13"/>
  <c r="M92" i="13"/>
  <c r="N92" i="13"/>
  <c r="O92" i="13"/>
  <c r="P92" i="13"/>
  <c r="Q92" i="13"/>
  <c r="R92" i="13"/>
  <c r="S92" i="13"/>
  <c r="T92" i="13"/>
  <c r="U92" i="13"/>
  <c r="A93" i="13"/>
  <c r="B93" i="13"/>
  <c r="C93" i="13"/>
  <c r="D93" i="13"/>
  <c r="E93" i="13"/>
  <c r="F93" i="13"/>
  <c r="G93" i="13"/>
  <c r="H93" i="13"/>
  <c r="I93" i="13"/>
  <c r="J93" i="13"/>
  <c r="K93" i="13"/>
  <c r="L93" i="13"/>
  <c r="M93" i="13"/>
  <c r="N93" i="13"/>
  <c r="O93" i="13"/>
  <c r="P93" i="13"/>
  <c r="Q93" i="13"/>
  <c r="R93" i="13"/>
  <c r="S93" i="13"/>
  <c r="T93" i="13"/>
  <c r="U93" i="13"/>
  <c r="A94" i="13"/>
  <c r="B94" i="13"/>
  <c r="C94" i="13"/>
  <c r="D94" i="13"/>
  <c r="E94" i="13"/>
  <c r="F94" i="13"/>
  <c r="G94" i="13"/>
  <c r="H94" i="13"/>
  <c r="I94" i="13"/>
  <c r="J94" i="13"/>
  <c r="K94" i="13"/>
  <c r="L94" i="13"/>
  <c r="M94" i="13"/>
  <c r="N94" i="13"/>
  <c r="O94" i="13"/>
  <c r="P94" i="13"/>
  <c r="Q94" i="13"/>
  <c r="R94" i="13"/>
  <c r="S94" i="13"/>
  <c r="T94" i="13"/>
  <c r="U94" i="13"/>
  <c r="A95" i="13"/>
  <c r="B95" i="13"/>
  <c r="C95" i="13"/>
  <c r="D95" i="13"/>
  <c r="E95" i="13"/>
  <c r="F95" i="13"/>
  <c r="G95" i="13"/>
  <c r="H95" i="13"/>
  <c r="I95" i="13"/>
  <c r="J95" i="13"/>
  <c r="K95" i="13"/>
  <c r="L95" i="13"/>
  <c r="M95" i="13"/>
  <c r="N95" i="13"/>
  <c r="O95" i="13"/>
  <c r="P95" i="13"/>
  <c r="Q95" i="13"/>
  <c r="R95" i="13"/>
  <c r="S95" i="13"/>
  <c r="T95" i="13"/>
  <c r="U95" i="13"/>
  <c r="A96" i="13"/>
  <c r="B96" i="13"/>
  <c r="C96" i="13"/>
  <c r="D96" i="13"/>
  <c r="E96" i="13"/>
  <c r="F96" i="13"/>
  <c r="G96" i="13"/>
  <c r="H96" i="13"/>
  <c r="I96" i="13"/>
  <c r="J96" i="13"/>
  <c r="K96" i="13"/>
  <c r="L96" i="13"/>
  <c r="M96" i="13"/>
  <c r="N96" i="13"/>
  <c r="O96" i="13"/>
  <c r="P96" i="13"/>
  <c r="Q96" i="13"/>
  <c r="R96" i="13"/>
  <c r="S96" i="13"/>
  <c r="T96" i="13"/>
  <c r="U96" i="13"/>
  <c r="A97" i="13"/>
  <c r="B97" i="13"/>
  <c r="C97" i="13"/>
  <c r="D97" i="13"/>
  <c r="E97" i="13"/>
  <c r="F97" i="13"/>
  <c r="G97" i="13"/>
  <c r="H97" i="13"/>
  <c r="I97" i="13"/>
  <c r="J97" i="13"/>
  <c r="K97" i="13"/>
  <c r="L97" i="13"/>
  <c r="M97" i="13"/>
  <c r="N97" i="13"/>
  <c r="O97" i="13"/>
  <c r="P97" i="13"/>
  <c r="Q97" i="13"/>
  <c r="R97" i="13"/>
  <c r="S97" i="13"/>
  <c r="T97" i="13"/>
  <c r="U97" i="13"/>
  <c r="A98" i="13"/>
  <c r="B98" i="13"/>
  <c r="C98" i="13"/>
  <c r="D98" i="13"/>
  <c r="E98" i="13"/>
  <c r="F98" i="13"/>
  <c r="G98" i="13"/>
  <c r="H98" i="13"/>
  <c r="I98" i="13"/>
  <c r="J98" i="13"/>
  <c r="K98" i="13"/>
  <c r="L98" i="13"/>
  <c r="M98" i="13"/>
  <c r="N98" i="13"/>
  <c r="O98" i="13"/>
  <c r="P98" i="13"/>
  <c r="Q98" i="13"/>
  <c r="R98" i="13"/>
  <c r="S98" i="13"/>
  <c r="T98" i="13"/>
  <c r="U98" i="13"/>
  <c r="A99" i="13"/>
  <c r="B99" i="13"/>
  <c r="C99" i="13"/>
  <c r="D99" i="13"/>
  <c r="E99" i="13"/>
  <c r="F99" i="13"/>
  <c r="G99" i="13"/>
  <c r="H99" i="13"/>
  <c r="I99" i="13"/>
  <c r="J99" i="13"/>
  <c r="K99" i="13"/>
  <c r="L99" i="13"/>
  <c r="M99" i="13"/>
  <c r="N99" i="13"/>
  <c r="O99" i="13"/>
  <c r="P99" i="13"/>
  <c r="Q99" i="13"/>
  <c r="R99" i="13"/>
  <c r="S99" i="13"/>
  <c r="T99" i="13"/>
  <c r="U99" i="13"/>
  <c r="A100" i="13"/>
  <c r="B100" i="13"/>
  <c r="C100" i="13"/>
  <c r="D100" i="13"/>
  <c r="E100" i="13"/>
  <c r="F100" i="13"/>
  <c r="G100" i="13"/>
  <c r="H100" i="13"/>
  <c r="I100" i="13"/>
  <c r="J100" i="13"/>
  <c r="K100" i="13"/>
  <c r="L100" i="13"/>
  <c r="M100" i="13"/>
  <c r="N100" i="13"/>
  <c r="O100" i="13"/>
  <c r="P100" i="13"/>
  <c r="Q100" i="13"/>
  <c r="R100" i="13"/>
  <c r="S100" i="13"/>
  <c r="T100" i="13"/>
  <c r="U100" i="13"/>
  <c r="A101" i="13"/>
  <c r="B101" i="13"/>
  <c r="C101" i="13"/>
  <c r="D101" i="13"/>
  <c r="E101" i="13"/>
  <c r="F101" i="13"/>
  <c r="G101" i="13"/>
  <c r="H101" i="13"/>
  <c r="I101" i="13"/>
  <c r="J101" i="13"/>
  <c r="K101" i="13"/>
  <c r="L101" i="13"/>
  <c r="M101" i="13"/>
  <c r="N101" i="13"/>
  <c r="O101" i="13"/>
  <c r="P101" i="13"/>
  <c r="Q101" i="13"/>
  <c r="R101" i="13"/>
  <c r="S101" i="13"/>
  <c r="T101" i="13"/>
  <c r="U101" i="13"/>
  <c r="A102" i="13"/>
  <c r="B102" i="13"/>
  <c r="C102" i="13"/>
  <c r="D102" i="13"/>
  <c r="E102" i="13"/>
  <c r="F102" i="13"/>
  <c r="G102" i="13"/>
  <c r="H102" i="13"/>
  <c r="I102" i="13"/>
  <c r="J102" i="13"/>
  <c r="K102" i="13"/>
  <c r="L102" i="13"/>
  <c r="M102" i="13"/>
  <c r="N102" i="13"/>
  <c r="O102" i="13"/>
  <c r="P102" i="13"/>
  <c r="Q102" i="13"/>
  <c r="R102" i="13"/>
  <c r="S102" i="13"/>
  <c r="T102" i="13"/>
  <c r="U102" i="13"/>
  <c r="A103" i="13"/>
  <c r="B103" i="13"/>
  <c r="C103" i="13"/>
  <c r="D103" i="13"/>
  <c r="E103" i="13"/>
  <c r="F103" i="13"/>
  <c r="G103" i="13"/>
  <c r="H103" i="13"/>
  <c r="I103" i="13"/>
  <c r="J103" i="13"/>
  <c r="K103" i="13"/>
  <c r="L103" i="13"/>
  <c r="M103" i="13"/>
  <c r="N103" i="13"/>
  <c r="O103" i="13"/>
  <c r="P103" i="13"/>
  <c r="Q103" i="13"/>
  <c r="R103" i="13"/>
  <c r="S103" i="13"/>
  <c r="T103" i="13"/>
  <c r="U103" i="13"/>
  <c r="A104" i="13"/>
  <c r="B104" i="13"/>
  <c r="C104" i="13"/>
  <c r="D104" i="13"/>
  <c r="E104" i="13"/>
  <c r="F104" i="13"/>
  <c r="G104" i="13"/>
  <c r="H104" i="13"/>
  <c r="I104" i="13"/>
  <c r="J104" i="13"/>
  <c r="K104" i="13"/>
  <c r="L104" i="13"/>
  <c r="M104" i="13"/>
  <c r="N104" i="13"/>
  <c r="O104" i="13"/>
  <c r="P104" i="13"/>
  <c r="Q104" i="13"/>
  <c r="R104" i="13"/>
  <c r="S104" i="13"/>
  <c r="T104" i="13"/>
  <c r="U104" i="13"/>
  <c r="A105" i="13"/>
  <c r="B105" i="13"/>
  <c r="C105" i="13"/>
  <c r="D105" i="13"/>
  <c r="E105" i="13"/>
  <c r="F105" i="13"/>
  <c r="G105" i="13"/>
  <c r="H105" i="13"/>
  <c r="I105" i="13"/>
  <c r="J105" i="13"/>
  <c r="K105" i="13"/>
  <c r="L105" i="13"/>
  <c r="M105" i="13"/>
  <c r="N105" i="13"/>
  <c r="O105" i="13"/>
  <c r="P105" i="13"/>
  <c r="Q105" i="13"/>
  <c r="R105" i="13"/>
  <c r="S105" i="13"/>
  <c r="T105" i="13"/>
  <c r="U105" i="13"/>
  <c r="A106" i="13"/>
  <c r="B106" i="13"/>
  <c r="C106" i="13"/>
  <c r="D106" i="13"/>
  <c r="E106" i="13"/>
  <c r="F106" i="13"/>
  <c r="G106" i="13"/>
  <c r="H106" i="13"/>
  <c r="I106" i="13"/>
  <c r="J106" i="13"/>
  <c r="K106" i="13"/>
  <c r="L106" i="13"/>
  <c r="M106" i="13"/>
  <c r="N106" i="13"/>
  <c r="O106" i="13"/>
  <c r="P106" i="13"/>
  <c r="Q106" i="13"/>
  <c r="R106" i="13"/>
  <c r="S106" i="13"/>
  <c r="T106" i="13"/>
  <c r="U106" i="13"/>
  <c r="A107" i="13"/>
  <c r="B107" i="13"/>
  <c r="C107" i="13"/>
  <c r="D107" i="13"/>
  <c r="E107" i="13"/>
  <c r="F107" i="13"/>
  <c r="G107" i="13"/>
  <c r="H107" i="13"/>
  <c r="I107" i="13"/>
  <c r="J107" i="13"/>
  <c r="K107" i="13"/>
  <c r="L107" i="13"/>
  <c r="M107" i="13"/>
  <c r="N107" i="13"/>
  <c r="O107" i="13"/>
  <c r="P107" i="13"/>
  <c r="Q107" i="13"/>
  <c r="R107" i="13"/>
  <c r="S107" i="13"/>
  <c r="T107" i="13"/>
  <c r="U107" i="13"/>
  <c r="A108" i="13"/>
  <c r="B108" i="13"/>
  <c r="C108" i="13"/>
  <c r="D108" i="13"/>
  <c r="E108" i="13"/>
  <c r="F108" i="13"/>
  <c r="G108" i="13"/>
  <c r="H108" i="13"/>
  <c r="I108" i="13"/>
  <c r="J108" i="13"/>
  <c r="K108" i="13"/>
  <c r="L108" i="13"/>
  <c r="M108" i="13"/>
  <c r="N108" i="13"/>
  <c r="O108" i="13"/>
  <c r="P108" i="13"/>
  <c r="Q108" i="13"/>
  <c r="R108" i="13"/>
  <c r="S108" i="13"/>
  <c r="T108" i="13"/>
  <c r="U108" i="13"/>
  <c r="A109" i="13"/>
  <c r="B109" i="13"/>
  <c r="C109" i="13"/>
  <c r="D109" i="13"/>
  <c r="E109" i="13"/>
  <c r="F109" i="13"/>
  <c r="G109" i="13"/>
  <c r="H109" i="13"/>
  <c r="I109" i="13"/>
  <c r="J109" i="13"/>
  <c r="K109" i="13"/>
  <c r="L109" i="13"/>
  <c r="M109" i="13"/>
  <c r="N109" i="13"/>
  <c r="O109" i="13"/>
  <c r="P109" i="13"/>
  <c r="Q109" i="13"/>
  <c r="R109" i="13"/>
  <c r="S109" i="13"/>
  <c r="T109" i="13"/>
  <c r="U109" i="13"/>
  <c r="A110" i="13"/>
  <c r="B110" i="13"/>
  <c r="C110" i="13"/>
  <c r="D110" i="13"/>
  <c r="E110" i="13"/>
  <c r="F110" i="13"/>
  <c r="G110" i="13"/>
  <c r="H110" i="13"/>
  <c r="I110" i="13"/>
  <c r="J110" i="13"/>
  <c r="K110" i="13"/>
  <c r="L110" i="13"/>
  <c r="M110" i="13"/>
  <c r="N110" i="13"/>
  <c r="O110" i="13"/>
  <c r="P110" i="13"/>
  <c r="Q110" i="13"/>
  <c r="R110" i="13"/>
  <c r="S110" i="13"/>
  <c r="T110" i="13"/>
  <c r="U110" i="13"/>
  <c r="A111" i="13"/>
  <c r="B111" i="13"/>
  <c r="C111" i="13"/>
  <c r="D111" i="13"/>
  <c r="E111" i="13"/>
  <c r="F111" i="13"/>
  <c r="G111" i="13"/>
  <c r="H111" i="13"/>
  <c r="I111" i="13"/>
  <c r="J111" i="13"/>
  <c r="K111" i="13"/>
  <c r="L111" i="13"/>
  <c r="M111" i="13"/>
  <c r="N111" i="13"/>
  <c r="O111" i="13"/>
  <c r="P111" i="13"/>
  <c r="Q111" i="13"/>
  <c r="R111" i="13"/>
  <c r="S111" i="13"/>
  <c r="T111" i="13"/>
  <c r="U111" i="13"/>
  <c r="A112" i="13"/>
  <c r="B112" i="13"/>
  <c r="C112" i="13"/>
  <c r="D112" i="13"/>
  <c r="E112" i="13"/>
  <c r="F112" i="13"/>
  <c r="G112" i="13"/>
  <c r="H112" i="13"/>
  <c r="I112" i="13"/>
  <c r="J112" i="13"/>
  <c r="K112" i="13"/>
  <c r="L112" i="13"/>
  <c r="M112" i="13"/>
  <c r="N112" i="13"/>
  <c r="O112" i="13"/>
  <c r="P112" i="13"/>
  <c r="Q112" i="13"/>
  <c r="R112" i="13"/>
  <c r="S112" i="13"/>
  <c r="T112" i="13"/>
  <c r="U112" i="13"/>
  <c r="A113" i="13"/>
  <c r="B113" i="13"/>
  <c r="C113" i="13"/>
  <c r="D113" i="13"/>
  <c r="E113" i="13"/>
  <c r="F113" i="13"/>
  <c r="G113" i="13"/>
  <c r="H113" i="13"/>
  <c r="I113" i="13"/>
  <c r="J113" i="13"/>
  <c r="K113" i="13"/>
  <c r="L113" i="13"/>
  <c r="M113" i="13"/>
  <c r="N113" i="13"/>
  <c r="O113" i="13"/>
  <c r="P113" i="13"/>
  <c r="Q113" i="13"/>
  <c r="R113" i="13"/>
  <c r="S113" i="13"/>
  <c r="T113" i="13"/>
  <c r="U113" i="13"/>
  <c r="A114" i="13"/>
  <c r="B114" i="13"/>
  <c r="C114" i="13"/>
  <c r="D114" i="13"/>
  <c r="E114" i="13"/>
  <c r="F114" i="13"/>
  <c r="G114" i="13"/>
  <c r="H114" i="13"/>
  <c r="I114" i="13"/>
  <c r="J114" i="13"/>
  <c r="K114" i="13"/>
  <c r="L114" i="13"/>
  <c r="M114" i="13"/>
  <c r="N114" i="13"/>
  <c r="O114" i="13"/>
  <c r="P114" i="13"/>
  <c r="Q114" i="13"/>
  <c r="R114" i="13"/>
  <c r="S114" i="13"/>
  <c r="T114" i="13"/>
  <c r="U114" i="13"/>
  <c r="A115" i="13"/>
  <c r="B115" i="13"/>
  <c r="C115" i="13"/>
  <c r="D115" i="13"/>
  <c r="E115" i="13"/>
  <c r="F115" i="13"/>
  <c r="G115" i="13"/>
  <c r="H115" i="13"/>
  <c r="I115" i="13"/>
  <c r="J115" i="13"/>
  <c r="K115" i="13"/>
  <c r="L115" i="13"/>
  <c r="M115" i="13"/>
  <c r="N115" i="13"/>
  <c r="O115" i="13"/>
  <c r="P115" i="13"/>
  <c r="Q115" i="13"/>
  <c r="R115" i="13"/>
  <c r="S115" i="13"/>
  <c r="T115" i="13"/>
  <c r="U115" i="13"/>
  <c r="A116" i="13"/>
  <c r="B116" i="13"/>
  <c r="C116" i="13"/>
  <c r="D116" i="13"/>
  <c r="E116" i="13"/>
  <c r="F116" i="13"/>
  <c r="G116" i="13"/>
  <c r="H116" i="13"/>
  <c r="I116" i="13"/>
  <c r="J116" i="13"/>
  <c r="K116" i="13"/>
  <c r="L116" i="13"/>
  <c r="M116" i="13"/>
  <c r="N116" i="13"/>
  <c r="O116" i="13"/>
  <c r="P116" i="13"/>
  <c r="Q116" i="13"/>
  <c r="R116" i="13"/>
  <c r="S116" i="13"/>
  <c r="T116" i="13"/>
  <c r="U116" i="13"/>
  <c r="A117" i="13"/>
  <c r="B117" i="13"/>
  <c r="C117" i="13"/>
  <c r="D117" i="13"/>
  <c r="E117" i="13"/>
  <c r="F117" i="13"/>
  <c r="G117" i="13"/>
  <c r="H117" i="13"/>
  <c r="I117" i="13"/>
  <c r="J117" i="13"/>
  <c r="K117" i="13"/>
  <c r="L117" i="13"/>
  <c r="M117" i="13"/>
  <c r="N117" i="13"/>
  <c r="O117" i="13"/>
  <c r="P117" i="13"/>
  <c r="Q117" i="13"/>
  <c r="R117" i="13"/>
  <c r="S117" i="13"/>
  <c r="T117" i="13"/>
  <c r="U117" i="13"/>
  <c r="A118" i="13"/>
  <c r="B118" i="13"/>
  <c r="C118" i="13"/>
  <c r="D118" i="13"/>
  <c r="E118" i="13"/>
  <c r="F118" i="13"/>
  <c r="G118" i="13"/>
  <c r="H118" i="13"/>
  <c r="I118" i="13"/>
  <c r="J118" i="13"/>
  <c r="K118" i="13"/>
  <c r="L118" i="13"/>
  <c r="M118" i="13"/>
  <c r="N118" i="13"/>
  <c r="O118" i="13"/>
  <c r="P118" i="13"/>
  <c r="Q118" i="13"/>
  <c r="R118" i="13"/>
  <c r="S118" i="13"/>
  <c r="T118" i="13"/>
  <c r="U118" i="13"/>
  <c r="A119" i="13"/>
  <c r="B119" i="13"/>
  <c r="C119" i="13"/>
  <c r="D119" i="13"/>
  <c r="E119" i="13"/>
  <c r="F119" i="13"/>
  <c r="G119" i="13"/>
  <c r="H119" i="13"/>
  <c r="I119" i="13"/>
  <c r="J119" i="13"/>
  <c r="K119" i="13"/>
  <c r="L119" i="13"/>
  <c r="M119" i="13"/>
  <c r="N119" i="13"/>
  <c r="O119" i="13"/>
  <c r="P119" i="13"/>
  <c r="Q119" i="13"/>
  <c r="R119" i="13"/>
  <c r="S119" i="13"/>
  <c r="T119" i="13"/>
  <c r="U119" i="13"/>
  <c r="A120" i="13"/>
  <c r="B120" i="13"/>
  <c r="C120" i="13"/>
  <c r="D120" i="13"/>
  <c r="E120" i="13"/>
  <c r="F120" i="13"/>
  <c r="G120" i="13"/>
  <c r="H120" i="13"/>
  <c r="I120" i="13"/>
  <c r="J120" i="13"/>
  <c r="K120" i="13"/>
  <c r="L120" i="13"/>
  <c r="M120" i="13"/>
  <c r="N120" i="13"/>
  <c r="O120" i="13"/>
  <c r="P120" i="13"/>
  <c r="Q120" i="13"/>
  <c r="R120" i="13"/>
  <c r="S120" i="13"/>
  <c r="T120" i="13"/>
  <c r="U120" i="13"/>
  <c r="A121" i="13"/>
  <c r="B121" i="13"/>
  <c r="C121" i="13"/>
  <c r="D121" i="13"/>
  <c r="E121" i="13"/>
  <c r="F121" i="13"/>
  <c r="G121" i="13"/>
  <c r="H121" i="13"/>
  <c r="I121" i="13"/>
  <c r="J121" i="13"/>
  <c r="K121" i="13"/>
  <c r="L121" i="13"/>
  <c r="M121" i="13"/>
  <c r="N121" i="13"/>
  <c r="O121" i="13"/>
  <c r="P121" i="13"/>
  <c r="Q121" i="13"/>
  <c r="R121" i="13"/>
  <c r="S121" i="13"/>
  <c r="T121" i="13"/>
  <c r="U121" i="13"/>
  <c r="A122" i="13"/>
  <c r="B122" i="13"/>
  <c r="C122" i="13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A123" i="13"/>
  <c r="B123" i="13"/>
  <c r="C123" i="13"/>
  <c r="D123" i="13"/>
  <c r="E123" i="13"/>
  <c r="F123" i="13"/>
  <c r="G123" i="13"/>
  <c r="H123" i="13"/>
  <c r="I123" i="13"/>
  <c r="J123" i="13"/>
  <c r="K123" i="13"/>
  <c r="L123" i="13"/>
  <c r="M123" i="13"/>
  <c r="N123" i="13"/>
  <c r="O123" i="13"/>
  <c r="P123" i="13"/>
  <c r="Q123" i="13"/>
  <c r="R123" i="13"/>
  <c r="S123" i="13"/>
  <c r="T123" i="13"/>
  <c r="U123" i="13"/>
  <c r="A124" i="13"/>
  <c r="B124" i="13"/>
  <c r="C124" i="13"/>
  <c r="D124" i="13"/>
  <c r="E124" i="13"/>
  <c r="F124" i="13"/>
  <c r="G124" i="13"/>
  <c r="H124" i="13"/>
  <c r="I124" i="13"/>
  <c r="J124" i="13"/>
  <c r="K124" i="13"/>
  <c r="L124" i="13"/>
  <c r="M124" i="13"/>
  <c r="N124" i="13"/>
  <c r="O124" i="13"/>
  <c r="P124" i="13"/>
  <c r="Q124" i="13"/>
  <c r="R124" i="13"/>
  <c r="S124" i="13"/>
  <c r="T124" i="13"/>
  <c r="U124" i="13"/>
  <c r="A125" i="13"/>
  <c r="B125" i="13"/>
  <c r="C125" i="13"/>
  <c r="D125" i="13"/>
  <c r="E125" i="13"/>
  <c r="F125" i="13"/>
  <c r="G125" i="13"/>
  <c r="H125" i="13"/>
  <c r="I125" i="13"/>
  <c r="J125" i="13"/>
  <c r="K125" i="13"/>
  <c r="L125" i="13"/>
  <c r="M125" i="13"/>
  <c r="N125" i="13"/>
  <c r="O125" i="13"/>
  <c r="P125" i="13"/>
  <c r="Q125" i="13"/>
  <c r="R125" i="13"/>
  <c r="S125" i="13"/>
  <c r="T125" i="13"/>
  <c r="U125" i="13"/>
  <c r="A126" i="13"/>
  <c r="B126" i="13"/>
  <c r="C126" i="13"/>
  <c r="D126" i="13"/>
  <c r="E126" i="13"/>
  <c r="F126" i="13"/>
  <c r="G126" i="13"/>
  <c r="H126" i="13"/>
  <c r="I126" i="13"/>
  <c r="J126" i="13"/>
  <c r="K126" i="13"/>
  <c r="L126" i="13"/>
  <c r="M126" i="13"/>
  <c r="N126" i="13"/>
  <c r="O126" i="13"/>
  <c r="P126" i="13"/>
  <c r="Q126" i="13"/>
  <c r="R126" i="13"/>
  <c r="S126" i="13"/>
  <c r="T126" i="13"/>
  <c r="U126" i="13"/>
  <c r="A127" i="13"/>
  <c r="B127" i="13"/>
  <c r="C127" i="13"/>
  <c r="D127" i="13"/>
  <c r="E127" i="13"/>
  <c r="F127" i="13"/>
  <c r="G127" i="13"/>
  <c r="H127" i="13"/>
  <c r="I127" i="13"/>
  <c r="J127" i="13"/>
  <c r="K127" i="13"/>
  <c r="L127" i="13"/>
  <c r="M127" i="13"/>
  <c r="N127" i="13"/>
  <c r="O127" i="13"/>
  <c r="P127" i="13"/>
  <c r="Q127" i="13"/>
  <c r="R127" i="13"/>
  <c r="S127" i="13"/>
  <c r="T127" i="13"/>
  <c r="U127" i="13"/>
  <c r="A128" i="13"/>
  <c r="B128" i="13"/>
  <c r="C128" i="13"/>
  <c r="D128" i="13"/>
  <c r="E128" i="13"/>
  <c r="F128" i="13"/>
  <c r="G128" i="13"/>
  <c r="H128" i="13"/>
  <c r="I128" i="13"/>
  <c r="J128" i="13"/>
  <c r="K128" i="13"/>
  <c r="L128" i="13"/>
  <c r="M128" i="13"/>
  <c r="N128" i="13"/>
  <c r="O128" i="13"/>
  <c r="P128" i="13"/>
  <c r="Q128" i="13"/>
  <c r="R128" i="13"/>
  <c r="S128" i="13"/>
  <c r="T128" i="13"/>
  <c r="U128" i="13"/>
  <c r="A129" i="13"/>
  <c r="B129" i="13"/>
  <c r="C129" i="13"/>
  <c r="D129" i="13"/>
  <c r="E129" i="13"/>
  <c r="F129" i="13"/>
  <c r="G129" i="13"/>
  <c r="H129" i="13"/>
  <c r="I129" i="13"/>
  <c r="J129" i="13"/>
  <c r="K129" i="13"/>
  <c r="L129" i="13"/>
  <c r="M129" i="13"/>
  <c r="N129" i="13"/>
  <c r="O129" i="13"/>
  <c r="P129" i="13"/>
  <c r="Q129" i="13"/>
  <c r="R129" i="13"/>
  <c r="S129" i="13"/>
  <c r="T129" i="13"/>
  <c r="U129" i="13"/>
  <c r="A130" i="13"/>
  <c r="B130" i="13"/>
  <c r="C130" i="13"/>
  <c r="D130" i="13"/>
  <c r="E130" i="13"/>
  <c r="F130" i="13"/>
  <c r="G130" i="13"/>
  <c r="H130" i="13"/>
  <c r="I130" i="13"/>
  <c r="J130" i="13"/>
  <c r="K130" i="13"/>
  <c r="L130" i="13"/>
  <c r="M130" i="13"/>
  <c r="N130" i="13"/>
  <c r="O130" i="13"/>
  <c r="P130" i="13"/>
  <c r="Q130" i="13"/>
  <c r="R130" i="13"/>
  <c r="S130" i="13"/>
  <c r="T130" i="13"/>
  <c r="U130" i="13"/>
  <c r="A131" i="13"/>
  <c r="B131" i="13"/>
  <c r="C131" i="13"/>
  <c r="D131" i="13"/>
  <c r="E131" i="13"/>
  <c r="F131" i="13"/>
  <c r="G131" i="13"/>
  <c r="H131" i="13"/>
  <c r="I131" i="13"/>
  <c r="J131" i="13"/>
  <c r="K131" i="13"/>
  <c r="L131" i="13"/>
  <c r="M131" i="13"/>
  <c r="N131" i="13"/>
  <c r="O131" i="13"/>
  <c r="P131" i="13"/>
  <c r="Q131" i="13"/>
  <c r="R131" i="13"/>
  <c r="S131" i="13"/>
  <c r="T131" i="13"/>
  <c r="U131" i="13"/>
  <c r="A132" i="13"/>
  <c r="B132" i="13"/>
  <c r="C132" i="13"/>
  <c r="D132" i="13"/>
  <c r="E132" i="13"/>
  <c r="F132" i="13"/>
  <c r="G132" i="13"/>
  <c r="H132" i="13"/>
  <c r="I132" i="13"/>
  <c r="J132" i="13"/>
  <c r="K132" i="13"/>
  <c r="L132" i="13"/>
  <c r="M132" i="13"/>
  <c r="N132" i="13"/>
  <c r="O132" i="13"/>
  <c r="P132" i="13"/>
  <c r="Q132" i="13"/>
  <c r="R132" i="13"/>
  <c r="S132" i="13"/>
  <c r="T132" i="13"/>
  <c r="U132" i="13"/>
  <c r="A133" i="13"/>
  <c r="B133" i="13"/>
  <c r="C133" i="13"/>
  <c r="D133" i="13"/>
  <c r="E133" i="13"/>
  <c r="F133" i="13"/>
  <c r="G133" i="13"/>
  <c r="H133" i="13"/>
  <c r="I133" i="13"/>
  <c r="J133" i="13"/>
  <c r="K133" i="13"/>
  <c r="L133" i="13"/>
  <c r="M133" i="13"/>
  <c r="N133" i="13"/>
  <c r="O133" i="13"/>
  <c r="P133" i="13"/>
  <c r="Q133" i="13"/>
  <c r="R133" i="13"/>
  <c r="S133" i="13"/>
  <c r="T133" i="13"/>
  <c r="U133" i="13"/>
  <c r="A134" i="13"/>
  <c r="B134" i="13"/>
  <c r="C134" i="13"/>
  <c r="D134" i="13"/>
  <c r="E134" i="13"/>
  <c r="F134" i="13"/>
  <c r="G134" i="13"/>
  <c r="H134" i="13"/>
  <c r="I134" i="13"/>
  <c r="J134" i="13"/>
  <c r="K134" i="13"/>
  <c r="L134" i="13"/>
  <c r="M134" i="13"/>
  <c r="N134" i="13"/>
  <c r="O134" i="13"/>
  <c r="P134" i="13"/>
  <c r="Q134" i="13"/>
  <c r="R134" i="13"/>
  <c r="S134" i="13"/>
  <c r="T134" i="13"/>
  <c r="U134" i="13"/>
  <c r="A135" i="13"/>
  <c r="B135" i="13"/>
  <c r="C135" i="13"/>
  <c r="D135" i="13"/>
  <c r="E135" i="13"/>
  <c r="F135" i="13"/>
  <c r="G135" i="13"/>
  <c r="H135" i="13"/>
  <c r="I135" i="13"/>
  <c r="J135" i="13"/>
  <c r="K135" i="13"/>
  <c r="L135" i="13"/>
  <c r="M135" i="13"/>
  <c r="N135" i="13"/>
  <c r="O135" i="13"/>
  <c r="P135" i="13"/>
  <c r="Q135" i="13"/>
  <c r="R135" i="13"/>
  <c r="S135" i="13"/>
  <c r="T135" i="13"/>
  <c r="U135" i="13"/>
  <c r="A136" i="13"/>
  <c r="B136" i="13"/>
  <c r="C136" i="13"/>
  <c r="D136" i="13"/>
  <c r="E136" i="13"/>
  <c r="F136" i="13"/>
  <c r="G136" i="13"/>
  <c r="H136" i="13"/>
  <c r="I136" i="13"/>
  <c r="J136" i="13"/>
  <c r="K136" i="13"/>
  <c r="L136" i="13"/>
  <c r="M136" i="13"/>
  <c r="N136" i="13"/>
  <c r="O136" i="13"/>
  <c r="P136" i="13"/>
  <c r="Q136" i="13"/>
  <c r="R136" i="13"/>
  <c r="S136" i="13"/>
  <c r="T136" i="13"/>
  <c r="U136" i="13"/>
  <c r="A137" i="13"/>
  <c r="B137" i="13"/>
  <c r="C137" i="13"/>
  <c r="D137" i="13"/>
  <c r="E137" i="13"/>
  <c r="F137" i="13"/>
  <c r="G137" i="13"/>
  <c r="H137" i="13"/>
  <c r="I137" i="13"/>
  <c r="J137" i="13"/>
  <c r="K137" i="13"/>
  <c r="L137" i="13"/>
  <c r="M137" i="13"/>
  <c r="N137" i="13"/>
  <c r="O137" i="13"/>
  <c r="P137" i="13"/>
  <c r="Q137" i="13"/>
  <c r="R137" i="13"/>
  <c r="S137" i="13"/>
  <c r="T137" i="13"/>
  <c r="U137" i="13"/>
  <c r="A138" i="13"/>
  <c r="B138" i="13"/>
  <c r="C138" i="13"/>
  <c r="D138" i="13"/>
  <c r="E138" i="13"/>
  <c r="F138" i="13"/>
  <c r="G138" i="13"/>
  <c r="H138" i="13"/>
  <c r="I138" i="13"/>
  <c r="J138" i="13"/>
  <c r="K138" i="13"/>
  <c r="L138" i="13"/>
  <c r="M138" i="13"/>
  <c r="N138" i="13"/>
  <c r="O138" i="13"/>
  <c r="P138" i="13"/>
  <c r="Q138" i="13"/>
  <c r="R138" i="13"/>
  <c r="S138" i="13"/>
  <c r="T138" i="13"/>
  <c r="U138" i="13"/>
  <c r="A139" i="13"/>
  <c r="B139" i="13"/>
  <c r="C139" i="13"/>
  <c r="D139" i="13"/>
  <c r="E139" i="13"/>
  <c r="F139" i="13"/>
  <c r="G139" i="13"/>
  <c r="H139" i="13"/>
  <c r="I139" i="13"/>
  <c r="J139" i="13"/>
  <c r="K139" i="13"/>
  <c r="L139" i="13"/>
  <c r="M139" i="13"/>
  <c r="N139" i="13"/>
  <c r="O139" i="13"/>
  <c r="P139" i="13"/>
  <c r="Q139" i="13"/>
  <c r="R139" i="13"/>
  <c r="S139" i="13"/>
  <c r="T139" i="13"/>
  <c r="U139" i="13"/>
  <c r="A140" i="13"/>
  <c r="B140" i="13"/>
  <c r="C140" i="13"/>
  <c r="D140" i="13"/>
  <c r="E140" i="13"/>
  <c r="F140" i="13"/>
  <c r="G140" i="13"/>
  <c r="H140" i="13"/>
  <c r="I140" i="13"/>
  <c r="J140" i="13"/>
  <c r="K140" i="13"/>
  <c r="L140" i="13"/>
  <c r="M140" i="13"/>
  <c r="N140" i="13"/>
  <c r="O140" i="13"/>
  <c r="P140" i="13"/>
  <c r="Q140" i="13"/>
  <c r="R140" i="13"/>
  <c r="S140" i="13"/>
  <c r="T140" i="13"/>
  <c r="U140" i="13"/>
  <c r="A141" i="13"/>
  <c r="B141" i="13"/>
  <c r="C141" i="13"/>
  <c r="D141" i="13"/>
  <c r="E141" i="13"/>
  <c r="F141" i="13"/>
  <c r="G141" i="13"/>
  <c r="H141" i="13"/>
  <c r="I141" i="13"/>
  <c r="J141" i="13"/>
  <c r="K141" i="13"/>
  <c r="L141" i="13"/>
  <c r="M141" i="13"/>
  <c r="N141" i="13"/>
  <c r="O141" i="13"/>
  <c r="P141" i="13"/>
  <c r="Q141" i="13"/>
  <c r="R141" i="13"/>
  <c r="S141" i="13"/>
  <c r="T141" i="13"/>
  <c r="U141" i="13"/>
  <c r="A142" i="13"/>
  <c r="B142" i="13"/>
  <c r="C142" i="13"/>
  <c r="D142" i="13"/>
  <c r="E142" i="13"/>
  <c r="F142" i="13"/>
  <c r="G142" i="13"/>
  <c r="H142" i="13"/>
  <c r="I142" i="13"/>
  <c r="J142" i="13"/>
  <c r="K142" i="13"/>
  <c r="L142" i="13"/>
  <c r="M142" i="13"/>
  <c r="N142" i="13"/>
  <c r="O142" i="13"/>
  <c r="P142" i="13"/>
  <c r="Q142" i="13"/>
  <c r="R142" i="13"/>
  <c r="S142" i="13"/>
  <c r="T142" i="13"/>
  <c r="U142" i="13"/>
  <c r="A143" i="13"/>
  <c r="B143" i="13"/>
  <c r="C143" i="13"/>
  <c r="D143" i="13"/>
  <c r="E143" i="13"/>
  <c r="F143" i="13"/>
  <c r="G143" i="13"/>
  <c r="H143" i="13"/>
  <c r="I143" i="13"/>
  <c r="J143" i="13"/>
  <c r="K143" i="13"/>
  <c r="L143" i="13"/>
  <c r="M143" i="13"/>
  <c r="N143" i="13"/>
  <c r="O143" i="13"/>
  <c r="P143" i="13"/>
  <c r="Q143" i="13"/>
  <c r="R143" i="13"/>
  <c r="S143" i="13"/>
  <c r="T143" i="13"/>
  <c r="U143" i="13"/>
  <c r="A144" i="13"/>
  <c r="B144" i="13"/>
  <c r="C144" i="13"/>
  <c r="D144" i="13"/>
  <c r="E144" i="13"/>
  <c r="F144" i="13"/>
  <c r="G144" i="13"/>
  <c r="H144" i="13"/>
  <c r="I144" i="13"/>
  <c r="J144" i="13"/>
  <c r="K144" i="13"/>
  <c r="L144" i="13"/>
  <c r="M144" i="13"/>
  <c r="N144" i="13"/>
  <c r="O144" i="13"/>
  <c r="P144" i="13"/>
  <c r="Q144" i="13"/>
  <c r="R144" i="13"/>
  <c r="S144" i="13"/>
  <c r="T144" i="13"/>
  <c r="U144" i="13"/>
  <c r="A145" i="13"/>
  <c r="B145" i="13"/>
  <c r="C145" i="13"/>
  <c r="D145" i="13"/>
  <c r="E145" i="13"/>
  <c r="F145" i="13"/>
  <c r="G145" i="13"/>
  <c r="H145" i="13"/>
  <c r="I145" i="13"/>
  <c r="J145" i="13"/>
  <c r="K145" i="13"/>
  <c r="L145" i="13"/>
  <c r="M145" i="13"/>
  <c r="N145" i="13"/>
  <c r="O145" i="13"/>
  <c r="P145" i="13"/>
  <c r="Q145" i="13"/>
  <c r="R145" i="13"/>
  <c r="S145" i="13"/>
  <c r="T145" i="13"/>
  <c r="U145" i="13"/>
  <c r="A146" i="13"/>
  <c r="B146" i="13"/>
  <c r="C146" i="13"/>
  <c r="D146" i="13"/>
  <c r="E146" i="13"/>
  <c r="F146" i="13"/>
  <c r="G146" i="13"/>
  <c r="H146" i="13"/>
  <c r="I146" i="13"/>
  <c r="J146" i="13"/>
  <c r="K146" i="13"/>
  <c r="L146" i="13"/>
  <c r="M146" i="13"/>
  <c r="N146" i="13"/>
  <c r="O146" i="13"/>
  <c r="P146" i="13"/>
  <c r="Q146" i="13"/>
  <c r="R146" i="13"/>
  <c r="S146" i="13"/>
  <c r="T146" i="13"/>
  <c r="U146" i="13"/>
  <c r="A147" i="13"/>
  <c r="B147" i="13"/>
  <c r="C147" i="13"/>
  <c r="D147" i="13"/>
  <c r="E147" i="13"/>
  <c r="F147" i="13"/>
  <c r="G147" i="13"/>
  <c r="H147" i="13"/>
  <c r="I147" i="13"/>
  <c r="J147" i="13"/>
  <c r="K147" i="13"/>
  <c r="L147" i="13"/>
  <c r="M147" i="13"/>
  <c r="N147" i="13"/>
  <c r="O147" i="13"/>
  <c r="P147" i="13"/>
  <c r="Q147" i="13"/>
  <c r="R147" i="13"/>
  <c r="S147" i="13"/>
  <c r="T147" i="13"/>
  <c r="U147" i="13"/>
  <c r="A148" i="13"/>
  <c r="B148" i="13"/>
  <c r="C148" i="13"/>
  <c r="D148" i="13"/>
  <c r="E148" i="13"/>
  <c r="F148" i="13"/>
  <c r="G148" i="13"/>
  <c r="H148" i="13"/>
  <c r="I148" i="13"/>
  <c r="J148" i="13"/>
  <c r="K148" i="13"/>
  <c r="L148" i="13"/>
  <c r="M148" i="13"/>
  <c r="N148" i="13"/>
  <c r="O148" i="13"/>
  <c r="P148" i="13"/>
  <c r="Q148" i="13"/>
  <c r="R148" i="13"/>
  <c r="S148" i="13"/>
  <c r="T148" i="13"/>
  <c r="U148" i="13"/>
  <c r="A149" i="13"/>
  <c r="B149" i="13"/>
  <c r="C149" i="13"/>
  <c r="D149" i="13"/>
  <c r="E149" i="13"/>
  <c r="F149" i="13"/>
  <c r="G149" i="13"/>
  <c r="H149" i="13"/>
  <c r="I149" i="13"/>
  <c r="J149" i="13"/>
  <c r="K149" i="13"/>
  <c r="L149" i="13"/>
  <c r="M149" i="13"/>
  <c r="N149" i="13"/>
  <c r="O149" i="13"/>
  <c r="P149" i="13"/>
  <c r="Q149" i="13"/>
  <c r="R149" i="13"/>
  <c r="S149" i="13"/>
  <c r="T149" i="13"/>
  <c r="U149" i="13"/>
  <c r="A150" i="13"/>
  <c r="B150" i="13"/>
  <c r="C150" i="13"/>
  <c r="D150" i="13"/>
  <c r="E150" i="13"/>
  <c r="F150" i="13"/>
  <c r="G150" i="13"/>
  <c r="H150" i="13"/>
  <c r="I150" i="13"/>
  <c r="J150" i="13"/>
  <c r="K150" i="13"/>
  <c r="L150" i="13"/>
  <c r="M150" i="13"/>
  <c r="N150" i="13"/>
  <c r="O150" i="13"/>
  <c r="P150" i="13"/>
  <c r="Q150" i="13"/>
  <c r="R150" i="13"/>
  <c r="S150" i="13"/>
  <c r="T150" i="13"/>
  <c r="U150" i="13"/>
  <c r="A151" i="13"/>
  <c r="B151" i="13"/>
  <c r="C151" i="13"/>
  <c r="D151" i="13"/>
  <c r="E151" i="13"/>
  <c r="F151" i="13"/>
  <c r="G151" i="13"/>
  <c r="H151" i="13"/>
  <c r="I151" i="13"/>
  <c r="J151" i="13"/>
  <c r="K151" i="13"/>
  <c r="L151" i="13"/>
  <c r="M151" i="13"/>
  <c r="N151" i="13"/>
  <c r="O151" i="13"/>
  <c r="P151" i="13"/>
  <c r="Q151" i="13"/>
  <c r="R151" i="13"/>
  <c r="S151" i="13"/>
  <c r="T151" i="13"/>
  <c r="U151" i="13"/>
  <c r="A152" i="13"/>
  <c r="B152" i="13"/>
  <c r="C152" i="13"/>
  <c r="D152" i="13"/>
  <c r="E152" i="13"/>
  <c r="F152" i="13"/>
  <c r="G152" i="13"/>
  <c r="H152" i="13"/>
  <c r="I152" i="13"/>
  <c r="J152" i="13"/>
  <c r="K152" i="13"/>
  <c r="L152" i="13"/>
  <c r="M152" i="13"/>
  <c r="N152" i="13"/>
  <c r="O152" i="13"/>
  <c r="P152" i="13"/>
  <c r="Q152" i="13"/>
  <c r="R152" i="13"/>
  <c r="S152" i="13"/>
  <c r="T152" i="13"/>
  <c r="U152" i="13"/>
  <c r="A153" i="13"/>
  <c r="B153" i="13"/>
  <c r="C153" i="13"/>
  <c r="D153" i="13"/>
  <c r="E153" i="13"/>
  <c r="F153" i="13"/>
  <c r="G153" i="13"/>
  <c r="H153" i="13"/>
  <c r="I153" i="13"/>
  <c r="J153" i="13"/>
  <c r="K153" i="13"/>
  <c r="L153" i="13"/>
  <c r="M153" i="13"/>
  <c r="N153" i="13"/>
  <c r="O153" i="13"/>
  <c r="P153" i="13"/>
  <c r="Q153" i="13"/>
  <c r="R153" i="13"/>
  <c r="S153" i="13"/>
  <c r="T153" i="13"/>
  <c r="U153" i="13"/>
  <c r="A154" i="13"/>
  <c r="B154" i="13"/>
  <c r="C154" i="13"/>
  <c r="D154" i="13"/>
  <c r="E154" i="13"/>
  <c r="F154" i="13"/>
  <c r="G154" i="13"/>
  <c r="H154" i="13"/>
  <c r="I154" i="13"/>
  <c r="J154" i="13"/>
  <c r="K154" i="13"/>
  <c r="L154" i="13"/>
  <c r="M154" i="13"/>
  <c r="N154" i="13"/>
  <c r="O154" i="13"/>
  <c r="P154" i="13"/>
  <c r="Q154" i="13"/>
  <c r="R154" i="13"/>
  <c r="S154" i="13"/>
  <c r="T154" i="13"/>
  <c r="U154" i="13"/>
  <c r="A155" i="13"/>
  <c r="B155" i="13"/>
  <c r="C155" i="13"/>
  <c r="D155" i="13"/>
  <c r="E155" i="13"/>
  <c r="F155" i="13"/>
  <c r="G155" i="13"/>
  <c r="H155" i="13"/>
  <c r="I155" i="13"/>
  <c r="J155" i="13"/>
  <c r="K155" i="13"/>
  <c r="L155" i="13"/>
  <c r="M155" i="13"/>
  <c r="N155" i="13"/>
  <c r="O155" i="13"/>
  <c r="P155" i="13"/>
  <c r="Q155" i="13"/>
  <c r="R155" i="13"/>
  <c r="S155" i="13"/>
  <c r="T155" i="13"/>
  <c r="U155" i="13"/>
  <c r="A156" i="13"/>
  <c r="B156" i="13"/>
  <c r="C156" i="13"/>
  <c r="D156" i="13"/>
  <c r="E156" i="13"/>
  <c r="F156" i="13"/>
  <c r="G156" i="13"/>
  <c r="H156" i="13"/>
  <c r="I156" i="13"/>
  <c r="J156" i="13"/>
  <c r="K156" i="13"/>
  <c r="L156" i="13"/>
  <c r="M156" i="13"/>
  <c r="N156" i="13"/>
  <c r="O156" i="13"/>
  <c r="P156" i="13"/>
  <c r="Q156" i="13"/>
  <c r="R156" i="13"/>
  <c r="S156" i="13"/>
  <c r="T156" i="13"/>
  <c r="U156" i="13"/>
  <c r="A157" i="13"/>
  <c r="B157" i="13"/>
  <c r="C157" i="13"/>
  <c r="D157" i="13"/>
  <c r="E157" i="13"/>
  <c r="F157" i="13"/>
  <c r="G157" i="13"/>
  <c r="H157" i="13"/>
  <c r="I157" i="13"/>
  <c r="J157" i="13"/>
  <c r="K157" i="13"/>
  <c r="L157" i="13"/>
  <c r="M157" i="13"/>
  <c r="N157" i="13"/>
  <c r="O157" i="13"/>
  <c r="P157" i="13"/>
  <c r="Q157" i="13"/>
  <c r="R157" i="13"/>
  <c r="S157" i="13"/>
  <c r="T157" i="13"/>
  <c r="U157" i="13"/>
  <c r="A158" i="13"/>
  <c r="B158" i="13"/>
  <c r="C158" i="13"/>
  <c r="D158" i="13"/>
  <c r="E158" i="13"/>
  <c r="F158" i="13"/>
  <c r="G158" i="13"/>
  <c r="H158" i="13"/>
  <c r="I158" i="13"/>
  <c r="J158" i="13"/>
  <c r="K158" i="13"/>
  <c r="L158" i="13"/>
  <c r="M158" i="13"/>
  <c r="N158" i="13"/>
  <c r="O158" i="13"/>
  <c r="P158" i="13"/>
  <c r="Q158" i="13"/>
  <c r="R158" i="13"/>
  <c r="S158" i="13"/>
  <c r="T158" i="13"/>
  <c r="U158" i="13"/>
  <c r="A159" i="13"/>
  <c r="B159" i="13"/>
  <c r="C159" i="13"/>
  <c r="D159" i="13"/>
  <c r="E159" i="13"/>
  <c r="F159" i="13"/>
  <c r="G159" i="13"/>
  <c r="H159" i="13"/>
  <c r="I159" i="13"/>
  <c r="J159" i="13"/>
  <c r="K159" i="13"/>
  <c r="L159" i="13"/>
  <c r="M159" i="13"/>
  <c r="N159" i="13"/>
  <c r="O159" i="13"/>
  <c r="P159" i="13"/>
  <c r="Q159" i="13"/>
  <c r="R159" i="13"/>
  <c r="S159" i="13"/>
  <c r="T159" i="13"/>
  <c r="U159" i="13"/>
  <c r="A160" i="13"/>
  <c r="B160" i="13"/>
  <c r="C160" i="13"/>
  <c r="D160" i="13"/>
  <c r="E160" i="13"/>
  <c r="F160" i="13"/>
  <c r="G160" i="13"/>
  <c r="H160" i="13"/>
  <c r="I160" i="13"/>
  <c r="J160" i="13"/>
  <c r="K160" i="13"/>
  <c r="L160" i="13"/>
  <c r="M160" i="13"/>
  <c r="N160" i="13"/>
  <c r="O160" i="13"/>
  <c r="P160" i="13"/>
  <c r="Q160" i="13"/>
  <c r="R160" i="13"/>
  <c r="S160" i="13"/>
  <c r="T160" i="13"/>
  <c r="U160" i="13"/>
  <c r="A161" i="13"/>
  <c r="B161" i="13"/>
  <c r="C161" i="13"/>
  <c r="D161" i="13"/>
  <c r="E161" i="13"/>
  <c r="F161" i="13"/>
  <c r="G161" i="13"/>
  <c r="H161" i="13"/>
  <c r="I161" i="13"/>
  <c r="J161" i="13"/>
  <c r="K161" i="13"/>
  <c r="L161" i="13"/>
  <c r="M161" i="13"/>
  <c r="N161" i="13"/>
  <c r="O161" i="13"/>
  <c r="P161" i="13"/>
  <c r="Q161" i="13"/>
  <c r="R161" i="13"/>
  <c r="S161" i="13"/>
  <c r="T161" i="13"/>
  <c r="U161" i="13"/>
  <c r="A162" i="13"/>
  <c r="B162" i="13"/>
  <c r="C162" i="13"/>
  <c r="D162" i="13"/>
  <c r="E162" i="13"/>
  <c r="F162" i="13"/>
  <c r="G162" i="13"/>
  <c r="H162" i="13"/>
  <c r="I162" i="13"/>
  <c r="J162" i="13"/>
  <c r="K162" i="13"/>
  <c r="L162" i="13"/>
  <c r="M162" i="13"/>
  <c r="N162" i="13"/>
  <c r="O162" i="13"/>
  <c r="P162" i="13"/>
  <c r="Q162" i="13"/>
  <c r="R162" i="13"/>
  <c r="S162" i="13"/>
  <c r="T162" i="13"/>
  <c r="U162" i="13"/>
  <c r="A163" i="13"/>
  <c r="B163" i="13"/>
  <c r="C163" i="13"/>
  <c r="D163" i="13"/>
  <c r="E163" i="13"/>
  <c r="F163" i="13"/>
  <c r="G163" i="13"/>
  <c r="H163" i="13"/>
  <c r="I163" i="13"/>
  <c r="J163" i="13"/>
  <c r="K163" i="13"/>
  <c r="L163" i="13"/>
  <c r="M163" i="13"/>
  <c r="N163" i="13"/>
  <c r="O163" i="13"/>
  <c r="P163" i="13"/>
  <c r="Q163" i="13"/>
  <c r="R163" i="13"/>
  <c r="S163" i="13"/>
  <c r="T163" i="13"/>
  <c r="U163" i="13"/>
  <c r="A164" i="13"/>
  <c r="B164" i="13"/>
  <c r="C164" i="13"/>
  <c r="D164" i="13"/>
  <c r="E164" i="13"/>
  <c r="F164" i="13"/>
  <c r="G164" i="13"/>
  <c r="H164" i="13"/>
  <c r="I164" i="13"/>
  <c r="J164" i="13"/>
  <c r="K164" i="13"/>
  <c r="L164" i="13"/>
  <c r="M164" i="13"/>
  <c r="N164" i="13"/>
  <c r="O164" i="13"/>
  <c r="P164" i="13"/>
  <c r="Q164" i="13"/>
  <c r="R164" i="13"/>
  <c r="S164" i="13"/>
  <c r="T164" i="13"/>
  <c r="U164" i="13"/>
  <c r="A165" i="13"/>
  <c r="B165" i="13"/>
  <c r="C165" i="13"/>
  <c r="D165" i="13"/>
  <c r="E165" i="13"/>
  <c r="F165" i="13"/>
  <c r="G165" i="13"/>
  <c r="H165" i="13"/>
  <c r="I165" i="13"/>
  <c r="J165" i="13"/>
  <c r="K165" i="13"/>
  <c r="L165" i="13"/>
  <c r="M165" i="13"/>
  <c r="N165" i="13"/>
  <c r="O165" i="13"/>
  <c r="P165" i="13"/>
  <c r="Q165" i="13"/>
  <c r="R165" i="13"/>
  <c r="S165" i="13"/>
  <c r="T165" i="13"/>
  <c r="U165" i="13"/>
  <c r="A166" i="13"/>
  <c r="B166" i="13"/>
  <c r="C166" i="13"/>
  <c r="D166" i="13"/>
  <c r="E166" i="13"/>
  <c r="F166" i="13"/>
  <c r="G166" i="13"/>
  <c r="H166" i="13"/>
  <c r="I166" i="13"/>
  <c r="J166" i="13"/>
  <c r="K166" i="13"/>
  <c r="L166" i="13"/>
  <c r="M166" i="13"/>
  <c r="N166" i="13"/>
  <c r="O166" i="13"/>
  <c r="P166" i="13"/>
  <c r="Q166" i="13"/>
  <c r="R166" i="13"/>
  <c r="S166" i="13"/>
  <c r="T166" i="13"/>
  <c r="U166" i="13"/>
  <c r="A167" i="13"/>
  <c r="B167" i="13"/>
  <c r="C167" i="13"/>
  <c r="D167" i="13"/>
  <c r="E167" i="13"/>
  <c r="F167" i="13"/>
  <c r="G167" i="13"/>
  <c r="H167" i="13"/>
  <c r="I167" i="13"/>
  <c r="J167" i="13"/>
  <c r="K167" i="13"/>
  <c r="L167" i="13"/>
  <c r="M167" i="13"/>
  <c r="N167" i="13"/>
  <c r="O167" i="13"/>
  <c r="P167" i="13"/>
  <c r="Q167" i="13"/>
  <c r="R167" i="13"/>
  <c r="S167" i="13"/>
  <c r="T167" i="13"/>
  <c r="U167" i="13"/>
  <c r="A168" i="13"/>
  <c r="B168" i="13"/>
  <c r="C168" i="13"/>
  <c r="D168" i="13"/>
  <c r="E168" i="13"/>
  <c r="F168" i="13"/>
  <c r="G168" i="13"/>
  <c r="H168" i="13"/>
  <c r="I168" i="13"/>
  <c r="J168" i="13"/>
  <c r="K168" i="13"/>
  <c r="L168" i="13"/>
  <c r="M168" i="13"/>
  <c r="N168" i="13"/>
  <c r="O168" i="13"/>
  <c r="P168" i="13"/>
  <c r="Q168" i="13"/>
  <c r="R168" i="13"/>
  <c r="S168" i="13"/>
  <c r="T168" i="13"/>
  <c r="U168" i="13"/>
  <c r="A169" i="13"/>
  <c r="B169" i="13"/>
  <c r="C169" i="13"/>
  <c r="D169" i="13"/>
  <c r="E169" i="13"/>
  <c r="F169" i="13"/>
  <c r="G169" i="13"/>
  <c r="H169" i="13"/>
  <c r="I169" i="13"/>
  <c r="J169" i="13"/>
  <c r="K169" i="13"/>
  <c r="L169" i="13"/>
  <c r="M169" i="13"/>
  <c r="N169" i="13"/>
  <c r="O169" i="13"/>
  <c r="P169" i="13"/>
  <c r="Q169" i="13"/>
  <c r="R169" i="13"/>
  <c r="S169" i="13"/>
  <c r="T169" i="13"/>
  <c r="U169" i="13"/>
  <c r="B89" i="13"/>
  <c r="C89" i="13"/>
  <c r="D89" i="13"/>
  <c r="E89" i="13"/>
  <c r="F89" i="13"/>
  <c r="G89" i="13"/>
  <c r="H89" i="13"/>
  <c r="I89" i="13"/>
  <c r="J89" i="13"/>
  <c r="K89" i="13"/>
  <c r="L89" i="13"/>
  <c r="M89" i="13"/>
  <c r="N89" i="13"/>
  <c r="O89" i="13"/>
  <c r="P89" i="13"/>
  <c r="Q89" i="13"/>
  <c r="R89" i="13"/>
  <c r="S89" i="13"/>
  <c r="U89" i="13"/>
  <c r="A89" i="13"/>
  <c r="E14" i="7" a="1"/>
  <c r="E14" i="7" s="1"/>
  <c r="I14" i="7" a="1"/>
  <c r="I14" i="7" s="1"/>
  <c r="AC95" i="13" l="1"/>
  <c r="Y95" i="13"/>
  <c r="E12" i="7" l="1" a="1"/>
  <c r="E12" i="7" s="1"/>
  <c r="D12" i="2" l="1"/>
  <c r="D181" i="13" s="1"/>
  <c r="A10" i="8"/>
  <c r="A9" i="8"/>
  <c r="F106" i="7"/>
  <c r="G106" i="7"/>
  <c r="H106" i="7"/>
  <c r="I106" i="7"/>
  <c r="D7" i="9"/>
  <c r="U3" i="7"/>
  <c r="T3" i="7"/>
  <c r="S3" i="2"/>
  <c r="T3" i="2"/>
  <c r="D6" i="9"/>
  <c r="AR142" i="13" l="1"/>
  <c r="AR168" i="13"/>
  <c r="AR101" i="13"/>
  <c r="AR154" i="13"/>
  <c r="AQ107" i="13"/>
  <c r="AP114" i="13"/>
  <c r="AP91" i="13"/>
  <c r="AR155" i="13"/>
  <c r="AR90" i="13"/>
  <c r="AQ150" i="13"/>
  <c r="AN110" i="13"/>
  <c r="AP121" i="13"/>
  <c r="AO166" i="13"/>
  <c r="AQ154" i="13"/>
  <c r="AN138" i="13"/>
  <c r="AR134" i="13"/>
  <c r="AR118" i="13"/>
  <c r="AR133" i="13"/>
  <c r="AR95" i="13"/>
  <c r="AQ110" i="13"/>
  <c r="AQ125" i="13"/>
  <c r="AO140" i="13"/>
  <c r="AR162" i="13"/>
  <c r="AN139" i="13"/>
  <c r="AP130" i="13"/>
  <c r="AO121" i="13"/>
  <c r="AN112" i="13"/>
  <c r="AP103" i="13"/>
  <c r="AQ93" i="13"/>
  <c r="AO164" i="13"/>
  <c r="AQ149" i="13"/>
  <c r="AO141" i="13"/>
  <c r="AR114" i="13"/>
  <c r="AR161" i="13"/>
  <c r="AR99" i="13"/>
  <c r="AR119" i="13"/>
  <c r="AP158" i="13"/>
  <c r="AO156" i="13"/>
  <c r="AO162" i="13"/>
  <c r="AO102" i="13"/>
  <c r="AP127" i="13"/>
  <c r="AP135" i="13"/>
  <c r="AR105" i="13"/>
  <c r="AR113" i="13"/>
  <c r="AR125" i="13"/>
  <c r="AQ140" i="13"/>
  <c r="AQ98" i="13"/>
  <c r="AQ105" i="13"/>
  <c r="AQ135" i="13"/>
  <c r="AR152" i="13"/>
  <c r="AN118" i="13"/>
  <c r="AQ120" i="13"/>
  <c r="AO111" i="13"/>
  <c r="AR148" i="13"/>
  <c r="AR131" i="13"/>
  <c r="AR93" i="13"/>
  <c r="AN131" i="13"/>
  <c r="AO90" i="13"/>
  <c r="AP132" i="13"/>
  <c r="AP139" i="13"/>
  <c r="AN129" i="13"/>
  <c r="AQ113" i="13"/>
  <c r="AR126" i="13"/>
  <c r="AO161" i="13"/>
  <c r="AQ119" i="13"/>
  <c r="AO149" i="13"/>
  <c r="AN160" i="13"/>
  <c r="AR163" i="13"/>
  <c r="AR123" i="13"/>
  <c r="AQ101" i="13"/>
  <c r="AR147" i="13"/>
  <c r="AP123" i="13"/>
  <c r="AR160" i="13"/>
  <c r="AN100" i="13"/>
  <c r="AO155" i="13"/>
  <c r="AR108" i="13"/>
  <c r="AO139" i="13"/>
  <c r="AO104" i="13"/>
  <c r="AO116" i="13"/>
  <c r="AN128" i="13"/>
  <c r="AN150" i="13"/>
  <c r="AP108" i="13"/>
  <c r="AQ92" i="13"/>
  <c r="AQ133" i="13"/>
  <c r="AP140" i="13"/>
  <c r="AR141" i="13"/>
  <c r="AR91" i="13"/>
  <c r="AP154" i="13"/>
  <c r="AR120" i="13"/>
  <c r="AR111" i="13"/>
  <c r="AP166" i="13"/>
  <c r="AP152" i="13"/>
  <c r="AR97" i="13"/>
  <c r="AP106" i="13"/>
  <c r="AQ103" i="13"/>
  <c r="AN104" i="13"/>
  <c r="AP129" i="13"/>
  <c r="AN90" i="13"/>
  <c r="AN95" i="13"/>
  <c r="AN146" i="13"/>
  <c r="AP94" i="13"/>
  <c r="AN134" i="13"/>
  <c r="AQ142" i="13"/>
  <c r="AR166" i="13"/>
  <c r="AN93" i="13"/>
  <c r="AR157" i="13"/>
  <c r="AR165" i="13"/>
  <c r="AQ141" i="13"/>
  <c r="AO142" i="13"/>
  <c r="AQ161" i="13"/>
  <c r="AN109" i="13"/>
  <c r="AP105" i="13"/>
  <c r="AN120" i="13"/>
  <c r="AN97" i="13"/>
  <c r="AN168" i="13"/>
  <c r="AQ162" i="13"/>
  <c r="AN121" i="13"/>
  <c r="AP93" i="13"/>
  <c r="AR153" i="13"/>
  <c r="AQ158" i="13"/>
  <c r="AQ117" i="13"/>
  <c r="AQ123" i="13"/>
  <c r="AN119" i="13"/>
  <c r="AQ155" i="13"/>
  <c r="AN152" i="13"/>
  <c r="AO131" i="13"/>
  <c r="AO163" i="13"/>
  <c r="AP143" i="13"/>
  <c r="AO97" i="13"/>
  <c r="AP136" i="13"/>
  <c r="AN127" i="13"/>
  <c r="AO154" i="13"/>
  <c r="AQ138" i="13"/>
  <c r="AO128" i="13"/>
  <c r="AR156" i="13"/>
  <c r="AN96" i="13"/>
  <c r="AO147" i="13"/>
  <c r="AP162" i="13"/>
  <c r="AQ90" i="13"/>
  <c r="AO127" i="13"/>
  <c r="AN163" i="13"/>
  <c r="AO95" i="13"/>
  <c r="AQ143" i="13"/>
  <c r="AP159" i="13"/>
  <c r="AP144" i="13"/>
  <c r="AO99" i="13"/>
  <c r="AR151" i="13"/>
  <c r="AQ166" i="13"/>
  <c r="AO93" i="13"/>
  <c r="AP145" i="13"/>
  <c r="AQ104" i="13"/>
  <c r="AN155" i="13"/>
  <c r="AR158" i="13"/>
  <c r="AO134" i="13"/>
  <c r="AP111" i="13"/>
  <c r="AR144" i="13"/>
  <c r="AR117" i="13"/>
  <c r="AO96" i="13"/>
  <c r="AP131" i="13"/>
  <c r="AN157" i="13"/>
  <c r="AQ145" i="13"/>
  <c r="AR129" i="13"/>
  <c r="AR167" i="13"/>
  <c r="AN116" i="13"/>
  <c r="AN149" i="13"/>
  <c r="AR128" i="13"/>
  <c r="AR110" i="13"/>
  <c r="AQ163" i="13"/>
  <c r="AN144" i="13"/>
  <c r="AP149" i="13"/>
  <c r="AQ132" i="13"/>
  <c r="AP119" i="13"/>
  <c r="AN135" i="13"/>
  <c r="AN145" i="13"/>
  <c r="AQ124" i="13"/>
  <c r="AO152" i="13"/>
  <c r="AO130" i="13"/>
  <c r="AO103" i="13"/>
  <c r="AP128" i="13"/>
  <c r="AR132" i="13"/>
  <c r="AP161" i="13"/>
  <c r="AP142" i="13"/>
  <c r="AN147" i="13"/>
  <c r="AO91" i="13"/>
  <c r="AP100" i="13"/>
  <c r="AO143" i="13"/>
  <c r="AP150" i="13"/>
  <c r="AQ109" i="13"/>
  <c r="AO106" i="13"/>
  <c r="AQ144" i="13"/>
  <c r="AN162" i="13"/>
  <c r="AO153" i="13"/>
  <c r="AP113" i="13"/>
  <c r="AO120" i="13"/>
  <c r="AP109" i="13"/>
  <c r="AQ91" i="13"/>
  <c r="AQ111" i="13"/>
  <c r="AP90" i="13"/>
  <c r="AP97" i="13"/>
  <c r="AQ153" i="13"/>
  <c r="AO105" i="13"/>
  <c r="AP138" i="13"/>
  <c r="AR145" i="13"/>
  <c r="AO123" i="13"/>
  <c r="AR106" i="13"/>
  <c r="AN153" i="13"/>
  <c r="AN108" i="13"/>
  <c r="AN114" i="13"/>
  <c r="AR98" i="13"/>
  <c r="AR122" i="13"/>
  <c r="AP126" i="13"/>
  <c r="AR136" i="13"/>
  <c r="AO113" i="13"/>
  <c r="AP107" i="13"/>
  <c r="AR159" i="13"/>
  <c r="AQ129" i="13"/>
  <c r="AP118" i="13"/>
  <c r="AO119" i="13"/>
  <c r="AR143" i="13"/>
  <c r="AO157" i="13"/>
  <c r="AP104" i="13"/>
  <c r="AQ115" i="13"/>
  <c r="AQ136" i="13"/>
  <c r="AN123" i="13"/>
  <c r="AR127" i="13"/>
  <c r="AQ121" i="13"/>
  <c r="AQ128" i="13"/>
  <c r="AQ122" i="13"/>
  <c r="AO94" i="13"/>
  <c r="AN151" i="13"/>
  <c r="AN142" i="13"/>
  <c r="AP95" i="13"/>
  <c r="AP133" i="13"/>
  <c r="AP125" i="13"/>
  <c r="AN167" i="13"/>
  <c r="AQ156" i="13"/>
  <c r="AQ116" i="13"/>
  <c r="AP101" i="13"/>
  <c r="AN148" i="13"/>
  <c r="AO144" i="13"/>
  <c r="AP165" i="13"/>
  <c r="AP168" i="13"/>
  <c r="AO146" i="13"/>
  <c r="AR140" i="13"/>
  <c r="AR150" i="13"/>
  <c r="AP160" i="13"/>
  <c r="AP153" i="13"/>
  <c r="AO110" i="13"/>
  <c r="AN122" i="13"/>
  <c r="AQ96" i="13"/>
  <c r="AN94" i="13"/>
  <c r="AN133" i="13"/>
  <c r="AO151" i="13"/>
  <c r="AO122" i="13"/>
  <c r="AR146" i="13"/>
  <c r="AN161" i="13"/>
  <c r="AQ108" i="13"/>
  <c r="AN125" i="13"/>
  <c r="AP155" i="13"/>
  <c r="AO168" i="13"/>
  <c r="AN91" i="13"/>
  <c r="AN126" i="13"/>
  <c r="AN140" i="13"/>
  <c r="AP141" i="13"/>
  <c r="AN106" i="13"/>
  <c r="AQ94" i="13"/>
  <c r="AQ126" i="13"/>
  <c r="AR92" i="13"/>
  <c r="AN154" i="13"/>
  <c r="AO107" i="13"/>
  <c r="AO115" i="13"/>
  <c r="AQ118" i="13"/>
  <c r="AN141" i="13"/>
  <c r="AO100" i="13"/>
  <c r="AN143" i="13"/>
  <c r="AR139" i="13"/>
  <c r="AQ100" i="13"/>
  <c r="AP163" i="13"/>
  <c r="AQ165" i="13"/>
  <c r="AP167" i="13"/>
  <c r="AQ167" i="13"/>
  <c r="AN117" i="13"/>
  <c r="AO165" i="13"/>
  <c r="AO125" i="13"/>
  <c r="AN102" i="13"/>
  <c r="AR164" i="13"/>
  <c r="AQ112" i="13"/>
  <c r="AO108" i="13"/>
  <c r="AP102" i="13"/>
  <c r="AN92" i="13"/>
  <c r="AP164" i="13"/>
  <c r="AO159" i="13"/>
  <c r="AP151" i="13"/>
  <c r="AR137" i="13"/>
  <c r="AQ130" i="13"/>
  <c r="AP157" i="13"/>
  <c r="AQ157" i="13"/>
  <c r="AQ102" i="13"/>
  <c r="AP137" i="13"/>
  <c r="AQ164" i="13"/>
  <c r="AN158" i="13"/>
  <c r="AO158" i="13"/>
  <c r="AO98" i="13"/>
  <c r="AN99" i="13"/>
  <c r="AQ146" i="13"/>
  <c r="AO138" i="13"/>
  <c r="AN159" i="13"/>
  <c r="AQ160" i="13"/>
  <c r="AO133" i="13"/>
  <c r="AR116" i="13"/>
  <c r="AO129" i="13"/>
  <c r="AN101" i="13"/>
  <c r="AP120" i="13"/>
  <c r="AN105" i="13"/>
  <c r="AQ131" i="13"/>
  <c r="AQ97" i="13"/>
  <c r="AP148" i="13"/>
  <c r="AP122" i="13"/>
  <c r="AQ151" i="13"/>
  <c r="AP96" i="13"/>
  <c r="AN111" i="13"/>
  <c r="AO126" i="13"/>
  <c r="AO118" i="13"/>
  <c r="AO101" i="13"/>
  <c r="AN107" i="13"/>
  <c r="AR115" i="13"/>
  <c r="AN132" i="13"/>
  <c r="AO136" i="13"/>
  <c r="AN165" i="13"/>
  <c r="AN130" i="13"/>
  <c r="AN164" i="13"/>
  <c r="AP98" i="13"/>
  <c r="AR94" i="13"/>
  <c r="AQ134" i="13"/>
  <c r="AR103" i="13"/>
  <c r="AO132" i="13"/>
  <c r="AR149" i="13"/>
  <c r="AR107" i="13"/>
  <c r="AO167" i="13"/>
  <c r="AQ127" i="13"/>
  <c r="AN166" i="13"/>
  <c r="AP115" i="13"/>
  <c r="AP116" i="13"/>
  <c r="AR124" i="13"/>
  <c r="AP146" i="13"/>
  <c r="AQ159" i="13"/>
  <c r="AR100" i="13"/>
  <c r="AO117" i="13"/>
  <c r="AQ152" i="13"/>
  <c r="AO124" i="13"/>
  <c r="AQ114" i="13"/>
  <c r="AN136" i="13"/>
  <c r="AP117" i="13"/>
  <c r="AO150" i="13"/>
  <c r="AQ168" i="13"/>
  <c r="AP92" i="13"/>
  <c r="AR104" i="13"/>
  <c r="AN156" i="13"/>
  <c r="AP112" i="13"/>
  <c r="AO135" i="13"/>
  <c r="AQ137" i="13"/>
  <c r="AP134" i="13"/>
  <c r="AN103" i="13"/>
  <c r="AP110" i="13"/>
  <c r="AP124" i="13"/>
  <c r="AN113" i="13"/>
  <c r="AR112" i="13"/>
  <c r="AP99" i="13"/>
  <c r="AR102" i="13"/>
  <c r="AQ139" i="13"/>
  <c r="AN137" i="13"/>
  <c r="AO160" i="13"/>
  <c r="AR121" i="13"/>
  <c r="AQ95" i="13"/>
  <c r="AO92" i="13"/>
  <c r="AO109" i="13"/>
  <c r="AP156" i="13"/>
  <c r="AO112" i="13"/>
  <c r="AR96" i="13"/>
  <c r="AP147" i="13"/>
  <c r="AQ147" i="13"/>
  <c r="AR109" i="13"/>
  <c r="AQ99" i="13"/>
  <c r="AR138" i="13"/>
  <c r="AO137" i="13"/>
  <c r="AN98" i="13"/>
  <c r="AN124" i="13"/>
  <c r="AR135" i="13"/>
  <c r="AO145" i="13"/>
  <c r="AQ106" i="13"/>
  <c r="AO148" i="13"/>
  <c r="AQ148" i="13"/>
  <c r="AO114" i="13"/>
  <c r="AN115" i="13"/>
  <c r="AR130" i="13"/>
  <c r="Q11" i="2"/>
  <c r="Q180" i="13" s="1"/>
  <c r="R11" i="2"/>
  <c r="R180" i="13" s="1"/>
  <c r="Q77" i="2"/>
  <c r="Q246" i="13" s="1"/>
  <c r="R77" i="2"/>
  <c r="R246" i="13" s="1"/>
  <c r="Q102" i="2"/>
  <c r="R102" i="2"/>
  <c r="S4" i="7" a="1"/>
  <c r="S4" i="7" s="1"/>
  <c r="S5" i="7" a="1"/>
  <c r="S5" i="7" s="1"/>
  <c r="S6" i="7" a="1"/>
  <c r="S6" i="7" s="1"/>
  <c r="S7" i="7" a="1"/>
  <c r="S7" i="7" s="1"/>
  <c r="S8" i="7" a="1"/>
  <c r="S8" i="7" s="1"/>
  <c r="S9" i="7" a="1"/>
  <c r="S9" i="7" s="1"/>
  <c r="S10" i="7" a="1"/>
  <c r="S10" i="7" s="1"/>
  <c r="S12" i="7" a="1"/>
  <c r="S12" i="7" s="1"/>
  <c r="S14" i="7" a="1"/>
  <c r="S14" i="7" s="1"/>
  <c r="S15" i="7" a="1"/>
  <c r="S15" i="7" s="1"/>
  <c r="S16" i="7" a="1"/>
  <c r="S16" i="7" s="1"/>
  <c r="S17" i="7" a="1"/>
  <c r="S17" i="7" s="1"/>
  <c r="S18" i="7" a="1"/>
  <c r="S18" i="7" s="1"/>
  <c r="S20" i="7" a="1"/>
  <c r="S20" i="7" s="1"/>
  <c r="S21" i="7" a="1"/>
  <c r="S21" i="7" s="1"/>
  <c r="S23" i="7" a="1"/>
  <c r="S23" i="7" s="1"/>
  <c r="S24" i="7" a="1"/>
  <c r="S24" i="7" s="1"/>
  <c r="S25" i="7" a="1"/>
  <c r="S25" i="7" s="1"/>
  <c r="S26" i="7" a="1"/>
  <c r="S26" i="7" s="1"/>
  <c r="S27" i="7" a="1"/>
  <c r="S27" i="7" s="1"/>
  <c r="S28" i="7" a="1"/>
  <c r="S28" i="7" s="1"/>
  <c r="S29" i="7" a="1"/>
  <c r="S29" i="7" s="1"/>
  <c r="S31" i="7" a="1"/>
  <c r="S31" i="7" s="1"/>
  <c r="S32" i="7" a="1"/>
  <c r="S32" i="7" s="1"/>
  <c r="S33" i="7" a="1"/>
  <c r="S33" i="7" s="1"/>
  <c r="S34" i="7" a="1"/>
  <c r="S34" i="7" s="1"/>
  <c r="S35" i="7" a="1"/>
  <c r="S35" i="7" s="1"/>
  <c r="S36" i="7" a="1"/>
  <c r="S36" i="7" s="1"/>
  <c r="S37" i="7" a="1"/>
  <c r="S37" i="7" s="1"/>
  <c r="S39" i="7" a="1"/>
  <c r="S39" i="7" s="1"/>
  <c r="S40" i="7" a="1"/>
  <c r="S40" i="7" s="1"/>
  <c r="S41" i="7" a="1"/>
  <c r="S41" i="7" s="1"/>
  <c r="S42" i="7" a="1"/>
  <c r="S42" i="7" s="1"/>
  <c r="S43" i="7" a="1"/>
  <c r="S43" i="7" s="1"/>
  <c r="S44" i="7" a="1"/>
  <c r="S44" i="7" s="1"/>
  <c r="S45" i="7" a="1"/>
  <c r="S45" i="7" s="1"/>
  <c r="S47" i="7" a="1"/>
  <c r="S47" i="7" s="1"/>
  <c r="S48" i="7" a="1"/>
  <c r="S48" i="7" s="1"/>
  <c r="S49" i="7" a="1"/>
  <c r="S49" i="7" s="1"/>
  <c r="S50" i="7" a="1"/>
  <c r="S50" i="7" s="1"/>
  <c r="S51" i="7" a="1"/>
  <c r="S51" i="7" s="1"/>
  <c r="S52" i="7" a="1"/>
  <c r="S52" i="7" s="1"/>
  <c r="S53" i="7" a="1"/>
  <c r="S53" i="7" s="1"/>
  <c r="S55" i="7" a="1"/>
  <c r="S55" i="7" s="1"/>
  <c r="S56" i="7" a="1"/>
  <c r="S56" i="7" s="1"/>
  <c r="S57" i="7" a="1"/>
  <c r="S57" i="7" s="1"/>
  <c r="S58" i="7" a="1"/>
  <c r="S58" i="7" s="1"/>
  <c r="S59" i="7" a="1"/>
  <c r="S59" i="7" s="1"/>
  <c r="S60" i="7" a="1"/>
  <c r="S60" i="7" s="1"/>
  <c r="S61" i="7" a="1"/>
  <c r="S61" i="7" s="1"/>
  <c r="S63" i="7" a="1"/>
  <c r="S63" i="7" s="1"/>
  <c r="S64" i="7" a="1"/>
  <c r="S64" i="7" s="1"/>
  <c r="S65" i="7" a="1"/>
  <c r="S65" i="7" s="1"/>
  <c r="S66" i="7" a="1"/>
  <c r="S66" i="7" s="1"/>
  <c r="S67" i="7" a="1"/>
  <c r="S67" i="7" s="1"/>
  <c r="S68" i="7" a="1"/>
  <c r="S68" i="7" s="1"/>
  <c r="S70" i="7" a="1"/>
  <c r="S70" i="7" s="1"/>
  <c r="S71" i="7" a="1"/>
  <c r="S71" i="7" s="1"/>
  <c r="S72" i="7" a="1"/>
  <c r="S72" i="7" s="1"/>
  <c r="S73" i="7" a="1"/>
  <c r="S73" i="7" s="1"/>
  <c r="S74" i="7" a="1"/>
  <c r="S74" i="7" s="1"/>
  <c r="S75" i="7" a="1"/>
  <c r="S75" i="7" s="1"/>
  <c r="S76" i="7" a="1"/>
  <c r="S76" i="7" s="1"/>
  <c r="S78" i="7" a="1"/>
  <c r="S78" i="7" s="1"/>
  <c r="S80" i="7" a="1"/>
  <c r="S80" i="7" s="1"/>
  <c r="S81" i="7" a="1"/>
  <c r="S81" i="7" s="1"/>
  <c r="S82" i="7" a="1"/>
  <c r="S82" i="7" s="1"/>
  <c r="S83" i="7" a="1"/>
  <c r="S83" i="7" s="1"/>
  <c r="S85" i="7" a="1"/>
  <c r="S85" i="7" s="1"/>
  <c r="S86" i="7" a="1"/>
  <c r="S86" i="7" s="1"/>
  <c r="S87" i="7" a="1"/>
  <c r="S87" i="7" s="1"/>
  <c r="S88" i="7" a="1"/>
  <c r="S88" i="7" s="1"/>
  <c r="S90" i="7" a="1"/>
  <c r="S90" i="7" s="1"/>
  <c r="S91" i="7" a="1"/>
  <c r="S91" i="7" s="1"/>
  <c r="S92" i="7" a="1"/>
  <c r="S92" i="7" s="1"/>
  <c r="S93" i="7" a="1"/>
  <c r="S93" i="7" s="1"/>
  <c r="S94" i="7" a="1"/>
  <c r="S94" i="7" s="1"/>
  <c r="S95" i="7" a="1"/>
  <c r="S95" i="7" s="1"/>
  <c r="S97" i="7" a="1"/>
  <c r="S97" i="7" s="1"/>
  <c r="S98" i="7" a="1"/>
  <c r="S98" i="7" s="1"/>
  <c r="S99" i="7" a="1"/>
  <c r="S99" i="7" s="1"/>
  <c r="S100" i="7" a="1"/>
  <c r="S100" i="7" s="1"/>
  <c r="S101" i="7" a="1"/>
  <c r="S101" i="7" s="1"/>
  <c r="A116" i="2"/>
  <c r="A2" i="9"/>
  <c r="A5" i="8"/>
  <c r="A8" i="8"/>
  <c r="A3" i="8"/>
  <c r="R66" i="2" l="1"/>
  <c r="R235" i="13" s="1"/>
  <c r="AM140" i="13"/>
  <c r="R80" i="2"/>
  <c r="R249" i="13"/>
  <c r="AM150" i="13"/>
  <c r="R64" i="2"/>
  <c r="R233" i="13" s="1"/>
  <c r="AM138" i="13"/>
  <c r="R76" i="2"/>
  <c r="R245" i="13" s="1"/>
  <c r="AM149" i="13"/>
  <c r="R91" i="2"/>
  <c r="R260" i="13" s="1"/>
  <c r="AM159" i="13"/>
  <c r="AM100" i="13"/>
  <c r="R18" i="2"/>
  <c r="R187" i="13" s="1"/>
  <c r="AM99" i="13"/>
  <c r="R88" i="2"/>
  <c r="R257" i="13" s="1"/>
  <c r="AM157" i="13"/>
  <c r="R73" i="2"/>
  <c r="R242" i="13" s="1"/>
  <c r="AM146" i="13"/>
  <c r="R59" i="2"/>
  <c r="R228" i="13" s="1"/>
  <c r="AM134" i="13"/>
  <c r="R45" i="2"/>
  <c r="R214" i="13" s="1"/>
  <c r="AM122" i="13"/>
  <c r="R32" i="2"/>
  <c r="R201" i="13" s="1"/>
  <c r="AM110" i="13"/>
  <c r="R17" i="2"/>
  <c r="R186" i="13" s="1"/>
  <c r="AM98" i="13"/>
  <c r="R52" i="2"/>
  <c r="R221" i="13" s="1"/>
  <c r="AM128" i="13"/>
  <c r="R37" i="2"/>
  <c r="R206" i="13" s="1"/>
  <c r="AM115" i="13"/>
  <c r="R50" i="2"/>
  <c r="R219" i="13" s="1"/>
  <c r="AM126" i="13"/>
  <c r="R94" i="2"/>
  <c r="R263" i="13" s="1"/>
  <c r="AM162" i="13"/>
  <c r="R8" i="2"/>
  <c r="R177" i="13" s="1"/>
  <c r="AM92" i="13"/>
  <c r="R7" i="2"/>
  <c r="R176" i="13" s="1"/>
  <c r="AM91" i="13"/>
  <c r="R35" i="2"/>
  <c r="R204" i="13" s="1"/>
  <c r="AM113" i="13"/>
  <c r="R34" i="2"/>
  <c r="R203" i="13" s="1"/>
  <c r="AM112" i="13"/>
  <c r="R60" i="2"/>
  <c r="R229" i="13" s="1"/>
  <c r="AM135" i="13"/>
  <c r="R4" i="2"/>
  <c r="R173" i="13" s="1"/>
  <c r="R44" i="2"/>
  <c r="R213" i="13" s="1"/>
  <c r="AM121" i="13"/>
  <c r="R100" i="2"/>
  <c r="R269" i="13"/>
  <c r="AM168" i="13"/>
  <c r="R86" i="2"/>
  <c r="R255" i="13" s="1"/>
  <c r="AM155" i="13"/>
  <c r="R71" i="2"/>
  <c r="R240" i="13" s="1"/>
  <c r="AM144" i="13"/>
  <c r="R57" i="2"/>
  <c r="R226" i="13" s="1"/>
  <c r="AM132" i="13"/>
  <c r="R43" i="2"/>
  <c r="R212" i="13" s="1"/>
  <c r="AM120" i="13"/>
  <c r="R29" i="2"/>
  <c r="R198" i="13" s="1"/>
  <c r="AM108" i="13"/>
  <c r="R15" i="2"/>
  <c r="R184" i="13"/>
  <c r="AM96" i="13"/>
  <c r="R9" i="2"/>
  <c r="R178" i="13" s="1"/>
  <c r="AM93" i="13"/>
  <c r="R24" i="2"/>
  <c r="R193" i="13"/>
  <c r="AM103" i="13"/>
  <c r="R92" i="2"/>
  <c r="R261" i="13" s="1"/>
  <c r="AM160" i="13"/>
  <c r="R61" i="2"/>
  <c r="R230" i="13"/>
  <c r="AM136" i="13"/>
  <c r="R74" i="2"/>
  <c r="R243" i="13" s="1"/>
  <c r="AM147" i="13"/>
  <c r="R87" i="2"/>
  <c r="R256" i="13" s="1"/>
  <c r="AM156" i="13"/>
  <c r="R99" i="2"/>
  <c r="R268" i="13" s="1"/>
  <c r="AM167" i="13"/>
  <c r="AM154" i="13"/>
  <c r="R70" i="2"/>
  <c r="R239" i="13"/>
  <c r="AM143" i="13"/>
  <c r="R56" i="2"/>
  <c r="R225" i="13" s="1"/>
  <c r="AM131" i="13"/>
  <c r="R42" i="2"/>
  <c r="R211" i="13" s="1"/>
  <c r="AM119" i="13"/>
  <c r="R28" i="2"/>
  <c r="R197" i="13" s="1"/>
  <c r="AM107" i="13"/>
  <c r="AM95" i="13"/>
  <c r="R95" i="2"/>
  <c r="R264" i="13" s="1"/>
  <c r="AM163" i="13"/>
  <c r="R39" i="2"/>
  <c r="R208" i="13" s="1"/>
  <c r="AM116" i="13"/>
  <c r="R65" i="2"/>
  <c r="R234" i="13" s="1"/>
  <c r="AM139" i="13"/>
  <c r="R93" i="2"/>
  <c r="R262" i="13" s="1"/>
  <c r="AM161" i="13"/>
  <c r="R23" i="2"/>
  <c r="R192" i="13" s="1"/>
  <c r="AM102" i="13"/>
  <c r="R49" i="2"/>
  <c r="R218" i="13" s="1"/>
  <c r="AM125" i="13"/>
  <c r="R21" i="2"/>
  <c r="R190" i="13" s="1"/>
  <c r="AM101" i="13"/>
  <c r="R75" i="2"/>
  <c r="R244" i="13" s="1"/>
  <c r="AM148" i="13"/>
  <c r="R5" i="2"/>
  <c r="R174" i="13" s="1"/>
  <c r="R47" i="2"/>
  <c r="R216" i="13"/>
  <c r="AM123" i="13"/>
  <c r="R101" i="2"/>
  <c r="R270" i="13" s="1"/>
  <c r="AM165" i="13"/>
  <c r="R58" i="2"/>
  <c r="R227" i="13" s="1"/>
  <c r="AM133" i="13"/>
  <c r="R16" i="2"/>
  <c r="R185" i="13"/>
  <c r="AM97" i="13"/>
  <c r="R98" i="2"/>
  <c r="R267" i="13" s="1"/>
  <c r="AM166" i="13"/>
  <c r="R83" i="2"/>
  <c r="R252" i="13" s="1"/>
  <c r="AM153" i="13"/>
  <c r="R68" i="2"/>
  <c r="R237" i="13" s="1"/>
  <c r="AM142" i="13"/>
  <c r="R55" i="2"/>
  <c r="R224" i="13"/>
  <c r="AM130" i="13"/>
  <c r="R41" i="2"/>
  <c r="R210" i="13"/>
  <c r="AM118" i="13"/>
  <c r="R27" i="2"/>
  <c r="R196" i="13" s="1"/>
  <c r="AM106" i="13"/>
  <c r="R12" i="2"/>
  <c r="R181" i="13" s="1"/>
  <c r="R81" i="2"/>
  <c r="R250" i="13" s="1"/>
  <c r="AM151" i="13"/>
  <c r="R25" i="2"/>
  <c r="R194" i="13" s="1"/>
  <c r="AM104" i="13"/>
  <c r="R51" i="2"/>
  <c r="R220" i="13" s="1"/>
  <c r="AM127" i="13"/>
  <c r="R36" i="2"/>
  <c r="R205" i="13" s="1"/>
  <c r="AM114" i="13"/>
  <c r="R63" i="2"/>
  <c r="R232" i="13" s="1"/>
  <c r="AM137" i="13"/>
  <c r="R6" i="2"/>
  <c r="R175" i="13" s="1"/>
  <c r="AM90" i="13"/>
  <c r="R48" i="2"/>
  <c r="R217" i="13" s="1"/>
  <c r="AM124" i="13"/>
  <c r="R90" i="2"/>
  <c r="R259" i="13" s="1"/>
  <c r="AM158" i="13"/>
  <c r="R33" i="2"/>
  <c r="R202" i="13" s="1"/>
  <c r="AM111" i="13"/>
  <c r="R72" i="2"/>
  <c r="R241" i="13" s="1"/>
  <c r="AM145" i="13"/>
  <c r="R31" i="2"/>
  <c r="R200" i="13" s="1"/>
  <c r="AM109" i="13"/>
  <c r="R97" i="2"/>
  <c r="R266" i="13" s="1"/>
  <c r="AM164" i="13"/>
  <c r="R82" i="2"/>
  <c r="R251" i="13" s="1"/>
  <c r="AM152" i="13"/>
  <c r="R67" i="2"/>
  <c r="R236" i="13" s="1"/>
  <c r="AM141" i="13"/>
  <c r="R53" i="2"/>
  <c r="R222" i="13" s="1"/>
  <c r="AM129" i="13"/>
  <c r="R40" i="2"/>
  <c r="R209" i="13"/>
  <c r="AM117" i="13"/>
  <c r="R26" i="2"/>
  <c r="R195" i="13" s="1"/>
  <c r="AM105" i="13"/>
  <c r="R10" i="2"/>
  <c r="R179" i="13" s="1"/>
  <c r="AM94" i="13"/>
  <c r="R78" i="2"/>
  <c r="R247" i="13" s="1"/>
  <c r="S103" i="7"/>
  <c r="S19" i="7"/>
  <c r="S13" i="7"/>
  <c r="R14" i="2"/>
  <c r="R183" i="13" s="1"/>
  <c r="R20" i="2"/>
  <c r="R189" i="13" s="1"/>
  <c r="S84" i="7"/>
  <c r="R85" i="2"/>
  <c r="R254" i="13" s="1"/>
  <c r="S96" i="7"/>
  <c r="S62" i="7"/>
  <c r="S30" i="7"/>
  <c r="S69" i="7"/>
  <c r="S54" i="7"/>
  <c r="S79" i="7"/>
  <c r="S38" i="7"/>
  <c r="S89" i="7"/>
  <c r="S22" i="7"/>
  <c r="S46" i="7"/>
  <c r="E4" i="7" a="1"/>
  <c r="E4" i="7" s="1"/>
  <c r="E5" i="7" a="1"/>
  <c r="E5" i="7" s="1"/>
  <c r="E6" i="7" a="1"/>
  <c r="E6" i="7" s="1"/>
  <c r="E7" i="7" a="1"/>
  <c r="E7" i="7" s="1"/>
  <c r="E15" i="7" a="1"/>
  <c r="E15" i="7" s="1"/>
  <c r="E16" i="7" a="1"/>
  <c r="E16" i="7" s="1"/>
  <c r="E17" i="7" a="1"/>
  <c r="E17" i="7" s="1"/>
  <c r="E23" i="7" a="1"/>
  <c r="E23" i="7" s="1"/>
  <c r="E24" i="7" a="1"/>
  <c r="E24" i="7" s="1"/>
  <c r="E25" i="7" a="1"/>
  <c r="E25" i="7" s="1"/>
  <c r="E26" i="7" a="1"/>
  <c r="E26" i="7" s="1"/>
  <c r="E27" i="7" a="1"/>
  <c r="E27" i="7" s="1"/>
  <c r="E31" i="7" a="1"/>
  <c r="E31" i="7" s="1"/>
  <c r="E32" i="7" a="1"/>
  <c r="E32" i="7" s="1"/>
  <c r="E33" i="7" a="1"/>
  <c r="E33" i="7" s="1"/>
  <c r="E34" i="7" a="1"/>
  <c r="E34" i="7" s="1"/>
  <c r="E35" i="7" a="1"/>
  <c r="E35" i="7" s="1"/>
  <c r="E39" i="7" a="1"/>
  <c r="E39" i="7" s="1"/>
  <c r="E40" i="7" a="1"/>
  <c r="E40" i="7" s="1"/>
  <c r="E41" i="7" a="1"/>
  <c r="E41" i="7" s="1"/>
  <c r="E42" i="7" a="1"/>
  <c r="E42" i="7" s="1"/>
  <c r="E43" i="7" a="1"/>
  <c r="E43" i="7" s="1"/>
  <c r="E47" i="7" a="1"/>
  <c r="E47" i="7" s="1"/>
  <c r="E48" i="7" a="1"/>
  <c r="E48" i="7" s="1"/>
  <c r="E49" i="7" a="1"/>
  <c r="E49" i="7" s="1"/>
  <c r="E50" i="7" a="1"/>
  <c r="E50" i="7" s="1"/>
  <c r="E51" i="7" a="1"/>
  <c r="E51" i="7" s="1"/>
  <c r="E55" i="7" a="1"/>
  <c r="E55" i="7" s="1"/>
  <c r="E56" i="7" a="1"/>
  <c r="E56" i="7" s="1"/>
  <c r="E57" i="7" a="1"/>
  <c r="E57" i="7" s="1"/>
  <c r="E58" i="7" a="1"/>
  <c r="E58" i="7" s="1"/>
  <c r="E59" i="7" a="1"/>
  <c r="E59" i="7" s="1"/>
  <c r="E63" i="7" a="1"/>
  <c r="E63" i="7" s="1"/>
  <c r="E64" i="7" a="1"/>
  <c r="E64" i="7" s="1"/>
  <c r="E65" i="7" a="1"/>
  <c r="E65" i="7" s="1"/>
  <c r="E66" i="7" a="1"/>
  <c r="E66" i="7" s="1"/>
  <c r="E67" i="7" a="1"/>
  <c r="E67" i="7" s="1"/>
  <c r="E70" i="7" a="1"/>
  <c r="E70" i="7" s="1"/>
  <c r="E71" i="7" a="1"/>
  <c r="E71" i="7" s="1"/>
  <c r="E72" i="7" a="1"/>
  <c r="E72" i="7" s="1"/>
  <c r="E76" i="7" a="1"/>
  <c r="E76" i="7" s="1"/>
  <c r="E78" i="7" a="1"/>
  <c r="E78" i="7" s="1"/>
  <c r="E80" i="7" a="1"/>
  <c r="E80" i="7" s="1"/>
  <c r="E81" i="7" a="1"/>
  <c r="E81" i="7" s="1"/>
  <c r="E82" i="7" a="1"/>
  <c r="E82" i="7" s="1"/>
  <c r="E85" i="7" a="1"/>
  <c r="E85" i="7" s="1"/>
  <c r="E86" i="7" a="1"/>
  <c r="E86" i="7" s="1"/>
  <c r="E90" i="7" a="1"/>
  <c r="E90" i="7" s="1"/>
  <c r="E91" i="7" a="1"/>
  <c r="E91" i="7" s="1"/>
  <c r="E92" i="7" a="1"/>
  <c r="E92" i="7" s="1"/>
  <c r="E93" i="7" a="1"/>
  <c r="E93" i="7" s="1"/>
  <c r="E97" i="7" a="1"/>
  <c r="E97" i="7" s="1"/>
  <c r="E101" i="7" a="1"/>
  <c r="E101" i="7" s="1"/>
  <c r="T6" i="7" a="1"/>
  <c r="T6" i="7" s="1"/>
  <c r="K14" i="7" a="1"/>
  <c r="K14" i="7" s="1"/>
  <c r="K12" i="7" a="1"/>
  <c r="K12" i="7" s="1"/>
  <c r="H7" i="7" a="1"/>
  <c r="H7" i="7" s="1"/>
  <c r="K27" i="7" a="1"/>
  <c r="K27" i="7" s="1"/>
  <c r="F108" i="7" a="1"/>
  <c r="F108" i="7" s="1"/>
  <c r="F109" i="7" a="1"/>
  <c r="F109" i="7" s="1"/>
  <c r="H109" i="7" a="1"/>
  <c r="H109" i="7" s="1"/>
  <c r="F107" i="7" a="1"/>
  <c r="F107" i="7" s="1"/>
  <c r="Y91" i="13" l="1"/>
  <c r="R62" i="2"/>
  <c r="AP183" i="13" s="1"/>
  <c r="R231" i="13"/>
  <c r="Y130" i="13"/>
  <c r="Y144" i="13"/>
  <c r="Y126" i="13"/>
  <c r="Y141" i="13"/>
  <c r="D4" i="2"/>
  <c r="D173" i="13" s="1"/>
  <c r="R84" i="2"/>
  <c r="AP187" i="13" s="1"/>
  <c r="R253" i="13"/>
  <c r="AP174" i="13"/>
  <c r="Y140" i="13"/>
  <c r="Y124" i="13"/>
  <c r="Y112" i="13"/>
  <c r="Y106" i="13"/>
  <c r="R46" i="2"/>
  <c r="AP181" i="13" s="1"/>
  <c r="Y155" i="13"/>
  <c r="Y139" i="13"/>
  <c r="Y123" i="13"/>
  <c r="Y105" i="13"/>
  <c r="R22" i="2"/>
  <c r="AP178" i="13" s="1"/>
  <c r="Y164" i="13"/>
  <c r="Y111" i="13"/>
  <c r="Y158" i="13"/>
  <c r="Y104" i="13"/>
  <c r="R89" i="2"/>
  <c r="AP188" i="13" s="1"/>
  <c r="R13" i="2"/>
  <c r="AP176" i="13" s="1"/>
  <c r="AP173" i="13"/>
  <c r="Y160" i="13"/>
  <c r="Y125" i="13"/>
  <c r="Y120" i="13"/>
  <c r="Y152" i="13"/>
  <c r="Y137" i="13"/>
  <c r="Y119" i="13"/>
  <c r="Y103" i="13"/>
  <c r="R38" i="2"/>
  <c r="AP180" i="13" s="1"/>
  <c r="R19" i="2"/>
  <c r="AP177" i="13" s="1"/>
  <c r="AB91" i="13"/>
  <c r="Y151" i="13"/>
  <c r="Y134" i="13"/>
  <c r="Y118" i="13"/>
  <c r="Y102" i="13"/>
  <c r="R79" i="2"/>
  <c r="AP186" i="13" s="1"/>
  <c r="R248" i="13"/>
  <c r="Y145" i="13"/>
  <c r="Y127" i="13"/>
  <c r="Y110" i="13"/>
  <c r="Y109" i="13"/>
  <c r="Y154" i="13"/>
  <c r="Y138" i="13"/>
  <c r="AE95" i="13"/>
  <c r="Y150" i="13"/>
  <c r="Y133" i="13"/>
  <c r="Y117" i="13"/>
  <c r="Y98" i="13"/>
  <c r="R54" i="2"/>
  <c r="AP182" i="13" s="1"/>
  <c r="Y90" i="13"/>
  <c r="R96" i="2"/>
  <c r="R265" i="13" s="1"/>
  <c r="Y159" i="13"/>
  <c r="E103" i="7"/>
  <c r="Y132" i="13"/>
  <c r="Y116" i="13"/>
  <c r="Y97" i="13"/>
  <c r="R69" i="2"/>
  <c r="AP184" i="13" s="1"/>
  <c r="R238" i="13"/>
  <c r="Y161" i="13"/>
  <c r="Y143" i="13"/>
  <c r="AE106" i="13"/>
  <c r="Y165" i="13"/>
  <c r="Y149" i="13"/>
  <c r="Y131" i="13"/>
  <c r="Y113" i="13"/>
  <c r="Y96" i="13"/>
  <c r="E13" i="7"/>
  <c r="R30" i="2"/>
  <c r="AP179" i="13" s="1"/>
  <c r="AG8" i="13"/>
  <c r="E96" i="7"/>
  <c r="E46" i="7"/>
  <c r="E79" i="7"/>
  <c r="E69" i="7"/>
  <c r="E30" i="7"/>
  <c r="E38" i="7"/>
  <c r="E89" i="7"/>
  <c r="E84" i="7"/>
  <c r="E62" i="7"/>
  <c r="E54" i="7"/>
  <c r="E22" i="7"/>
  <c r="I181" i="7" a="1"/>
  <c r="I181" i="7" s="1"/>
  <c r="H181" i="7" a="1"/>
  <c r="H181" i="7" s="1"/>
  <c r="G181" i="7" a="1"/>
  <c r="G181" i="7" s="1"/>
  <c r="F181" i="7" a="1"/>
  <c r="F181" i="7" s="1"/>
  <c r="I115" i="7" a="1"/>
  <c r="I115" i="7" s="1"/>
  <c r="H115" i="7" a="1"/>
  <c r="H115" i="7" s="1"/>
  <c r="G115" i="7" a="1"/>
  <c r="G115" i="7" s="1"/>
  <c r="F114" i="7" a="1"/>
  <c r="F114" i="7" s="1"/>
  <c r="F115" i="7" a="1"/>
  <c r="F115" i="7" s="1"/>
  <c r="F123" i="7" a="1"/>
  <c r="F123" i="7" s="1"/>
  <c r="G123" i="7" a="1"/>
  <c r="G123" i="7" s="1"/>
  <c r="H123" i="7" a="1"/>
  <c r="H123" i="7" s="1"/>
  <c r="I123" i="7" a="1"/>
  <c r="I123" i="7" s="1"/>
  <c r="F124" i="7" a="1"/>
  <c r="F124" i="7" s="1"/>
  <c r="G124" i="7" a="1"/>
  <c r="G124" i="7" s="1"/>
  <c r="H124" i="7" a="1"/>
  <c r="H124" i="7" s="1"/>
  <c r="I124" i="7" a="1"/>
  <c r="I124" i="7" s="1"/>
  <c r="F126" i="7" a="1"/>
  <c r="F126" i="7" s="1"/>
  <c r="G126" i="7" a="1"/>
  <c r="G126" i="7" s="1"/>
  <c r="H126" i="7" a="1"/>
  <c r="H126" i="7" s="1"/>
  <c r="I126" i="7" a="1"/>
  <c r="I126" i="7" s="1"/>
  <c r="F127" i="7" a="1"/>
  <c r="F127" i="7" s="1"/>
  <c r="G127" i="7" a="1"/>
  <c r="G127" i="7" s="1"/>
  <c r="H127" i="7" a="1"/>
  <c r="H127" i="7" s="1"/>
  <c r="I127" i="7" a="1"/>
  <c r="I127" i="7" s="1"/>
  <c r="F128" i="7" a="1"/>
  <c r="F128" i="7" s="1"/>
  <c r="G128" i="7" a="1"/>
  <c r="G128" i="7" s="1"/>
  <c r="H128" i="7" a="1"/>
  <c r="H128" i="7" s="1"/>
  <c r="I128" i="7" a="1"/>
  <c r="I128" i="7" s="1"/>
  <c r="F129" i="7" a="1"/>
  <c r="F129" i="7" s="1"/>
  <c r="G129" i="7" a="1"/>
  <c r="G129" i="7" s="1"/>
  <c r="H129" i="7" a="1"/>
  <c r="H129" i="7" s="1"/>
  <c r="I129" i="7" a="1"/>
  <c r="I129" i="7" s="1"/>
  <c r="F130" i="7" a="1"/>
  <c r="F130" i="7" s="1"/>
  <c r="G130" i="7" a="1"/>
  <c r="G130" i="7" s="1"/>
  <c r="H130" i="7" a="1"/>
  <c r="H130" i="7" s="1"/>
  <c r="I130" i="7" a="1"/>
  <c r="I130" i="7" s="1"/>
  <c r="F131" i="7" a="1"/>
  <c r="F131" i="7" s="1"/>
  <c r="G131" i="7" a="1"/>
  <c r="G131" i="7" s="1"/>
  <c r="H131" i="7" a="1"/>
  <c r="H131" i="7" s="1"/>
  <c r="I131" i="7" a="1"/>
  <c r="I131" i="7" s="1"/>
  <c r="F132" i="7" a="1"/>
  <c r="F132" i="7" s="1"/>
  <c r="G132" i="7" a="1"/>
  <c r="G132" i="7" s="1"/>
  <c r="H132" i="7" a="1"/>
  <c r="H132" i="7" s="1"/>
  <c r="I132" i="7" a="1"/>
  <c r="I132" i="7" s="1"/>
  <c r="F134" i="7" a="1"/>
  <c r="F134" i="7" s="1"/>
  <c r="G134" i="7" a="1"/>
  <c r="G134" i="7" s="1"/>
  <c r="H134" i="7" a="1"/>
  <c r="H134" i="7" s="1"/>
  <c r="I134" i="7" a="1"/>
  <c r="I134" i="7" s="1"/>
  <c r="F135" i="7" a="1"/>
  <c r="F135" i="7" s="1"/>
  <c r="G135" i="7" a="1"/>
  <c r="G135" i="7" s="1"/>
  <c r="H135" i="7" a="1"/>
  <c r="H135" i="7" s="1"/>
  <c r="I135" i="7" a="1"/>
  <c r="I135" i="7" s="1"/>
  <c r="F136" i="7" a="1"/>
  <c r="F136" i="7" s="1"/>
  <c r="G136" i="7" a="1"/>
  <c r="G136" i="7" s="1"/>
  <c r="H136" i="7" a="1"/>
  <c r="H136" i="7" s="1"/>
  <c r="I136" i="7" a="1"/>
  <c r="I136" i="7" s="1"/>
  <c r="F137" i="7" a="1"/>
  <c r="F137" i="7" s="1"/>
  <c r="G137" i="7" a="1"/>
  <c r="G137" i="7" s="1"/>
  <c r="H137" i="7" a="1"/>
  <c r="H137" i="7" s="1"/>
  <c r="I137" i="7" a="1"/>
  <c r="I137" i="7" s="1"/>
  <c r="F138" i="7" a="1"/>
  <c r="F138" i="7" s="1"/>
  <c r="G138" i="7" a="1"/>
  <c r="G138" i="7" s="1"/>
  <c r="H138" i="7" a="1"/>
  <c r="H138" i="7" s="1"/>
  <c r="I138" i="7" a="1"/>
  <c r="I138" i="7" s="1"/>
  <c r="F139" i="7" a="1"/>
  <c r="F139" i="7" s="1"/>
  <c r="G139" i="7" a="1"/>
  <c r="G139" i="7" s="1"/>
  <c r="H139" i="7" a="1"/>
  <c r="H139" i="7" s="1"/>
  <c r="I139" i="7" a="1"/>
  <c r="I139" i="7" s="1"/>
  <c r="F140" i="7" a="1"/>
  <c r="F140" i="7" s="1"/>
  <c r="G140" i="7" a="1"/>
  <c r="G140" i="7" s="1"/>
  <c r="H140" i="7" a="1"/>
  <c r="H140" i="7" s="1"/>
  <c r="I140" i="7" a="1"/>
  <c r="I140" i="7" s="1"/>
  <c r="F142" i="7" a="1"/>
  <c r="F142" i="7" s="1"/>
  <c r="G142" i="7" a="1"/>
  <c r="G142" i="7" s="1"/>
  <c r="H142" i="7" a="1"/>
  <c r="H142" i="7" s="1"/>
  <c r="I142" i="7" a="1"/>
  <c r="I142" i="7" s="1"/>
  <c r="F143" i="7" a="1"/>
  <c r="F143" i="7" s="1"/>
  <c r="G143" i="7" a="1"/>
  <c r="G143" i="7" s="1"/>
  <c r="H143" i="7" a="1"/>
  <c r="H143" i="7" s="1"/>
  <c r="I143" i="7" a="1"/>
  <c r="I143" i="7" s="1"/>
  <c r="F144" i="7" a="1"/>
  <c r="F144" i="7" s="1"/>
  <c r="G144" i="7" a="1"/>
  <c r="G144" i="7" s="1"/>
  <c r="H144" i="7" a="1"/>
  <c r="H144" i="7" s="1"/>
  <c r="I144" i="7" a="1"/>
  <c r="I144" i="7" s="1"/>
  <c r="F145" i="7" a="1"/>
  <c r="F145" i="7" s="1"/>
  <c r="G145" i="7" a="1"/>
  <c r="G145" i="7" s="1"/>
  <c r="H145" i="7" a="1"/>
  <c r="H145" i="7" s="1"/>
  <c r="I145" i="7" a="1"/>
  <c r="I145" i="7" s="1"/>
  <c r="F146" i="7" a="1"/>
  <c r="F146" i="7" s="1"/>
  <c r="G146" i="7" a="1"/>
  <c r="G146" i="7" s="1"/>
  <c r="H146" i="7" a="1"/>
  <c r="H146" i="7" s="1"/>
  <c r="I146" i="7" a="1"/>
  <c r="I146" i="7" s="1"/>
  <c r="F147" i="7" a="1"/>
  <c r="F147" i="7" s="1"/>
  <c r="G147" i="7" a="1"/>
  <c r="G147" i="7" s="1"/>
  <c r="H147" i="7" a="1"/>
  <c r="H147" i="7" s="1"/>
  <c r="I147" i="7" a="1"/>
  <c r="I147" i="7" s="1"/>
  <c r="F148" i="7" a="1"/>
  <c r="F148" i="7" s="1"/>
  <c r="G148" i="7" a="1"/>
  <c r="G148" i="7" s="1"/>
  <c r="H148" i="7" a="1"/>
  <c r="H148" i="7" s="1"/>
  <c r="I148" i="7" a="1"/>
  <c r="I148" i="7" s="1"/>
  <c r="F150" i="7" a="1"/>
  <c r="F150" i="7" s="1"/>
  <c r="G150" i="7" a="1"/>
  <c r="G150" i="7" s="1"/>
  <c r="H150" i="7" a="1"/>
  <c r="H150" i="7" s="1"/>
  <c r="I150" i="7" a="1"/>
  <c r="I150" i="7" s="1"/>
  <c r="F151" i="7" a="1"/>
  <c r="F151" i="7" s="1"/>
  <c r="G151" i="7" a="1"/>
  <c r="G151" i="7" s="1"/>
  <c r="H151" i="7" a="1"/>
  <c r="H151" i="7" s="1"/>
  <c r="I151" i="7" a="1"/>
  <c r="I151" i="7" s="1"/>
  <c r="F152" i="7" a="1"/>
  <c r="F152" i="7" s="1"/>
  <c r="G152" i="7" a="1"/>
  <c r="G152" i="7" s="1"/>
  <c r="H152" i="7" a="1"/>
  <c r="H152" i="7" s="1"/>
  <c r="I152" i="7" a="1"/>
  <c r="I152" i="7" s="1"/>
  <c r="F153" i="7" a="1"/>
  <c r="F153" i="7" s="1"/>
  <c r="G153" i="7" a="1"/>
  <c r="G153" i="7" s="1"/>
  <c r="H153" i="7" a="1"/>
  <c r="H153" i="7" s="1"/>
  <c r="I153" i="7" a="1"/>
  <c r="I153" i="7" s="1"/>
  <c r="F154" i="7" a="1"/>
  <c r="F154" i="7" s="1"/>
  <c r="G154" i="7" a="1"/>
  <c r="G154" i="7" s="1"/>
  <c r="H154" i="7" a="1"/>
  <c r="H154" i="7" s="1"/>
  <c r="I154" i="7" a="1"/>
  <c r="I154" i="7" s="1"/>
  <c r="F155" i="7" a="1"/>
  <c r="F155" i="7" s="1"/>
  <c r="G155" i="7" a="1"/>
  <c r="G155" i="7" s="1"/>
  <c r="H155" i="7" a="1"/>
  <c r="H155" i="7" s="1"/>
  <c r="I155" i="7" a="1"/>
  <c r="I155" i="7" s="1"/>
  <c r="F156" i="7" a="1"/>
  <c r="F156" i="7" s="1"/>
  <c r="G156" i="7" a="1"/>
  <c r="G156" i="7" s="1"/>
  <c r="H156" i="7" a="1"/>
  <c r="H156" i="7" s="1"/>
  <c r="I156" i="7" a="1"/>
  <c r="I156" i="7" s="1"/>
  <c r="F158" i="7" a="1"/>
  <c r="F158" i="7" s="1"/>
  <c r="G158" i="7" a="1"/>
  <c r="G158" i="7" s="1"/>
  <c r="H158" i="7" a="1"/>
  <c r="H158" i="7" s="1"/>
  <c r="I158" i="7" a="1"/>
  <c r="I158" i="7" s="1"/>
  <c r="F159" i="7" a="1"/>
  <c r="F159" i="7" s="1"/>
  <c r="G159" i="7" a="1"/>
  <c r="G159" i="7" s="1"/>
  <c r="H159" i="7" a="1"/>
  <c r="H159" i="7" s="1"/>
  <c r="I159" i="7" a="1"/>
  <c r="I159" i="7" s="1"/>
  <c r="F160" i="7" a="1"/>
  <c r="F160" i="7" s="1"/>
  <c r="G160" i="7" a="1"/>
  <c r="G160" i="7" s="1"/>
  <c r="H160" i="7" a="1"/>
  <c r="H160" i="7" s="1"/>
  <c r="I160" i="7" a="1"/>
  <c r="I160" i="7" s="1"/>
  <c r="F161" i="7" a="1"/>
  <c r="F161" i="7" s="1"/>
  <c r="G161" i="7" a="1"/>
  <c r="G161" i="7" s="1"/>
  <c r="H161" i="7" a="1"/>
  <c r="H161" i="7" s="1"/>
  <c r="I161" i="7" a="1"/>
  <c r="I161" i="7" s="1"/>
  <c r="F162" i="7" a="1"/>
  <c r="F162" i="7" s="1"/>
  <c r="G162" i="7" a="1"/>
  <c r="G162" i="7" s="1"/>
  <c r="H162" i="7" a="1"/>
  <c r="H162" i="7" s="1"/>
  <c r="I162" i="7" a="1"/>
  <c r="I162" i="7" s="1"/>
  <c r="F163" i="7" a="1"/>
  <c r="F163" i="7" s="1"/>
  <c r="G163" i="7" a="1"/>
  <c r="G163" i="7" s="1"/>
  <c r="H163" i="7" a="1"/>
  <c r="H163" i="7" s="1"/>
  <c r="I163" i="7" a="1"/>
  <c r="I163" i="7" s="1"/>
  <c r="F164" i="7" a="1"/>
  <c r="F164" i="7" s="1"/>
  <c r="G164" i="7" a="1"/>
  <c r="G164" i="7" s="1"/>
  <c r="H164" i="7" a="1"/>
  <c r="H164" i="7" s="1"/>
  <c r="I164" i="7" a="1"/>
  <c r="I164" i="7" s="1"/>
  <c r="F166" i="7" a="1"/>
  <c r="F166" i="7" s="1"/>
  <c r="G166" i="7" a="1"/>
  <c r="G166" i="7" s="1"/>
  <c r="H166" i="7" a="1"/>
  <c r="H166" i="7" s="1"/>
  <c r="I166" i="7" a="1"/>
  <c r="I166" i="7" s="1"/>
  <c r="F167" i="7" a="1"/>
  <c r="F167" i="7" s="1"/>
  <c r="G167" i="7" a="1"/>
  <c r="G167" i="7" s="1"/>
  <c r="H167" i="7" a="1"/>
  <c r="H167" i="7" s="1"/>
  <c r="I167" i="7" a="1"/>
  <c r="I167" i="7" s="1"/>
  <c r="F168" i="7" a="1"/>
  <c r="F168" i="7" s="1"/>
  <c r="G168" i="7" a="1"/>
  <c r="G168" i="7" s="1"/>
  <c r="H168" i="7" a="1"/>
  <c r="H168" i="7" s="1"/>
  <c r="I168" i="7" a="1"/>
  <c r="I168" i="7" s="1"/>
  <c r="F169" i="7" a="1"/>
  <c r="F169" i="7" s="1"/>
  <c r="G169" i="7" a="1"/>
  <c r="G169" i="7" s="1"/>
  <c r="H169" i="7" a="1"/>
  <c r="H169" i="7" s="1"/>
  <c r="I169" i="7" a="1"/>
  <c r="I169" i="7" s="1"/>
  <c r="F170" i="7" a="1"/>
  <c r="F170" i="7" s="1"/>
  <c r="G170" i="7" a="1"/>
  <c r="G170" i="7" s="1"/>
  <c r="H170" i="7" a="1"/>
  <c r="H170" i="7" s="1"/>
  <c r="I170" i="7" a="1"/>
  <c r="I170" i="7" s="1"/>
  <c r="F171" i="7" a="1"/>
  <c r="F171" i="7" s="1"/>
  <c r="G171" i="7" a="1"/>
  <c r="G171" i="7" s="1"/>
  <c r="H171" i="7" a="1"/>
  <c r="H171" i="7" s="1"/>
  <c r="I171" i="7" a="1"/>
  <c r="I171" i="7" s="1"/>
  <c r="F173" i="7" a="1"/>
  <c r="F173" i="7" s="1"/>
  <c r="G173" i="7" a="1"/>
  <c r="G173" i="7" s="1"/>
  <c r="H173" i="7" a="1"/>
  <c r="H173" i="7" s="1"/>
  <c r="I173" i="7" a="1"/>
  <c r="I173" i="7" s="1"/>
  <c r="F174" i="7" a="1"/>
  <c r="F174" i="7" s="1"/>
  <c r="G174" i="7" a="1"/>
  <c r="G174" i="7" s="1"/>
  <c r="H174" i="7" a="1"/>
  <c r="H174" i="7" s="1"/>
  <c r="I174" i="7" a="1"/>
  <c r="I174" i="7" s="1"/>
  <c r="F175" i="7" a="1"/>
  <c r="F175" i="7" s="1"/>
  <c r="G175" i="7" a="1"/>
  <c r="G175" i="7" s="1"/>
  <c r="H175" i="7" a="1"/>
  <c r="H175" i="7" s="1"/>
  <c r="I175" i="7" a="1"/>
  <c r="I175" i="7" s="1"/>
  <c r="F176" i="7" a="1"/>
  <c r="F176" i="7" s="1"/>
  <c r="G176" i="7" a="1"/>
  <c r="G176" i="7" s="1"/>
  <c r="H176" i="7" a="1"/>
  <c r="H176" i="7" s="1"/>
  <c r="I176" i="7" a="1"/>
  <c r="I176" i="7" s="1"/>
  <c r="F177" i="7" a="1"/>
  <c r="F177" i="7" s="1"/>
  <c r="G177" i="7" a="1"/>
  <c r="G177" i="7" s="1"/>
  <c r="H177" i="7" a="1"/>
  <c r="H177" i="7" s="1"/>
  <c r="I177" i="7" a="1"/>
  <c r="I177" i="7" s="1"/>
  <c r="F178" i="7" a="1"/>
  <c r="F178" i="7" s="1"/>
  <c r="G178" i="7" a="1"/>
  <c r="G178" i="7" s="1"/>
  <c r="H178" i="7" a="1"/>
  <c r="H178" i="7" s="1"/>
  <c r="I178" i="7" a="1"/>
  <c r="I178" i="7" s="1"/>
  <c r="F179" i="7" a="1"/>
  <c r="F179" i="7" s="1"/>
  <c r="G179" i="7" a="1"/>
  <c r="G179" i="7" s="1"/>
  <c r="H179" i="7" a="1"/>
  <c r="H179" i="7" s="1"/>
  <c r="I179" i="7" a="1"/>
  <c r="I179" i="7" s="1"/>
  <c r="F180" i="7" a="1"/>
  <c r="F180" i="7" s="1"/>
  <c r="G180" i="7" a="1"/>
  <c r="G180" i="7" s="1"/>
  <c r="H180" i="7" a="1"/>
  <c r="H180" i="7" s="1"/>
  <c r="I180" i="7" a="1"/>
  <c r="I180" i="7" s="1"/>
  <c r="F183" i="7" a="1"/>
  <c r="F183" i="7" s="1"/>
  <c r="G183" i="7" a="1"/>
  <c r="G183" i="7" s="1"/>
  <c r="H183" i="7" a="1"/>
  <c r="H183" i="7" s="1"/>
  <c r="I183" i="7" a="1"/>
  <c r="I183" i="7" s="1"/>
  <c r="F184" i="7" a="1"/>
  <c r="F184" i="7" s="1"/>
  <c r="G184" i="7" a="1"/>
  <c r="G184" i="7" s="1"/>
  <c r="H184" i="7" a="1"/>
  <c r="H184" i="7" s="1"/>
  <c r="I184" i="7" a="1"/>
  <c r="I184" i="7" s="1"/>
  <c r="F185" i="7" a="1"/>
  <c r="F185" i="7" s="1"/>
  <c r="G185" i="7" a="1"/>
  <c r="G185" i="7" s="1"/>
  <c r="H185" i="7" a="1"/>
  <c r="H185" i="7" s="1"/>
  <c r="I185" i="7" a="1"/>
  <c r="I185" i="7" s="1"/>
  <c r="F186" i="7" a="1"/>
  <c r="F186" i="7" s="1"/>
  <c r="G186" i="7" a="1"/>
  <c r="G186" i="7" s="1"/>
  <c r="H186" i="7" a="1"/>
  <c r="H186" i="7" s="1"/>
  <c r="I186" i="7" a="1"/>
  <c r="I186" i="7" s="1"/>
  <c r="F188" i="7" a="1"/>
  <c r="F188" i="7" s="1"/>
  <c r="G188" i="7" a="1"/>
  <c r="G188" i="7" s="1"/>
  <c r="H188" i="7" a="1"/>
  <c r="H188" i="7" s="1"/>
  <c r="I188" i="7" a="1"/>
  <c r="I188" i="7" s="1"/>
  <c r="F189" i="7" a="1"/>
  <c r="F189" i="7" s="1"/>
  <c r="G189" i="7" a="1"/>
  <c r="G189" i="7" s="1"/>
  <c r="H189" i="7" a="1"/>
  <c r="H189" i="7" s="1"/>
  <c r="I189" i="7" a="1"/>
  <c r="I189" i="7" s="1"/>
  <c r="F190" i="7" a="1"/>
  <c r="F190" i="7" s="1"/>
  <c r="G190" i="7" a="1"/>
  <c r="G190" i="7" s="1"/>
  <c r="H190" i="7" a="1"/>
  <c r="H190" i="7" s="1"/>
  <c r="I190" i="7" a="1"/>
  <c r="I190" i="7" s="1"/>
  <c r="F191" i="7" a="1"/>
  <c r="F191" i="7" s="1"/>
  <c r="G191" i="7" a="1"/>
  <c r="G191" i="7" s="1"/>
  <c r="H191" i="7" a="1"/>
  <c r="H191" i="7" s="1"/>
  <c r="I191" i="7" a="1"/>
  <c r="I191" i="7" s="1"/>
  <c r="F193" i="7" a="1"/>
  <c r="F193" i="7" s="1"/>
  <c r="G193" i="7" a="1"/>
  <c r="G193" i="7" s="1"/>
  <c r="H193" i="7" a="1"/>
  <c r="H193" i="7" s="1"/>
  <c r="I193" i="7" a="1"/>
  <c r="I193" i="7" s="1"/>
  <c r="F194" i="7" a="1"/>
  <c r="F194" i="7" s="1"/>
  <c r="G194" i="7" a="1"/>
  <c r="G194" i="7" s="1"/>
  <c r="H194" i="7" a="1"/>
  <c r="H194" i="7" s="1"/>
  <c r="I194" i="7" a="1"/>
  <c r="I194" i="7" s="1"/>
  <c r="F195" i="7" a="1"/>
  <c r="F195" i="7" s="1"/>
  <c r="G195" i="7" a="1"/>
  <c r="G195" i="7" s="1"/>
  <c r="H195" i="7" a="1"/>
  <c r="H195" i="7" s="1"/>
  <c r="I195" i="7" a="1"/>
  <c r="I195" i="7" s="1"/>
  <c r="F196" i="7" a="1"/>
  <c r="F196" i="7" s="1"/>
  <c r="G196" i="7" a="1"/>
  <c r="G196" i="7" s="1"/>
  <c r="H196" i="7" a="1"/>
  <c r="H196" i="7" s="1"/>
  <c r="I196" i="7" a="1"/>
  <c r="I196" i="7" s="1"/>
  <c r="F197" i="7" a="1"/>
  <c r="F197" i="7" s="1"/>
  <c r="G197" i="7" a="1"/>
  <c r="G197" i="7" s="1"/>
  <c r="H197" i="7" a="1"/>
  <c r="H197" i="7" s="1"/>
  <c r="I197" i="7" a="1"/>
  <c r="I197" i="7" s="1"/>
  <c r="F198" i="7" a="1"/>
  <c r="F198" i="7" s="1"/>
  <c r="G198" i="7" a="1"/>
  <c r="G198" i="7" s="1"/>
  <c r="H198" i="7" a="1"/>
  <c r="H198" i="7" s="1"/>
  <c r="I198" i="7" a="1"/>
  <c r="I198" i="7" s="1"/>
  <c r="F200" i="7" a="1"/>
  <c r="F200" i="7" s="1"/>
  <c r="G200" i="7" a="1"/>
  <c r="G200" i="7" s="1"/>
  <c r="H200" i="7" a="1"/>
  <c r="H200" i="7" s="1"/>
  <c r="I200" i="7" a="1"/>
  <c r="I200" i="7" s="1"/>
  <c r="F201" i="7" a="1"/>
  <c r="F201" i="7" s="1"/>
  <c r="G201" i="7" a="1"/>
  <c r="G201" i="7" s="1"/>
  <c r="H201" i="7" a="1"/>
  <c r="H201" i="7" s="1"/>
  <c r="I201" i="7" a="1"/>
  <c r="I201" i="7" s="1"/>
  <c r="F202" i="7" a="1"/>
  <c r="F202" i="7" s="1"/>
  <c r="G202" i="7" a="1"/>
  <c r="G202" i="7" s="1"/>
  <c r="H202" i="7" a="1"/>
  <c r="H202" i="7" s="1"/>
  <c r="I202" i="7" a="1"/>
  <c r="I202" i="7" s="1"/>
  <c r="F203" i="7" a="1"/>
  <c r="F203" i="7" s="1"/>
  <c r="G203" i="7" a="1"/>
  <c r="G203" i="7" s="1"/>
  <c r="H203" i="7" a="1"/>
  <c r="H203" i="7" s="1"/>
  <c r="I203" i="7" a="1"/>
  <c r="I203" i="7" s="1"/>
  <c r="F204" i="7" a="1"/>
  <c r="F204" i="7" s="1"/>
  <c r="G204" i="7" a="1"/>
  <c r="G204" i="7" s="1"/>
  <c r="H204" i="7" a="1"/>
  <c r="H204" i="7" s="1"/>
  <c r="I204" i="7" a="1"/>
  <c r="I204" i="7" s="1"/>
  <c r="F205" i="7" a="1"/>
  <c r="F205" i="7" s="1"/>
  <c r="G205" i="7" a="1"/>
  <c r="G205" i="7" s="1"/>
  <c r="H205" i="7" a="1"/>
  <c r="H205" i="7" s="1"/>
  <c r="I205" i="7" a="1"/>
  <c r="I205" i="7" s="1"/>
  <c r="F118" i="7" a="1"/>
  <c r="F118" i="7" s="1"/>
  <c r="F117" i="7" a="1"/>
  <c r="F117" i="7" s="1"/>
  <c r="I121" i="7" a="1"/>
  <c r="I121" i="7" s="1"/>
  <c r="H121" i="7" a="1"/>
  <c r="H121" i="7" s="1"/>
  <c r="G121" i="7" a="1"/>
  <c r="G121" i="7" s="1"/>
  <c r="F121" i="7" a="1"/>
  <c r="F121" i="7" s="1"/>
  <c r="I120" i="7" a="1"/>
  <c r="I120" i="7" s="1"/>
  <c r="H120" i="7" a="1"/>
  <c r="H120" i="7" s="1"/>
  <c r="G120" i="7" a="1"/>
  <c r="G120" i="7" s="1"/>
  <c r="F120" i="7" a="1"/>
  <c r="F120" i="7" s="1"/>
  <c r="I119" i="7" a="1"/>
  <c r="I119" i="7" s="1"/>
  <c r="H119" i="7" a="1"/>
  <c r="H119" i="7" s="1"/>
  <c r="G119" i="7" a="1"/>
  <c r="G119" i="7" s="1"/>
  <c r="F119" i="7" a="1"/>
  <c r="F119" i="7" s="1"/>
  <c r="I118" i="7" a="1"/>
  <c r="I118" i="7" s="1"/>
  <c r="H118" i="7" a="1"/>
  <c r="H118" i="7" s="1"/>
  <c r="G118" i="7" a="1"/>
  <c r="G118" i="7" s="1"/>
  <c r="I117" i="7" a="1"/>
  <c r="I117" i="7" s="1"/>
  <c r="H117" i="7" a="1"/>
  <c r="H117" i="7" s="1"/>
  <c r="G117" i="7" a="1"/>
  <c r="G117" i="7" s="1"/>
  <c r="G114" i="7" a="1"/>
  <c r="G114" i="7" s="1"/>
  <c r="H114" i="7" a="1"/>
  <c r="H114" i="7" s="1"/>
  <c r="I114" i="7" a="1"/>
  <c r="I114" i="7" s="1"/>
  <c r="F110" i="7" a="1"/>
  <c r="F110" i="7" s="1"/>
  <c r="G110" i="7" a="1"/>
  <c r="G110" i="7" s="1"/>
  <c r="H110" i="7" a="1"/>
  <c r="H110" i="7" s="1"/>
  <c r="I110" i="7" a="1"/>
  <c r="I110" i="7" s="1"/>
  <c r="F111" i="7" a="1"/>
  <c r="F111" i="7" s="1"/>
  <c r="G111" i="7" a="1"/>
  <c r="G111" i="7" s="1"/>
  <c r="H111" i="7" a="1"/>
  <c r="H111" i="7" s="1"/>
  <c r="I111" i="7" a="1"/>
  <c r="I111" i="7" s="1"/>
  <c r="F112" i="7" a="1"/>
  <c r="F112" i="7" s="1"/>
  <c r="G112" i="7" a="1"/>
  <c r="G112" i="7" s="1"/>
  <c r="H112" i="7" a="1"/>
  <c r="H112" i="7" s="1"/>
  <c r="I112" i="7" a="1"/>
  <c r="I112" i="7" s="1"/>
  <c r="F113" i="7" a="1"/>
  <c r="F113" i="7" s="1"/>
  <c r="G113" i="7" a="1"/>
  <c r="G113" i="7" s="1"/>
  <c r="H113" i="7" a="1"/>
  <c r="H113" i="7" s="1"/>
  <c r="I113" i="7" a="1"/>
  <c r="I113" i="7" s="1"/>
  <c r="I109" i="7" a="1"/>
  <c r="I109" i="7" s="1"/>
  <c r="K109" i="7" s="1"/>
  <c r="G109" i="7" a="1"/>
  <c r="G109" i="7" s="1"/>
  <c r="G108" i="7" a="1"/>
  <c r="G108" i="7" s="1"/>
  <c r="I108" i="7" a="1"/>
  <c r="I108" i="7" s="1"/>
  <c r="H108" i="7" a="1"/>
  <c r="H108" i="7" s="1"/>
  <c r="B107" i="7"/>
  <c r="R223" i="13" l="1"/>
  <c r="R199" i="13"/>
  <c r="R207" i="13"/>
  <c r="AP185" i="13"/>
  <c r="R258" i="13"/>
  <c r="AP175" i="13"/>
  <c r="R188" i="13"/>
  <c r="R215" i="13"/>
  <c r="R182" i="13"/>
  <c r="R191" i="13"/>
  <c r="L117" i="7"/>
  <c r="L120" i="7"/>
  <c r="L115" i="7"/>
  <c r="M164" i="7"/>
  <c r="M162" i="7"/>
  <c r="M155" i="7"/>
  <c r="M144" i="7"/>
  <c r="M128" i="7"/>
  <c r="L140" i="7"/>
  <c r="L124" i="7"/>
  <c r="K186" i="7"/>
  <c r="K158" i="7"/>
  <c r="K137" i="7"/>
  <c r="K178" i="7"/>
  <c r="K142" i="7"/>
  <c r="K190" i="7"/>
  <c r="K134" i="7"/>
  <c r="K120" i="7"/>
  <c r="F192" i="7"/>
  <c r="M120" i="7"/>
  <c r="M115" i="7"/>
  <c r="L118" i="7"/>
  <c r="L109" i="7"/>
  <c r="L119" i="7"/>
  <c r="M119" i="7"/>
  <c r="M175" i="7"/>
  <c r="K154" i="7"/>
  <c r="M145" i="7"/>
  <c r="K162" i="7"/>
  <c r="L158" i="7"/>
  <c r="G187" i="7"/>
  <c r="G165" i="7"/>
  <c r="M154" i="7"/>
  <c r="L151" i="7"/>
  <c r="L147" i="7"/>
  <c r="L130" i="7"/>
  <c r="M117" i="7"/>
  <c r="M142" i="7"/>
  <c r="M181" i="7"/>
  <c r="K127" i="7"/>
  <c r="M118" i="7"/>
  <c r="M121" i="7"/>
  <c r="M153" i="7"/>
  <c r="M146" i="7"/>
  <c r="M143" i="7"/>
  <c r="L139" i="7"/>
  <c r="I125" i="7"/>
  <c r="M137" i="7"/>
  <c r="H199" i="7"/>
  <c r="K108" i="7"/>
  <c r="K119" i="7"/>
  <c r="F116" i="7"/>
  <c r="G149" i="7"/>
  <c r="G125" i="7"/>
  <c r="K115" i="7"/>
  <c r="I192" i="7"/>
  <c r="I149" i="7"/>
  <c r="M113" i="7"/>
  <c r="M110" i="7"/>
  <c r="K113" i="7"/>
  <c r="K110" i="7"/>
  <c r="K118" i="7"/>
  <c r="K203" i="7"/>
  <c r="K196" i="7"/>
  <c r="K189" i="7"/>
  <c r="K185" i="7"/>
  <c r="K180" i="7"/>
  <c r="K177" i="7"/>
  <c r="K174" i="7"/>
  <c r="K170" i="7"/>
  <c r="K167" i="7"/>
  <c r="K163" i="7"/>
  <c r="K160" i="7"/>
  <c r="K156" i="7"/>
  <c r="K153" i="7"/>
  <c r="K146" i="7"/>
  <c r="K143" i="7"/>
  <c r="K139" i="7"/>
  <c r="K136" i="7"/>
  <c r="L132" i="7"/>
  <c r="M129" i="7"/>
  <c r="M203" i="7"/>
  <c r="M196" i="7"/>
  <c r="M189" i="7"/>
  <c r="M185" i="7"/>
  <c r="M180" i="7"/>
  <c r="M177" i="7"/>
  <c r="M174" i="7"/>
  <c r="M170" i="7"/>
  <c r="M167" i="7"/>
  <c r="M163" i="7"/>
  <c r="M160" i="7"/>
  <c r="M156" i="7"/>
  <c r="M150" i="7"/>
  <c r="M139" i="7"/>
  <c r="M136" i="7"/>
  <c r="I199" i="7"/>
  <c r="M199" i="7" s="1"/>
  <c r="L113" i="7"/>
  <c r="L110" i="7"/>
  <c r="L203" i="7"/>
  <c r="L196" i="7"/>
  <c r="L193" i="7"/>
  <c r="L189" i="7"/>
  <c r="L185" i="7"/>
  <c r="L180" i="7"/>
  <c r="L177" i="7"/>
  <c r="L174" i="7"/>
  <c r="L170" i="7"/>
  <c r="L167" i="7"/>
  <c r="L163" i="7"/>
  <c r="L160" i="7"/>
  <c r="L156" i="7"/>
  <c r="L153" i="7"/>
  <c r="L146" i="7"/>
  <c r="L143" i="7"/>
  <c r="L136" i="7"/>
  <c r="M132" i="7"/>
  <c r="I141" i="7"/>
  <c r="K129" i="7"/>
  <c r="M108" i="7"/>
  <c r="L112" i="7"/>
  <c r="L114" i="7"/>
  <c r="L205" i="7"/>
  <c r="L202" i="7"/>
  <c r="L198" i="7"/>
  <c r="L195" i="7"/>
  <c r="L191" i="7"/>
  <c r="L184" i="7"/>
  <c r="L179" i="7"/>
  <c r="L176" i="7"/>
  <c r="L173" i="7"/>
  <c r="L169" i="7"/>
  <c r="L162" i="7"/>
  <c r="L159" i="7"/>
  <c r="L155" i="7"/>
  <c r="L152" i="7"/>
  <c r="L148" i="7"/>
  <c r="L145" i="7"/>
  <c r="L138" i="7"/>
  <c r="M131" i="7"/>
  <c r="I187" i="7"/>
  <c r="K132" i="7"/>
  <c r="L129" i="7"/>
  <c r="M112" i="7"/>
  <c r="M114" i="7"/>
  <c r="K112" i="7"/>
  <c r="K205" i="7"/>
  <c r="K202" i="7"/>
  <c r="K198" i="7"/>
  <c r="K195" i="7"/>
  <c r="K191" i="7"/>
  <c r="K188" i="7"/>
  <c r="K184" i="7"/>
  <c r="K179" i="7"/>
  <c r="K176" i="7"/>
  <c r="K169" i="7"/>
  <c r="K155" i="7"/>
  <c r="K152" i="7"/>
  <c r="K148" i="7"/>
  <c r="K145" i="7"/>
  <c r="K138" i="7"/>
  <c r="L135" i="7"/>
  <c r="L131" i="7"/>
  <c r="I182" i="7"/>
  <c r="I165" i="7"/>
  <c r="L108" i="7"/>
  <c r="K135" i="7"/>
  <c r="K131" i="7"/>
  <c r="L128" i="7"/>
  <c r="M124" i="7"/>
  <c r="M111" i="7"/>
  <c r="I133" i="7"/>
  <c r="K128" i="7"/>
  <c r="M109" i="7"/>
  <c r="L111" i="7"/>
  <c r="I116" i="7"/>
  <c r="K121" i="7"/>
  <c r="L204" i="7"/>
  <c r="L201" i="7"/>
  <c r="L197" i="7"/>
  <c r="L194" i="7"/>
  <c r="L190" i="7"/>
  <c r="L186" i="7"/>
  <c r="L183" i="7"/>
  <c r="L178" i="7"/>
  <c r="L175" i="7"/>
  <c r="L171" i="7"/>
  <c r="L168" i="7"/>
  <c r="L164" i="7"/>
  <c r="L161" i="7"/>
  <c r="L154" i="7"/>
  <c r="L144" i="7"/>
  <c r="L137" i="7"/>
  <c r="M134" i="7"/>
  <c r="M130" i="7"/>
  <c r="K124" i="7"/>
  <c r="K181" i="7"/>
  <c r="K166" i="7"/>
  <c r="I172" i="7"/>
  <c r="M205" i="7"/>
  <c r="M202" i="7"/>
  <c r="M198" i="7"/>
  <c r="M195" i="7"/>
  <c r="M191" i="7"/>
  <c r="M188" i="7"/>
  <c r="M184" i="7"/>
  <c r="M179" i="7"/>
  <c r="M176" i="7"/>
  <c r="M173" i="7"/>
  <c r="M169" i="7"/>
  <c r="M166" i="7"/>
  <c r="M159" i="7"/>
  <c r="M152" i="7"/>
  <c r="M148" i="7"/>
  <c r="M138" i="7"/>
  <c r="K114" i="7"/>
  <c r="I157" i="7"/>
  <c r="M204" i="7"/>
  <c r="M201" i="7"/>
  <c r="M197" i="7"/>
  <c r="M194" i="7"/>
  <c r="M190" i="7"/>
  <c r="M186" i="7"/>
  <c r="M183" i="7"/>
  <c r="M178" i="7"/>
  <c r="M171" i="7"/>
  <c r="M168" i="7"/>
  <c r="M161" i="7"/>
  <c r="M151" i="7"/>
  <c r="M147" i="7"/>
  <c r="M140" i="7"/>
  <c r="K111" i="7"/>
  <c r="L121" i="7"/>
  <c r="K204" i="7"/>
  <c r="K201" i="7"/>
  <c r="K197" i="7"/>
  <c r="K194" i="7"/>
  <c r="K175" i="7"/>
  <c r="K171" i="7"/>
  <c r="K168" i="7"/>
  <c r="K164" i="7"/>
  <c r="K161" i="7"/>
  <c r="K151" i="7"/>
  <c r="K147" i="7"/>
  <c r="K144" i="7"/>
  <c r="K140" i="7"/>
  <c r="M127" i="7"/>
  <c r="I122" i="7"/>
  <c r="L181" i="7"/>
  <c r="K130" i="7"/>
  <c r="L127" i="7"/>
  <c r="M123" i="7"/>
  <c r="H192" i="7"/>
  <c r="H125" i="7"/>
  <c r="H133" i="7"/>
  <c r="M126" i="7"/>
  <c r="H116" i="7"/>
  <c r="H157" i="7"/>
  <c r="M193" i="7"/>
  <c r="M135" i="7"/>
  <c r="H182" i="7"/>
  <c r="M158" i="7"/>
  <c r="M200" i="7"/>
  <c r="H149" i="7"/>
  <c r="H122" i="7"/>
  <c r="H187" i="7"/>
  <c r="H172" i="7"/>
  <c r="H165" i="7"/>
  <c r="H141" i="7"/>
  <c r="G133" i="7"/>
  <c r="L134" i="7"/>
  <c r="G122" i="7"/>
  <c r="L123" i="7"/>
  <c r="G199" i="7"/>
  <c r="G141" i="7"/>
  <c r="G116" i="7"/>
  <c r="L166" i="7"/>
  <c r="L150" i="7"/>
  <c r="G172" i="7"/>
  <c r="L200" i="7"/>
  <c r="G192" i="7"/>
  <c r="G182" i="7"/>
  <c r="G157" i="7"/>
  <c r="L188" i="7"/>
  <c r="L126" i="7"/>
  <c r="L142" i="7"/>
  <c r="F122" i="7"/>
  <c r="K123" i="7"/>
  <c r="F125" i="7"/>
  <c r="K126" i="7"/>
  <c r="F149" i="7"/>
  <c r="K150" i="7"/>
  <c r="F133" i="7"/>
  <c r="F199" i="7"/>
  <c r="F172" i="7"/>
  <c r="F165" i="7"/>
  <c r="F141" i="7"/>
  <c r="K193" i="7"/>
  <c r="K173" i="7"/>
  <c r="K117" i="7"/>
  <c r="F157" i="7"/>
  <c r="K200" i="7"/>
  <c r="F182" i="7"/>
  <c r="F187" i="7"/>
  <c r="K183" i="7"/>
  <c r="K159" i="7"/>
  <c r="K172" i="7" l="1"/>
  <c r="K192" i="7"/>
  <c r="L125" i="7"/>
  <c r="K122" i="7"/>
  <c r="M125" i="7"/>
  <c r="K133" i="7"/>
  <c r="M141" i="7"/>
  <c r="M182" i="7"/>
  <c r="M192" i="7"/>
  <c r="L141" i="7"/>
  <c r="K116" i="7"/>
  <c r="K141" i="7"/>
  <c r="K125" i="7"/>
  <c r="L192" i="7"/>
  <c r="L165" i="7"/>
  <c r="K157" i="7"/>
  <c r="K149" i="7"/>
  <c r="L199" i="7"/>
  <c r="L187" i="7"/>
  <c r="L157" i="7"/>
  <c r="L149" i="7"/>
  <c r="K199" i="7"/>
  <c r="L182" i="7"/>
  <c r="L133" i="7"/>
  <c r="M157" i="7"/>
  <c r="K165" i="7"/>
  <c r="K182" i="7"/>
  <c r="L172" i="7"/>
  <c r="M172" i="7"/>
  <c r="M133" i="7"/>
  <c r="M187" i="7"/>
  <c r="K187" i="7"/>
  <c r="M122" i="7"/>
  <c r="L122" i="7"/>
  <c r="M116" i="7"/>
  <c r="M165" i="7"/>
  <c r="L116" i="7"/>
  <c r="M149" i="7"/>
  <c r="I107" i="7" l="1" a="1"/>
  <c r="I107" i="7" s="1"/>
  <c r="K107" i="7" s="1"/>
  <c r="H107" i="7" a="1"/>
  <c r="H107" i="7" s="1"/>
  <c r="G107" i="7" a="1"/>
  <c r="G107" i="7" s="1"/>
  <c r="M107" i="7" l="1"/>
  <c r="L107" i="7"/>
  <c r="S11" i="2" l="1"/>
  <c r="S180" i="13" s="1"/>
  <c r="T11" i="2"/>
  <c r="T180" i="13" s="1"/>
  <c r="S77" i="2"/>
  <c r="S246" i="13" s="1"/>
  <c r="T77" i="2"/>
  <c r="T246" i="13" s="1"/>
  <c r="S102" i="2"/>
  <c r="T102" i="2"/>
  <c r="U101" i="7" a="1"/>
  <c r="U101" i="7" s="1"/>
  <c r="T101" i="7" a="1"/>
  <c r="T101" i="7" s="1"/>
  <c r="U100" i="7" a="1"/>
  <c r="U100" i="7" s="1"/>
  <c r="T100" i="7" a="1"/>
  <c r="T100" i="7" s="1"/>
  <c r="U99" i="7" a="1"/>
  <c r="U99" i="7" s="1"/>
  <c r="T99" i="7" a="1"/>
  <c r="T99" i="7" s="1"/>
  <c r="U98" i="7" a="1"/>
  <c r="U98" i="7" s="1"/>
  <c r="T98" i="7" a="1"/>
  <c r="T98" i="7" s="1"/>
  <c r="U97" i="7" a="1"/>
  <c r="U97" i="7" s="1"/>
  <c r="T97" i="7" a="1"/>
  <c r="T97" i="7" s="1"/>
  <c r="U95" i="7" a="1"/>
  <c r="U95" i="7" s="1"/>
  <c r="T95" i="7" a="1"/>
  <c r="T95" i="7" s="1"/>
  <c r="U94" i="7" a="1"/>
  <c r="U94" i="7" s="1"/>
  <c r="T94" i="7" a="1"/>
  <c r="T94" i="7" s="1"/>
  <c r="U93" i="7" a="1"/>
  <c r="U93" i="7" s="1"/>
  <c r="T93" i="7" a="1"/>
  <c r="T93" i="7" s="1"/>
  <c r="U92" i="7" a="1"/>
  <c r="U92" i="7" s="1"/>
  <c r="T92" i="7" a="1"/>
  <c r="T92" i="7" s="1"/>
  <c r="U91" i="7" a="1"/>
  <c r="U91" i="7" s="1"/>
  <c r="T91" i="7" a="1"/>
  <c r="T91" i="7" s="1"/>
  <c r="U90" i="7" a="1"/>
  <c r="U90" i="7" s="1"/>
  <c r="T90" i="7" a="1"/>
  <c r="T90" i="7" s="1"/>
  <c r="U88" i="7" a="1"/>
  <c r="U88" i="7" s="1"/>
  <c r="T88" i="7" a="1"/>
  <c r="T88" i="7" s="1"/>
  <c r="U87" i="7" a="1"/>
  <c r="U87" i="7" s="1"/>
  <c r="T87" i="7" a="1"/>
  <c r="T87" i="7" s="1"/>
  <c r="U86" i="7" a="1"/>
  <c r="U86" i="7" s="1"/>
  <c r="T86" i="7" a="1"/>
  <c r="T86" i="7" s="1"/>
  <c r="U85" i="7" a="1"/>
  <c r="U85" i="7" s="1"/>
  <c r="T85" i="7" a="1"/>
  <c r="T85" i="7" s="1"/>
  <c r="U83" i="7" a="1"/>
  <c r="U83" i="7" s="1"/>
  <c r="T83" i="7" a="1"/>
  <c r="T83" i="7" s="1"/>
  <c r="U82" i="7" a="1"/>
  <c r="U82" i="7" s="1"/>
  <c r="T82" i="7" a="1"/>
  <c r="T82" i="7" s="1"/>
  <c r="U81" i="7" a="1"/>
  <c r="U81" i="7" s="1"/>
  <c r="T81" i="7" a="1"/>
  <c r="T81" i="7" s="1"/>
  <c r="U80" i="7" a="1"/>
  <c r="U80" i="7" s="1"/>
  <c r="T80" i="7" a="1"/>
  <c r="T80" i="7" s="1"/>
  <c r="U78" i="7" a="1"/>
  <c r="U78" i="7" s="1"/>
  <c r="T78" i="7" a="1"/>
  <c r="T78" i="7" s="1"/>
  <c r="U76" i="7" a="1"/>
  <c r="U76" i="7" s="1"/>
  <c r="T76" i="7" a="1"/>
  <c r="T76" i="7" s="1"/>
  <c r="U75" i="7" a="1"/>
  <c r="U75" i="7" s="1"/>
  <c r="T75" i="7" a="1"/>
  <c r="T75" i="7" s="1"/>
  <c r="U74" i="7" a="1"/>
  <c r="U74" i="7" s="1"/>
  <c r="T74" i="7" a="1"/>
  <c r="T74" i="7" s="1"/>
  <c r="U73" i="7" a="1"/>
  <c r="U73" i="7" s="1"/>
  <c r="T73" i="7" a="1"/>
  <c r="T73" i="7" s="1"/>
  <c r="U72" i="7" a="1"/>
  <c r="U72" i="7" s="1"/>
  <c r="T72" i="7" a="1"/>
  <c r="T72" i="7" s="1"/>
  <c r="U71" i="7" a="1"/>
  <c r="U71" i="7" s="1"/>
  <c r="T71" i="7" a="1"/>
  <c r="T71" i="7" s="1"/>
  <c r="U70" i="7" a="1"/>
  <c r="U70" i="7" s="1"/>
  <c r="T70" i="7" a="1"/>
  <c r="T70" i="7" s="1"/>
  <c r="U68" i="7" a="1"/>
  <c r="U68" i="7" s="1"/>
  <c r="T68" i="7" a="1"/>
  <c r="T68" i="7" s="1"/>
  <c r="U67" i="7" a="1"/>
  <c r="U67" i="7" s="1"/>
  <c r="T67" i="7" a="1"/>
  <c r="T67" i="7" s="1"/>
  <c r="U66" i="7" a="1"/>
  <c r="U66" i="7" s="1"/>
  <c r="T66" i="7" a="1"/>
  <c r="T66" i="7" s="1"/>
  <c r="U65" i="7" a="1"/>
  <c r="U65" i="7" s="1"/>
  <c r="T65" i="7" a="1"/>
  <c r="T65" i="7" s="1"/>
  <c r="U64" i="7" a="1"/>
  <c r="U64" i="7" s="1"/>
  <c r="T64" i="7" a="1"/>
  <c r="T64" i="7" s="1"/>
  <c r="U63" i="7" a="1"/>
  <c r="U63" i="7" s="1"/>
  <c r="T63" i="7" a="1"/>
  <c r="T63" i="7" s="1"/>
  <c r="U61" i="7" a="1"/>
  <c r="U61" i="7" s="1"/>
  <c r="T61" i="7" a="1"/>
  <c r="T61" i="7" s="1"/>
  <c r="U60" i="7" a="1"/>
  <c r="U60" i="7" s="1"/>
  <c r="T60" i="7" a="1"/>
  <c r="T60" i="7" s="1"/>
  <c r="U59" i="7" a="1"/>
  <c r="U59" i="7" s="1"/>
  <c r="T59" i="7" a="1"/>
  <c r="T59" i="7" s="1"/>
  <c r="U58" i="7" a="1"/>
  <c r="U58" i="7" s="1"/>
  <c r="T58" i="7" a="1"/>
  <c r="T58" i="7" s="1"/>
  <c r="U57" i="7" a="1"/>
  <c r="U57" i="7" s="1"/>
  <c r="T57" i="7" a="1"/>
  <c r="T57" i="7" s="1"/>
  <c r="U56" i="7" a="1"/>
  <c r="U56" i="7" s="1"/>
  <c r="T56" i="7" a="1"/>
  <c r="T56" i="7" s="1"/>
  <c r="U55" i="7" a="1"/>
  <c r="U55" i="7" s="1"/>
  <c r="T55" i="7" a="1"/>
  <c r="T55" i="7" s="1"/>
  <c r="U53" i="7" a="1"/>
  <c r="U53" i="7" s="1"/>
  <c r="T53" i="7" a="1"/>
  <c r="T53" i="7" s="1"/>
  <c r="U52" i="7" a="1"/>
  <c r="U52" i="7" s="1"/>
  <c r="T52" i="7" a="1"/>
  <c r="T52" i="7" s="1"/>
  <c r="U51" i="7" a="1"/>
  <c r="U51" i="7" s="1"/>
  <c r="T51" i="7" a="1"/>
  <c r="T51" i="7" s="1"/>
  <c r="U50" i="7" a="1"/>
  <c r="U50" i="7" s="1"/>
  <c r="T50" i="7" a="1"/>
  <c r="T50" i="7" s="1"/>
  <c r="U49" i="7" a="1"/>
  <c r="U49" i="7" s="1"/>
  <c r="T49" i="7" a="1"/>
  <c r="T49" i="7" s="1"/>
  <c r="U48" i="7" a="1"/>
  <c r="U48" i="7" s="1"/>
  <c r="T48" i="7" a="1"/>
  <c r="T48" i="7" s="1"/>
  <c r="U47" i="7" a="1"/>
  <c r="U47" i="7" s="1"/>
  <c r="T47" i="7" a="1"/>
  <c r="T47" i="7" s="1"/>
  <c r="U45" i="7" a="1"/>
  <c r="U45" i="7" s="1"/>
  <c r="T45" i="7" a="1"/>
  <c r="T45" i="7" s="1"/>
  <c r="U44" i="7" a="1"/>
  <c r="U44" i="7" s="1"/>
  <c r="T44" i="7" a="1"/>
  <c r="T44" i="7" s="1"/>
  <c r="U43" i="7" a="1"/>
  <c r="U43" i="7" s="1"/>
  <c r="T43" i="7" a="1"/>
  <c r="T43" i="7" s="1"/>
  <c r="U42" i="7" a="1"/>
  <c r="U42" i="7" s="1"/>
  <c r="T42" i="7" a="1"/>
  <c r="T42" i="7" s="1"/>
  <c r="U41" i="7" a="1"/>
  <c r="U41" i="7" s="1"/>
  <c r="T41" i="7" a="1"/>
  <c r="T41" i="7" s="1"/>
  <c r="U40" i="7" a="1"/>
  <c r="U40" i="7" s="1"/>
  <c r="T40" i="7" a="1"/>
  <c r="T40" i="7" s="1"/>
  <c r="U39" i="7" a="1"/>
  <c r="U39" i="7" s="1"/>
  <c r="T39" i="7" a="1"/>
  <c r="T39" i="7" s="1"/>
  <c r="U37" i="7" a="1"/>
  <c r="U37" i="7" s="1"/>
  <c r="T37" i="7" a="1"/>
  <c r="T37" i="7" s="1"/>
  <c r="U36" i="7" a="1"/>
  <c r="U36" i="7" s="1"/>
  <c r="T36" i="7" a="1"/>
  <c r="T36" i="7" s="1"/>
  <c r="U35" i="7" a="1"/>
  <c r="U35" i="7" s="1"/>
  <c r="T35" i="7" a="1"/>
  <c r="T35" i="7" s="1"/>
  <c r="U34" i="7" a="1"/>
  <c r="U34" i="7" s="1"/>
  <c r="T34" i="7" a="1"/>
  <c r="T34" i="7" s="1"/>
  <c r="U33" i="7" a="1"/>
  <c r="U33" i="7" s="1"/>
  <c r="T33" i="7" a="1"/>
  <c r="T33" i="7" s="1"/>
  <c r="U32" i="7" a="1"/>
  <c r="U32" i="7" s="1"/>
  <c r="T32" i="7" a="1"/>
  <c r="T32" i="7" s="1"/>
  <c r="U31" i="7" a="1"/>
  <c r="U31" i="7" s="1"/>
  <c r="T31" i="7" a="1"/>
  <c r="T31" i="7" s="1"/>
  <c r="U29" i="7" a="1"/>
  <c r="U29" i="7" s="1"/>
  <c r="T29" i="7" a="1"/>
  <c r="T29" i="7" s="1"/>
  <c r="U28" i="7" a="1"/>
  <c r="U28" i="7" s="1"/>
  <c r="T28" i="7" a="1"/>
  <c r="T28" i="7" s="1"/>
  <c r="U27" i="7" a="1"/>
  <c r="U27" i="7" s="1"/>
  <c r="T27" i="7" a="1"/>
  <c r="T27" i="7" s="1"/>
  <c r="U26" i="7" a="1"/>
  <c r="U26" i="7" s="1"/>
  <c r="T26" i="7" a="1"/>
  <c r="T26" i="7" s="1"/>
  <c r="U25" i="7" a="1"/>
  <c r="U25" i="7" s="1"/>
  <c r="T25" i="7" a="1"/>
  <c r="T25" i="7" s="1"/>
  <c r="U24" i="7" a="1"/>
  <c r="U24" i="7" s="1"/>
  <c r="T24" i="7" a="1"/>
  <c r="T24" i="7" s="1"/>
  <c r="U23" i="7" a="1"/>
  <c r="U23" i="7" s="1"/>
  <c r="T23" i="7" a="1"/>
  <c r="T23" i="7" s="1"/>
  <c r="U21" i="7" a="1"/>
  <c r="U21" i="7" s="1"/>
  <c r="T21" i="7" a="1"/>
  <c r="T21" i="7" s="1"/>
  <c r="U20" i="7" a="1"/>
  <c r="U20" i="7" s="1"/>
  <c r="T20" i="7" a="1"/>
  <c r="T20" i="7" s="1"/>
  <c r="U18" i="7" a="1"/>
  <c r="U18" i="7" s="1"/>
  <c r="T18" i="7" a="1"/>
  <c r="T18" i="7" s="1"/>
  <c r="U17" i="7" a="1"/>
  <c r="U17" i="7" s="1"/>
  <c r="T17" i="7" a="1"/>
  <c r="T17" i="7" s="1"/>
  <c r="U16" i="7" a="1"/>
  <c r="U16" i="7" s="1"/>
  <c r="T16" i="7" a="1"/>
  <c r="T16" i="7" s="1"/>
  <c r="U15" i="7" a="1"/>
  <c r="U15" i="7" s="1"/>
  <c r="T15" i="7" a="1"/>
  <c r="T15" i="7" s="1"/>
  <c r="U14" i="7" a="1"/>
  <c r="U14" i="7" s="1"/>
  <c r="T14" i="7" a="1"/>
  <c r="T14" i="7" s="1"/>
  <c r="U12" i="7" a="1"/>
  <c r="U12" i="7" s="1"/>
  <c r="T12" i="7" a="1"/>
  <c r="T12" i="7" s="1"/>
  <c r="U10" i="7" a="1"/>
  <c r="U10" i="7" s="1"/>
  <c r="T10" i="7" a="1"/>
  <c r="T10" i="7" s="1"/>
  <c r="U9" i="7" a="1"/>
  <c r="U9" i="7" s="1"/>
  <c r="T9" i="7" a="1"/>
  <c r="T9" i="7" s="1"/>
  <c r="U8" i="7" a="1"/>
  <c r="U8" i="7" s="1"/>
  <c r="T8" i="7" a="1"/>
  <c r="T8" i="7" s="1"/>
  <c r="U7" i="7" a="1"/>
  <c r="U7" i="7" s="1"/>
  <c r="T7" i="7" a="1"/>
  <c r="T7" i="7" s="1"/>
  <c r="U6" i="7" a="1"/>
  <c r="U6" i="7" s="1"/>
  <c r="S6" i="2"/>
  <c r="S175" i="13" s="1"/>
  <c r="U5" i="7" a="1"/>
  <c r="U5" i="7" s="1"/>
  <c r="T5" i="7" a="1"/>
  <c r="T5" i="7" s="1"/>
  <c r="U4" i="7" a="1"/>
  <c r="U4" i="7" s="1"/>
  <c r="T4" i="7" a="1"/>
  <c r="T4" i="7" s="1"/>
  <c r="R4" i="7" a="1"/>
  <c r="R4" i="7" s="1"/>
  <c r="R5" i="7" a="1"/>
  <c r="R5" i="7" s="1"/>
  <c r="R6" i="7" a="1"/>
  <c r="R6" i="7" s="1"/>
  <c r="R7" i="7" a="1"/>
  <c r="R7" i="7" s="1"/>
  <c r="R8" i="7" a="1"/>
  <c r="R8" i="7" s="1"/>
  <c r="R9" i="7" a="1"/>
  <c r="R9" i="7" s="1"/>
  <c r="R10" i="7" a="1"/>
  <c r="R10" i="7" s="1"/>
  <c r="R12" i="7" a="1"/>
  <c r="R12" i="7" s="1"/>
  <c r="R14" i="7" a="1"/>
  <c r="R14" i="7" s="1"/>
  <c r="R15" i="7" a="1"/>
  <c r="R15" i="7" s="1"/>
  <c r="R16" i="7" a="1"/>
  <c r="R16" i="7" s="1"/>
  <c r="R17" i="7" a="1"/>
  <c r="R17" i="7" s="1"/>
  <c r="R18" i="7" a="1"/>
  <c r="R18" i="7" s="1"/>
  <c r="R20" i="7" a="1"/>
  <c r="R20" i="7" s="1"/>
  <c r="R21" i="7" a="1"/>
  <c r="R21" i="7" s="1"/>
  <c r="R23" i="7" a="1"/>
  <c r="R23" i="7" s="1"/>
  <c r="R24" i="7" a="1"/>
  <c r="R24" i="7" s="1"/>
  <c r="R25" i="7" a="1"/>
  <c r="R25" i="7" s="1"/>
  <c r="R26" i="7" a="1"/>
  <c r="R26" i="7" s="1"/>
  <c r="R27" i="7" a="1"/>
  <c r="R27" i="7" s="1"/>
  <c r="R28" i="7" a="1"/>
  <c r="R28" i="7" s="1"/>
  <c r="R29" i="7" a="1"/>
  <c r="R29" i="7" s="1"/>
  <c r="R31" i="7" a="1"/>
  <c r="R31" i="7" s="1"/>
  <c r="R32" i="7" a="1"/>
  <c r="R32" i="7" s="1"/>
  <c r="R33" i="7" a="1"/>
  <c r="R33" i="7" s="1"/>
  <c r="R34" i="7" a="1"/>
  <c r="R34" i="7" s="1"/>
  <c r="R35" i="7" a="1"/>
  <c r="R35" i="7" s="1"/>
  <c r="R36" i="7" a="1"/>
  <c r="R36" i="7" s="1"/>
  <c r="R37" i="7" a="1"/>
  <c r="R37" i="7" s="1"/>
  <c r="R39" i="7" a="1"/>
  <c r="R39" i="7" s="1"/>
  <c r="R40" i="7" a="1"/>
  <c r="R40" i="7" s="1"/>
  <c r="R41" i="7" a="1"/>
  <c r="R41" i="7" s="1"/>
  <c r="R42" i="7" a="1"/>
  <c r="R42" i="7" s="1"/>
  <c r="R43" i="7" a="1"/>
  <c r="R43" i="7" s="1"/>
  <c r="R44" i="7" a="1"/>
  <c r="R44" i="7" s="1"/>
  <c r="R45" i="7" a="1"/>
  <c r="R45" i="7" s="1"/>
  <c r="R47" i="7" a="1"/>
  <c r="R47" i="7" s="1"/>
  <c r="R48" i="7" a="1"/>
  <c r="R48" i="7" s="1"/>
  <c r="R49" i="7" a="1"/>
  <c r="R49" i="7" s="1"/>
  <c r="R50" i="7" a="1"/>
  <c r="R50" i="7" s="1"/>
  <c r="R51" i="7" a="1"/>
  <c r="R51" i="7" s="1"/>
  <c r="R52" i="7" a="1"/>
  <c r="R52" i="7" s="1"/>
  <c r="R53" i="7" a="1"/>
  <c r="R53" i="7" s="1"/>
  <c r="R55" i="7" a="1"/>
  <c r="R55" i="7" s="1"/>
  <c r="R56" i="7" a="1"/>
  <c r="R56" i="7" s="1"/>
  <c r="R57" i="7" a="1"/>
  <c r="R57" i="7" s="1"/>
  <c r="R58" i="7" a="1"/>
  <c r="R58" i="7" s="1"/>
  <c r="R59" i="7" a="1"/>
  <c r="R59" i="7" s="1"/>
  <c r="R60" i="7" a="1"/>
  <c r="R60" i="7" s="1"/>
  <c r="R61" i="7" a="1"/>
  <c r="R61" i="7" s="1"/>
  <c r="R63" i="7" a="1"/>
  <c r="R63" i="7" s="1"/>
  <c r="R64" i="7" a="1"/>
  <c r="R64" i="7" s="1"/>
  <c r="R65" i="7" a="1"/>
  <c r="R65" i="7" s="1"/>
  <c r="R66" i="7" a="1"/>
  <c r="R66" i="7" s="1"/>
  <c r="R67" i="7" a="1"/>
  <c r="R67" i="7" s="1"/>
  <c r="R68" i="7" a="1"/>
  <c r="R68" i="7" s="1"/>
  <c r="R70" i="7" a="1"/>
  <c r="R70" i="7" s="1"/>
  <c r="R71" i="7" a="1"/>
  <c r="R71" i="7" s="1"/>
  <c r="R72" i="7" a="1"/>
  <c r="R72" i="7" s="1"/>
  <c r="R73" i="7" a="1"/>
  <c r="R73" i="7" s="1"/>
  <c r="R74" i="7" a="1"/>
  <c r="R74" i="7" s="1"/>
  <c r="R75" i="7" a="1"/>
  <c r="R75" i="7" s="1"/>
  <c r="R76" i="7" a="1"/>
  <c r="R76" i="7" s="1"/>
  <c r="R78" i="7" a="1"/>
  <c r="R78" i="7" s="1"/>
  <c r="R80" i="7" a="1"/>
  <c r="R80" i="7" s="1"/>
  <c r="R81" i="7" a="1"/>
  <c r="R81" i="7" s="1"/>
  <c r="R82" i="7" a="1"/>
  <c r="R82" i="7" s="1"/>
  <c r="R83" i="7" a="1"/>
  <c r="R83" i="7" s="1"/>
  <c r="R85" i="7" a="1"/>
  <c r="R85" i="7" s="1"/>
  <c r="R86" i="7" a="1"/>
  <c r="R86" i="7" s="1"/>
  <c r="R87" i="7" a="1"/>
  <c r="R87" i="7" s="1"/>
  <c r="R88" i="7" a="1"/>
  <c r="R88" i="7" s="1"/>
  <c r="R90" i="7" a="1"/>
  <c r="R90" i="7" s="1"/>
  <c r="R91" i="7" a="1"/>
  <c r="R91" i="7" s="1"/>
  <c r="R92" i="7" a="1"/>
  <c r="R92" i="7" s="1"/>
  <c r="R93" i="7" a="1"/>
  <c r="R93" i="7" s="1"/>
  <c r="R94" i="7" a="1"/>
  <c r="R94" i="7" s="1"/>
  <c r="R95" i="7" a="1"/>
  <c r="R95" i="7" s="1"/>
  <c r="R97" i="7" a="1"/>
  <c r="R97" i="7" s="1"/>
  <c r="R98" i="7" a="1"/>
  <c r="R98" i="7" s="1"/>
  <c r="R99" i="7" a="1"/>
  <c r="R99" i="7" s="1"/>
  <c r="R100" i="7" a="1"/>
  <c r="R100" i="7" s="1"/>
  <c r="R101" i="7" a="1"/>
  <c r="R101" i="7" s="1"/>
  <c r="Q94" i="2" l="1"/>
  <c r="Q263" i="13" s="1"/>
  <c r="AL162" i="13"/>
  <c r="Q98" i="2"/>
  <c r="Q267" i="13" s="1"/>
  <c r="AL166" i="13"/>
  <c r="Q68" i="2"/>
  <c r="Q237" i="13" s="1"/>
  <c r="AL142" i="13"/>
  <c r="Q55" i="2"/>
  <c r="Q224" i="13" s="1"/>
  <c r="AL130" i="13"/>
  <c r="Q41" i="2"/>
  <c r="Q210" i="13" s="1"/>
  <c r="AL118" i="13"/>
  <c r="Q27" i="2"/>
  <c r="Q196" i="13" s="1"/>
  <c r="AL106" i="13"/>
  <c r="Q12" i="2"/>
  <c r="Q181" i="13" s="1"/>
  <c r="Q93" i="2"/>
  <c r="Q262" i="13" s="1"/>
  <c r="AL161" i="13"/>
  <c r="Q83" i="2"/>
  <c r="Q252" i="13" s="1"/>
  <c r="AL153" i="13"/>
  <c r="Q97" i="2"/>
  <c r="Q266" i="13" s="1"/>
  <c r="AL164" i="13"/>
  <c r="Q82" i="2"/>
  <c r="Q251" i="13" s="1"/>
  <c r="AL152" i="13"/>
  <c r="Q67" i="2"/>
  <c r="Q236" i="13" s="1"/>
  <c r="AL141" i="13"/>
  <c r="Q53" i="2"/>
  <c r="Q222" i="13" s="1"/>
  <c r="AL129" i="13"/>
  <c r="Q40" i="2"/>
  <c r="Q209" i="13" s="1"/>
  <c r="AL117" i="13"/>
  <c r="Q26" i="2"/>
  <c r="Q195" i="13" s="1"/>
  <c r="AL105" i="13"/>
  <c r="Q10" i="2"/>
  <c r="Q179" i="13" s="1"/>
  <c r="AL94" i="13"/>
  <c r="Q81" i="2"/>
  <c r="Q250" i="13" s="1"/>
  <c r="AL151" i="13"/>
  <c r="Q66" i="2"/>
  <c r="Q235" i="13" s="1"/>
  <c r="AL140" i="13"/>
  <c r="Q52" i="2"/>
  <c r="Q221" i="13" s="1"/>
  <c r="AL128" i="13"/>
  <c r="Q39" i="2"/>
  <c r="Q208" i="13" s="1"/>
  <c r="AL116" i="13"/>
  <c r="Q25" i="2"/>
  <c r="Q194" i="13" s="1"/>
  <c r="AL104" i="13"/>
  <c r="Q9" i="2"/>
  <c r="Q178" i="13" s="1"/>
  <c r="AL93" i="13"/>
  <c r="Q80" i="2"/>
  <c r="Q249" i="13" s="1"/>
  <c r="AL150" i="13"/>
  <c r="Q65" i="2"/>
  <c r="Q234" i="13" s="1"/>
  <c r="AL139" i="13"/>
  <c r="Q51" i="2"/>
  <c r="Q220" i="13" s="1"/>
  <c r="AL127" i="13"/>
  <c r="Q37" i="2"/>
  <c r="Q206" i="13" s="1"/>
  <c r="AL115" i="13"/>
  <c r="Q24" i="2"/>
  <c r="Q193" i="13" s="1"/>
  <c r="AL103" i="13"/>
  <c r="Q8" i="2"/>
  <c r="Q177" i="13" s="1"/>
  <c r="AL92" i="13"/>
  <c r="Q36" i="2"/>
  <c r="Q205" i="13" s="1"/>
  <c r="AL114" i="13"/>
  <c r="Q23" i="2"/>
  <c r="Q192" i="13" s="1"/>
  <c r="AL102" i="13"/>
  <c r="Q92" i="2"/>
  <c r="Q261" i="13" s="1"/>
  <c r="AL160" i="13"/>
  <c r="Q76" i="2"/>
  <c r="Q245" i="13" s="1"/>
  <c r="AL149" i="13"/>
  <c r="Q63" i="2"/>
  <c r="Q232" i="13" s="1"/>
  <c r="AL137" i="13"/>
  <c r="Q49" i="2"/>
  <c r="Q218" i="13" s="1"/>
  <c r="AL125" i="13"/>
  <c r="Q35" i="2"/>
  <c r="Q204" i="13" s="1"/>
  <c r="AL113" i="13"/>
  <c r="Q21" i="2"/>
  <c r="Q190" i="13" s="1"/>
  <c r="AL101" i="13"/>
  <c r="Q6" i="2"/>
  <c r="Q175" i="13" s="1"/>
  <c r="AL90" i="13"/>
  <c r="Q75" i="2"/>
  <c r="Q244" i="13" s="1"/>
  <c r="AL148" i="13"/>
  <c r="Q48" i="2"/>
  <c r="Q217" i="13" s="1"/>
  <c r="AL124" i="13"/>
  <c r="Q34" i="2"/>
  <c r="Q203" i="13"/>
  <c r="AL112" i="13"/>
  <c r="Q20" i="2"/>
  <c r="Q189" i="13" s="1"/>
  <c r="AL100" i="13"/>
  <c r="Q5" i="2"/>
  <c r="Q174" i="13" s="1"/>
  <c r="Q50" i="2"/>
  <c r="Q219" i="13" s="1"/>
  <c r="AL126" i="13"/>
  <c r="Q91" i="2"/>
  <c r="Q260" i="13" s="1"/>
  <c r="AL159" i="13"/>
  <c r="Q61" i="2"/>
  <c r="Q230" i="13" s="1"/>
  <c r="AL136" i="13"/>
  <c r="Q90" i="2"/>
  <c r="Q259" i="13" s="1"/>
  <c r="AL158" i="13"/>
  <c r="Q74" i="2"/>
  <c r="Q243" i="13" s="1"/>
  <c r="AL147" i="13"/>
  <c r="Q60" i="2"/>
  <c r="Q229" i="13" s="1"/>
  <c r="AL135" i="13"/>
  <c r="Q47" i="2"/>
  <c r="Q216" i="13" s="1"/>
  <c r="AL123" i="13"/>
  <c r="Q33" i="2"/>
  <c r="Q202" i="13" s="1"/>
  <c r="AL111" i="13"/>
  <c r="Q18" i="2"/>
  <c r="Q187" i="13" s="1"/>
  <c r="AL99" i="13"/>
  <c r="Q4" i="2"/>
  <c r="Q173" i="13" s="1"/>
  <c r="Q95" i="2"/>
  <c r="Q264" i="13" s="1"/>
  <c r="AL163" i="13"/>
  <c r="Q88" i="2"/>
  <c r="Q257" i="13" s="1"/>
  <c r="AL157" i="13"/>
  <c r="Q73" i="2"/>
  <c r="Q242" i="13" s="1"/>
  <c r="AL146" i="13"/>
  <c r="Q59" i="2"/>
  <c r="Q228" i="13" s="1"/>
  <c r="AL134" i="13"/>
  <c r="Q45" i="2"/>
  <c r="Q214" i="13" s="1"/>
  <c r="AL122" i="13"/>
  <c r="Q32" i="2"/>
  <c r="Q201" i="13" s="1"/>
  <c r="AL110" i="13"/>
  <c r="Q17" i="2"/>
  <c r="Q186" i="13" s="1"/>
  <c r="AL98" i="13"/>
  <c r="Q101" i="2"/>
  <c r="Q270" i="13" s="1"/>
  <c r="AL165" i="13"/>
  <c r="Q87" i="2"/>
  <c r="Q256" i="13" s="1"/>
  <c r="AL156" i="13"/>
  <c r="Q72" i="2"/>
  <c r="Q241" i="13" s="1"/>
  <c r="AL145" i="13"/>
  <c r="Q58" i="2"/>
  <c r="Q227" i="13" s="1"/>
  <c r="AL133" i="13"/>
  <c r="Q44" i="2"/>
  <c r="Q213" i="13" s="1"/>
  <c r="AL121" i="13"/>
  <c r="Q31" i="2"/>
  <c r="Q200" i="13"/>
  <c r="AL109" i="13"/>
  <c r="Q16" i="2"/>
  <c r="Q185" i="13" s="1"/>
  <c r="AL97" i="13"/>
  <c r="Q7" i="2"/>
  <c r="Q176" i="13" s="1"/>
  <c r="AL91" i="13"/>
  <c r="Q100" i="2"/>
  <c r="Q269" i="13" s="1"/>
  <c r="AL168" i="13"/>
  <c r="Q86" i="2"/>
  <c r="Q255" i="13" s="1"/>
  <c r="AL155" i="13"/>
  <c r="Q71" i="2"/>
  <c r="Q240" i="13" s="1"/>
  <c r="AL144" i="13"/>
  <c r="Q57" i="2"/>
  <c r="Q226" i="13" s="1"/>
  <c r="AL132" i="13"/>
  <c r="Q43" i="2"/>
  <c r="Q212" i="13" s="1"/>
  <c r="AL120" i="13"/>
  <c r="Q29" i="2"/>
  <c r="Q198" i="13" s="1"/>
  <c r="AL108" i="13"/>
  <c r="Q15" i="2"/>
  <c r="Q184" i="13" s="1"/>
  <c r="AL96" i="13"/>
  <c r="Q64" i="2"/>
  <c r="Q233" i="13" s="1"/>
  <c r="AL138" i="13"/>
  <c r="Q99" i="2"/>
  <c r="Q268" i="13" s="1"/>
  <c r="AL167" i="13"/>
  <c r="Q85" i="2"/>
  <c r="Q254" i="13" s="1"/>
  <c r="AL154" i="13"/>
  <c r="Q70" i="2"/>
  <c r="Q239" i="13" s="1"/>
  <c r="AL143" i="13"/>
  <c r="Q56" i="2"/>
  <c r="Q225" i="13" s="1"/>
  <c r="AL131" i="13"/>
  <c r="Q42" i="2"/>
  <c r="Q211" i="13" s="1"/>
  <c r="AL119" i="13"/>
  <c r="Q28" i="2"/>
  <c r="Q197" i="13" s="1"/>
  <c r="AL107" i="13"/>
  <c r="Q14" i="2"/>
  <c r="Q183" i="13" s="1"/>
  <c r="AL95" i="13"/>
  <c r="S10" i="2"/>
  <c r="S179" i="13" s="1"/>
  <c r="AG12" i="13"/>
  <c r="S21" i="2"/>
  <c r="S190" i="13" s="1"/>
  <c r="AG19" i="13"/>
  <c r="S42" i="2"/>
  <c r="S211" i="13" s="1"/>
  <c r="AG37" i="13"/>
  <c r="S63" i="2"/>
  <c r="S232" i="13" s="1"/>
  <c r="AG55" i="13"/>
  <c r="S85" i="2"/>
  <c r="S254" i="13" s="1"/>
  <c r="AG72" i="13"/>
  <c r="S92" i="2"/>
  <c r="S261" i="13" s="1"/>
  <c r="AG78" i="13"/>
  <c r="S99" i="2"/>
  <c r="S268" i="13" s="1"/>
  <c r="AG85" i="13"/>
  <c r="S4" i="2"/>
  <c r="S173" i="13" s="1"/>
  <c r="S14" i="2"/>
  <c r="S183" i="13" s="1"/>
  <c r="AG13" i="13"/>
  <c r="S35" i="2"/>
  <c r="S204" i="13" s="1"/>
  <c r="AG31" i="13"/>
  <c r="S56" i="2"/>
  <c r="S225" i="13" s="1"/>
  <c r="AG49" i="13"/>
  <c r="S70" i="2"/>
  <c r="S239" i="13" s="1"/>
  <c r="AG61" i="13"/>
  <c r="T6" i="2"/>
  <c r="T175" i="13" s="1"/>
  <c r="AH8" i="13"/>
  <c r="T21" i="2"/>
  <c r="T190" i="13" s="1"/>
  <c r="AH19" i="13"/>
  <c r="T28" i="2"/>
  <c r="T197" i="13" s="1"/>
  <c r="AH25" i="13"/>
  <c r="T35" i="2"/>
  <c r="T204" i="13" s="1"/>
  <c r="AH31" i="13"/>
  <c r="T42" i="2"/>
  <c r="T211" i="13" s="1"/>
  <c r="AH37" i="13"/>
  <c r="T49" i="2"/>
  <c r="T218" i="13" s="1"/>
  <c r="AH43" i="13"/>
  <c r="T56" i="2"/>
  <c r="T225" i="13" s="1"/>
  <c r="AH49" i="13"/>
  <c r="T63" i="2"/>
  <c r="T232" i="13" s="1"/>
  <c r="AH55" i="13"/>
  <c r="T70" i="2"/>
  <c r="T239" i="13" s="1"/>
  <c r="AH61" i="13"/>
  <c r="T76" i="2"/>
  <c r="T245" i="13" s="1"/>
  <c r="AH67" i="13"/>
  <c r="T85" i="2"/>
  <c r="T254" i="13" s="1"/>
  <c r="AH72" i="13"/>
  <c r="T92" i="2"/>
  <c r="T261" i="13" s="1"/>
  <c r="AH78" i="13"/>
  <c r="T99" i="2"/>
  <c r="T268" i="13" s="1"/>
  <c r="AH85" i="13"/>
  <c r="S18" i="2"/>
  <c r="S187" i="13" s="1"/>
  <c r="AG17" i="13"/>
  <c r="S28" i="2"/>
  <c r="S197" i="13" s="1"/>
  <c r="AG25" i="13"/>
  <c r="S49" i="2"/>
  <c r="S218" i="13" s="1"/>
  <c r="AG43" i="13"/>
  <c r="S76" i="2"/>
  <c r="S245" i="13" s="1"/>
  <c r="AG67" i="13"/>
  <c r="T14" i="2"/>
  <c r="T183" i="13" s="1"/>
  <c r="AH13" i="13"/>
  <c r="S7" i="2"/>
  <c r="S176" i="13" s="1"/>
  <c r="AG9" i="13"/>
  <c r="S15" i="2"/>
  <c r="S184" i="13" s="1"/>
  <c r="AG14" i="13"/>
  <c r="S23" i="2"/>
  <c r="S192" i="13" s="1"/>
  <c r="AG20" i="13"/>
  <c r="S29" i="2"/>
  <c r="S198" i="13" s="1"/>
  <c r="AG26" i="13"/>
  <c r="S36" i="2"/>
  <c r="S205" i="13" s="1"/>
  <c r="AG32" i="13"/>
  <c r="S43" i="2"/>
  <c r="S212" i="13" s="1"/>
  <c r="AG38" i="13"/>
  <c r="S50" i="2"/>
  <c r="S219" i="13" s="1"/>
  <c r="AG44" i="13"/>
  <c r="S57" i="2"/>
  <c r="S226" i="13" s="1"/>
  <c r="AG50" i="13"/>
  <c r="S64" i="2"/>
  <c r="S233" i="13" s="1"/>
  <c r="AG56" i="13"/>
  <c r="S71" i="2"/>
  <c r="S240" i="13" s="1"/>
  <c r="AG62" i="13"/>
  <c r="S86" i="2"/>
  <c r="S255" i="13" s="1"/>
  <c r="AG73" i="13"/>
  <c r="S93" i="2"/>
  <c r="S262" i="13" s="1"/>
  <c r="AG79" i="13"/>
  <c r="S100" i="2"/>
  <c r="S269" i="13" s="1"/>
  <c r="AG86" i="13"/>
  <c r="T43" i="2"/>
  <c r="T212" i="13" s="1"/>
  <c r="AH38" i="13"/>
  <c r="T50" i="2"/>
  <c r="T219" i="13" s="1"/>
  <c r="AH44" i="13"/>
  <c r="T57" i="2"/>
  <c r="T226" i="13" s="1"/>
  <c r="AH50" i="13"/>
  <c r="T64" i="2"/>
  <c r="T233" i="13" s="1"/>
  <c r="AH56" i="13"/>
  <c r="T71" i="2"/>
  <c r="T240" i="13" s="1"/>
  <c r="AH62" i="13"/>
  <c r="T86" i="2"/>
  <c r="T255" i="13" s="1"/>
  <c r="AH73" i="13"/>
  <c r="T93" i="2"/>
  <c r="T262" i="13" s="1"/>
  <c r="AH79" i="13"/>
  <c r="T100" i="2"/>
  <c r="T269" i="13" s="1"/>
  <c r="AH86" i="13"/>
  <c r="T36" i="2"/>
  <c r="T205" i="13" s="1"/>
  <c r="AH32" i="13"/>
  <c r="S31" i="2"/>
  <c r="S200" i="13" s="1"/>
  <c r="AG27" i="13"/>
  <c r="S44" i="2"/>
  <c r="S213" i="13" s="1"/>
  <c r="AG39" i="13"/>
  <c r="S51" i="2"/>
  <c r="S220" i="13" s="1"/>
  <c r="AG45" i="13"/>
  <c r="S58" i="2"/>
  <c r="S227" i="13" s="1"/>
  <c r="AG51" i="13"/>
  <c r="S65" i="2"/>
  <c r="S234" i="13" s="1"/>
  <c r="AG57" i="13"/>
  <c r="S72" i="2"/>
  <c r="S241" i="13" s="1"/>
  <c r="AG63" i="13"/>
  <c r="S80" i="2"/>
  <c r="S249" i="13" s="1"/>
  <c r="AG68" i="13"/>
  <c r="S87" i="2"/>
  <c r="S256" i="13" s="1"/>
  <c r="AG74" i="13"/>
  <c r="S94" i="2"/>
  <c r="S263" i="13" s="1"/>
  <c r="AG80" i="13"/>
  <c r="S101" i="2"/>
  <c r="S270" i="13" s="1"/>
  <c r="AG83" i="13"/>
  <c r="T15" i="2"/>
  <c r="T184" i="13" s="1"/>
  <c r="AH14" i="13"/>
  <c r="S8" i="2"/>
  <c r="S177" i="13" s="1"/>
  <c r="AG10" i="13"/>
  <c r="S37" i="2"/>
  <c r="S206" i="13" s="1"/>
  <c r="AG33" i="13"/>
  <c r="T16" i="2"/>
  <c r="T185" i="13" s="1"/>
  <c r="AH15" i="13"/>
  <c r="T24" i="2"/>
  <c r="T193" i="13" s="1"/>
  <c r="AH21" i="13"/>
  <c r="T31" i="2"/>
  <c r="T200" i="13" s="1"/>
  <c r="AH27" i="13"/>
  <c r="T37" i="2"/>
  <c r="T206" i="13" s="1"/>
  <c r="AH33" i="13"/>
  <c r="T44" i="2"/>
  <c r="T213" i="13" s="1"/>
  <c r="AH39" i="13"/>
  <c r="T51" i="2"/>
  <c r="T220" i="13" s="1"/>
  <c r="AH45" i="13"/>
  <c r="T58" i="2"/>
  <c r="T227" i="13" s="1"/>
  <c r="AH51" i="13"/>
  <c r="T65" i="2"/>
  <c r="T234" i="13" s="1"/>
  <c r="AH57" i="13"/>
  <c r="T72" i="2"/>
  <c r="T241" i="13" s="1"/>
  <c r="AH63" i="13"/>
  <c r="T80" i="2"/>
  <c r="T249" i="13" s="1"/>
  <c r="AH68" i="13"/>
  <c r="T87" i="2"/>
  <c r="T256" i="13" s="1"/>
  <c r="AH74" i="13"/>
  <c r="T94" i="2"/>
  <c r="T263" i="13" s="1"/>
  <c r="AH80" i="13"/>
  <c r="T101" i="2"/>
  <c r="T270" i="13" s="1"/>
  <c r="AH83" i="13"/>
  <c r="T23" i="2"/>
  <c r="T192" i="13" s="1"/>
  <c r="AH20" i="13"/>
  <c r="S24" i="2"/>
  <c r="S193" i="13" s="1"/>
  <c r="AG21" i="13"/>
  <c r="T8" i="2"/>
  <c r="T177" i="13" s="1"/>
  <c r="AH10" i="13"/>
  <c r="S9" i="2"/>
  <c r="S178" i="13" s="1"/>
  <c r="AG11" i="13"/>
  <c r="S17" i="2"/>
  <c r="S186" i="13" s="1"/>
  <c r="AG16" i="13"/>
  <c r="S25" i="2"/>
  <c r="S194" i="13" s="1"/>
  <c r="AG22" i="13"/>
  <c r="S32" i="2"/>
  <c r="S201" i="13" s="1"/>
  <c r="AG28" i="13"/>
  <c r="S39" i="2"/>
  <c r="S208" i="13" s="1"/>
  <c r="AG34" i="13"/>
  <c r="S45" i="2"/>
  <c r="S214" i="13" s="1"/>
  <c r="AG40" i="13"/>
  <c r="S52" i="2"/>
  <c r="S221" i="13" s="1"/>
  <c r="AG46" i="13"/>
  <c r="S59" i="2"/>
  <c r="S228" i="13" s="1"/>
  <c r="AG52" i="13"/>
  <c r="S66" i="2"/>
  <c r="S235" i="13" s="1"/>
  <c r="AG58" i="13"/>
  <c r="S73" i="2"/>
  <c r="S242" i="13" s="1"/>
  <c r="AG64" i="13"/>
  <c r="S81" i="2"/>
  <c r="S250" i="13" s="1"/>
  <c r="AG69" i="13"/>
  <c r="S88" i="2"/>
  <c r="S257" i="13" s="1"/>
  <c r="AG75" i="13"/>
  <c r="S95" i="2"/>
  <c r="S264" i="13" s="1"/>
  <c r="AG81" i="13"/>
  <c r="T29" i="2"/>
  <c r="T198" i="13" s="1"/>
  <c r="AH26" i="13"/>
  <c r="S16" i="2"/>
  <c r="S185" i="13" s="1"/>
  <c r="AG15" i="13"/>
  <c r="T9" i="2"/>
  <c r="T178" i="13" s="1"/>
  <c r="AH11" i="13"/>
  <c r="T17" i="2"/>
  <c r="T186" i="13" s="1"/>
  <c r="AH16" i="13"/>
  <c r="T25" i="2"/>
  <c r="T194" i="13" s="1"/>
  <c r="AH22" i="13"/>
  <c r="T32" i="2"/>
  <c r="T201" i="13" s="1"/>
  <c r="AH28" i="13"/>
  <c r="T39" i="2"/>
  <c r="T208" i="13" s="1"/>
  <c r="AH34" i="13"/>
  <c r="T45" i="2"/>
  <c r="T214" i="13" s="1"/>
  <c r="AH40" i="13"/>
  <c r="T52" i="2"/>
  <c r="T221" i="13" s="1"/>
  <c r="AH46" i="13"/>
  <c r="T59" i="2"/>
  <c r="T228" i="13" s="1"/>
  <c r="AH52" i="13"/>
  <c r="T66" i="2"/>
  <c r="T235" i="13" s="1"/>
  <c r="AH58" i="13"/>
  <c r="T73" i="2"/>
  <c r="T242" i="13" s="1"/>
  <c r="AH64" i="13"/>
  <c r="T81" i="2"/>
  <c r="T250" i="13" s="1"/>
  <c r="AH69" i="13"/>
  <c r="T88" i="2"/>
  <c r="T257" i="13" s="1"/>
  <c r="AH75" i="13"/>
  <c r="T95" i="2"/>
  <c r="T264" i="13" s="1"/>
  <c r="AH81" i="13"/>
  <c r="S33" i="2"/>
  <c r="S202" i="13" s="1"/>
  <c r="AG29" i="13"/>
  <c r="S60" i="2"/>
  <c r="S229" i="13" s="1"/>
  <c r="AG53" i="13"/>
  <c r="S67" i="2"/>
  <c r="S236" i="13" s="1"/>
  <c r="AG59" i="13"/>
  <c r="S74" i="2"/>
  <c r="S243" i="13" s="1"/>
  <c r="AG65" i="13"/>
  <c r="S82" i="2"/>
  <c r="S251" i="13" s="1"/>
  <c r="AG70" i="13"/>
  <c r="S90" i="2"/>
  <c r="S259" i="13" s="1"/>
  <c r="AG76" i="13"/>
  <c r="S97" i="2"/>
  <c r="S266" i="13" s="1"/>
  <c r="AG82" i="13"/>
  <c r="T7" i="2"/>
  <c r="T176" i="13" s="1"/>
  <c r="AH9" i="13"/>
  <c r="S40" i="2"/>
  <c r="S209" i="13" s="1"/>
  <c r="AG35" i="13"/>
  <c r="T18" i="2"/>
  <c r="T187" i="13" s="1"/>
  <c r="AH17" i="13"/>
  <c r="T26" i="2"/>
  <c r="T195" i="13"/>
  <c r="AH23" i="13"/>
  <c r="T33" i="2"/>
  <c r="T202" i="13" s="1"/>
  <c r="AH29" i="13"/>
  <c r="T40" i="2"/>
  <c r="T209" i="13" s="1"/>
  <c r="AH35" i="13"/>
  <c r="T47" i="2"/>
  <c r="T216" i="13" s="1"/>
  <c r="AH41" i="13"/>
  <c r="T53" i="2"/>
  <c r="T222" i="13" s="1"/>
  <c r="AH47" i="13"/>
  <c r="T60" i="2"/>
  <c r="T229" i="13" s="1"/>
  <c r="AH53" i="13"/>
  <c r="T67" i="2"/>
  <c r="T236" i="13" s="1"/>
  <c r="AH59" i="13"/>
  <c r="T74" i="2"/>
  <c r="T243" i="13" s="1"/>
  <c r="AH65" i="13"/>
  <c r="T82" i="2"/>
  <c r="T251" i="13" s="1"/>
  <c r="AH70" i="13"/>
  <c r="T90" i="2"/>
  <c r="T259" i="13" s="1"/>
  <c r="AH76" i="13"/>
  <c r="T97" i="2"/>
  <c r="T266" i="13" s="1"/>
  <c r="AH82" i="13"/>
  <c r="S26" i="2"/>
  <c r="S195" i="13" s="1"/>
  <c r="AG23" i="13"/>
  <c r="S53" i="2"/>
  <c r="S222" i="13" s="1"/>
  <c r="AG47" i="13"/>
  <c r="T4" i="2"/>
  <c r="T173" i="13" s="1"/>
  <c r="T10" i="2"/>
  <c r="T179" i="13" s="1"/>
  <c r="AH12" i="13"/>
  <c r="S5" i="2"/>
  <c r="S12" i="2"/>
  <c r="S181" i="13" s="1"/>
  <c r="S20" i="2"/>
  <c r="S189" i="13" s="1"/>
  <c r="AG18" i="13"/>
  <c r="S27" i="2"/>
  <c r="S196" i="13" s="1"/>
  <c r="AG24" i="13"/>
  <c r="S34" i="2"/>
  <c r="S203" i="13" s="1"/>
  <c r="AG30" i="13"/>
  <c r="S41" i="2"/>
  <c r="S210" i="13" s="1"/>
  <c r="AG36" i="13"/>
  <c r="S48" i="2"/>
  <c r="S217" i="13" s="1"/>
  <c r="AG42" i="13"/>
  <c r="S55" i="2"/>
  <c r="S224" i="13" s="1"/>
  <c r="AG48" i="13"/>
  <c r="S61" i="2"/>
  <c r="S230" i="13" s="1"/>
  <c r="AG54" i="13"/>
  <c r="S68" i="2"/>
  <c r="S237" i="13" s="1"/>
  <c r="AG60" i="13"/>
  <c r="S75" i="2"/>
  <c r="S244" i="13" s="1"/>
  <c r="AG66" i="13"/>
  <c r="S83" i="2"/>
  <c r="S252" i="13" s="1"/>
  <c r="AG71" i="13"/>
  <c r="S91" i="2"/>
  <c r="S260" i="13" s="1"/>
  <c r="AG77" i="13"/>
  <c r="S98" i="2"/>
  <c r="S267" i="13" s="1"/>
  <c r="AG84" i="13"/>
  <c r="S47" i="2"/>
  <c r="S216" i="13" s="1"/>
  <c r="AG41" i="13"/>
  <c r="T5" i="2"/>
  <c r="T174" i="13" s="1"/>
  <c r="T12" i="2"/>
  <c r="T181" i="13" s="1"/>
  <c r="T20" i="2"/>
  <c r="T189" i="13" s="1"/>
  <c r="AH18" i="13"/>
  <c r="T27" i="2"/>
  <c r="T196" i="13" s="1"/>
  <c r="AH24" i="13"/>
  <c r="T34" i="2"/>
  <c r="T203" i="13" s="1"/>
  <c r="AH30" i="13"/>
  <c r="T41" i="2"/>
  <c r="T210" i="13" s="1"/>
  <c r="AH36" i="13"/>
  <c r="T48" i="2"/>
  <c r="T217" i="13" s="1"/>
  <c r="AH42" i="13"/>
  <c r="AH48" i="13"/>
  <c r="T61" i="2"/>
  <c r="T230" i="13" s="1"/>
  <c r="AH54" i="13"/>
  <c r="T68" i="2"/>
  <c r="T237" i="13" s="1"/>
  <c r="AH60" i="13"/>
  <c r="T75" i="2"/>
  <c r="T244" i="13" s="1"/>
  <c r="AH66" i="13"/>
  <c r="T83" i="2"/>
  <c r="T252" i="13" s="1"/>
  <c r="AH71" i="13"/>
  <c r="T91" i="2"/>
  <c r="T260" i="13" s="1"/>
  <c r="AH77" i="13"/>
  <c r="T98" i="2"/>
  <c r="T267" i="13" s="1"/>
  <c r="AH84" i="13"/>
  <c r="S78" i="2"/>
  <c r="S247" i="13" s="1"/>
  <c r="T103" i="7"/>
  <c r="T78" i="2"/>
  <c r="U103" i="7"/>
  <c r="Q78" i="2"/>
  <c r="R103" i="7"/>
  <c r="R19" i="7"/>
  <c r="U54" i="7"/>
  <c r="R13" i="7"/>
  <c r="R79" i="7"/>
  <c r="R84" i="7"/>
  <c r="R46" i="7"/>
  <c r="T55" i="2"/>
  <c r="T224" i="13" s="1"/>
  <c r="R38" i="7"/>
  <c r="R54" i="7"/>
  <c r="R30" i="7"/>
  <c r="T30" i="7"/>
  <c r="T46" i="7"/>
  <c r="T79" i="7"/>
  <c r="U13" i="7"/>
  <c r="T13" i="7"/>
  <c r="U84" i="7"/>
  <c r="T19" i="7"/>
  <c r="U30" i="7"/>
  <c r="T84" i="7"/>
  <c r="U38" i="7"/>
  <c r="R22" i="7"/>
  <c r="U89" i="7"/>
  <c r="U79" i="7"/>
  <c r="T69" i="7"/>
  <c r="U62" i="7"/>
  <c r="T54" i="7"/>
  <c r="T22" i="7"/>
  <c r="U96" i="7"/>
  <c r="R89" i="7"/>
  <c r="T62" i="7"/>
  <c r="U69" i="7"/>
  <c r="T89" i="7"/>
  <c r="T96" i="7"/>
  <c r="R69" i="7"/>
  <c r="T38" i="7"/>
  <c r="U22" i="7"/>
  <c r="R96" i="7"/>
  <c r="R62" i="7"/>
  <c r="U46" i="7"/>
  <c r="U19" i="7"/>
  <c r="Q69" i="2" l="1"/>
  <c r="AO184" i="13" s="1"/>
  <c r="Q30" i="2"/>
  <c r="AO179" i="13" s="1"/>
  <c r="AO173" i="13"/>
  <c r="Q22" i="2"/>
  <c r="AO178" i="13" s="1"/>
  <c r="Q54" i="2"/>
  <c r="AO182" i="13" s="1"/>
  <c r="Q38" i="2"/>
  <c r="AO180" i="13" s="1"/>
  <c r="Q13" i="2"/>
  <c r="AO176" i="13" s="1"/>
  <c r="AQ174" i="13"/>
  <c r="Q96" i="2"/>
  <c r="Q265" i="13" s="1"/>
  <c r="Q19" i="2"/>
  <c r="AO177" i="13" s="1"/>
  <c r="Q46" i="2"/>
  <c r="AO181" i="13" s="1"/>
  <c r="Q89" i="2"/>
  <c r="AO188" i="13" s="1"/>
  <c r="Q84" i="2"/>
  <c r="AO187" i="13" s="1"/>
  <c r="Q253" i="13"/>
  <c r="AO174" i="13"/>
  <c r="Q79" i="2"/>
  <c r="AO186" i="13" s="1"/>
  <c r="Q247" i="13"/>
  <c r="Q62" i="2"/>
  <c r="AO183" i="13" s="1"/>
  <c r="T62" i="2"/>
  <c r="AR183" i="13" s="1"/>
  <c r="S79" i="2"/>
  <c r="AQ186" i="13" s="1"/>
  <c r="S46" i="2"/>
  <c r="AQ181" i="13" s="1"/>
  <c r="AQ173" i="13"/>
  <c r="T54" i="2"/>
  <c r="AR182" i="13" s="1"/>
  <c r="T22" i="2"/>
  <c r="AR178" i="13" s="1"/>
  <c r="S38" i="2"/>
  <c r="AQ180" i="13" s="1"/>
  <c r="T79" i="2"/>
  <c r="AR186" i="13" s="1"/>
  <c r="S30" i="2"/>
  <c r="AQ179" i="13" s="1"/>
  <c r="S54" i="2"/>
  <c r="AQ182" i="13" s="1"/>
  <c r="S69" i="2"/>
  <c r="AQ184" i="13" s="1"/>
  <c r="T89" i="2"/>
  <c r="AR188" i="13" s="1"/>
  <c r="S174" i="13"/>
  <c r="S89" i="2"/>
  <c r="AQ188" i="13" s="1"/>
  <c r="T38" i="2"/>
  <c r="AR180" i="13" s="1"/>
  <c r="T69" i="2"/>
  <c r="AR184" i="13" s="1"/>
  <c r="S84" i="2"/>
  <c r="AQ187" i="13" s="1"/>
  <c r="S96" i="2"/>
  <c r="S265" i="13" s="1"/>
  <c r="S19" i="2"/>
  <c r="AQ177" i="13" s="1"/>
  <c r="T13" i="2"/>
  <c r="AR176" i="13" s="1"/>
  <c r="T19" i="2"/>
  <c r="AR177" i="13" s="1"/>
  <c r="T96" i="2"/>
  <c r="T265" i="13" s="1"/>
  <c r="T84" i="2"/>
  <c r="AR187" i="13" s="1"/>
  <c r="AR174" i="13"/>
  <c r="AR173" i="13"/>
  <c r="Y4" i="13"/>
  <c r="S62" i="2"/>
  <c r="AQ183" i="13" s="1"/>
  <c r="T30" i="2"/>
  <c r="AR179" i="13" s="1"/>
  <c r="T46" i="2"/>
  <c r="AR181" i="13" s="1"/>
  <c r="S22" i="2"/>
  <c r="AQ178" i="13" s="1"/>
  <c r="S13" i="2"/>
  <c r="AQ176" i="13" s="1"/>
  <c r="T247" i="13"/>
  <c r="P102" i="2"/>
  <c r="P77" i="2"/>
  <c r="P246" i="13" s="1"/>
  <c r="P11" i="2"/>
  <c r="P180" i="13" s="1"/>
  <c r="Q4" i="7" a="1"/>
  <c r="Q4" i="7" s="1"/>
  <c r="Q5" i="7" a="1"/>
  <c r="Q5" i="7" s="1"/>
  <c r="Q6" i="7" a="1"/>
  <c r="Q6" i="7" s="1"/>
  <c r="Q7" i="7" a="1"/>
  <c r="Q7" i="7" s="1"/>
  <c r="Q8" i="7" a="1"/>
  <c r="Q8" i="7" s="1"/>
  <c r="Q9" i="7" a="1"/>
  <c r="Q9" i="7" s="1"/>
  <c r="Q10" i="7" a="1"/>
  <c r="Q10" i="7" s="1"/>
  <c r="Q12" i="7" a="1"/>
  <c r="Q12" i="7" s="1"/>
  <c r="Q14" i="7" a="1"/>
  <c r="Q14" i="7" s="1"/>
  <c r="Q15" i="7" a="1"/>
  <c r="Q15" i="7" s="1"/>
  <c r="Q16" i="7" a="1"/>
  <c r="Q16" i="7" s="1"/>
  <c r="Q17" i="7" a="1"/>
  <c r="Q17" i="7" s="1"/>
  <c r="Q18" i="7" a="1"/>
  <c r="Q18" i="7" s="1"/>
  <c r="Q20" i="7" a="1"/>
  <c r="Q20" i="7" s="1"/>
  <c r="Q21" i="7" a="1"/>
  <c r="Q21" i="7" s="1"/>
  <c r="Q23" i="7" a="1"/>
  <c r="Q23" i="7" s="1"/>
  <c r="Q24" i="7" a="1"/>
  <c r="Q24" i="7" s="1"/>
  <c r="Q25" i="7" a="1"/>
  <c r="Q25" i="7" s="1"/>
  <c r="Q26" i="7" a="1"/>
  <c r="Q26" i="7" s="1"/>
  <c r="Q27" i="7" a="1"/>
  <c r="Q27" i="7" s="1"/>
  <c r="Q28" i="7" a="1"/>
  <c r="Q28" i="7" s="1"/>
  <c r="Q29" i="7" a="1"/>
  <c r="Q29" i="7" s="1"/>
  <c r="Q31" i="7" a="1"/>
  <c r="Q31" i="7" s="1"/>
  <c r="Q32" i="7" a="1"/>
  <c r="Q32" i="7" s="1"/>
  <c r="Q33" i="7" a="1"/>
  <c r="Q33" i="7" s="1"/>
  <c r="Q34" i="7" a="1"/>
  <c r="Q34" i="7" s="1"/>
  <c r="Q35" i="7" a="1"/>
  <c r="Q35" i="7" s="1"/>
  <c r="Q36" i="7" a="1"/>
  <c r="Q36" i="7" s="1"/>
  <c r="Q37" i="7" a="1"/>
  <c r="Q37" i="7" s="1"/>
  <c r="Q39" i="7" a="1"/>
  <c r="Q39" i="7" s="1"/>
  <c r="Q40" i="7" a="1"/>
  <c r="Q40" i="7" s="1"/>
  <c r="Q41" i="7" a="1"/>
  <c r="Q41" i="7" s="1"/>
  <c r="Q42" i="7" a="1"/>
  <c r="Q42" i="7" s="1"/>
  <c r="Q43" i="7" a="1"/>
  <c r="Q43" i="7" s="1"/>
  <c r="Q44" i="7" a="1"/>
  <c r="Q44" i="7" s="1"/>
  <c r="Q45" i="7" a="1"/>
  <c r="Q45" i="7" s="1"/>
  <c r="Q47" i="7" a="1"/>
  <c r="Q47" i="7" s="1"/>
  <c r="Q48" i="7" a="1"/>
  <c r="Q48" i="7" s="1"/>
  <c r="Q49" i="7" a="1"/>
  <c r="Q49" i="7" s="1"/>
  <c r="Q50" i="7" a="1"/>
  <c r="Q50" i="7" s="1"/>
  <c r="Q51" i="7" a="1"/>
  <c r="Q51" i="7" s="1"/>
  <c r="Q52" i="7" a="1"/>
  <c r="Q52" i="7" s="1"/>
  <c r="Q53" i="7" a="1"/>
  <c r="Q53" i="7" s="1"/>
  <c r="Q55" i="7" a="1"/>
  <c r="Q55" i="7" s="1"/>
  <c r="Q56" i="7" a="1"/>
  <c r="Q56" i="7" s="1"/>
  <c r="Q57" i="7" a="1"/>
  <c r="Q57" i="7" s="1"/>
  <c r="Q58" i="7" a="1"/>
  <c r="Q58" i="7" s="1"/>
  <c r="Q59" i="7" a="1"/>
  <c r="Q59" i="7" s="1"/>
  <c r="Q60" i="7" a="1"/>
  <c r="Q60" i="7" s="1"/>
  <c r="Q61" i="7" a="1"/>
  <c r="Q61" i="7" s="1"/>
  <c r="Q63" i="7" a="1"/>
  <c r="Q63" i="7" s="1"/>
  <c r="Q64" i="7" a="1"/>
  <c r="Q64" i="7" s="1"/>
  <c r="Q65" i="7" a="1"/>
  <c r="Q65" i="7" s="1"/>
  <c r="Q66" i="7" a="1"/>
  <c r="Q66" i="7" s="1"/>
  <c r="Q67" i="7" a="1"/>
  <c r="Q67" i="7" s="1"/>
  <c r="Q68" i="7" a="1"/>
  <c r="Q68" i="7" s="1"/>
  <c r="Q70" i="7" a="1"/>
  <c r="Q70" i="7" s="1"/>
  <c r="Q71" i="7" a="1"/>
  <c r="Q71" i="7" s="1"/>
  <c r="Q72" i="7" a="1"/>
  <c r="Q72" i="7" s="1"/>
  <c r="Q73" i="7" a="1"/>
  <c r="Q73" i="7" s="1"/>
  <c r="Q74" i="7" a="1"/>
  <c r="Q74" i="7" s="1"/>
  <c r="Q75" i="7" a="1"/>
  <c r="Q75" i="7" s="1"/>
  <c r="Q76" i="7" a="1"/>
  <c r="Q76" i="7" s="1"/>
  <c r="Q78" i="7" a="1"/>
  <c r="Q78" i="7" s="1"/>
  <c r="Q80" i="7" a="1"/>
  <c r="Q80" i="7" s="1"/>
  <c r="Q81" i="7" a="1"/>
  <c r="Q81" i="7" s="1"/>
  <c r="Q82" i="7" a="1"/>
  <c r="Q82" i="7" s="1"/>
  <c r="Q83" i="7" a="1"/>
  <c r="Q83" i="7" s="1"/>
  <c r="Q85" i="7" a="1"/>
  <c r="Q85" i="7" s="1"/>
  <c r="Q86" i="7" a="1"/>
  <c r="Q86" i="7" s="1"/>
  <c r="Q87" i="7" a="1"/>
  <c r="Q87" i="7" s="1"/>
  <c r="Q88" i="7" a="1"/>
  <c r="Q88" i="7" s="1"/>
  <c r="Q90" i="7" a="1"/>
  <c r="Q90" i="7" s="1"/>
  <c r="Q91" i="7" a="1"/>
  <c r="Q91" i="7" s="1"/>
  <c r="Q92" i="7" a="1"/>
  <c r="Q92" i="7" s="1"/>
  <c r="Q93" i="7" a="1"/>
  <c r="Q93" i="7" s="1"/>
  <c r="Q94" i="7" a="1"/>
  <c r="Q94" i="7" s="1"/>
  <c r="Q95" i="7" a="1"/>
  <c r="Q95" i="7" s="1"/>
  <c r="Q97" i="7" a="1"/>
  <c r="Q97" i="7" s="1"/>
  <c r="Q98" i="7" a="1"/>
  <c r="Q98" i="7" s="1"/>
  <c r="Q99" i="7" a="1"/>
  <c r="Q99" i="7" s="1"/>
  <c r="Q100" i="7" a="1"/>
  <c r="Q100" i="7" s="1"/>
  <c r="Q101" i="7" a="1"/>
  <c r="Q101" i="7" s="1"/>
  <c r="P101" i="7" a="1"/>
  <c r="P101" i="7" s="1"/>
  <c r="O101" i="7" a="1"/>
  <c r="O101" i="7" s="1"/>
  <c r="N101" i="7" a="1"/>
  <c r="N101" i="7" s="1"/>
  <c r="M101" i="7" a="1"/>
  <c r="M101" i="7" s="1"/>
  <c r="L101" i="7" a="1"/>
  <c r="L101" i="7" s="1"/>
  <c r="K101" i="7" a="1"/>
  <c r="K101" i="7" s="1"/>
  <c r="J101" i="7" a="1"/>
  <c r="J101" i="7" s="1"/>
  <c r="I101" i="7" a="1"/>
  <c r="I101" i="7" s="1"/>
  <c r="H101" i="7" a="1"/>
  <c r="H101" i="7" s="1"/>
  <c r="G101" i="7" a="1"/>
  <c r="G101" i="7" s="1"/>
  <c r="F101" i="7" a="1"/>
  <c r="F101" i="7" s="1"/>
  <c r="P100" i="7" a="1"/>
  <c r="P100" i="7" s="1"/>
  <c r="O100" i="7" a="1"/>
  <c r="O100" i="7" s="1"/>
  <c r="N100" i="7" a="1"/>
  <c r="N100" i="7" s="1"/>
  <c r="M100" i="7" a="1"/>
  <c r="M100" i="7" s="1"/>
  <c r="L100" i="7" a="1"/>
  <c r="L100" i="7" s="1"/>
  <c r="K100" i="7" a="1"/>
  <c r="K100" i="7" s="1"/>
  <c r="J100" i="7" a="1"/>
  <c r="J100" i="7" s="1"/>
  <c r="I100" i="7" a="1"/>
  <c r="I100" i="7" s="1"/>
  <c r="H100" i="7" a="1"/>
  <c r="H100" i="7" s="1"/>
  <c r="G100" i="7" a="1"/>
  <c r="G100" i="7" s="1"/>
  <c r="P99" i="7" a="1"/>
  <c r="P99" i="7" s="1"/>
  <c r="O99" i="7" a="1"/>
  <c r="O99" i="7" s="1"/>
  <c r="N99" i="7" a="1"/>
  <c r="N99" i="7" s="1"/>
  <c r="M99" i="7" a="1"/>
  <c r="M99" i="7" s="1"/>
  <c r="L99" i="7" a="1"/>
  <c r="L99" i="7" s="1"/>
  <c r="K99" i="7" a="1"/>
  <c r="K99" i="7" s="1"/>
  <c r="J99" i="7" a="1"/>
  <c r="J99" i="7" s="1"/>
  <c r="I99" i="7" a="1"/>
  <c r="I99" i="7" s="1"/>
  <c r="H99" i="7" a="1"/>
  <c r="H99" i="7" s="1"/>
  <c r="G99" i="7" a="1"/>
  <c r="G99" i="7" s="1"/>
  <c r="P98" i="7" a="1"/>
  <c r="P98" i="7" s="1"/>
  <c r="O98" i="7" a="1"/>
  <c r="O98" i="7" s="1"/>
  <c r="N98" i="7" a="1"/>
  <c r="N98" i="7" s="1"/>
  <c r="M98" i="7" a="1"/>
  <c r="M98" i="7" s="1"/>
  <c r="L98" i="7" a="1"/>
  <c r="L98" i="7" s="1"/>
  <c r="K98" i="7" a="1"/>
  <c r="K98" i="7" s="1"/>
  <c r="J98" i="7" a="1"/>
  <c r="J98" i="7" s="1"/>
  <c r="I98" i="7" a="1"/>
  <c r="I98" i="7" s="1"/>
  <c r="H98" i="7" a="1"/>
  <c r="H98" i="7" s="1"/>
  <c r="G98" i="7" a="1"/>
  <c r="G98" i="7" s="1"/>
  <c r="P97" i="7" a="1"/>
  <c r="P97" i="7" s="1"/>
  <c r="O97" i="7" a="1"/>
  <c r="O97" i="7" s="1"/>
  <c r="N97" i="7" a="1"/>
  <c r="N97" i="7" s="1"/>
  <c r="M97" i="7" a="1"/>
  <c r="M97" i="7" s="1"/>
  <c r="L97" i="7" a="1"/>
  <c r="L97" i="7" s="1"/>
  <c r="K97" i="7" a="1"/>
  <c r="K97" i="7" s="1"/>
  <c r="J97" i="7" a="1"/>
  <c r="J97" i="7" s="1"/>
  <c r="I97" i="7" a="1"/>
  <c r="I97" i="7" s="1"/>
  <c r="H97" i="7" a="1"/>
  <c r="H97" i="7" s="1"/>
  <c r="G97" i="7" a="1"/>
  <c r="G97" i="7" s="1"/>
  <c r="F97" i="7" a="1"/>
  <c r="F97" i="7" s="1"/>
  <c r="P95" i="7" a="1"/>
  <c r="P95" i="7" s="1"/>
  <c r="O95" i="7" a="1"/>
  <c r="O95" i="7" s="1"/>
  <c r="N95" i="7" a="1"/>
  <c r="N95" i="7" s="1"/>
  <c r="M95" i="7" a="1"/>
  <c r="M95" i="7" s="1"/>
  <c r="L95" i="7" a="1"/>
  <c r="L95" i="7" s="1"/>
  <c r="K95" i="7" a="1"/>
  <c r="K95" i="7" s="1"/>
  <c r="J95" i="7" a="1"/>
  <c r="J95" i="7" s="1"/>
  <c r="I95" i="7" a="1"/>
  <c r="I95" i="7" s="1"/>
  <c r="H95" i="7" a="1"/>
  <c r="H95" i="7" s="1"/>
  <c r="G95" i="7" a="1"/>
  <c r="G95" i="7" s="1"/>
  <c r="P94" i="7" a="1"/>
  <c r="P94" i="7" s="1"/>
  <c r="O94" i="7" a="1"/>
  <c r="O94" i="7" s="1"/>
  <c r="N94" i="7" a="1"/>
  <c r="N94" i="7" s="1"/>
  <c r="M94" i="7" a="1"/>
  <c r="M94" i="7" s="1"/>
  <c r="L94" i="7" a="1"/>
  <c r="L94" i="7" s="1"/>
  <c r="K94" i="7" a="1"/>
  <c r="K94" i="7" s="1"/>
  <c r="J94" i="7" a="1"/>
  <c r="J94" i="7" s="1"/>
  <c r="I94" i="7" a="1"/>
  <c r="I94" i="7" s="1"/>
  <c r="H94" i="7" a="1"/>
  <c r="H94" i="7" s="1"/>
  <c r="G94" i="7" a="1"/>
  <c r="G94" i="7" s="1"/>
  <c r="P93" i="7" a="1"/>
  <c r="P93" i="7" s="1"/>
  <c r="O93" i="7" a="1"/>
  <c r="O93" i="7" s="1"/>
  <c r="N93" i="7" a="1"/>
  <c r="N93" i="7" s="1"/>
  <c r="M93" i="7" a="1"/>
  <c r="M93" i="7" s="1"/>
  <c r="L93" i="7" a="1"/>
  <c r="L93" i="7" s="1"/>
  <c r="K93" i="7" a="1"/>
  <c r="K93" i="7" s="1"/>
  <c r="J93" i="7" a="1"/>
  <c r="J93" i="7" s="1"/>
  <c r="I93" i="7" a="1"/>
  <c r="I93" i="7" s="1"/>
  <c r="H93" i="7" a="1"/>
  <c r="H93" i="7" s="1"/>
  <c r="G93" i="7" a="1"/>
  <c r="G93" i="7" s="1"/>
  <c r="F93" i="7" a="1"/>
  <c r="F93" i="7" s="1"/>
  <c r="P92" i="7" a="1"/>
  <c r="P92" i="7" s="1"/>
  <c r="O92" i="7" a="1"/>
  <c r="O92" i="7" s="1"/>
  <c r="N92" i="7" a="1"/>
  <c r="N92" i="7" s="1"/>
  <c r="M92" i="7" a="1"/>
  <c r="M92" i="7" s="1"/>
  <c r="L92" i="7" a="1"/>
  <c r="L92" i="7" s="1"/>
  <c r="K92" i="7" a="1"/>
  <c r="K92" i="7" s="1"/>
  <c r="J92" i="7" a="1"/>
  <c r="J92" i="7" s="1"/>
  <c r="I92" i="7" a="1"/>
  <c r="I92" i="7" s="1"/>
  <c r="H92" i="7" a="1"/>
  <c r="H92" i="7" s="1"/>
  <c r="G92" i="7" a="1"/>
  <c r="G92" i="7" s="1"/>
  <c r="F92" i="7" a="1"/>
  <c r="F92" i="7" s="1"/>
  <c r="P91" i="7" a="1"/>
  <c r="P91" i="7" s="1"/>
  <c r="O91" i="7" a="1"/>
  <c r="O91" i="7" s="1"/>
  <c r="N91" i="7" a="1"/>
  <c r="N91" i="7" s="1"/>
  <c r="M91" i="7" a="1"/>
  <c r="M91" i="7" s="1"/>
  <c r="L91" i="7" a="1"/>
  <c r="L91" i="7" s="1"/>
  <c r="K91" i="7" a="1"/>
  <c r="K91" i="7" s="1"/>
  <c r="J91" i="7" a="1"/>
  <c r="J91" i="7" s="1"/>
  <c r="I91" i="7" a="1"/>
  <c r="I91" i="7" s="1"/>
  <c r="H91" i="7" a="1"/>
  <c r="H91" i="7" s="1"/>
  <c r="G91" i="7" a="1"/>
  <c r="G91" i="7" s="1"/>
  <c r="F91" i="7" a="1"/>
  <c r="F91" i="7" s="1"/>
  <c r="P90" i="7" a="1"/>
  <c r="P90" i="7" s="1"/>
  <c r="O90" i="7" a="1"/>
  <c r="O90" i="7" s="1"/>
  <c r="N90" i="7" a="1"/>
  <c r="N90" i="7" s="1"/>
  <c r="M90" i="7" a="1"/>
  <c r="M90" i="7" s="1"/>
  <c r="L90" i="7" a="1"/>
  <c r="L90" i="7" s="1"/>
  <c r="K90" i="7" a="1"/>
  <c r="K90" i="7" s="1"/>
  <c r="J90" i="7" a="1"/>
  <c r="J90" i="7" s="1"/>
  <c r="I90" i="7" a="1"/>
  <c r="I90" i="7" s="1"/>
  <c r="H90" i="7" a="1"/>
  <c r="H90" i="7" s="1"/>
  <c r="G90" i="7" a="1"/>
  <c r="G90" i="7" s="1"/>
  <c r="F90" i="7" a="1"/>
  <c r="F90" i="7" s="1"/>
  <c r="P88" i="7" a="1"/>
  <c r="P88" i="7" s="1"/>
  <c r="O88" i="7" a="1"/>
  <c r="O88" i="7" s="1"/>
  <c r="N88" i="7" a="1"/>
  <c r="N88" i="7" s="1"/>
  <c r="M88" i="7" a="1"/>
  <c r="M88" i="7" s="1"/>
  <c r="L88" i="7" a="1"/>
  <c r="L88" i="7" s="1"/>
  <c r="K88" i="7" a="1"/>
  <c r="K88" i="7" s="1"/>
  <c r="J88" i="7" a="1"/>
  <c r="J88" i="7" s="1"/>
  <c r="I88" i="7" a="1"/>
  <c r="I88" i="7" s="1"/>
  <c r="H88" i="7" a="1"/>
  <c r="H88" i="7" s="1"/>
  <c r="G88" i="7" a="1"/>
  <c r="G88" i="7" s="1"/>
  <c r="P87" i="7" a="1"/>
  <c r="P87" i="7" s="1"/>
  <c r="O87" i="7" a="1"/>
  <c r="O87" i="7" s="1"/>
  <c r="N87" i="7" a="1"/>
  <c r="N87" i="7" s="1"/>
  <c r="M87" i="7" a="1"/>
  <c r="M87" i="7" s="1"/>
  <c r="L87" i="7" a="1"/>
  <c r="L87" i="7" s="1"/>
  <c r="K87" i="7" a="1"/>
  <c r="K87" i="7" s="1"/>
  <c r="J87" i="7" a="1"/>
  <c r="J87" i="7" s="1"/>
  <c r="I87" i="7" a="1"/>
  <c r="I87" i="7" s="1"/>
  <c r="H87" i="7" a="1"/>
  <c r="H87" i="7" s="1"/>
  <c r="G87" i="7" a="1"/>
  <c r="G87" i="7" s="1"/>
  <c r="P86" i="7" a="1"/>
  <c r="P86" i="7" s="1"/>
  <c r="O86" i="7" a="1"/>
  <c r="O86" i="7" s="1"/>
  <c r="N86" i="7" a="1"/>
  <c r="N86" i="7" s="1"/>
  <c r="M86" i="7" a="1"/>
  <c r="M86" i="7" s="1"/>
  <c r="L86" i="7" a="1"/>
  <c r="L86" i="7" s="1"/>
  <c r="K86" i="7" a="1"/>
  <c r="K86" i="7" s="1"/>
  <c r="J86" i="7" a="1"/>
  <c r="J86" i="7" s="1"/>
  <c r="I86" i="7" a="1"/>
  <c r="I86" i="7" s="1"/>
  <c r="H86" i="7" a="1"/>
  <c r="H86" i="7" s="1"/>
  <c r="G86" i="7" a="1"/>
  <c r="G86" i="7" s="1"/>
  <c r="F86" i="7" a="1"/>
  <c r="F86" i="7" s="1"/>
  <c r="P85" i="7" a="1"/>
  <c r="P85" i="7" s="1"/>
  <c r="O85" i="7" a="1"/>
  <c r="O85" i="7" s="1"/>
  <c r="N85" i="7" a="1"/>
  <c r="N85" i="7" s="1"/>
  <c r="M85" i="7" a="1"/>
  <c r="M85" i="7" s="1"/>
  <c r="L85" i="7" a="1"/>
  <c r="L85" i="7" s="1"/>
  <c r="K85" i="7" a="1"/>
  <c r="K85" i="7" s="1"/>
  <c r="J85" i="7" a="1"/>
  <c r="J85" i="7" s="1"/>
  <c r="I85" i="7" a="1"/>
  <c r="I85" i="7" s="1"/>
  <c r="H85" i="7" a="1"/>
  <c r="H85" i="7" s="1"/>
  <c r="G85" i="7" a="1"/>
  <c r="G85" i="7" s="1"/>
  <c r="F85" i="7" a="1"/>
  <c r="F85" i="7" s="1"/>
  <c r="P83" i="7" a="1"/>
  <c r="P83" i="7" s="1"/>
  <c r="O83" i="7" a="1"/>
  <c r="O83" i="7" s="1"/>
  <c r="N83" i="7" a="1"/>
  <c r="N83" i="7" s="1"/>
  <c r="M83" i="7" a="1"/>
  <c r="M83" i="7" s="1"/>
  <c r="L83" i="7" a="1"/>
  <c r="L83" i="7" s="1"/>
  <c r="K83" i="7" a="1"/>
  <c r="K83" i="7" s="1"/>
  <c r="J83" i="7" a="1"/>
  <c r="J83" i="7" s="1"/>
  <c r="I83" i="7" a="1"/>
  <c r="I83" i="7" s="1"/>
  <c r="H83" i="7" a="1"/>
  <c r="H83" i="7" s="1"/>
  <c r="G83" i="7" a="1"/>
  <c r="G83" i="7" s="1"/>
  <c r="P82" i="7" a="1"/>
  <c r="P82" i="7" s="1"/>
  <c r="O82" i="7" a="1"/>
  <c r="O82" i="7" s="1"/>
  <c r="N82" i="7" a="1"/>
  <c r="N82" i="7" s="1"/>
  <c r="M82" i="7" a="1"/>
  <c r="M82" i="7" s="1"/>
  <c r="L82" i="7" a="1"/>
  <c r="L82" i="7" s="1"/>
  <c r="K82" i="7" a="1"/>
  <c r="K82" i="7" s="1"/>
  <c r="J82" i="7" a="1"/>
  <c r="J82" i="7" s="1"/>
  <c r="I82" i="7" a="1"/>
  <c r="I82" i="7" s="1"/>
  <c r="H82" i="7" a="1"/>
  <c r="H82" i="7" s="1"/>
  <c r="G82" i="7" a="1"/>
  <c r="G82" i="7" s="1"/>
  <c r="F82" i="7" a="1"/>
  <c r="F82" i="7" s="1"/>
  <c r="P81" i="7" a="1"/>
  <c r="P81" i="7" s="1"/>
  <c r="O81" i="7" a="1"/>
  <c r="O81" i="7" s="1"/>
  <c r="N81" i="7" a="1"/>
  <c r="N81" i="7" s="1"/>
  <c r="M81" i="7" a="1"/>
  <c r="M81" i="7" s="1"/>
  <c r="L81" i="7" a="1"/>
  <c r="L81" i="7" s="1"/>
  <c r="K81" i="7" a="1"/>
  <c r="K81" i="7" s="1"/>
  <c r="J81" i="7" a="1"/>
  <c r="J81" i="7" s="1"/>
  <c r="I81" i="7" a="1"/>
  <c r="I81" i="7" s="1"/>
  <c r="H81" i="7" a="1"/>
  <c r="H81" i="7" s="1"/>
  <c r="G81" i="7" a="1"/>
  <c r="G81" i="7" s="1"/>
  <c r="F81" i="7" a="1"/>
  <c r="F81" i="7" s="1"/>
  <c r="P80" i="7" a="1"/>
  <c r="P80" i="7" s="1"/>
  <c r="O80" i="7" a="1"/>
  <c r="O80" i="7" s="1"/>
  <c r="N80" i="7" a="1"/>
  <c r="N80" i="7" s="1"/>
  <c r="M80" i="7" a="1"/>
  <c r="M80" i="7" s="1"/>
  <c r="L80" i="7" a="1"/>
  <c r="L80" i="7" s="1"/>
  <c r="K80" i="7" a="1"/>
  <c r="K80" i="7" s="1"/>
  <c r="J80" i="7" a="1"/>
  <c r="J80" i="7" s="1"/>
  <c r="I80" i="7" a="1"/>
  <c r="I80" i="7" s="1"/>
  <c r="H80" i="7" a="1"/>
  <c r="H80" i="7" s="1"/>
  <c r="G80" i="7" a="1"/>
  <c r="G80" i="7" s="1"/>
  <c r="F80" i="7" a="1"/>
  <c r="F80" i="7" s="1"/>
  <c r="P78" i="7" a="1"/>
  <c r="P78" i="7" s="1"/>
  <c r="O78" i="7" a="1"/>
  <c r="O78" i="7" s="1"/>
  <c r="N78" i="7" a="1"/>
  <c r="N78" i="7" s="1"/>
  <c r="M78" i="7" a="1"/>
  <c r="M78" i="7" s="1"/>
  <c r="L78" i="7" a="1"/>
  <c r="L78" i="7" s="1"/>
  <c r="K78" i="7" a="1"/>
  <c r="K78" i="7" s="1"/>
  <c r="J78" i="7" a="1"/>
  <c r="J78" i="7" s="1"/>
  <c r="I78" i="7" a="1"/>
  <c r="I78" i="7" s="1"/>
  <c r="H78" i="7" a="1"/>
  <c r="H78" i="7" s="1"/>
  <c r="G78" i="7" a="1"/>
  <c r="G78" i="7" s="1"/>
  <c r="F78" i="7" a="1"/>
  <c r="F78" i="7" s="1"/>
  <c r="P76" i="7" a="1"/>
  <c r="P76" i="7" s="1"/>
  <c r="O76" i="7" a="1"/>
  <c r="O76" i="7" s="1"/>
  <c r="N76" i="7" a="1"/>
  <c r="N76" i="7" s="1"/>
  <c r="M76" i="7" a="1"/>
  <c r="M76" i="7" s="1"/>
  <c r="L76" i="7" a="1"/>
  <c r="L76" i="7" s="1"/>
  <c r="K76" i="7" a="1"/>
  <c r="K76" i="7" s="1"/>
  <c r="J76" i="7" a="1"/>
  <c r="J76" i="7" s="1"/>
  <c r="I76" i="7" a="1"/>
  <c r="I76" i="7" s="1"/>
  <c r="H76" i="7" a="1"/>
  <c r="H76" i="7" s="1"/>
  <c r="G76" i="7" a="1"/>
  <c r="G76" i="7" s="1"/>
  <c r="F76" i="7" a="1"/>
  <c r="F76" i="7" s="1"/>
  <c r="P75" i="7" a="1"/>
  <c r="P75" i="7" s="1"/>
  <c r="O75" i="7" a="1"/>
  <c r="O75" i="7" s="1"/>
  <c r="N75" i="7" a="1"/>
  <c r="N75" i="7" s="1"/>
  <c r="M75" i="7" a="1"/>
  <c r="M75" i="7" s="1"/>
  <c r="L75" i="7" a="1"/>
  <c r="L75" i="7" s="1"/>
  <c r="K75" i="7" a="1"/>
  <c r="K75" i="7" s="1"/>
  <c r="J75" i="7" a="1"/>
  <c r="J75" i="7" s="1"/>
  <c r="I75" i="7" a="1"/>
  <c r="I75" i="7" s="1"/>
  <c r="H75" i="7" a="1"/>
  <c r="H75" i="7" s="1"/>
  <c r="G75" i="7" a="1"/>
  <c r="G75" i="7" s="1"/>
  <c r="P74" i="7" a="1"/>
  <c r="P74" i="7" s="1"/>
  <c r="O74" i="7" a="1"/>
  <c r="O74" i="7" s="1"/>
  <c r="N74" i="7" a="1"/>
  <c r="N74" i="7" s="1"/>
  <c r="M74" i="7" a="1"/>
  <c r="M74" i="7" s="1"/>
  <c r="L74" i="7" a="1"/>
  <c r="L74" i="7" s="1"/>
  <c r="K74" i="7" a="1"/>
  <c r="K74" i="7" s="1"/>
  <c r="J74" i="7" a="1"/>
  <c r="J74" i="7" s="1"/>
  <c r="I74" i="7" a="1"/>
  <c r="I74" i="7" s="1"/>
  <c r="H74" i="7" a="1"/>
  <c r="H74" i="7" s="1"/>
  <c r="G74" i="7" a="1"/>
  <c r="G74" i="7" s="1"/>
  <c r="P73" i="7" a="1"/>
  <c r="P73" i="7" s="1"/>
  <c r="O73" i="7" a="1"/>
  <c r="O73" i="7" s="1"/>
  <c r="N73" i="7" a="1"/>
  <c r="N73" i="7" s="1"/>
  <c r="M73" i="7" a="1"/>
  <c r="M73" i="7" s="1"/>
  <c r="L73" i="7" a="1"/>
  <c r="L73" i="7" s="1"/>
  <c r="K73" i="7" a="1"/>
  <c r="K73" i="7" s="1"/>
  <c r="J73" i="7" a="1"/>
  <c r="J73" i="7" s="1"/>
  <c r="I73" i="7" a="1"/>
  <c r="I73" i="7" s="1"/>
  <c r="H73" i="7" a="1"/>
  <c r="H73" i="7" s="1"/>
  <c r="G73" i="7" a="1"/>
  <c r="G73" i="7" s="1"/>
  <c r="P72" i="7" a="1"/>
  <c r="P72" i="7" s="1"/>
  <c r="O72" i="7" a="1"/>
  <c r="O72" i="7" s="1"/>
  <c r="N72" i="7" a="1"/>
  <c r="N72" i="7" s="1"/>
  <c r="M72" i="7" a="1"/>
  <c r="M72" i="7" s="1"/>
  <c r="L72" i="7" a="1"/>
  <c r="L72" i="7" s="1"/>
  <c r="K72" i="7" a="1"/>
  <c r="K72" i="7" s="1"/>
  <c r="J72" i="7" a="1"/>
  <c r="J72" i="7" s="1"/>
  <c r="I72" i="7" a="1"/>
  <c r="I72" i="7" s="1"/>
  <c r="H72" i="7" a="1"/>
  <c r="H72" i="7" s="1"/>
  <c r="G72" i="7" a="1"/>
  <c r="G72" i="7" s="1"/>
  <c r="F72" i="7" a="1"/>
  <c r="F72" i="7" s="1"/>
  <c r="P71" i="7" a="1"/>
  <c r="P71" i="7" s="1"/>
  <c r="O71" i="7" a="1"/>
  <c r="O71" i="7" s="1"/>
  <c r="N71" i="7" a="1"/>
  <c r="N71" i="7" s="1"/>
  <c r="M71" i="7" a="1"/>
  <c r="M71" i="7" s="1"/>
  <c r="L71" i="7" a="1"/>
  <c r="L71" i="7" s="1"/>
  <c r="K71" i="7" a="1"/>
  <c r="K71" i="7" s="1"/>
  <c r="J71" i="7" a="1"/>
  <c r="J71" i="7" s="1"/>
  <c r="I71" i="7" a="1"/>
  <c r="I71" i="7" s="1"/>
  <c r="H71" i="7" a="1"/>
  <c r="H71" i="7" s="1"/>
  <c r="G71" i="7" a="1"/>
  <c r="G71" i="7" s="1"/>
  <c r="F71" i="7" a="1"/>
  <c r="F71" i="7" s="1"/>
  <c r="P70" i="7" a="1"/>
  <c r="P70" i="7" s="1"/>
  <c r="O70" i="7" a="1"/>
  <c r="O70" i="7" s="1"/>
  <c r="N70" i="7" a="1"/>
  <c r="N70" i="7" s="1"/>
  <c r="M70" i="7" a="1"/>
  <c r="M70" i="7" s="1"/>
  <c r="L70" i="7" a="1"/>
  <c r="L70" i="7" s="1"/>
  <c r="K70" i="7" a="1"/>
  <c r="K70" i="7" s="1"/>
  <c r="J70" i="7" a="1"/>
  <c r="J70" i="7" s="1"/>
  <c r="I70" i="7" a="1"/>
  <c r="I70" i="7" s="1"/>
  <c r="H70" i="7" a="1"/>
  <c r="H70" i="7" s="1"/>
  <c r="G70" i="7" a="1"/>
  <c r="G70" i="7" s="1"/>
  <c r="F70" i="7" a="1"/>
  <c r="F70" i="7" s="1"/>
  <c r="P68" i="7" a="1"/>
  <c r="P68" i="7" s="1"/>
  <c r="O68" i="7" a="1"/>
  <c r="O68" i="7" s="1"/>
  <c r="N68" i="7" a="1"/>
  <c r="N68" i="7" s="1"/>
  <c r="M68" i="7" a="1"/>
  <c r="M68" i="7" s="1"/>
  <c r="L68" i="7" a="1"/>
  <c r="L68" i="7" s="1"/>
  <c r="K68" i="7" a="1"/>
  <c r="K68" i="7" s="1"/>
  <c r="J68" i="7" a="1"/>
  <c r="J68" i="7" s="1"/>
  <c r="I68" i="7" a="1"/>
  <c r="I68" i="7" s="1"/>
  <c r="H68" i="7" a="1"/>
  <c r="H68" i="7" s="1"/>
  <c r="G68" i="7" a="1"/>
  <c r="G68" i="7" s="1"/>
  <c r="P67" i="7" a="1"/>
  <c r="P67" i="7" s="1"/>
  <c r="O67" i="7" a="1"/>
  <c r="O67" i="7" s="1"/>
  <c r="N67" i="7" a="1"/>
  <c r="N67" i="7" s="1"/>
  <c r="M67" i="7" a="1"/>
  <c r="M67" i="7" s="1"/>
  <c r="L67" i="7" a="1"/>
  <c r="L67" i="7" s="1"/>
  <c r="K67" i="7" a="1"/>
  <c r="K67" i="7" s="1"/>
  <c r="J67" i="7" a="1"/>
  <c r="J67" i="7" s="1"/>
  <c r="I67" i="7" a="1"/>
  <c r="I67" i="7" s="1"/>
  <c r="H67" i="7" a="1"/>
  <c r="H67" i="7" s="1"/>
  <c r="G67" i="7" a="1"/>
  <c r="G67" i="7" s="1"/>
  <c r="F67" i="7" a="1"/>
  <c r="F67" i="7" s="1"/>
  <c r="P66" i="7" a="1"/>
  <c r="P66" i="7" s="1"/>
  <c r="O66" i="7" a="1"/>
  <c r="O66" i="7" s="1"/>
  <c r="N66" i="7" a="1"/>
  <c r="N66" i="7" s="1"/>
  <c r="M66" i="7" a="1"/>
  <c r="M66" i="7" s="1"/>
  <c r="L66" i="7" a="1"/>
  <c r="L66" i="7" s="1"/>
  <c r="K66" i="7" a="1"/>
  <c r="K66" i="7" s="1"/>
  <c r="J66" i="7" a="1"/>
  <c r="J66" i="7" s="1"/>
  <c r="I66" i="7" a="1"/>
  <c r="I66" i="7" s="1"/>
  <c r="H66" i="7" a="1"/>
  <c r="H66" i="7" s="1"/>
  <c r="G66" i="7" a="1"/>
  <c r="G66" i="7" s="1"/>
  <c r="F66" i="7" a="1"/>
  <c r="F66" i="7" s="1"/>
  <c r="P65" i="7" a="1"/>
  <c r="P65" i="7" s="1"/>
  <c r="O65" i="7" a="1"/>
  <c r="O65" i="7" s="1"/>
  <c r="N65" i="7" a="1"/>
  <c r="N65" i="7" s="1"/>
  <c r="M65" i="7" a="1"/>
  <c r="M65" i="7" s="1"/>
  <c r="L65" i="7" a="1"/>
  <c r="L65" i="7" s="1"/>
  <c r="K65" i="7" a="1"/>
  <c r="K65" i="7" s="1"/>
  <c r="J65" i="7" a="1"/>
  <c r="J65" i="7" s="1"/>
  <c r="I65" i="7" a="1"/>
  <c r="I65" i="7" s="1"/>
  <c r="H65" i="7" a="1"/>
  <c r="H65" i="7" s="1"/>
  <c r="G65" i="7" a="1"/>
  <c r="G65" i="7" s="1"/>
  <c r="F65" i="7" a="1"/>
  <c r="F65" i="7" s="1"/>
  <c r="P64" i="7" a="1"/>
  <c r="P64" i="7" s="1"/>
  <c r="O64" i="7" a="1"/>
  <c r="O64" i="7" s="1"/>
  <c r="N64" i="7" a="1"/>
  <c r="N64" i="7" s="1"/>
  <c r="M64" i="7" a="1"/>
  <c r="M64" i="7" s="1"/>
  <c r="L64" i="7" a="1"/>
  <c r="L64" i="7" s="1"/>
  <c r="K64" i="7" a="1"/>
  <c r="K64" i="7" s="1"/>
  <c r="J64" i="7" a="1"/>
  <c r="J64" i="7" s="1"/>
  <c r="I64" i="7" a="1"/>
  <c r="I64" i="7" s="1"/>
  <c r="H64" i="7" a="1"/>
  <c r="H64" i="7" s="1"/>
  <c r="G64" i="7" a="1"/>
  <c r="G64" i="7" s="1"/>
  <c r="F64" i="7" a="1"/>
  <c r="F64" i="7" s="1"/>
  <c r="P63" i="7" a="1"/>
  <c r="P63" i="7" s="1"/>
  <c r="O63" i="7" a="1"/>
  <c r="O63" i="7" s="1"/>
  <c r="N63" i="7" a="1"/>
  <c r="N63" i="7" s="1"/>
  <c r="M63" i="7" a="1"/>
  <c r="M63" i="7" s="1"/>
  <c r="L63" i="7" a="1"/>
  <c r="L63" i="7" s="1"/>
  <c r="K63" i="7" a="1"/>
  <c r="K63" i="7" s="1"/>
  <c r="J63" i="7" a="1"/>
  <c r="J63" i="7" s="1"/>
  <c r="I63" i="7" a="1"/>
  <c r="I63" i="7" s="1"/>
  <c r="H63" i="7" a="1"/>
  <c r="H63" i="7" s="1"/>
  <c r="G63" i="7" a="1"/>
  <c r="G63" i="7" s="1"/>
  <c r="F63" i="7" a="1"/>
  <c r="F63" i="7" s="1"/>
  <c r="P61" i="7" a="1"/>
  <c r="P61" i="7" s="1"/>
  <c r="O61" i="7" a="1"/>
  <c r="O61" i="7" s="1"/>
  <c r="N61" i="7" a="1"/>
  <c r="N61" i="7" s="1"/>
  <c r="M61" i="7" a="1"/>
  <c r="M61" i="7" s="1"/>
  <c r="L61" i="7" a="1"/>
  <c r="L61" i="7" s="1"/>
  <c r="K61" i="7" a="1"/>
  <c r="K61" i="7" s="1"/>
  <c r="J61" i="7" a="1"/>
  <c r="J61" i="7" s="1"/>
  <c r="I61" i="7" a="1"/>
  <c r="I61" i="7" s="1"/>
  <c r="H61" i="7" a="1"/>
  <c r="H61" i="7" s="1"/>
  <c r="G61" i="7" a="1"/>
  <c r="G61" i="7" s="1"/>
  <c r="P60" i="7" a="1"/>
  <c r="P60" i="7" s="1"/>
  <c r="O60" i="7" a="1"/>
  <c r="O60" i="7" s="1"/>
  <c r="N60" i="7" a="1"/>
  <c r="N60" i="7" s="1"/>
  <c r="M60" i="7" a="1"/>
  <c r="M60" i="7" s="1"/>
  <c r="L60" i="7" a="1"/>
  <c r="L60" i="7" s="1"/>
  <c r="K60" i="7" a="1"/>
  <c r="K60" i="7" s="1"/>
  <c r="J60" i="7" a="1"/>
  <c r="J60" i="7" s="1"/>
  <c r="I60" i="7" a="1"/>
  <c r="I60" i="7" s="1"/>
  <c r="H60" i="7" a="1"/>
  <c r="H60" i="7" s="1"/>
  <c r="G60" i="7" a="1"/>
  <c r="G60" i="7" s="1"/>
  <c r="P59" i="7" a="1"/>
  <c r="P59" i="7" s="1"/>
  <c r="O59" i="7" a="1"/>
  <c r="O59" i="7" s="1"/>
  <c r="N59" i="7" a="1"/>
  <c r="N59" i="7" s="1"/>
  <c r="M59" i="7" a="1"/>
  <c r="M59" i="7" s="1"/>
  <c r="L59" i="7" a="1"/>
  <c r="L59" i="7" s="1"/>
  <c r="K59" i="7" a="1"/>
  <c r="K59" i="7" s="1"/>
  <c r="J59" i="7" a="1"/>
  <c r="J59" i="7" s="1"/>
  <c r="I59" i="7" a="1"/>
  <c r="I59" i="7" s="1"/>
  <c r="H59" i="7" a="1"/>
  <c r="H59" i="7" s="1"/>
  <c r="G59" i="7" a="1"/>
  <c r="G59" i="7" s="1"/>
  <c r="F59" i="7" a="1"/>
  <c r="F59" i="7" s="1"/>
  <c r="P58" i="7" a="1"/>
  <c r="P58" i="7" s="1"/>
  <c r="O58" i="7" a="1"/>
  <c r="O58" i="7" s="1"/>
  <c r="N58" i="7" a="1"/>
  <c r="N58" i="7" s="1"/>
  <c r="M58" i="7" a="1"/>
  <c r="M58" i="7" s="1"/>
  <c r="L58" i="7" a="1"/>
  <c r="L58" i="7" s="1"/>
  <c r="K58" i="7" a="1"/>
  <c r="K58" i="7" s="1"/>
  <c r="J58" i="7" a="1"/>
  <c r="J58" i="7" s="1"/>
  <c r="I58" i="7" a="1"/>
  <c r="I58" i="7" s="1"/>
  <c r="H58" i="7" a="1"/>
  <c r="H58" i="7" s="1"/>
  <c r="G58" i="7" a="1"/>
  <c r="G58" i="7" s="1"/>
  <c r="F58" i="7" a="1"/>
  <c r="F58" i="7" s="1"/>
  <c r="P57" i="7" a="1"/>
  <c r="P57" i="7" s="1"/>
  <c r="O57" i="7" a="1"/>
  <c r="O57" i="7" s="1"/>
  <c r="N57" i="7" a="1"/>
  <c r="N57" i="7" s="1"/>
  <c r="M57" i="7" a="1"/>
  <c r="M57" i="7" s="1"/>
  <c r="L57" i="7" a="1"/>
  <c r="L57" i="7" s="1"/>
  <c r="K57" i="7" a="1"/>
  <c r="K57" i="7" s="1"/>
  <c r="J57" i="7" a="1"/>
  <c r="J57" i="7" s="1"/>
  <c r="I57" i="7" a="1"/>
  <c r="I57" i="7" s="1"/>
  <c r="H57" i="7" a="1"/>
  <c r="H57" i="7" s="1"/>
  <c r="G57" i="7" a="1"/>
  <c r="G57" i="7" s="1"/>
  <c r="F57" i="7" a="1"/>
  <c r="F57" i="7" s="1"/>
  <c r="P56" i="7" a="1"/>
  <c r="P56" i="7" s="1"/>
  <c r="O56" i="7" a="1"/>
  <c r="O56" i="7" s="1"/>
  <c r="N56" i="7" a="1"/>
  <c r="N56" i="7" s="1"/>
  <c r="M56" i="7" a="1"/>
  <c r="M56" i="7" s="1"/>
  <c r="L56" i="7" a="1"/>
  <c r="L56" i="7" s="1"/>
  <c r="K56" i="7" a="1"/>
  <c r="K56" i="7" s="1"/>
  <c r="J56" i="7" a="1"/>
  <c r="J56" i="7" s="1"/>
  <c r="I56" i="7" a="1"/>
  <c r="I56" i="7" s="1"/>
  <c r="H56" i="7" a="1"/>
  <c r="H56" i="7" s="1"/>
  <c r="G56" i="7" a="1"/>
  <c r="G56" i="7" s="1"/>
  <c r="F56" i="7" a="1"/>
  <c r="F56" i="7" s="1"/>
  <c r="P55" i="7" a="1"/>
  <c r="P55" i="7" s="1"/>
  <c r="O55" i="7" a="1"/>
  <c r="O55" i="7" s="1"/>
  <c r="N55" i="7" a="1"/>
  <c r="N55" i="7" s="1"/>
  <c r="M55" i="7" a="1"/>
  <c r="M55" i="7" s="1"/>
  <c r="L55" i="7" a="1"/>
  <c r="L55" i="7" s="1"/>
  <c r="K55" i="7" a="1"/>
  <c r="K55" i="7" s="1"/>
  <c r="J55" i="7" a="1"/>
  <c r="J55" i="7" s="1"/>
  <c r="I55" i="7" a="1"/>
  <c r="I55" i="7" s="1"/>
  <c r="H55" i="7" a="1"/>
  <c r="H55" i="7" s="1"/>
  <c r="G55" i="7" a="1"/>
  <c r="G55" i="7" s="1"/>
  <c r="F55" i="7" a="1"/>
  <c r="F55" i="7" s="1"/>
  <c r="P53" i="7" a="1"/>
  <c r="P53" i="7" s="1"/>
  <c r="O53" i="7" a="1"/>
  <c r="O53" i="7" s="1"/>
  <c r="N53" i="7" a="1"/>
  <c r="N53" i="7" s="1"/>
  <c r="M53" i="7" a="1"/>
  <c r="M53" i="7" s="1"/>
  <c r="L53" i="7" a="1"/>
  <c r="L53" i="7" s="1"/>
  <c r="K53" i="7" a="1"/>
  <c r="K53" i="7" s="1"/>
  <c r="J53" i="7" a="1"/>
  <c r="J53" i="7" s="1"/>
  <c r="I53" i="7" a="1"/>
  <c r="I53" i="7" s="1"/>
  <c r="H53" i="7" a="1"/>
  <c r="H53" i="7" s="1"/>
  <c r="P52" i="7" a="1"/>
  <c r="P52" i="7" s="1"/>
  <c r="O52" i="7" a="1"/>
  <c r="O52" i="7" s="1"/>
  <c r="N52" i="7" a="1"/>
  <c r="N52" i="7" s="1"/>
  <c r="M52" i="7" a="1"/>
  <c r="M52" i="7" s="1"/>
  <c r="L52" i="7" a="1"/>
  <c r="L52" i="7" s="1"/>
  <c r="K52" i="7" a="1"/>
  <c r="K52" i="7" s="1"/>
  <c r="J52" i="7" a="1"/>
  <c r="J52" i="7" s="1"/>
  <c r="I52" i="7" a="1"/>
  <c r="I52" i="7" s="1"/>
  <c r="H52" i="7" a="1"/>
  <c r="H52" i="7" s="1"/>
  <c r="P51" i="7" a="1"/>
  <c r="P51" i="7" s="1"/>
  <c r="O51" i="7" a="1"/>
  <c r="O51" i="7" s="1"/>
  <c r="N51" i="7" a="1"/>
  <c r="N51" i="7" s="1"/>
  <c r="M51" i="7" a="1"/>
  <c r="M51" i="7" s="1"/>
  <c r="L51" i="7" a="1"/>
  <c r="L51" i="7" s="1"/>
  <c r="K51" i="7" a="1"/>
  <c r="K51" i="7" s="1"/>
  <c r="J51" i="7" a="1"/>
  <c r="J51" i="7" s="1"/>
  <c r="I51" i="7" a="1"/>
  <c r="I51" i="7" s="1"/>
  <c r="H51" i="7" a="1"/>
  <c r="H51" i="7" s="1"/>
  <c r="G51" i="7" a="1"/>
  <c r="G51" i="7" s="1"/>
  <c r="F51" i="7" a="1"/>
  <c r="F51" i="7" s="1"/>
  <c r="P50" i="7" a="1"/>
  <c r="P50" i="7" s="1"/>
  <c r="O50" i="7" a="1"/>
  <c r="O50" i="7" s="1"/>
  <c r="N50" i="7" a="1"/>
  <c r="N50" i="7" s="1"/>
  <c r="M50" i="7" a="1"/>
  <c r="M50" i="7" s="1"/>
  <c r="L50" i="7" a="1"/>
  <c r="L50" i="7" s="1"/>
  <c r="K50" i="7" a="1"/>
  <c r="K50" i="7" s="1"/>
  <c r="J50" i="7" a="1"/>
  <c r="J50" i="7" s="1"/>
  <c r="I50" i="7" a="1"/>
  <c r="I50" i="7" s="1"/>
  <c r="H50" i="7" a="1"/>
  <c r="H50" i="7" s="1"/>
  <c r="G50" i="7" a="1"/>
  <c r="G50" i="7" s="1"/>
  <c r="F50" i="7" a="1"/>
  <c r="F50" i="7" s="1"/>
  <c r="P49" i="7" a="1"/>
  <c r="P49" i="7" s="1"/>
  <c r="O49" i="7" a="1"/>
  <c r="O49" i="7" s="1"/>
  <c r="N49" i="7" a="1"/>
  <c r="N49" i="7" s="1"/>
  <c r="M49" i="7" a="1"/>
  <c r="M49" i="7" s="1"/>
  <c r="L49" i="7" a="1"/>
  <c r="L49" i="7" s="1"/>
  <c r="K49" i="7" a="1"/>
  <c r="K49" i="7" s="1"/>
  <c r="J49" i="7" a="1"/>
  <c r="J49" i="7" s="1"/>
  <c r="I49" i="7" a="1"/>
  <c r="I49" i="7" s="1"/>
  <c r="H49" i="7" a="1"/>
  <c r="H49" i="7" s="1"/>
  <c r="G49" i="7" a="1"/>
  <c r="G49" i="7" s="1"/>
  <c r="F49" i="7" a="1"/>
  <c r="F49" i="7" s="1"/>
  <c r="P48" i="7" a="1"/>
  <c r="P48" i="7" s="1"/>
  <c r="O48" i="7" a="1"/>
  <c r="O48" i="7" s="1"/>
  <c r="N48" i="7" a="1"/>
  <c r="N48" i="7" s="1"/>
  <c r="M48" i="7" a="1"/>
  <c r="M48" i="7" s="1"/>
  <c r="L48" i="7" a="1"/>
  <c r="L48" i="7" s="1"/>
  <c r="K48" i="7" a="1"/>
  <c r="K48" i="7" s="1"/>
  <c r="J48" i="7" a="1"/>
  <c r="J48" i="7" s="1"/>
  <c r="I48" i="7" a="1"/>
  <c r="I48" i="7" s="1"/>
  <c r="H48" i="7" a="1"/>
  <c r="H48" i="7" s="1"/>
  <c r="G48" i="7" a="1"/>
  <c r="G48" i="7" s="1"/>
  <c r="F48" i="7" a="1"/>
  <c r="F48" i="7" s="1"/>
  <c r="P47" i="7" a="1"/>
  <c r="P47" i="7" s="1"/>
  <c r="O47" i="7" a="1"/>
  <c r="O47" i="7" s="1"/>
  <c r="N47" i="7" a="1"/>
  <c r="N47" i="7" s="1"/>
  <c r="M47" i="7" a="1"/>
  <c r="M47" i="7" s="1"/>
  <c r="L47" i="7" a="1"/>
  <c r="L47" i="7" s="1"/>
  <c r="K47" i="7" a="1"/>
  <c r="K47" i="7" s="1"/>
  <c r="J47" i="7" a="1"/>
  <c r="J47" i="7" s="1"/>
  <c r="I47" i="7" a="1"/>
  <c r="I47" i="7" s="1"/>
  <c r="H47" i="7" a="1"/>
  <c r="H47" i="7" s="1"/>
  <c r="G47" i="7" a="1"/>
  <c r="G47" i="7" s="1"/>
  <c r="F47" i="7" a="1"/>
  <c r="F47" i="7" s="1"/>
  <c r="P45" i="7" a="1"/>
  <c r="P45" i="7" s="1"/>
  <c r="O45" i="7" a="1"/>
  <c r="O45" i="7" s="1"/>
  <c r="N45" i="7" a="1"/>
  <c r="N45" i="7" s="1"/>
  <c r="M45" i="7" a="1"/>
  <c r="M45" i="7" s="1"/>
  <c r="L45" i="7" a="1"/>
  <c r="L45" i="7" s="1"/>
  <c r="K45" i="7" a="1"/>
  <c r="K45" i="7" s="1"/>
  <c r="J45" i="7" a="1"/>
  <c r="J45" i="7" s="1"/>
  <c r="I45" i="7" a="1"/>
  <c r="I45" i="7" s="1"/>
  <c r="H45" i="7" a="1"/>
  <c r="H45" i="7" s="1"/>
  <c r="P44" i="7" a="1"/>
  <c r="P44" i="7" s="1"/>
  <c r="O44" i="7" a="1"/>
  <c r="O44" i="7" s="1"/>
  <c r="N44" i="7" a="1"/>
  <c r="N44" i="7" s="1"/>
  <c r="M44" i="7" a="1"/>
  <c r="M44" i="7" s="1"/>
  <c r="L44" i="7" a="1"/>
  <c r="L44" i="7" s="1"/>
  <c r="K44" i="7" a="1"/>
  <c r="K44" i="7" s="1"/>
  <c r="J44" i="7" a="1"/>
  <c r="J44" i="7" s="1"/>
  <c r="I44" i="7" a="1"/>
  <c r="I44" i="7" s="1"/>
  <c r="H44" i="7" a="1"/>
  <c r="H44" i="7" s="1"/>
  <c r="P43" i="7" a="1"/>
  <c r="P43" i="7" s="1"/>
  <c r="O43" i="7" a="1"/>
  <c r="O43" i="7" s="1"/>
  <c r="N43" i="7" a="1"/>
  <c r="N43" i="7" s="1"/>
  <c r="M43" i="7" a="1"/>
  <c r="M43" i="7" s="1"/>
  <c r="L43" i="7" a="1"/>
  <c r="L43" i="7" s="1"/>
  <c r="K43" i="7" a="1"/>
  <c r="K43" i="7" s="1"/>
  <c r="J43" i="7" a="1"/>
  <c r="J43" i="7" s="1"/>
  <c r="I43" i="7" a="1"/>
  <c r="I43" i="7" s="1"/>
  <c r="H43" i="7" a="1"/>
  <c r="H43" i="7" s="1"/>
  <c r="G43" i="7" a="1"/>
  <c r="G43" i="7" s="1"/>
  <c r="F43" i="7" a="1"/>
  <c r="F43" i="7" s="1"/>
  <c r="P42" i="7" a="1"/>
  <c r="P42" i="7" s="1"/>
  <c r="O42" i="7" a="1"/>
  <c r="O42" i="7" s="1"/>
  <c r="N42" i="7" a="1"/>
  <c r="N42" i="7" s="1"/>
  <c r="M42" i="7" a="1"/>
  <c r="M42" i="7" s="1"/>
  <c r="L42" i="7" a="1"/>
  <c r="L42" i="7" s="1"/>
  <c r="K42" i="7" a="1"/>
  <c r="K42" i="7" s="1"/>
  <c r="J42" i="7" a="1"/>
  <c r="J42" i="7" s="1"/>
  <c r="I42" i="7" a="1"/>
  <c r="I42" i="7" s="1"/>
  <c r="H42" i="7" a="1"/>
  <c r="H42" i="7" s="1"/>
  <c r="G42" i="7" a="1"/>
  <c r="G42" i="7" s="1"/>
  <c r="F42" i="7" a="1"/>
  <c r="F42" i="7" s="1"/>
  <c r="P41" i="7" a="1"/>
  <c r="P41" i="7" s="1"/>
  <c r="O41" i="7" a="1"/>
  <c r="O41" i="7" s="1"/>
  <c r="N41" i="7" a="1"/>
  <c r="N41" i="7" s="1"/>
  <c r="M41" i="7" a="1"/>
  <c r="M41" i="7" s="1"/>
  <c r="L41" i="7" a="1"/>
  <c r="L41" i="7" s="1"/>
  <c r="K41" i="7" a="1"/>
  <c r="K41" i="7" s="1"/>
  <c r="J41" i="7" a="1"/>
  <c r="J41" i="7" s="1"/>
  <c r="I41" i="7" a="1"/>
  <c r="I41" i="7" s="1"/>
  <c r="H41" i="7" a="1"/>
  <c r="H41" i="7" s="1"/>
  <c r="G41" i="7" a="1"/>
  <c r="G41" i="7" s="1"/>
  <c r="F41" i="7" a="1"/>
  <c r="F41" i="7" s="1"/>
  <c r="P40" i="7" a="1"/>
  <c r="P40" i="7" s="1"/>
  <c r="O40" i="7" a="1"/>
  <c r="O40" i="7" s="1"/>
  <c r="N40" i="7" a="1"/>
  <c r="N40" i="7" s="1"/>
  <c r="M40" i="7" a="1"/>
  <c r="M40" i="7" s="1"/>
  <c r="L40" i="7" a="1"/>
  <c r="L40" i="7" s="1"/>
  <c r="K40" i="7" a="1"/>
  <c r="K40" i="7" s="1"/>
  <c r="J40" i="7" a="1"/>
  <c r="J40" i="7" s="1"/>
  <c r="I40" i="7" a="1"/>
  <c r="I40" i="7" s="1"/>
  <c r="H40" i="7" a="1"/>
  <c r="H40" i="7" s="1"/>
  <c r="G40" i="7" a="1"/>
  <c r="G40" i="7" s="1"/>
  <c r="F40" i="7" a="1"/>
  <c r="F40" i="7" s="1"/>
  <c r="P39" i="7" a="1"/>
  <c r="P39" i="7" s="1"/>
  <c r="O39" i="7" a="1"/>
  <c r="O39" i="7" s="1"/>
  <c r="N39" i="7" a="1"/>
  <c r="N39" i="7" s="1"/>
  <c r="M39" i="7" a="1"/>
  <c r="M39" i="7" s="1"/>
  <c r="L39" i="7" a="1"/>
  <c r="L39" i="7" s="1"/>
  <c r="K39" i="7" a="1"/>
  <c r="K39" i="7" s="1"/>
  <c r="J39" i="7" a="1"/>
  <c r="J39" i="7" s="1"/>
  <c r="I39" i="7" a="1"/>
  <c r="I39" i="7" s="1"/>
  <c r="H39" i="7" a="1"/>
  <c r="H39" i="7" s="1"/>
  <c r="G39" i="7" a="1"/>
  <c r="G39" i="7" s="1"/>
  <c r="F39" i="7" a="1"/>
  <c r="F39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P36" i="7" a="1"/>
  <c r="P36" i="7" s="1"/>
  <c r="O36" i="7" a="1"/>
  <c r="O36" i="7" s="1"/>
  <c r="N36" i="7" a="1"/>
  <c r="N36" i="7" s="1"/>
  <c r="M36" i="7" a="1"/>
  <c r="M36" i="7" s="1"/>
  <c r="L36" i="7" a="1"/>
  <c r="L36" i="7" s="1"/>
  <c r="K36" i="7" a="1"/>
  <c r="K36" i="7" s="1"/>
  <c r="J36" i="7" a="1"/>
  <c r="J36" i="7" s="1"/>
  <c r="I36" i="7" a="1"/>
  <c r="I36" i="7" s="1"/>
  <c r="H36" i="7" a="1"/>
  <c r="H36" i="7" s="1"/>
  <c r="P35" i="7" a="1"/>
  <c r="P35" i="7" s="1"/>
  <c r="O35" i="7" a="1"/>
  <c r="O35" i="7" s="1"/>
  <c r="N35" i="7" a="1"/>
  <c r="N35" i="7" s="1"/>
  <c r="M35" i="7" a="1"/>
  <c r="M35" i="7" s="1"/>
  <c r="L35" i="7" a="1"/>
  <c r="L35" i="7" s="1"/>
  <c r="K35" i="7" a="1"/>
  <c r="K35" i="7" s="1"/>
  <c r="J35" i="7" a="1"/>
  <c r="J35" i="7" s="1"/>
  <c r="I35" i="7" a="1"/>
  <c r="I35" i="7" s="1"/>
  <c r="H35" i="7" a="1"/>
  <c r="H35" i="7" s="1"/>
  <c r="G35" i="7" a="1"/>
  <c r="G35" i="7" s="1"/>
  <c r="F35" i="7" a="1"/>
  <c r="F35" i="7" s="1"/>
  <c r="P34" i="7" a="1"/>
  <c r="P34" i="7" s="1"/>
  <c r="O34" i="7" a="1"/>
  <c r="O34" i="7" s="1"/>
  <c r="N34" i="7" a="1"/>
  <c r="N34" i="7" s="1"/>
  <c r="M34" i="7" a="1"/>
  <c r="M34" i="7" s="1"/>
  <c r="L34" i="7" a="1"/>
  <c r="L34" i="7" s="1"/>
  <c r="K34" i="7" a="1"/>
  <c r="K34" i="7" s="1"/>
  <c r="J34" i="7" a="1"/>
  <c r="J34" i="7" s="1"/>
  <c r="I34" i="7" a="1"/>
  <c r="I34" i="7" s="1"/>
  <c r="H34" i="7" a="1"/>
  <c r="H34" i="7" s="1"/>
  <c r="G34" i="7" a="1"/>
  <c r="G34" i="7" s="1"/>
  <c r="F34" i="7" a="1"/>
  <c r="F34" i="7" s="1"/>
  <c r="P33" i="7" a="1"/>
  <c r="P33" i="7" s="1"/>
  <c r="O33" i="7" a="1"/>
  <c r="O33" i="7" s="1"/>
  <c r="N33" i="7" a="1"/>
  <c r="N33" i="7" s="1"/>
  <c r="M33" i="7" a="1"/>
  <c r="M33" i="7" s="1"/>
  <c r="L33" i="7" a="1"/>
  <c r="L33" i="7" s="1"/>
  <c r="K33" i="7" a="1"/>
  <c r="K33" i="7" s="1"/>
  <c r="J33" i="7" a="1"/>
  <c r="J33" i="7" s="1"/>
  <c r="I33" i="7" a="1"/>
  <c r="I33" i="7" s="1"/>
  <c r="H33" i="7" a="1"/>
  <c r="H33" i="7" s="1"/>
  <c r="G33" i="7" a="1"/>
  <c r="G33" i="7" s="1"/>
  <c r="F33" i="7" a="1"/>
  <c r="F33" i="7" s="1"/>
  <c r="P32" i="7" a="1"/>
  <c r="P32" i="7" s="1"/>
  <c r="O32" i="7" a="1"/>
  <c r="O32" i="7" s="1"/>
  <c r="N32" i="7" a="1"/>
  <c r="N32" i="7" s="1"/>
  <c r="M32" i="7" a="1"/>
  <c r="M32" i="7" s="1"/>
  <c r="L32" i="7" a="1"/>
  <c r="L32" i="7" s="1"/>
  <c r="K32" i="7" a="1"/>
  <c r="K32" i="7" s="1"/>
  <c r="J32" i="7" a="1"/>
  <c r="J32" i="7" s="1"/>
  <c r="I32" i="7" a="1"/>
  <c r="I32" i="7" s="1"/>
  <c r="H32" i="7" a="1"/>
  <c r="H32" i="7" s="1"/>
  <c r="G32" i="7" a="1"/>
  <c r="G32" i="7" s="1"/>
  <c r="F32" i="7" a="1"/>
  <c r="F32" i="7" s="1"/>
  <c r="P31" i="7" a="1"/>
  <c r="P31" i="7" s="1"/>
  <c r="O31" i="7" a="1"/>
  <c r="O31" i="7" s="1"/>
  <c r="N31" i="7" a="1"/>
  <c r="N31" i="7" s="1"/>
  <c r="M31" i="7" a="1"/>
  <c r="M31" i="7" s="1"/>
  <c r="L31" i="7" a="1"/>
  <c r="L31" i="7" s="1"/>
  <c r="K31" i="7" a="1"/>
  <c r="K31" i="7" s="1"/>
  <c r="J31" i="7" a="1"/>
  <c r="J31" i="7" s="1"/>
  <c r="I31" i="7" a="1"/>
  <c r="I31" i="7" s="1"/>
  <c r="H31" i="7" a="1"/>
  <c r="H31" i="7" s="1"/>
  <c r="G31" i="7" a="1"/>
  <c r="G31" i="7" s="1"/>
  <c r="F31" i="7" a="1"/>
  <c r="F31" i="7" s="1"/>
  <c r="P29" i="7" a="1"/>
  <c r="P29" i="7" s="1"/>
  <c r="O29" i="7" a="1"/>
  <c r="O29" i="7" s="1"/>
  <c r="N29" i="7" a="1"/>
  <c r="N29" i="7" s="1"/>
  <c r="M29" i="7" a="1"/>
  <c r="M29" i="7" s="1"/>
  <c r="L29" i="7" a="1"/>
  <c r="L29" i="7" s="1"/>
  <c r="K29" i="7" a="1"/>
  <c r="K29" i="7" s="1"/>
  <c r="J29" i="7" a="1"/>
  <c r="J29" i="7" s="1"/>
  <c r="I29" i="7" a="1"/>
  <c r="I29" i="7" s="1"/>
  <c r="H29" i="7" a="1"/>
  <c r="H29" i="7" s="1"/>
  <c r="G29" i="7" a="1"/>
  <c r="G29" i="7" s="1"/>
  <c r="P28" i="7" a="1"/>
  <c r="P28" i="7" s="1"/>
  <c r="O28" i="7" a="1"/>
  <c r="O28" i="7" s="1"/>
  <c r="N28" i="7" a="1"/>
  <c r="N28" i="7" s="1"/>
  <c r="M28" i="7" a="1"/>
  <c r="M28" i="7" s="1"/>
  <c r="L28" i="7" a="1"/>
  <c r="L28" i="7" s="1"/>
  <c r="K28" i="7" a="1"/>
  <c r="K28" i="7" s="1"/>
  <c r="J28" i="7" a="1"/>
  <c r="J28" i="7" s="1"/>
  <c r="I28" i="7" a="1"/>
  <c r="I28" i="7" s="1"/>
  <c r="H28" i="7" a="1"/>
  <c r="H28" i="7" s="1"/>
  <c r="G28" i="7" a="1"/>
  <c r="G28" i="7" s="1"/>
  <c r="P27" i="7" a="1"/>
  <c r="P27" i="7" s="1"/>
  <c r="O27" i="7" a="1"/>
  <c r="O27" i="7" s="1"/>
  <c r="N27" i="7" a="1"/>
  <c r="N27" i="7" s="1"/>
  <c r="M27" i="7" a="1"/>
  <c r="M27" i="7" s="1"/>
  <c r="L27" i="7" a="1"/>
  <c r="L27" i="7" s="1"/>
  <c r="J27" i="7" a="1"/>
  <c r="J27" i="7" s="1"/>
  <c r="I27" i="7" a="1"/>
  <c r="I27" i="7" s="1"/>
  <c r="H27" i="7" a="1"/>
  <c r="H27" i="7" s="1"/>
  <c r="G27" i="7" a="1"/>
  <c r="G27" i="7" s="1"/>
  <c r="F27" i="7" a="1"/>
  <c r="F27" i="7" s="1"/>
  <c r="P26" i="7" a="1"/>
  <c r="P26" i="7" s="1"/>
  <c r="O26" i="7" a="1"/>
  <c r="O26" i="7" s="1"/>
  <c r="N26" i="7" a="1"/>
  <c r="N26" i="7" s="1"/>
  <c r="M26" i="7" a="1"/>
  <c r="M26" i="7" s="1"/>
  <c r="L26" i="7" a="1"/>
  <c r="L26" i="7" s="1"/>
  <c r="K26" i="7" a="1"/>
  <c r="K26" i="7" s="1"/>
  <c r="J26" i="7" a="1"/>
  <c r="J26" i="7" s="1"/>
  <c r="I26" i="7" a="1"/>
  <c r="I26" i="7" s="1"/>
  <c r="H26" i="7" a="1"/>
  <c r="H26" i="7" s="1"/>
  <c r="G26" i="7" a="1"/>
  <c r="G26" i="7" s="1"/>
  <c r="F26" i="7" a="1"/>
  <c r="F26" i="7" s="1"/>
  <c r="P25" i="7" a="1"/>
  <c r="P25" i="7" s="1"/>
  <c r="O25" i="7" a="1"/>
  <c r="O25" i="7" s="1"/>
  <c r="N25" i="7" a="1"/>
  <c r="N25" i="7" s="1"/>
  <c r="M25" i="7" a="1"/>
  <c r="M25" i="7" s="1"/>
  <c r="L25" i="7" a="1"/>
  <c r="L25" i="7" s="1"/>
  <c r="K25" i="7" a="1"/>
  <c r="K25" i="7" s="1"/>
  <c r="J25" i="7" a="1"/>
  <c r="J25" i="7" s="1"/>
  <c r="I25" i="7" a="1"/>
  <c r="I25" i="7" s="1"/>
  <c r="H25" i="7" a="1"/>
  <c r="H25" i="7" s="1"/>
  <c r="G25" i="7" a="1"/>
  <c r="G25" i="7" s="1"/>
  <c r="F25" i="7" a="1"/>
  <c r="F25" i="7" s="1"/>
  <c r="P24" i="7" a="1"/>
  <c r="P24" i="7" s="1"/>
  <c r="O24" i="7" a="1"/>
  <c r="O24" i="7" s="1"/>
  <c r="N24" i="7" a="1"/>
  <c r="N24" i="7" s="1"/>
  <c r="M24" i="7" a="1"/>
  <c r="M24" i="7" s="1"/>
  <c r="L24" i="7" a="1"/>
  <c r="L24" i="7" s="1"/>
  <c r="K24" i="7" a="1"/>
  <c r="K24" i="7" s="1"/>
  <c r="J24" i="7" a="1"/>
  <c r="J24" i="7" s="1"/>
  <c r="I24" i="7" a="1"/>
  <c r="I24" i="7" s="1"/>
  <c r="H24" i="7" a="1"/>
  <c r="H24" i="7" s="1"/>
  <c r="G24" i="7" a="1"/>
  <c r="G24" i="7" s="1"/>
  <c r="F24" i="7" a="1"/>
  <c r="F24" i="7" s="1"/>
  <c r="P23" i="7" a="1"/>
  <c r="P23" i="7" s="1"/>
  <c r="O23" i="7" a="1"/>
  <c r="O23" i="7" s="1"/>
  <c r="N23" i="7" a="1"/>
  <c r="N23" i="7" s="1"/>
  <c r="M23" i="7" a="1"/>
  <c r="M23" i="7" s="1"/>
  <c r="L23" i="7" a="1"/>
  <c r="L23" i="7" s="1"/>
  <c r="K23" i="7" a="1"/>
  <c r="K23" i="7" s="1"/>
  <c r="J23" i="7" a="1"/>
  <c r="J23" i="7" s="1"/>
  <c r="I23" i="7" a="1"/>
  <c r="I23" i="7" s="1"/>
  <c r="H23" i="7" a="1"/>
  <c r="H23" i="7" s="1"/>
  <c r="G23" i="7" a="1"/>
  <c r="G23" i="7" s="1"/>
  <c r="F23" i="7" a="1"/>
  <c r="F23" i="7" s="1"/>
  <c r="P21" i="7" a="1"/>
  <c r="P21" i="7" s="1"/>
  <c r="O21" i="7" a="1"/>
  <c r="O21" i="7" s="1"/>
  <c r="N21" i="7" a="1"/>
  <c r="N21" i="7" s="1"/>
  <c r="M21" i="7" a="1"/>
  <c r="M21" i="7" s="1"/>
  <c r="L21" i="7" a="1"/>
  <c r="L21" i="7" s="1"/>
  <c r="K21" i="7" a="1"/>
  <c r="K21" i="7" s="1"/>
  <c r="J21" i="7" a="1"/>
  <c r="J21" i="7" s="1"/>
  <c r="I21" i="7" a="1"/>
  <c r="I21" i="7" s="1"/>
  <c r="H21" i="7" a="1"/>
  <c r="H21" i="7" s="1"/>
  <c r="P20" i="7" a="1"/>
  <c r="P20" i="7" s="1"/>
  <c r="O20" i="7" a="1"/>
  <c r="O20" i="7" s="1"/>
  <c r="N20" i="7" a="1"/>
  <c r="N20" i="7" s="1"/>
  <c r="M20" i="7" a="1"/>
  <c r="M20" i="7" s="1"/>
  <c r="L20" i="7" a="1"/>
  <c r="L20" i="7" s="1"/>
  <c r="K20" i="7" a="1"/>
  <c r="K20" i="7" s="1"/>
  <c r="J20" i="7" a="1"/>
  <c r="J20" i="7" s="1"/>
  <c r="I20" i="7" a="1"/>
  <c r="I20" i="7" s="1"/>
  <c r="H20" i="7" a="1"/>
  <c r="H20" i="7" s="1"/>
  <c r="G20" i="7" a="1"/>
  <c r="G20" i="7" s="1"/>
  <c r="P18" i="7" a="1"/>
  <c r="P18" i="7" s="1"/>
  <c r="O18" i="7" a="1"/>
  <c r="O18" i="7" s="1"/>
  <c r="N18" i="7" a="1"/>
  <c r="N18" i="7" s="1"/>
  <c r="M18" i="7" a="1"/>
  <c r="M18" i="7" s="1"/>
  <c r="L18" i="7" a="1"/>
  <c r="L18" i="7" s="1"/>
  <c r="K18" i="7" a="1"/>
  <c r="K18" i="7" s="1"/>
  <c r="J18" i="7" a="1"/>
  <c r="J18" i="7" s="1"/>
  <c r="I18" i="7" a="1"/>
  <c r="I18" i="7" s="1"/>
  <c r="H18" i="7" a="1"/>
  <c r="H18" i="7" s="1"/>
  <c r="G18" i="7" a="1"/>
  <c r="G18" i="7" s="1"/>
  <c r="P17" i="7" a="1"/>
  <c r="P17" i="7" s="1"/>
  <c r="O17" i="7" a="1"/>
  <c r="O17" i="7" s="1"/>
  <c r="N17" i="7" a="1"/>
  <c r="N17" i="7" s="1"/>
  <c r="M17" i="7" a="1"/>
  <c r="M17" i="7" s="1"/>
  <c r="L17" i="7" a="1"/>
  <c r="L17" i="7" s="1"/>
  <c r="K17" i="7" a="1"/>
  <c r="K17" i="7" s="1"/>
  <c r="J17" i="7" a="1"/>
  <c r="J17" i="7" s="1"/>
  <c r="I17" i="7" a="1"/>
  <c r="I17" i="7" s="1"/>
  <c r="H17" i="7" a="1"/>
  <c r="H17" i="7" s="1"/>
  <c r="G17" i="7" a="1"/>
  <c r="G17" i="7" s="1"/>
  <c r="F17" i="7" a="1"/>
  <c r="F17" i="7" s="1"/>
  <c r="P16" i="7" a="1"/>
  <c r="P16" i="7" s="1"/>
  <c r="O16" i="7" a="1"/>
  <c r="O16" i="7" s="1"/>
  <c r="N16" i="7" a="1"/>
  <c r="N16" i="7" s="1"/>
  <c r="M16" i="7" a="1"/>
  <c r="M16" i="7" s="1"/>
  <c r="L16" i="7" a="1"/>
  <c r="L16" i="7" s="1"/>
  <c r="K16" i="7" a="1"/>
  <c r="K16" i="7" s="1"/>
  <c r="J16" i="7" a="1"/>
  <c r="J16" i="7" s="1"/>
  <c r="I16" i="7" a="1"/>
  <c r="I16" i="7" s="1"/>
  <c r="H16" i="7" a="1"/>
  <c r="H16" i="7" s="1"/>
  <c r="G16" i="7" a="1"/>
  <c r="G16" i="7" s="1"/>
  <c r="F16" i="7" a="1"/>
  <c r="F16" i="7" s="1"/>
  <c r="P15" i="7" a="1"/>
  <c r="P15" i="7" s="1"/>
  <c r="O15" i="7" a="1"/>
  <c r="O15" i="7" s="1"/>
  <c r="N15" i="7" a="1"/>
  <c r="N15" i="7" s="1"/>
  <c r="M15" i="7" a="1"/>
  <c r="M15" i="7" s="1"/>
  <c r="L15" i="7" a="1"/>
  <c r="L15" i="7" s="1"/>
  <c r="K15" i="7" a="1"/>
  <c r="K15" i="7" s="1"/>
  <c r="J15" i="7" a="1"/>
  <c r="J15" i="7" s="1"/>
  <c r="I15" i="7" a="1"/>
  <c r="I15" i="7" s="1"/>
  <c r="H15" i="7" a="1"/>
  <c r="H15" i="7" s="1"/>
  <c r="G15" i="7" a="1"/>
  <c r="G15" i="7" s="1"/>
  <c r="F15" i="7" a="1"/>
  <c r="F15" i="7" s="1"/>
  <c r="P14" i="7" a="1"/>
  <c r="P14" i="7" s="1"/>
  <c r="O14" i="7" a="1"/>
  <c r="O14" i="7" s="1"/>
  <c r="N14" i="7" a="1"/>
  <c r="N14" i="7" s="1"/>
  <c r="M14" i="7" a="1"/>
  <c r="M14" i="7" s="1"/>
  <c r="L14" i="7" a="1"/>
  <c r="L14" i="7" s="1"/>
  <c r="J14" i="7" a="1"/>
  <c r="J14" i="7" s="1"/>
  <c r="H14" i="7" a="1"/>
  <c r="H14" i="7" s="1"/>
  <c r="G14" i="7" a="1"/>
  <c r="G14" i="7" s="1"/>
  <c r="F14" i="7" a="1"/>
  <c r="F14" i="7" s="1"/>
  <c r="P12" i="7" a="1"/>
  <c r="P12" i="7" s="1"/>
  <c r="O12" i="7" a="1"/>
  <c r="O12" i="7" s="1"/>
  <c r="N12" i="7" a="1"/>
  <c r="N12" i="7" s="1"/>
  <c r="M12" i="7" a="1"/>
  <c r="M12" i="7" s="1"/>
  <c r="L12" i="7" a="1"/>
  <c r="L12" i="7" s="1"/>
  <c r="J12" i="7" a="1"/>
  <c r="J12" i="7" s="1"/>
  <c r="I12" i="7" a="1"/>
  <c r="I12" i="7" s="1"/>
  <c r="H12" i="7" a="1"/>
  <c r="H12" i="7" s="1"/>
  <c r="G12" i="7" a="1"/>
  <c r="G12" i="7" s="1"/>
  <c r="F12" i="7" a="1"/>
  <c r="F12" i="7" s="1"/>
  <c r="P10" i="7" a="1"/>
  <c r="P10" i="7" s="1"/>
  <c r="O10" i="7" a="1"/>
  <c r="O10" i="7" s="1"/>
  <c r="N10" i="7" a="1"/>
  <c r="N10" i="7" s="1"/>
  <c r="M10" i="7" a="1"/>
  <c r="M10" i="7" s="1"/>
  <c r="L10" i="7" a="1"/>
  <c r="L10" i="7" s="1"/>
  <c r="K10" i="7" a="1"/>
  <c r="K10" i="7" s="1"/>
  <c r="J10" i="7" a="1"/>
  <c r="J10" i="7" s="1"/>
  <c r="I10" i="7" a="1"/>
  <c r="I10" i="7" s="1"/>
  <c r="H10" i="7" a="1"/>
  <c r="H10" i="7" s="1"/>
  <c r="G10" i="7" a="1"/>
  <c r="G10" i="7" s="1"/>
  <c r="P9" i="7" a="1"/>
  <c r="P9" i="7" s="1"/>
  <c r="O9" i="7" a="1"/>
  <c r="O9" i="7" s="1"/>
  <c r="N9" i="7" a="1"/>
  <c r="N9" i="7" s="1"/>
  <c r="M9" i="7" a="1"/>
  <c r="M9" i="7" s="1"/>
  <c r="L9" i="7" a="1"/>
  <c r="L9" i="7" s="1"/>
  <c r="K9" i="7" a="1"/>
  <c r="K9" i="7" s="1"/>
  <c r="J9" i="7" a="1"/>
  <c r="J9" i="7" s="1"/>
  <c r="I9" i="7" a="1"/>
  <c r="I9" i="7" s="1"/>
  <c r="H9" i="7" a="1"/>
  <c r="H9" i="7" s="1"/>
  <c r="G9" i="7" a="1"/>
  <c r="G9" i="7" s="1"/>
  <c r="P8" i="7" a="1"/>
  <c r="P8" i="7" s="1"/>
  <c r="O8" i="7" a="1"/>
  <c r="O8" i="7" s="1"/>
  <c r="N8" i="7" a="1"/>
  <c r="N8" i="7" s="1"/>
  <c r="M8" i="7" a="1"/>
  <c r="M8" i="7" s="1"/>
  <c r="L8" i="7" a="1"/>
  <c r="L8" i="7" s="1"/>
  <c r="K8" i="7" a="1"/>
  <c r="K8" i="7" s="1"/>
  <c r="J8" i="7" a="1"/>
  <c r="J8" i="7" s="1"/>
  <c r="I8" i="7" a="1"/>
  <c r="I8" i="7" s="1"/>
  <c r="H8" i="7" a="1"/>
  <c r="H8" i="7" s="1"/>
  <c r="G8" i="7" a="1"/>
  <c r="G8" i="7" s="1"/>
  <c r="P7" i="7" a="1"/>
  <c r="P7" i="7" s="1"/>
  <c r="O7" i="7" a="1"/>
  <c r="O7" i="7" s="1"/>
  <c r="N7" i="7" a="1"/>
  <c r="N7" i="7" s="1"/>
  <c r="M7" i="7" a="1"/>
  <c r="M7" i="7" s="1"/>
  <c r="L7" i="7" a="1"/>
  <c r="L7" i="7" s="1"/>
  <c r="K7" i="7" a="1"/>
  <c r="K7" i="7" s="1"/>
  <c r="J7" i="7" a="1"/>
  <c r="J7" i="7" s="1"/>
  <c r="I7" i="7" a="1"/>
  <c r="I7" i="7" s="1"/>
  <c r="G7" i="7" a="1"/>
  <c r="G7" i="7" s="1"/>
  <c r="F7" i="7" a="1"/>
  <c r="F7" i="7" s="1"/>
  <c r="P6" i="7" a="1"/>
  <c r="P6" i="7" s="1"/>
  <c r="O6" i="7" a="1"/>
  <c r="O6" i="7" s="1"/>
  <c r="N6" i="7" a="1"/>
  <c r="N6" i="7" s="1"/>
  <c r="M6" i="7" a="1"/>
  <c r="M6" i="7" s="1"/>
  <c r="L6" i="7" a="1"/>
  <c r="L6" i="7" s="1"/>
  <c r="K6" i="7" a="1"/>
  <c r="K6" i="7" s="1"/>
  <c r="J6" i="7" a="1"/>
  <c r="J6" i="7" s="1"/>
  <c r="I6" i="7" a="1"/>
  <c r="I6" i="7" s="1"/>
  <c r="H6" i="7" a="1"/>
  <c r="H6" i="7" s="1"/>
  <c r="G6" i="7" a="1"/>
  <c r="G6" i="7" s="1"/>
  <c r="F6" i="7" a="1"/>
  <c r="F6" i="7" s="1"/>
  <c r="P5" i="7" a="1"/>
  <c r="P5" i="7" s="1"/>
  <c r="O5" i="7" a="1"/>
  <c r="O5" i="7" s="1"/>
  <c r="N5" i="7" a="1"/>
  <c r="N5" i="7" s="1"/>
  <c r="M5" i="7" a="1"/>
  <c r="M5" i="7" s="1"/>
  <c r="L5" i="7" a="1"/>
  <c r="L5" i="7" s="1"/>
  <c r="K5" i="7" a="1"/>
  <c r="K5" i="7" s="1"/>
  <c r="J5" i="7" a="1"/>
  <c r="J5" i="7" s="1"/>
  <c r="I5" i="7" a="1"/>
  <c r="I5" i="7" s="1"/>
  <c r="H5" i="7" a="1"/>
  <c r="H5" i="7" s="1"/>
  <c r="G5" i="7" a="1"/>
  <c r="G5" i="7" s="1"/>
  <c r="F5" i="7" a="1"/>
  <c r="F5" i="7" s="1"/>
  <c r="P4" i="7" a="1"/>
  <c r="P4" i="7" s="1"/>
  <c r="O4" i="7" a="1"/>
  <c r="O4" i="7" s="1"/>
  <c r="N4" i="7" a="1"/>
  <c r="N4" i="7" s="1"/>
  <c r="M4" i="7" a="1"/>
  <c r="M4" i="7" s="1"/>
  <c r="L4" i="7" a="1"/>
  <c r="L4" i="7" s="1"/>
  <c r="K4" i="7" a="1"/>
  <c r="K4" i="7" s="1"/>
  <c r="J4" i="7" a="1"/>
  <c r="J4" i="7" s="1"/>
  <c r="I4" i="7" a="1"/>
  <c r="I4" i="7" s="1"/>
  <c r="H4" i="7" a="1"/>
  <c r="H4" i="7" s="1"/>
  <c r="G4" i="7" a="1"/>
  <c r="G4" i="7" s="1"/>
  <c r="F4" i="7" a="1"/>
  <c r="F4" i="7" s="1"/>
  <c r="Q258" i="13" l="1"/>
  <c r="Q248" i="13"/>
  <c r="Q207" i="13"/>
  <c r="Q191" i="13"/>
  <c r="T223" i="13"/>
  <c r="AD93" i="13"/>
  <c r="Z96" i="13"/>
  <c r="AA97" i="13"/>
  <c r="AB98" i="13"/>
  <c r="AD99" i="13"/>
  <c r="AF100" i="13"/>
  <c r="AI101" i="13"/>
  <c r="AJ102" i="13"/>
  <c r="Z104" i="13"/>
  <c r="AA105" i="13"/>
  <c r="AB106" i="13"/>
  <c r="AE107" i="13"/>
  <c r="AG108" i="13"/>
  <c r="AH109" i="13"/>
  <c r="AI110" i="13"/>
  <c r="AJ111" i="13"/>
  <c r="Z113" i="13"/>
  <c r="AC114" i="13"/>
  <c r="AF115" i="13"/>
  <c r="AG116" i="13"/>
  <c r="AH117" i="13"/>
  <c r="AI118" i="13"/>
  <c r="AJ119" i="13"/>
  <c r="AB121" i="13"/>
  <c r="AE122" i="13"/>
  <c r="AF123" i="13"/>
  <c r="AG124" i="13"/>
  <c r="AH125" i="13"/>
  <c r="AI126" i="13"/>
  <c r="AJ127" i="13"/>
  <c r="AD129" i="13"/>
  <c r="AE130" i="13"/>
  <c r="AF131" i="13"/>
  <c r="AG132" i="13"/>
  <c r="AH133" i="13"/>
  <c r="AI134" i="13"/>
  <c r="AA136" i="13"/>
  <c r="AB137" i="13"/>
  <c r="AC138" i="13"/>
  <c r="AD139" i="13"/>
  <c r="AE140" i="13"/>
  <c r="AF141" i="13"/>
  <c r="AH142" i="13"/>
  <c r="AI143" i="13"/>
  <c r="AJ144" i="13"/>
  <c r="AA146" i="13"/>
  <c r="AC147" i="13"/>
  <c r="AE148" i="13"/>
  <c r="AF149" i="13"/>
  <c r="AH150" i="13"/>
  <c r="AI151" i="13"/>
  <c r="AJ152" i="13"/>
  <c r="AA154" i="13"/>
  <c r="AB155" i="13"/>
  <c r="AD156" i="13"/>
  <c r="AF157" i="13"/>
  <c r="AG158" i="13"/>
  <c r="AH159" i="13"/>
  <c r="AI160" i="13"/>
  <c r="AJ161" i="13"/>
  <c r="AB163" i="13"/>
  <c r="AC164" i="13"/>
  <c r="AE166" i="13"/>
  <c r="AG167" i="13"/>
  <c r="AI168" i="13"/>
  <c r="AJ165" i="13"/>
  <c r="P88" i="2"/>
  <c r="P257" i="13" s="1"/>
  <c r="AK157" i="13"/>
  <c r="P73" i="2"/>
  <c r="P242" i="13" s="1"/>
  <c r="AK146" i="13"/>
  <c r="P59" i="2"/>
  <c r="P228" i="13" s="1"/>
  <c r="AK134" i="13"/>
  <c r="P45" i="2"/>
  <c r="P214" i="13" s="1"/>
  <c r="AK122" i="13"/>
  <c r="P32" i="2"/>
  <c r="P201" i="13" s="1"/>
  <c r="AK110" i="13"/>
  <c r="P17" i="2"/>
  <c r="P186" i="13"/>
  <c r="AK98" i="13"/>
  <c r="AE93" i="13"/>
  <c r="AG94" i="13"/>
  <c r="AA96" i="13"/>
  <c r="AB97" i="13"/>
  <c r="AC98" i="13"/>
  <c r="AE99" i="13"/>
  <c r="AG100" i="13"/>
  <c r="AJ101" i="13"/>
  <c r="Z103" i="13"/>
  <c r="AA104" i="13"/>
  <c r="AB105" i="13"/>
  <c r="AC106" i="13"/>
  <c r="AF107" i="13"/>
  <c r="AH108" i="13"/>
  <c r="AI109" i="13"/>
  <c r="AJ110" i="13"/>
  <c r="Z112" i="13"/>
  <c r="AA113" i="13"/>
  <c r="AD114" i="13"/>
  <c r="AG115" i="13"/>
  <c r="AH116" i="13"/>
  <c r="AI117" i="13"/>
  <c r="AJ118" i="13"/>
  <c r="Z120" i="13"/>
  <c r="AC121" i="13"/>
  <c r="AF122" i="13"/>
  <c r="AG123" i="13"/>
  <c r="AH124" i="13"/>
  <c r="AI125" i="13"/>
  <c r="AJ126" i="13"/>
  <c r="AB128" i="13"/>
  <c r="AE129" i="13"/>
  <c r="AF130" i="13"/>
  <c r="AG131" i="13"/>
  <c r="AH132" i="13"/>
  <c r="AI133" i="13"/>
  <c r="AJ134" i="13"/>
  <c r="AB136" i="13"/>
  <c r="AC137" i="13"/>
  <c r="AD138" i="13"/>
  <c r="AE139" i="13"/>
  <c r="AF140" i="13"/>
  <c r="AG141" i="13"/>
  <c r="AI142" i="13"/>
  <c r="AJ143" i="13"/>
  <c r="Z145" i="13"/>
  <c r="AB146" i="13"/>
  <c r="AD147" i="13"/>
  <c r="AF148" i="13"/>
  <c r="AG149" i="13"/>
  <c r="AI150" i="13"/>
  <c r="AJ151" i="13"/>
  <c r="AA153" i="13"/>
  <c r="AB154" i="13"/>
  <c r="AC155" i="13"/>
  <c r="AE156" i="13"/>
  <c r="AG157" i="13"/>
  <c r="AH158" i="13"/>
  <c r="AI159" i="13"/>
  <c r="AJ160" i="13"/>
  <c r="AA162" i="13"/>
  <c r="AC163" i="13"/>
  <c r="AD164" i="13"/>
  <c r="AF166" i="13"/>
  <c r="AH167" i="13"/>
  <c r="AJ168" i="13"/>
  <c r="P101" i="2"/>
  <c r="P270" i="13" s="1"/>
  <c r="AK165" i="13"/>
  <c r="P87" i="2"/>
  <c r="P256" i="13" s="1"/>
  <c r="AK156" i="13"/>
  <c r="P72" i="2"/>
  <c r="P241" i="13" s="1"/>
  <c r="AK145" i="13"/>
  <c r="P58" i="2"/>
  <c r="P227" i="13" s="1"/>
  <c r="AK133" i="13"/>
  <c r="P44" i="2"/>
  <c r="P213" i="13" s="1"/>
  <c r="AK121" i="13"/>
  <c r="P31" i="2"/>
  <c r="P200" i="13" s="1"/>
  <c r="AK109" i="13"/>
  <c r="P16" i="2"/>
  <c r="P185" i="13" s="1"/>
  <c r="AK97" i="13"/>
  <c r="AI91" i="13"/>
  <c r="Z91" i="13"/>
  <c r="AA91" i="13"/>
  <c r="AD92" i="13"/>
  <c r="AF93" i="13"/>
  <c r="AH94" i="13"/>
  <c r="AB96" i="13"/>
  <c r="AC97" i="13"/>
  <c r="AD98" i="13"/>
  <c r="AF99" i="13"/>
  <c r="AH100" i="13"/>
  <c r="Z102" i="13"/>
  <c r="AA103" i="13"/>
  <c r="AB104" i="13"/>
  <c r="AC105" i="13"/>
  <c r="AD106" i="13"/>
  <c r="AG107" i="13"/>
  <c r="AI108" i="13"/>
  <c r="AJ109" i="13"/>
  <c r="Z111" i="13"/>
  <c r="AA112" i="13"/>
  <c r="AB113" i="13"/>
  <c r="AE114" i="13"/>
  <c r="AH115" i="13"/>
  <c r="AI116" i="13"/>
  <c r="AJ117" i="13"/>
  <c r="Z119" i="13"/>
  <c r="AA120" i="13"/>
  <c r="AD121" i="13"/>
  <c r="AG122" i="13"/>
  <c r="AH123" i="13"/>
  <c r="AI124" i="13"/>
  <c r="AJ125" i="13"/>
  <c r="Z127" i="13"/>
  <c r="AC128" i="13"/>
  <c r="AF129" i="13"/>
  <c r="AG130" i="13"/>
  <c r="AH131" i="13"/>
  <c r="AI132" i="13"/>
  <c r="AJ133" i="13"/>
  <c r="AA135" i="13"/>
  <c r="AC136" i="13"/>
  <c r="AD137" i="13"/>
  <c r="AE138" i="13"/>
  <c r="AF139" i="13"/>
  <c r="AG140" i="13"/>
  <c r="AH141" i="13"/>
  <c r="AJ142" i="13"/>
  <c r="Z144" i="13"/>
  <c r="AA145" i="13"/>
  <c r="AC146" i="13"/>
  <c r="AE147" i="13"/>
  <c r="AG148" i="13"/>
  <c r="AH149" i="13"/>
  <c r="AJ150" i="13"/>
  <c r="Z152" i="13"/>
  <c r="AB153" i="13"/>
  <c r="AC154" i="13"/>
  <c r="AD155" i="13"/>
  <c r="AF156" i="13"/>
  <c r="AH157" i="13"/>
  <c r="AI158" i="13"/>
  <c r="AJ159" i="13"/>
  <c r="Z161" i="13"/>
  <c r="AB162" i="13"/>
  <c r="AD163" i="13"/>
  <c r="AE164" i="13"/>
  <c r="AG166" i="13"/>
  <c r="AI167" i="13"/>
  <c r="Z165" i="13"/>
  <c r="P100" i="2"/>
  <c r="P269" i="13" s="1"/>
  <c r="AK168" i="13"/>
  <c r="P86" i="2"/>
  <c r="P255" i="13" s="1"/>
  <c r="AK155" i="13"/>
  <c r="P71" i="2"/>
  <c r="P240" i="13" s="1"/>
  <c r="AK144" i="13"/>
  <c r="P57" i="2"/>
  <c r="P226" i="13" s="1"/>
  <c r="AK132" i="13"/>
  <c r="P43" i="2"/>
  <c r="P212" i="13" s="1"/>
  <c r="AK120" i="13"/>
  <c r="P29" i="2"/>
  <c r="P198" i="13" s="1"/>
  <c r="AK108" i="13"/>
  <c r="P15" i="2"/>
  <c r="P184" i="13" s="1"/>
  <c r="AK96" i="13"/>
  <c r="Q215" i="13"/>
  <c r="Q223" i="13"/>
  <c r="AI90" i="13"/>
  <c r="AC92" i="13"/>
  <c r="AA90" i="13"/>
  <c r="AC91" i="13"/>
  <c r="AE92" i="13"/>
  <c r="AG93" i="13"/>
  <c r="AI94" i="13"/>
  <c r="Z95" i="13"/>
  <c r="AC96" i="13"/>
  <c r="AD97" i="13"/>
  <c r="AE98" i="13"/>
  <c r="AG99" i="13"/>
  <c r="AI100" i="13"/>
  <c r="AA102" i="13"/>
  <c r="AB103" i="13"/>
  <c r="AC104" i="13"/>
  <c r="AD105" i="13"/>
  <c r="AF106" i="13"/>
  <c r="AH107" i="13"/>
  <c r="AJ108" i="13"/>
  <c r="Z110" i="13"/>
  <c r="AA111" i="13"/>
  <c r="AB112" i="13"/>
  <c r="AC113" i="13"/>
  <c r="AF114" i="13"/>
  <c r="AI115" i="13"/>
  <c r="AJ116" i="13"/>
  <c r="Z118" i="13"/>
  <c r="AA119" i="13"/>
  <c r="AB120" i="13"/>
  <c r="AE121" i="13"/>
  <c r="AH122" i="13"/>
  <c r="AI123" i="13"/>
  <c r="AJ124" i="13"/>
  <c r="Z126" i="13"/>
  <c r="AA127" i="13"/>
  <c r="AD128" i="13"/>
  <c r="AG129" i="13"/>
  <c r="AH130" i="13"/>
  <c r="AI131" i="13"/>
  <c r="AJ132" i="13"/>
  <c r="Z134" i="13"/>
  <c r="AB135" i="13"/>
  <c r="AD136" i="13"/>
  <c r="AE137" i="13"/>
  <c r="AF138" i="13"/>
  <c r="AG139" i="13"/>
  <c r="AH140" i="13"/>
  <c r="AI141" i="13"/>
  <c r="Z143" i="13"/>
  <c r="AA144" i="13"/>
  <c r="AB145" i="13"/>
  <c r="AD146" i="13"/>
  <c r="AF147" i="13"/>
  <c r="AH148" i="13"/>
  <c r="AI149" i="13"/>
  <c r="Z151" i="13"/>
  <c r="AA152" i="13"/>
  <c r="AC153" i="13"/>
  <c r="AD154" i="13"/>
  <c r="AE155" i="13"/>
  <c r="AG156" i="13"/>
  <c r="AI157" i="13"/>
  <c r="AJ158" i="13"/>
  <c r="Z160" i="13"/>
  <c r="AA161" i="13"/>
  <c r="AC162" i="13"/>
  <c r="AE163" i="13"/>
  <c r="AF164" i="13"/>
  <c r="AH166" i="13"/>
  <c r="AJ167" i="13"/>
  <c r="AA165" i="13"/>
  <c r="P99" i="2"/>
  <c r="P268" i="13" s="1"/>
  <c r="AK167" i="13"/>
  <c r="P85" i="2"/>
  <c r="P254" i="13" s="1"/>
  <c r="AK154" i="13"/>
  <c r="P70" i="2"/>
  <c r="P239" i="13" s="1"/>
  <c r="AK143" i="13"/>
  <c r="P56" i="2"/>
  <c r="P225" i="13" s="1"/>
  <c r="AK131" i="13"/>
  <c r="P42" i="2"/>
  <c r="P211" i="13" s="1"/>
  <c r="AK119" i="13"/>
  <c r="P28" i="2"/>
  <c r="P197" i="13" s="1"/>
  <c r="AK107" i="13"/>
  <c r="AK95" i="13"/>
  <c r="S238" i="13"/>
  <c r="AB92" i="13"/>
  <c r="AB90" i="13"/>
  <c r="AD91" i="13"/>
  <c r="AF92" i="13"/>
  <c r="AH93" i="13"/>
  <c r="AJ94" i="13"/>
  <c r="AA95" i="13"/>
  <c r="AD96" i="13"/>
  <c r="AE97" i="13"/>
  <c r="AF98" i="13"/>
  <c r="AH99" i="13"/>
  <c r="AJ100" i="13"/>
  <c r="AB102" i="13"/>
  <c r="AC103" i="13"/>
  <c r="AD104" i="13"/>
  <c r="AE105" i="13"/>
  <c r="AG106" i="13"/>
  <c r="AI107" i="13"/>
  <c r="Z109" i="13"/>
  <c r="AA110" i="13"/>
  <c r="AB111" i="13"/>
  <c r="AC112" i="13"/>
  <c r="AD113" i="13"/>
  <c r="AG114" i="13"/>
  <c r="AJ115" i="13"/>
  <c r="Z117" i="13"/>
  <c r="AA118" i="13"/>
  <c r="AB119" i="13"/>
  <c r="AC120" i="13"/>
  <c r="AF121" i="13"/>
  <c r="AI122" i="13"/>
  <c r="AJ123" i="13"/>
  <c r="Z125" i="13"/>
  <c r="AA126" i="13"/>
  <c r="AB127" i="13"/>
  <c r="AE128" i="13"/>
  <c r="AH129" i="13"/>
  <c r="AI130" i="13"/>
  <c r="AJ131" i="13"/>
  <c r="Z133" i="13"/>
  <c r="AA134" i="13"/>
  <c r="AC135" i="13"/>
  <c r="AE136" i="13"/>
  <c r="AF137" i="13"/>
  <c r="AG138" i="13"/>
  <c r="AH139" i="13"/>
  <c r="AI140" i="13"/>
  <c r="AJ141" i="13"/>
  <c r="AA143" i="13"/>
  <c r="AB144" i="13"/>
  <c r="AC145" i="13"/>
  <c r="AE146" i="13"/>
  <c r="AG147" i="13"/>
  <c r="AI148" i="13"/>
  <c r="AJ149" i="13"/>
  <c r="Z150" i="13"/>
  <c r="AA151" i="13"/>
  <c r="AB152" i="13"/>
  <c r="AD153" i="13"/>
  <c r="AE154" i="13"/>
  <c r="AF155" i="13"/>
  <c r="AH156" i="13"/>
  <c r="AJ157" i="13"/>
  <c r="Z159" i="13"/>
  <c r="AA160" i="13"/>
  <c r="AB161" i="13"/>
  <c r="AD162" i="13"/>
  <c r="AF163" i="13"/>
  <c r="AG164" i="13"/>
  <c r="AI166" i="13"/>
  <c r="AA168" i="13"/>
  <c r="AB165" i="13"/>
  <c r="P98" i="2"/>
  <c r="P267" i="13" s="1"/>
  <c r="AK166" i="13"/>
  <c r="P83" i="2"/>
  <c r="P252" i="13" s="1"/>
  <c r="AK153" i="13"/>
  <c r="P68" i="2"/>
  <c r="P237" i="13" s="1"/>
  <c r="AK142" i="13"/>
  <c r="P55" i="2"/>
  <c r="P224" i="13" s="1"/>
  <c r="AK130" i="13"/>
  <c r="P41" i="2"/>
  <c r="P210" i="13" s="1"/>
  <c r="AK118" i="13"/>
  <c r="P27" i="2"/>
  <c r="P196" i="13" s="1"/>
  <c r="AK106" i="13"/>
  <c r="P12" i="2"/>
  <c r="S182" i="13"/>
  <c r="Q231" i="13"/>
  <c r="Q188" i="13"/>
  <c r="AG90" i="13"/>
  <c r="AC93" i="13"/>
  <c r="AC90" i="13"/>
  <c r="AE91" i="13"/>
  <c r="AG92" i="13"/>
  <c r="AI93" i="13"/>
  <c r="AB95" i="13"/>
  <c r="AE96" i="13"/>
  <c r="AF97" i="13"/>
  <c r="AG98" i="13"/>
  <c r="AI99" i="13"/>
  <c r="AB101" i="13"/>
  <c r="AC102" i="13"/>
  <c r="AD103" i="13"/>
  <c r="AE104" i="13"/>
  <c r="AF105" i="13"/>
  <c r="AH106" i="13"/>
  <c r="AJ107" i="13"/>
  <c r="AA109" i="13"/>
  <c r="AB110" i="13"/>
  <c r="AC111" i="13"/>
  <c r="AD112" i="13"/>
  <c r="AE113" i="13"/>
  <c r="AH114" i="13"/>
  <c r="Z116" i="13"/>
  <c r="AA117" i="13"/>
  <c r="AB118" i="13"/>
  <c r="AC119" i="13"/>
  <c r="AD120" i="13"/>
  <c r="AG121" i="13"/>
  <c r="AJ122" i="13"/>
  <c r="Z124" i="13"/>
  <c r="AA125" i="13"/>
  <c r="AB126" i="13"/>
  <c r="AC127" i="13"/>
  <c r="AF128" i="13"/>
  <c r="AI129" i="13"/>
  <c r="AJ130" i="13"/>
  <c r="Z132" i="13"/>
  <c r="AA133" i="13"/>
  <c r="AB134" i="13"/>
  <c r="AD135" i="13"/>
  <c r="AF136" i="13"/>
  <c r="AG137" i="13"/>
  <c r="AH138" i="13"/>
  <c r="AI139" i="13"/>
  <c r="AJ140" i="13"/>
  <c r="AA142" i="13"/>
  <c r="AB143" i="13"/>
  <c r="AC144" i="13"/>
  <c r="AD145" i="13"/>
  <c r="AF146" i="13"/>
  <c r="AH147" i="13"/>
  <c r="AJ148" i="13"/>
  <c r="E78" i="2"/>
  <c r="E247" i="13" s="1"/>
  <c r="AA150" i="13"/>
  <c r="AB151" i="13"/>
  <c r="AC152" i="13"/>
  <c r="AE153" i="13"/>
  <c r="AF154" i="13"/>
  <c r="AG155" i="13"/>
  <c r="AI156" i="13"/>
  <c r="Z158" i="13"/>
  <c r="AA159" i="13"/>
  <c r="AB160" i="13"/>
  <c r="AC161" i="13"/>
  <c r="AE162" i="13"/>
  <c r="AG163" i="13"/>
  <c r="AH164" i="13"/>
  <c r="AJ166" i="13"/>
  <c r="AB168" i="13"/>
  <c r="AC165" i="13"/>
  <c r="P97" i="2"/>
  <c r="P266" i="13" s="1"/>
  <c r="AK164" i="13"/>
  <c r="P82" i="2"/>
  <c r="P251" i="13" s="1"/>
  <c r="AK152" i="13"/>
  <c r="P67" i="2"/>
  <c r="P236" i="13" s="1"/>
  <c r="AK141" i="13"/>
  <c r="P53" i="2"/>
  <c r="P222" i="13" s="1"/>
  <c r="AK129" i="13"/>
  <c r="P40" i="2"/>
  <c r="P209" i="13" s="1"/>
  <c r="AK117" i="13"/>
  <c r="P26" i="2"/>
  <c r="P195" i="13" s="1"/>
  <c r="AK105" i="13"/>
  <c r="P10" i="2"/>
  <c r="P179" i="13" s="1"/>
  <c r="AK94" i="13"/>
  <c r="AA93" i="13"/>
  <c r="AJ90" i="13"/>
  <c r="Z90" i="13"/>
  <c r="AD90" i="13"/>
  <c r="AF91" i="13"/>
  <c r="AH92" i="13"/>
  <c r="AJ93" i="13"/>
  <c r="F12" i="2"/>
  <c r="F181" i="13" s="1"/>
  <c r="AD95" i="13"/>
  <c r="AF96" i="13"/>
  <c r="AG97" i="13"/>
  <c r="AH98" i="13"/>
  <c r="AJ99" i="13"/>
  <c r="AC101" i="13"/>
  <c r="AD102" i="13"/>
  <c r="J24" i="2"/>
  <c r="J193" i="13" s="1"/>
  <c r="AE103" i="13"/>
  <c r="AF104" i="13"/>
  <c r="AG105" i="13"/>
  <c r="AI106" i="13"/>
  <c r="AA108" i="13"/>
  <c r="AB109" i="13"/>
  <c r="AC110" i="13"/>
  <c r="AD111" i="13"/>
  <c r="AE112" i="13"/>
  <c r="AF113" i="13"/>
  <c r="AI114" i="13"/>
  <c r="AA116" i="13"/>
  <c r="AB117" i="13"/>
  <c r="AC118" i="13"/>
  <c r="AD119" i="13"/>
  <c r="AE120" i="13"/>
  <c r="AH121" i="13"/>
  <c r="Z123" i="13"/>
  <c r="AA124" i="13"/>
  <c r="AB125" i="13"/>
  <c r="AC126" i="13"/>
  <c r="AD127" i="13"/>
  <c r="AG128" i="13"/>
  <c r="AJ129" i="13"/>
  <c r="Z131" i="13"/>
  <c r="AA132" i="13"/>
  <c r="AB133" i="13"/>
  <c r="AC134" i="13"/>
  <c r="AE135" i="13"/>
  <c r="AG136" i="13"/>
  <c r="AH137" i="13"/>
  <c r="AI138" i="13"/>
  <c r="AJ139" i="13"/>
  <c r="Z141" i="13"/>
  <c r="AB142" i="13"/>
  <c r="AC143" i="13"/>
  <c r="AD144" i="13"/>
  <c r="AE145" i="13"/>
  <c r="AG146" i="13"/>
  <c r="AI147" i="13"/>
  <c r="Z149" i="13"/>
  <c r="AB150" i="13"/>
  <c r="AC151" i="13"/>
  <c r="AD152" i="13"/>
  <c r="AF153" i="13"/>
  <c r="AG154" i="13"/>
  <c r="AH155" i="13"/>
  <c r="AJ156" i="13"/>
  <c r="AA158" i="13"/>
  <c r="AB159" i="13"/>
  <c r="AC160" i="13"/>
  <c r="AD161" i="13"/>
  <c r="AF162" i="13"/>
  <c r="AH163" i="13"/>
  <c r="AI164" i="13"/>
  <c r="AA167" i="13"/>
  <c r="AC168" i="13"/>
  <c r="AD165" i="13"/>
  <c r="P95" i="2"/>
  <c r="P264" i="13" s="1"/>
  <c r="AK163" i="13"/>
  <c r="P81" i="2"/>
  <c r="P250" i="13" s="1"/>
  <c r="AK151" i="13"/>
  <c r="P66" i="2"/>
  <c r="P235" i="13" s="1"/>
  <c r="AK140" i="13"/>
  <c r="P52" i="2"/>
  <c r="P221" i="13" s="1"/>
  <c r="AK128" i="13"/>
  <c r="P39" i="2"/>
  <c r="P208" i="13" s="1"/>
  <c r="AK116" i="13"/>
  <c r="P25" i="2"/>
  <c r="P194" i="13" s="1"/>
  <c r="AK104" i="13"/>
  <c r="P9" i="2"/>
  <c r="P178" i="13" s="1"/>
  <c r="AK93" i="13"/>
  <c r="AF94" i="13"/>
  <c r="AE90" i="13"/>
  <c r="AG91" i="13"/>
  <c r="AI92" i="13"/>
  <c r="AA94" i="13"/>
  <c r="AF95" i="13"/>
  <c r="AG96" i="13"/>
  <c r="AH97" i="13"/>
  <c r="AI98" i="13"/>
  <c r="AA100" i="13"/>
  <c r="AD101" i="13"/>
  <c r="AE102" i="13"/>
  <c r="AF103" i="13"/>
  <c r="AG104" i="13"/>
  <c r="AH105" i="13"/>
  <c r="AJ106" i="13"/>
  <c r="AB108" i="13"/>
  <c r="AC109" i="13"/>
  <c r="AD110" i="13"/>
  <c r="AE111" i="13"/>
  <c r="AF112" i="13"/>
  <c r="AG113" i="13"/>
  <c r="AJ114" i="13"/>
  <c r="AB116" i="13"/>
  <c r="AC117" i="13"/>
  <c r="AD118" i="13"/>
  <c r="AE119" i="13"/>
  <c r="AF120" i="13"/>
  <c r="AI121" i="13"/>
  <c r="AA123" i="13"/>
  <c r="AB124" i="13"/>
  <c r="AC125" i="13"/>
  <c r="AD126" i="13"/>
  <c r="AE127" i="13"/>
  <c r="AH128" i="13"/>
  <c r="Z130" i="13"/>
  <c r="AA131" i="13"/>
  <c r="AB132" i="13"/>
  <c r="AC133" i="13"/>
  <c r="AD134" i="13"/>
  <c r="AF135" i="13"/>
  <c r="AH136" i="13"/>
  <c r="AI137" i="13"/>
  <c r="AJ138" i="13"/>
  <c r="Z140" i="13"/>
  <c r="AA141" i="13"/>
  <c r="AC142" i="13"/>
  <c r="AD143" i="13"/>
  <c r="AE144" i="13"/>
  <c r="AF145" i="13"/>
  <c r="AH146" i="13"/>
  <c r="AJ147" i="13"/>
  <c r="AA149" i="13"/>
  <c r="AC150" i="13"/>
  <c r="AD151" i="13"/>
  <c r="AE152" i="13"/>
  <c r="AG153" i="13"/>
  <c r="AH154" i="13"/>
  <c r="AI155" i="13"/>
  <c r="AA157" i="13"/>
  <c r="AB158" i="13"/>
  <c r="AC159" i="13"/>
  <c r="AD160" i="13"/>
  <c r="AE161" i="13"/>
  <c r="AG162" i="13"/>
  <c r="AI163" i="13"/>
  <c r="AJ164" i="13"/>
  <c r="AB167" i="13"/>
  <c r="AD168" i="13"/>
  <c r="AE165" i="13"/>
  <c r="P94" i="2"/>
  <c r="P263" i="13" s="1"/>
  <c r="AK162" i="13"/>
  <c r="P80" i="2"/>
  <c r="P249" i="13" s="1"/>
  <c r="AK150" i="13"/>
  <c r="P65" i="2"/>
  <c r="P234" i="13" s="1"/>
  <c r="AK139" i="13"/>
  <c r="P51" i="2"/>
  <c r="P220" i="13" s="1"/>
  <c r="AK127" i="13"/>
  <c r="P37" i="2"/>
  <c r="P206" i="13" s="1"/>
  <c r="AK115" i="13"/>
  <c r="P24" i="2"/>
  <c r="P193" i="13" s="1"/>
  <c r="AK103" i="13"/>
  <c r="P8" i="2"/>
  <c r="P177" i="13" s="1"/>
  <c r="AK92" i="13"/>
  <c r="Q199" i="13"/>
  <c r="AF90" i="13"/>
  <c r="AH91" i="13"/>
  <c r="AJ92" i="13"/>
  <c r="AB94" i="13"/>
  <c r="AG95" i="13"/>
  <c r="AH96" i="13"/>
  <c r="AI97" i="13"/>
  <c r="AJ98" i="13"/>
  <c r="AB100" i="13"/>
  <c r="AE101" i="13"/>
  <c r="AF102" i="13"/>
  <c r="AG103" i="13"/>
  <c r="AH104" i="13"/>
  <c r="AI105" i="13"/>
  <c r="AA107" i="13"/>
  <c r="AC108" i="13"/>
  <c r="AD109" i="13"/>
  <c r="AE110" i="13"/>
  <c r="AF111" i="13"/>
  <c r="AG112" i="13"/>
  <c r="AH113" i="13"/>
  <c r="AB115" i="13"/>
  <c r="AC116" i="13"/>
  <c r="AD117" i="13"/>
  <c r="AE118" i="13"/>
  <c r="AF119" i="13"/>
  <c r="AG120" i="13"/>
  <c r="AJ121" i="13"/>
  <c r="AB123" i="13"/>
  <c r="AC124" i="13"/>
  <c r="AD125" i="13"/>
  <c r="AE126" i="13"/>
  <c r="AF127" i="13"/>
  <c r="AI128" i="13"/>
  <c r="AA130" i="13"/>
  <c r="AB131" i="13"/>
  <c r="AC132" i="13"/>
  <c r="AD133" i="13"/>
  <c r="AE134" i="13"/>
  <c r="AG135" i="13"/>
  <c r="AI136" i="13"/>
  <c r="AJ137" i="13"/>
  <c r="Z139" i="13"/>
  <c r="AA140" i="13"/>
  <c r="AB141" i="13"/>
  <c r="AD142" i="13"/>
  <c r="AE143" i="13"/>
  <c r="AF144" i="13"/>
  <c r="AG145" i="13"/>
  <c r="AI146" i="13"/>
  <c r="AA148" i="13"/>
  <c r="AB149" i="13"/>
  <c r="AD150" i="13"/>
  <c r="AE151" i="13"/>
  <c r="AF152" i="13"/>
  <c r="AH153" i="13"/>
  <c r="AI154" i="13"/>
  <c r="AJ155" i="13"/>
  <c r="AB157" i="13"/>
  <c r="AC158" i="13"/>
  <c r="AD159" i="13"/>
  <c r="AE160" i="13"/>
  <c r="AF161" i="13"/>
  <c r="AH162" i="13"/>
  <c r="AJ163" i="13"/>
  <c r="AA166" i="13"/>
  <c r="AC167" i="13"/>
  <c r="AE168" i="13"/>
  <c r="AF165" i="13"/>
  <c r="P93" i="2"/>
  <c r="P262" i="13" s="1"/>
  <c r="AK161" i="13"/>
  <c r="P64" i="2"/>
  <c r="P233" i="13" s="1"/>
  <c r="AK138" i="13"/>
  <c r="P50" i="2"/>
  <c r="P219" i="13" s="1"/>
  <c r="AK126" i="13"/>
  <c r="P36" i="2"/>
  <c r="P205" i="13" s="1"/>
  <c r="AK114" i="13"/>
  <c r="P23" i="2"/>
  <c r="P192" i="13" s="1"/>
  <c r="AK102" i="13"/>
  <c r="P7" i="2"/>
  <c r="P176" i="13" s="1"/>
  <c r="AK91" i="13"/>
  <c r="AC94" i="13"/>
  <c r="AH95" i="13"/>
  <c r="AI96" i="13"/>
  <c r="AJ97" i="13"/>
  <c r="AA99" i="13"/>
  <c r="AC100" i="13"/>
  <c r="AF101" i="13"/>
  <c r="AG102" i="13"/>
  <c r="AH103" i="13"/>
  <c r="AI104" i="13"/>
  <c r="AJ105" i="13"/>
  <c r="AB107" i="13"/>
  <c r="AD108" i="13"/>
  <c r="AE109" i="13"/>
  <c r="AF110" i="13"/>
  <c r="AG111" i="13"/>
  <c r="AH112" i="13"/>
  <c r="AI113" i="13"/>
  <c r="AC115" i="13"/>
  <c r="AD116" i="13"/>
  <c r="AE117" i="13"/>
  <c r="AF118" i="13"/>
  <c r="AG119" i="13"/>
  <c r="AH120" i="13"/>
  <c r="AB122" i="13"/>
  <c r="AC123" i="13"/>
  <c r="AD124" i="13"/>
  <c r="AE125" i="13"/>
  <c r="AF126" i="13"/>
  <c r="AG127" i="13"/>
  <c r="AJ128" i="13"/>
  <c r="AB130" i="13"/>
  <c r="AC131" i="13"/>
  <c r="AD132" i="13"/>
  <c r="AE133" i="13"/>
  <c r="AF134" i="13"/>
  <c r="AH135" i="13"/>
  <c r="AJ136" i="13"/>
  <c r="Z138" i="13"/>
  <c r="AA139" i="13"/>
  <c r="AB140" i="13"/>
  <c r="AC141" i="13"/>
  <c r="AE142" i="13"/>
  <c r="AF143" i="13"/>
  <c r="AG144" i="13"/>
  <c r="AH145" i="13"/>
  <c r="AJ146" i="13"/>
  <c r="AB148" i="13"/>
  <c r="AC149" i="13"/>
  <c r="AE150" i="13"/>
  <c r="AF151" i="13"/>
  <c r="AG152" i="13"/>
  <c r="AI153" i="13"/>
  <c r="AJ154" i="13"/>
  <c r="AA156" i="13"/>
  <c r="AC157" i="13"/>
  <c r="AD158" i="13"/>
  <c r="AE159" i="13"/>
  <c r="AF160" i="13"/>
  <c r="AG161" i="13"/>
  <c r="AI162" i="13"/>
  <c r="Z164" i="13"/>
  <c r="AB166" i="13"/>
  <c r="AD167" i="13"/>
  <c r="AF168" i="13"/>
  <c r="AG165" i="13"/>
  <c r="P92" i="2"/>
  <c r="P261" i="13" s="1"/>
  <c r="AK160" i="13"/>
  <c r="P76" i="2"/>
  <c r="P245" i="13" s="1"/>
  <c r="AK149" i="13"/>
  <c r="P63" i="2"/>
  <c r="P232" i="13" s="1"/>
  <c r="AK137" i="13"/>
  <c r="P49" i="2"/>
  <c r="P218" i="13" s="1"/>
  <c r="AK125" i="13"/>
  <c r="P35" i="2"/>
  <c r="P204" i="13" s="1"/>
  <c r="AK113" i="13"/>
  <c r="P21" i="2"/>
  <c r="P190" i="13" s="1"/>
  <c r="AK101" i="13"/>
  <c r="P6" i="2"/>
  <c r="P175" i="13" s="1"/>
  <c r="AK90" i="13"/>
  <c r="Q182" i="13"/>
  <c r="Q238" i="13"/>
  <c r="AH90" i="13"/>
  <c r="AJ91" i="13"/>
  <c r="AB93" i="13"/>
  <c r="AD94" i="13"/>
  <c r="AI95" i="13"/>
  <c r="AJ96" i="13"/>
  <c r="Z98" i="13"/>
  <c r="AB99" i="13"/>
  <c r="AD100" i="13"/>
  <c r="AG101" i="13"/>
  <c r="AH102" i="13"/>
  <c r="AI103" i="13"/>
  <c r="AJ104" i="13"/>
  <c r="Z106" i="13"/>
  <c r="AC107" i="13"/>
  <c r="AE108" i="13"/>
  <c r="AF109" i="13"/>
  <c r="AG110" i="13"/>
  <c r="AH111" i="13"/>
  <c r="AI112" i="13"/>
  <c r="AJ113" i="13"/>
  <c r="AD115" i="13"/>
  <c r="AE116" i="13"/>
  <c r="AF117" i="13"/>
  <c r="AG118" i="13"/>
  <c r="AH119" i="13"/>
  <c r="AI120" i="13"/>
  <c r="AC122" i="13"/>
  <c r="AD123" i="13"/>
  <c r="AE124" i="13"/>
  <c r="AF125" i="13"/>
  <c r="AG126" i="13"/>
  <c r="AH127" i="13"/>
  <c r="AB129" i="13"/>
  <c r="AC130" i="13"/>
  <c r="AD131" i="13"/>
  <c r="AE132" i="13"/>
  <c r="AF133" i="13"/>
  <c r="AG134" i="13"/>
  <c r="AI135" i="13"/>
  <c r="Z137" i="13"/>
  <c r="AA138" i="13"/>
  <c r="AB139" i="13"/>
  <c r="AC140" i="13"/>
  <c r="AD141" i="13"/>
  <c r="AF142" i="13"/>
  <c r="AG143" i="13"/>
  <c r="AH144" i="13"/>
  <c r="AI145" i="13"/>
  <c r="AA147" i="13"/>
  <c r="AC148" i="13"/>
  <c r="AD149" i="13"/>
  <c r="AF150" i="13"/>
  <c r="AG151" i="13"/>
  <c r="AH152" i="13"/>
  <c r="AJ153" i="13"/>
  <c r="Z155" i="13"/>
  <c r="AB156" i="13"/>
  <c r="AD157" i="13"/>
  <c r="AE158" i="13"/>
  <c r="AF159" i="13"/>
  <c r="AG160" i="13"/>
  <c r="AH161" i="13"/>
  <c r="AJ162" i="13"/>
  <c r="AA164" i="13"/>
  <c r="AC166" i="13"/>
  <c r="AE167" i="13"/>
  <c r="AG168" i="13"/>
  <c r="AH165" i="13"/>
  <c r="P91" i="2"/>
  <c r="P260" i="13" s="1"/>
  <c r="AK159" i="13"/>
  <c r="P75" i="2"/>
  <c r="P244" i="13" s="1"/>
  <c r="AK148" i="13"/>
  <c r="P61" i="2"/>
  <c r="P230" i="13" s="1"/>
  <c r="AK136" i="13"/>
  <c r="P48" i="2"/>
  <c r="P217" i="13" s="1"/>
  <c r="AK124" i="13"/>
  <c r="P34" i="2"/>
  <c r="P203" i="13" s="1"/>
  <c r="AK112" i="13"/>
  <c r="P20" i="2"/>
  <c r="P189" i="13" s="1"/>
  <c r="AK100" i="13"/>
  <c r="P5" i="2"/>
  <c r="P174" i="13" s="1"/>
  <c r="AA92" i="13"/>
  <c r="AE94" i="13"/>
  <c r="AJ95" i="13"/>
  <c r="Z97" i="13"/>
  <c r="AA98" i="13"/>
  <c r="AC99" i="13"/>
  <c r="AE100" i="13"/>
  <c r="AH101" i="13"/>
  <c r="AI102" i="13"/>
  <c r="AJ103" i="13"/>
  <c r="Z105" i="13"/>
  <c r="AA106" i="13"/>
  <c r="AD107" i="13"/>
  <c r="AF108" i="13"/>
  <c r="AG109" i="13"/>
  <c r="AH110" i="13"/>
  <c r="AI111" i="13"/>
  <c r="AJ112" i="13"/>
  <c r="AB114" i="13"/>
  <c r="AE115" i="13"/>
  <c r="AF116" i="13"/>
  <c r="AG117" i="13"/>
  <c r="AH118" i="13"/>
  <c r="AI119" i="13"/>
  <c r="AJ120" i="13"/>
  <c r="AD122" i="13"/>
  <c r="AE123" i="13"/>
  <c r="AF124" i="13"/>
  <c r="AG125" i="13"/>
  <c r="AH126" i="13"/>
  <c r="AI127" i="13"/>
  <c r="AC129" i="13"/>
  <c r="AD130" i="13"/>
  <c r="AE131" i="13"/>
  <c r="AF132" i="13"/>
  <c r="AG133" i="13"/>
  <c r="AH134" i="13"/>
  <c r="AJ135" i="13"/>
  <c r="AA137" i="13"/>
  <c r="AB138" i="13"/>
  <c r="AC139" i="13"/>
  <c r="AD140" i="13"/>
  <c r="AE141" i="13"/>
  <c r="AG142" i="13"/>
  <c r="AH143" i="13"/>
  <c r="AI144" i="13"/>
  <c r="AJ145" i="13"/>
  <c r="AB147" i="13"/>
  <c r="AD148" i="13"/>
  <c r="AE149" i="13"/>
  <c r="AG150" i="13"/>
  <c r="AH151" i="13"/>
  <c r="AI152" i="13"/>
  <c r="Z154" i="13"/>
  <c r="AA155" i="13"/>
  <c r="AC156" i="13"/>
  <c r="AE157" i="13"/>
  <c r="AF158" i="13"/>
  <c r="AG159" i="13"/>
  <c r="AH160" i="13"/>
  <c r="AI161" i="13"/>
  <c r="AA163" i="13"/>
  <c r="AB164" i="13"/>
  <c r="AD166" i="13"/>
  <c r="AF167" i="13"/>
  <c r="AH168" i="13"/>
  <c r="AI165" i="13"/>
  <c r="P90" i="2"/>
  <c r="P259" i="13" s="1"/>
  <c r="AK158" i="13"/>
  <c r="P74" i="2"/>
  <c r="P243" i="13" s="1"/>
  <c r="AK147" i="13"/>
  <c r="P60" i="2"/>
  <c r="P229" i="13" s="1"/>
  <c r="AK135" i="13"/>
  <c r="P47" i="2"/>
  <c r="P216" i="13" s="1"/>
  <c r="AK123" i="13"/>
  <c r="P33" i="2"/>
  <c r="P202" i="13" s="1"/>
  <c r="AK111" i="13"/>
  <c r="P18" i="2"/>
  <c r="P187" i="13" s="1"/>
  <c r="AK99" i="13"/>
  <c r="P4" i="2"/>
  <c r="P173" i="13" s="1"/>
  <c r="S258" i="13"/>
  <c r="AO175" i="13"/>
  <c r="AO185" i="13"/>
  <c r="S207" i="13"/>
  <c r="S191" i="13"/>
  <c r="T191" i="13"/>
  <c r="T215" i="13"/>
  <c r="T182" i="13"/>
  <c r="S188" i="13"/>
  <c r="S231" i="13"/>
  <c r="S199" i="13"/>
  <c r="S248" i="13"/>
  <c r="S253" i="13"/>
  <c r="T248" i="13"/>
  <c r="AQ185" i="13"/>
  <c r="T188" i="13"/>
  <c r="S223" i="13"/>
  <c r="T199" i="13"/>
  <c r="T238" i="13"/>
  <c r="AR175" i="13"/>
  <c r="AQ175" i="13"/>
  <c r="S215" i="13"/>
  <c r="T207" i="13"/>
  <c r="T231" i="13"/>
  <c r="AR185" i="13"/>
  <c r="T253" i="13"/>
  <c r="T258" i="13"/>
  <c r="P103" i="7"/>
  <c r="F103" i="7"/>
  <c r="G103" i="7"/>
  <c r="H103" i="7"/>
  <c r="I103" i="7"/>
  <c r="P78" i="2"/>
  <c r="P247" i="13" s="1"/>
  <c r="Q103" i="7"/>
  <c r="J103" i="7"/>
  <c r="K103" i="7"/>
  <c r="L103" i="7"/>
  <c r="M103" i="7"/>
  <c r="N103" i="7"/>
  <c r="O103" i="7"/>
  <c r="Q13" i="7"/>
  <c r="P14" i="2"/>
  <c r="P183" i="13" s="1"/>
  <c r="Q54" i="7"/>
  <c r="Q96" i="7"/>
  <c r="Q69" i="7"/>
  <c r="Q46" i="7"/>
  <c r="Q38" i="7"/>
  <c r="Q19" i="7"/>
  <c r="Q84" i="7"/>
  <c r="Q89" i="7"/>
  <c r="Q30" i="7"/>
  <c r="Q62" i="7"/>
  <c r="Q79" i="7"/>
  <c r="Q22" i="7"/>
  <c r="P54" i="2" l="1"/>
  <c r="AN182" i="13" s="1"/>
  <c r="P96" i="2"/>
  <c r="P265" i="13" s="1"/>
  <c r="P79" i="2"/>
  <c r="AN186" i="13" s="1"/>
  <c r="P22" i="2"/>
  <c r="AN178" i="13" s="1"/>
  <c r="P13" i="2"/>
  <c r="AN176" i="13" s="1"/>
  <c r="P62" i="2"/>
  <c r="AN183" i="13" s="1"/>
  <c r="P181" i="13"/>
  <c r="P30" i="2"/>
  <c r="AN179" i="13" s="1"/>
  <c r="P19" i="2"/>
  <c r="AN177" i="13" s="1"/>
  <c r="P89" i="2"/>
  <c r="AN188" i="13" s="1"/>
  <c r="P84" i="2"/>
  <c r="AN187" i="13" s="1"/>
  <c r="P38" i="2"/>
  <c r="AN180" i="13" s="1"/>
  <c r="P69" i="2"/>
  <c r="AN184" i="13" s="1"/>
  <c r="P46" i="2"/>
  <c r="AN181" i="13" s="1"/>
  <c r="AN173" i="13"/>
  <c r="AN174" i="13"/>
  <c r="B4" i="13"/>
  <c r="P38" i="7"/>
  <c r="J30" i="7"/>
  <c r="P30" i="7"/>
  <c r="O30" i="7"/>
  <c r="H30" i="7"/>
  <c r="G30" i="7"/>
  <c r="H22" i="7"/>
  <c r="O19" i="7"/>
  <c r="N19" i="7"/>
  <c r="K19" i="7"/>
  <c r="M19" i="7"/>
  <c r="F13" i="7"/>
  <c r="O96" i="7"/>
  <c r="N96" i="7"/>
  <c r="G96" i="7"/>
  <c r="M96" i="7"/>
  <c r="F96" i="7"/>
  <c r="K96" i="7"/>
  <c r="I96" i="7"/>
  <c r="P89" i="7"/>
  <c r="M89" i="7"/>
  <c r="J89" i="7"/>
  <c r="I89" i="7"/>
  <c r="F89" i="7"/>
  <c r="L89" i="7"/>
  <c r="K84" i="7"/>
  <c r="P84" i="7"/>
  <c r="L84" i="7"/>
  <c r="J84" i="7"/>
  <c r="I84" i="7"/>
  <c r="H84" i="7"/>
  <c r="F84" i="7"/>
  <c r="O84" i="7"/>
  <c r="M84" i="7"/>
  <c r="G84" i="7"/>
  <c r="P79" i="7"/>
  <c r="O79" i="7"/>
  <c r="M79" i="7"/>
  <c r="J79" i="7"/>
  <c r="I79" i="7"/>
  <c r="H79" i="7"/>
  <c r="L79" i="7"/>
  <c r="K79" i="7"/>
  <c r="P69" i="7"/>
  <c r="M69" i="7"/>
  <c r="I69" i="7"/>
  <c r="L69" i="7"/>
  <c r="K69" i="7"/>
  <c r="F69" i="7"/>
  <c r="H69" i="7"/>
  <c r="F62" i="7"/>
  <c r="M62" i="7"/>
  <c r="J62" i="7"/>
  <c r="H62" i="7"/>
  <c r="H54" i="7"/>
  <c r="M54" i="7"/>
  <c r="I54" i="7"/>
  <c r="O54" i="7"/>
  <c r="K54" i="7"/>
  <c r="K46" i="7"/>
  <c r="M46" i="7"/>
  <c r="L46" i="7"/>
  <c r="G46" i="7"/>
  <c r="F46" i="7"/>
  <c r="O46" i="7"/>
  <c r="G38" i="7"/>
  <c r="L19" i="7"/>
  <c r="G19" i="7"/>
  <c r="P182" i="13" l="1"/>
  <c r="P191" i="13"/>
  <c r="P253" i="13"/>
  <c r="P258" i="13"/>
  <c r="P223" i="13"/>
  <c r="AN185" i="13"/>
  <c r="P188" i="13"/>
  <c r="P248" i="13"/>
  <c r="P215" i="13"/>
  <c r="P199" i="13"/>
  <c r="P238" i="13"/>
  <c r="AN175" i="13"/>
  <c r="P207" i="13"/>
  <c r="P231" i="13"/>
  <c r="M13" i="7"/>
  <c r="J22" i="7"/>
  <c r="N13" i="7"/>
  <c r="L38" i="7"/>
  <c r="G13" i="7"/>
  <c r="O13" i="7"/>
  <c r="L22" i="7"/>
  <c r="N30" i="7"/>
  <c r="H13" i="7"/>
  <c r="M38" i="7"/>
  <c r="I13" i="7"/>
  <c r="F22" i="7"/>
  <c r="N22" i="7"/>
  <c r="I30" i="7"/>
  <c r="H38" i="7"/>
  <c r="M22" i="7"/>
  <c r="J13" i="7"/>
  <c r="H19" i="7"/>
  <c r="P19" i="7"/>
  <c r="G22" i="7"/>
  <c r="O22" i="7"/>
  <c r="K30" i="7"/>
  <c r="I38" i="7"/>
  <c r="O38" i="7"/>
  <c r="I46" i="7"/>
  <c r="K13" i="7"/>
  <c r="I19" i="7"/>
  <c r="P22" i="7"/>
  <c r="L30" i="7"/>
  <c r="J38" i="7"/>
  <c r="J46" i="7"/>
  <c r="N46" i="7"/>
  <c r="K22" i="7"/>
  <c r="P13" i="7"/>
  <c r="L13" i="7"/>
  <c r="J19" i="7"/>
  <c r="I22" i="7"/>
  <c r="F30" i="7"/>
  <c r="M30" i="7"/>
  <c r="K38" i="7"/>
  <c r="P46" i="7"/>
  <c r="F38" i="7"/>
  <c r="H46" i="7"/>
  <c r="O62" i="7"/>
  <c r="G69" i="7"/>
  <c r="J54" i="7"/>
  <c r="P54" i="7"/>
  <c r="K62" i="7"/>
  <c r="P62" i="7"/>
  <c r="N62" i="7"/>
  <c r="N69" i="7"/>
  <c r="I62" i="7"/>
  <c r="O69" i="7"/>
  <c r="N38" i="7"/>
  <c r="G54" i="7"/>
  <c r="L54" i="7"/>
  <c r="G62" i="7"/>
  <c r="J69" i="7"/>
  <c r="L62" i="7"/>
  <c r="N54" i="7"/>
  <c r="G79" i="7"/>
  <c r="F54" i="7"/>
  <c r="G89" i="7"/>
  <c r="O89" i="7"/>
  <c r="K89" i="7"/>
  <c r="N79" i="7"/>
  <c r="L96" i="7"/>
  <c r="H96" i="7"/>
  <c r="N84" i="7"/>
  <c r="P96" i="7"/>
  <c r="F79" i="7"/>
  <c r="H89" i="7"/>
  <c r="N89" i="7"/>
  <c r="J96" i="7"/>
  <c r="O11" i="2"/>
  <c r="O180" i="13" s="1"/>
  <c r="O77" i="2"/>
  <c r="O246" i="13" s="1"/>
  <c r="O102" i="2"/>
  <c r="O101" i="2"/>
  <c r="O270" i="13" s="1"/>
  <c r="O100" i="2"/>
  <c r="O269" i="13" s="1"/>
  <c r="O99" i="2"/>
  <c r="O268" i="13" s="1"/>
  <c r="O98" i="2"/>
  <c r="O267" i="13" s="1"/>
  <c r="O95" i="2"/>
  <c r="O264" i="13" s="1"/>
  <c r="O94" i="2"/>
  <c r="O263" i="13" s="1"/>
  <c r="O93" i="2"/>
  <c r="O262" i="13" s="1"/>
  <c r="O92" i="2"/>
  <c r="O261" i="13" s="1"/>
  <c r="O91" i="2"/>
  <c r="O260" i="13" s="1"/>
  <c r="O90" i="2"/>
  <c r="O259" i="13" s="1"/>
  <c r="O88" i="2"/>
  <c r="O257" i="13" s="1"/>
  <c r="O87" i="2"/>
  <c r="O256" i="13" s="1"/>
  <c r="O86" i="2"/>
  <c r="O255" i="13" s="1"/>
  <c r="O83" i="2"/>
  <c r="O252" i="13" s="1"/>
  <c r="O82" i="2"/>
  <c r="O251" i="13" s="1"/>
  <c r="O81" i="2"/>
  <c r="O250" i="13" s="1"/>
  <c r="O78" i="2"/>
  <c r="O76" i="2"/>
  <c r="O245" i="13" s="1"/>
  <c r="O75" i="2"/>
  <c r="O244" i="13" s="1"/>
  <c r="O74" i="2"/>
  <c r="O243" i="13" s="1"/>
  <c r="O73" i="2"/>
  <c r="O242" i="13" s="1"/>
  <c r="O72" i="2"/>
  <c r="O241" i="13" s="1"/>
  <c r="O71" i="2"/>
  <c r="O240" i="13" s="1"/>
  <c r="O68" i="2"/>
  <c r="O237" i="13" s="1"/>
  <c r="O67" i="2"/>
  <c r="O236" i="13" s="1"/>
  <c r="O66" i="2"/>
  <c r="O235" i="13" s="1"/>
  <c r="O65" i="2"/>
  <c r="O234" i="13" s="1"/>
  <c r="O64" i="2"/>
  <c r="O233" i="13" s="1"/>
  <c r="O63" i="2"/>
  <c r="O232" i="13" s="1"/>
  <c r="O61" i="2"/>
  <c r="O230" i="13" s="1"/>
  <c r="O60" i="2"/>
  <c r="O229" i="13" s="1"/>
  <c r="O59" i="2"/>
  <c r="O228" i="13" s="1"/>
  <c r="O58" i="2"/>
  <c r="O227" i="13" s="1"/>
  <c r="O57" i="2"/>
  <c r="O226" i="13" s="1"/>
  <c r="O56" i="2"/>
  <c r="O225" i="13" s="1"/>
  <c r="O53" i="2"/>
  <c r="O222" i="13" s="1"/>
  <c r="O52" i="2"/>
  <c r="O221" i="13" s="1"/>
  <c r="O51" i="2"/>
  <c r="O220" i="13" s="1"/>
  <c r="O50" i="2"/>
  <c r="O219" i="13" s="1"/>
  <c r="O49" i="2"/>
  <c r="O218" i="13" s="1"/>
  <c r="O48" i="2"/>
  <c r="O217" i="13" s="1"/>
  <c r="O47" i="2"/>
  <c r="O216" i="13" s="1"/>
  <c r="O45" i="2"/>
  <c r="O214" i="13" s="1"/>
  <c r="O44" i="2"/>
  <c r="O213" i="13" s="1"/>
  <c r="O43" i="2"/>
  <c r="O212" i="13" s="1"/>
  <c r="O42" i="2"/>
  <c r="O211" i="13" s="1"/>
  <c r="O41" i="2"/>
  <c r="O210" i="13" s="1"/>
  <c r="O40" i="2"/>
  <c r="O209" i="13" s="1"/>
  <c r="O39" i="2"/>
  <c r="O208" i="13" s="1"/>
  <c r="O37" i="2"/>
  <c r="O206" i="13" s="1"/>
  <c r="O36" i="2"/>
  <c r="O205" i="13" s="1"/>
  <c r="O35" i="2"/>
  <c r="O204" i="13" s="1"/>
  <c r="O34" i="2"/>
  <c r="O203" i="13" s="1"/>
  <c r="O33" i="2"/>
  <c r="O202" i="13" s="1"/>
  <c r="O32" i="2"/>
  <c r="O201" i="13" s="1"/>
  <c r="O29" i="2"/>
  <c r="O198" i="13" s="1"/>
  <c r="O28" i="2"/>
  <c r="O197" i="13" s="1"/>
  <c r="O27" i="2"/>
  <c r="O196" i="13" s="1"/>
  <c r="O26" i="2"/>
  <c r="O195" i="13" s="1"/>
  <c r="O25" i="2"/>
  <c r="O194" i="13" s="1"/>
  <c r="O24" i="2"/>
  <c r="O193" i="13" s="1"/>
  <c r="O23" i="2"/>
  <c r="O192" i="13" s="1"/>
  <c r="O21" i="2"/>
  <c r="O190" i="13" s="1"/>
  <c r="O20" i="2"/>
  <c r="O189" i="13" s="1"/>
  <c r="O18" i="2"/>
  <c r="O187" i="13" s="1"/>
  <c r="O17" i="2"/>
  <c r="O186" i="13" s="1"/>
  <c r="O16" i="2"/>
  <c r="O185" i="13" s="1"/>
  <c r="O15" i="2"/>
  <c r="O184" i="13" s="1"/>
  <c r="O14" i="2"/>
  <c r="O183" i="13" s="1"/>
  <c r="O12" i="2"/>
  <c r="O10" i="2"/>
  <c r="O179" i="13" s="1"/>
  <c r="O9" i="2"/>
  <c r="O178" i="13" s="1"/>
  <c r="O8" i="2"/>
  <c r="O177" i="13" s="1"/>
  <c r="O7" i="2"/>
  <c r="O176" i="13" s="1"/>
  <c r="O6" i="2"/>
  <c r="O175" i="13" s="1"/>
  <c r="O5" i="2"/>
  <c r="O4" i="2"/>
  <c r="O181" i="13" l="1"/>
  <c r="AM173" i="13"/>
  <c r="O173" i="13"/>
  <c r="O247" i="13"/>
  <c r="O96" i="2"/>
  <c r="O265" i="13" s="1"/>
  <c r="AM174" i="13"/>
  <c r="O174" i="13"/>
  <c r="O30" i="2"/>
  <c r="O19" i="2"/>
  <c r="AM177" i="13" s="1"/>
  <c r="O84" i="2"/>
  <c r="O54" i="2"/>
  <c r="O223" i="13" s="1"/>
  <c r="O97" i="2"/>
  <c r="O266" i="13" s="1"/>
  <c r="O85" i="2"/>
  <c r="O254" i="13" s="1"/>
  <c r="O55" i="2"/>
  <c r="O224" i="13" s="1"/>
  <c r="O31" i="2"/>
  <c r="O200" i="13" s="1"/>
  <c r="O69" i="2"/>
  <c r="O79" i="2"/>
  <c r="O80" i="2"/>
  <c r="O249" i="13" s="1"/>
  <c r="O70" i="2"/>
  <c r="O239" i="13" s="1"/>
  <c r="O62" i="2"/>
  <c r="AM183" i="13" s="1"/>
  <c r="O89" i="2"/>
  <c r="O46" i="2"/>
  <c r="AM181" i="13" s="1"/>
  <c r="O13" i="2"/>
  <c r="AM176" i="13" s="1"/>
  <c r="O22" i="2"/>
  <c r="AM178" i="13" s="1"/>
  <c r="O38" i="2"/>
  <c r="O182" i="13" l="1"/>
  <c r="O188" i="13"/>
  <c r="AM186" i="13"/>
  <c r="O248" i="13"/>
  <c r="AM179" i="13"/>
  <c r="O199" i="13"/>
  <c r="O191" i="13"/>
  <c r="O231" i="13"/>
  <c r="AM184" i="13"/>
  <c r="O238" i="13"/>
  <c r="AM180" i="13"/>
  <c r="O207" i="13"/>
  <c r="AM182" i="13"/>
  <c r="AM187" i="13"/>
  <c r="O253" i="13"/>
  <c r="AM185" i="13"/>
  <c r="O215" i="13"/>
  <c r="AM188" i="13"/>
  <c r="O258" i="13"/>
  <c r="AM175" i="13"/>
  <c r="N11" i="2"/>
  <c r="N180" i="13" s="1"/>
  <c r="N77" i="2"/>
  <c r="N246" i="13" s="1"/>
  <c r="N102" i="2"/>
  <c r="N4" i="2"/>
  <c r="N5" i="2"/>
  <c r="N6" i="2"/>
  <c r="N175" i="13" s="1"/>
  <c r="N7" i="2"/>
  <c r="N176" i="13" s="1"/>
  <c r="N8" i="2"/>
  <c r="N177" i="13" s="1"/>
  <c r="N9" i="2"/>
  <c r="N178" i="13" s="1"/>
  <c r="N10" i="2"/>
  <c r="N179" i="13" s="1"/>
  <c r="N12" i="2"/>
  <c r="N14" i="2"/>
  <c r="N183" i="13" s="1"/>
  <c r="N15" i="2"/>
  <c r="N184" i="13" s="1"/>
  <c r="N16" i="2"/>
  <c r="N185" i="13" s="1"/>
  <c r="N17" i="2"/>
  <c r="N186" i="13" s="1"/>
  <c r="N18" i="2"/>
  <c r="N187" i="13" s="1"/>
  <c r="N20" i="2"/>
  <c r="N189" i="13" s="1"/>
  <c r="N21" i="2"/>
  <c r="N190" i="13" s="1"/>
  <c r="N23" i="2"/>
  <c r="N192" i="13" s="1"/>
  <c r="N24" i="2"/>
  <c r="N193" i="13" s="1"/>
  <c r="N25" i="2"/>
  <c r="N194" i="13" s="1"/>
  <c r="N26" i="2"/>
  <c r="N195" i="13" s="1"/>
  <c r="N27" i="2"/>
  <c r="N196" i="13" s="1"/>
  <c r="N28" i="2"/>
  <c r="N197" i="13" s="1"/>
  <c r="N29" i="2"/>
  <c r="N198" i="13" s="1"/>
  <c r="N31" i="2"/>
  <c r="N200" i="13" s="1"/>
  <c r="N32" i="2"/>
  <c r="N201" i="13" s="1"/>
  <c r="N33" i="2"/>
  <c r="N202" i="13" s="1"/>
  <c r="N34" i="2"/>
  <c r="N203" i="13" s="1"/>
  <c r="N35" i="2"/>
  <c r="N204" i="13" s="1"/>
  <c r="N36" i="2"/>
  <c r="N205" i="13" s="1"/>
  <c r="N37" i="2"/>
  <c r="N206" i="13" s="1"/>
  <c r="N39" i="2"/>
  <c r="N208" i="13" s="1"/>
  <c r="N40" i="2"/>
  <c r="N209" i="13" s="1"/>
  <c r="N41" i="2"/>
  <c r="N210" i="13" s="1"/>
  <c r="N42" i="2"/>
  <c r="N211" i="13" s="1"/>
  <c r="N43" i="2"/>
  <c r="N212" i="13" s="1"/>
  <c r="N44" i="2"/>
  <c r="N213" i="13" s="1"/>
  <c r="N45" i="2"/>
  <c r="N214" i="13" s="1"/>
  <c r="N47" i="2"/>
  <c r="N216" i="13" s="1"/>
  <c r="N48" i="2"/>
  <c r="N217" i="13" s="1"/>
  <c r="N49" i="2"/>
  <c r="N218" i="13" s="1"/>
  <c r="N50" i="2"/>
  <c r="N219" i="13" s="1"/>
  <c r="N51" i="2"/>
  <c r="N220" i="13" s="1"/>
  <c r="N52" i="2"/>
  <c r="N221" i="13" s="1"/>
  <c r="N53" i="2"/>
  <c r="N222" i="13" s="1"/>
  <c r="N55" i="2"/>
  <c r="N224" i="13" s="1"/>
  <c r="N56" i="2"/>
  <c r="N225" i="13" s="1"/>
  <c r="N57" i="2"/>
  <c r="N226" i="13" s="1"/>
  <c r="N58" i="2"/>
  <c r="N227" i="13" s="1"/>
  <c r="N59" i="2"/>
  <c r="N228" i="13" s="1"/>
  <c r="N60" i="2"/>
  <c r="N229" i="13" s="1"/>
  <c r="N61" i="2"/>
  <c r="N230" i="13" s="1"/>
  <c r="N63" i="2"/>
  <c r="N232" i="13" s="1"/>
  <c r="N64" i="2"/>
  <c r="N233" i="13" s="1"/>
  <c r="N65" i="2"/>
  <c r="N234" i="13" s="1"/>
  <c r="N66" i="2"/>
  <c r="N235" i="13" s="1"/>
  <c r="N67" i="2"/>
  <c r="N236" i="13" s="1"/>
  <c r="N68" i="2"/>
  <c r="N237" i="13" s="1"/>
  <c r="N70" i="2"/>
  <c r="N239" i="13" s="1"/>
  <c r="N71" i="2"/>
  <c r="N240" i="13" s="1"/>
  <c r="N72" i="2"/>
  <c r="N241" i="13" s="1"/>
  <c r="N73" i="2"/>
  <c r="N242" i="13" s="1"/>
  <c r="N74" i="2"/>
  <c r="N243" i="13" s="1"/>
  <c r="N75" i="2"/>
  <c r="N244" i="13" s="1"/>
  <c r="N76" i="2"/>
  <c r="N245" i="13" s="1"/>
  <c r="N78" i="2"/>
  <c r="N80" i="2"/>
  <c r="N249" i="13" s="1"/>
  <c r="N81" i="2"/>
  <c r="N250" i="13" s="1"/>
  <c r="N82" i="2"/>
  <c r="N251" i="13" s="1"/>
  <c r="N83" i="2"/>
  <c r="N252" i="13" s="1"/>
  <c r="N85" i="2"/>
  <c r="N254" i="13" s="1"/>
  <c r="N86" i="2"/>
  <c r="N255" i="13" s="1"/>
  <c r="N87" i="2"/>
  <c r="N256" i="13" s="1"/>
  <c r="N88" i="2"/>
  <c r="N257" i="13" s="1"/>
  <c r="N90" i="2"/>
  <c r="N259" i="13" s="1"/>
  <c r="N91" i="2"/>
  <c r="N260" i="13" s="1"/>
  <c r="N92" i="2"/>
  <c r="N261" i="13" s="1"/>
  <c r="N93" i="2"/>
  <c r="N262" i="13" s="1"/>
  <c r="N94" i="2"/>
  <c r="N263" i="13" s="1"/>
  <c r="N95" i="2"/>
  <c r="N264" i="13" s="1"/>
  <c r="N97" i="2"/>
  <c r="N266" i="13" s="1"/>
  <c r="N98" i="2"/>
  <c r="N267" i="13" s="1"/>
  <c r="N99" i="2"/>
  <c r="N268" i="13" s="1"/>
  <c r="N100" i="2"/>
  <c r="N269" i="13" s="1"/>
  <c r="N101" i="2"/>
  <c r="N270" i="13" s="1"/>
  <c r="AL174" i="13" l="1"/>
  <c r="N174" i="13"/>
  <c r="AL173" i="13"/>
  <c r="N173" i="13"/>
  <c r="N181" i="13"/>
  <c r="N247" i="13"/>
  <c r="N84" i="2"/>
  <c r="N69" i="2"/>
  <c r="N54" i="2"/>
  <c r="N38" i="2"/>
  <c r="N19" i="2"/>
  <c r="N96" i="2"/>
  <c r="N265" i="13" s="1"/>
  <c r="N89" i="2"/>
  <c r="N79" i="2"/>
  <c r="N62" i="2"/>
  <c r="N46" i="2"/>
  <c r="N30" i="2"/>
  <c r="N22" i="2"/>
  <c r="N13" i="2"/>
  <c r="M102" i="2"/>
  <c r="M77" i="2"/>
  <c r="M246" i="13" s="1"/>
  <c r="M11" i="2"/>
  <c r="M180" i="13" s="1"/>
  <c r="L102" i="2"/>
  <c r="L77" i="2"/>
  <c r="L246" i="13" s="1"/>
  <c r="L11" i="2"/>
  <c r="L180" i="13" s="1"/>
  <c r="M101" i="2"/>
  <c r="M270" i="13" s="1"/>
  <c r="M100" i="2"/>
  <c r="M269" i="13" s="1"/>
  <c r="M99" i="2"/>
  <c r="M268" i="13" s="1"/>
  <c r="M98" i="2"/>
  <c r="M267" i="13" s="1"/>
  <c r="M96" i="2"/>
  <c r="M265" i="13" s="1"/>
  <c r="M95" i="2"/>
  <c r="M264" i="13" s="1"/>
  <c r="M94" i="2"/>
  <c r="M263" i="13" s="1"/>
  <c r="M93" i="2"/>
  <c r="M262" i="13" s="1"/>
  <c r="M92" i="2"/>
  <c r="M261" i="13" s="1"/>
  <c r="M91" i="2"/>
  <c r="M260" i="13" s="1"/>
  <c r="M90" i="2"/>
  <c r="M259" i="13" s="1"/>
  <c r="M88" i="2"/>
  <c r="M257" i="13" s="1"/>
  <c r="M87" i="2"/>
  <c r="M256" i="13" s="1"/>
  <c r="M86" i="2"/>
  <c r="M255" i="13" s="1"/>
  <c r="M85" i="2"/>
  <c r="M254" i="13" s="1"/>
  <c r="M83" i="2"/>
  <c r="M252" i="13" s="1"/>
  <c r="M82" i="2"/>
  <c r="M251" i="13" s="1"/>
  <c r="M80" i="2"/>
  <c r="M249" i="13" s="1"/>
  <c r="M78" i="2"/>
  <c r="M76" i="2"/>
  <c r="M245" i="13" s="1"/>
  <c r="M75" i="2"/>
  <c r="M244" i="13" s="1"/>
  <c r="M74" i="2"/>
  <c r="M243" i="13" s="1"/>
  <c r="M73" i="2"/>
  <c r="M242" i="13" s="1"/>
  <c r="M72" i="2"/>
  <c r="M241" i="13" s="1"/>
  <c r="M71" i="2"/>
  <c r="M240" i="13" s="1"/>
  <c r="M70" i="2"/>
  <c r="M239" i="13" s="1"/>
  <c r="M68" i="2"/>
  <c r="M237" i="13" s="1"/>
  <c r="M67" i="2"/>
  <c r="M236" i="13" s="1"/>
  <c r="M66" i="2"/>
  <c r="M235" i="13" s="1"/>
  <c r="M65" i="2"/>
  <c r="M234" i="13" s="1"/>
  <c r="M64" i="2"/>
  <c r="M233" i="13" s="1"/>
  <c r="M63" i="2"/>
  <c r="M232" i="13" s="1"/>
  <c r="M61" i="2"/>
  <c r="M230" i="13" s="1"/>
  <c r="M60" i="2"/>
  <c r="M229" i="13" s="1"/>
  <c r="M59" i="2"/>
  <c r="M228" i="13" s="1"/>
  <c r="M58" i="2"/>
  <c r="M227" i="13" s="1"/>
  <c r="M57" i="2"/>
  <c r="M226" i="13" s="1"/>
  <c r="M56" i="2"/>
  <c r="M225" i="13" s="1"/>
  <c r="M55" i="2"/>
  <c r="M224" i="13" s="1"/>
  <c r="M53" i="2"/>
  <c r="M222" i="13" s="1"/>
  <c r="M52" i="2"/>
  <c r="M221" i="13" s="1"/>
  <c r="M51" i="2"/>
  <c r="M220" i="13" s="1"/>
  <c r="M50" i="2"/>
  <c r="M219" i="13" s="1"/>
  <c r="M49" i="2"/>
  <c r="M218" i="13" s="1"/>
  <c r="M48" i="2"/>
  <c r="M217" i="13" s="1"/>
  <c r="M47" i="2"/>
  <c r="M216" i="13" s="1"/>
  <c r="M45" i="2"/>
  <c r="M214" i="13" s="1"/>
  <c r="M44" i="2"/>
  <c r="M213" i="13" s="1"/>
  <c r="M43" i="2"/>
  <c r="M212" i="13" s="1"/>
  <c r="M42" i="2"/>
  <c r="M211" i="13" s="1"/>
  <c r="M41" i="2"/>
  <c r="M210" i="13" s="1"/>
  <c r="M40" i="2"/>
  <c r="M209" i="13" s="1"/>
  <c r="M37" i="2"/>
  <c r="M206" i="13" s="1"/>
  <c r="M36" i="2"/>
  <c r="M205" i="13" s="1"/>
  <c r="M35" i="2"/>
  <c r="M204" i="13" s="1"/>
  <c r="M34" i="2"/>
  <c r="M203" i="13" s="1"/>
  <c r="M33" i="2"/>
  <c r="M202" i="13" s="1"/>
  <c r="M32" i="2"/>
  <c r="M201" i="13" s="1"/>
  <c r="M29" i="2"/>
  <c r="M198" i="13" s="1"/>
  <c r="M28" i="2"/>
  <c r="M197" i="13" s="1"/>
  <c r="M27" i="2"/>
  <c r="M196" i="13" s="1"/>
  <c r="M26" i="2"/>
  <c r="M195" i="13" s="1"/>
  <c r="M25" i="2"/>
  <c r="M194" i="13" s="1"/>
  <c r="M24" i="2"/>
  <c r="M193" i="13" s="1"/>
  <c r="M23" i="2"/>
  <c r="M192" i="13" s="1"/>
  <c r="M21" i="2"/>
  <c r="M190" i="13" s="1"/>
  <c r="M18" i="2"/>
  <c r="M187" i="13" s="1"/>
  <c r="M17" i="2"/>
  <c r="M186" i="13" s="1"/>
  <c r="M16" i="2"/>
  <c r="M185" i="13" s="1"/>
  <c r="M15" i="2"/>
  <c r="M184" i="13" s="1"/>
  <c r="M14" i="2"/>
  <c r="M183" i="13" s="1"/>
  <c r="M12" i="2"/>
  <c r="M10" i="2"/>
  <c r="M179" i="13" s="1"/>
  <c r="M9" i="2"/>
  <c r="M178" i="13" s="1"/>
  <c r="M8" i="2"/>
  <c r="M177" i="13" s="1"/>
  <c r="M7" i="2"/>
  <c r="M176" i="13" s="1"/>
  <c r="M6" i="2"/>
  <c r="M175" i="13" s="1"/>
  <c r="M5" i="2"/>
  <c r="M4" i="2"/>
  <c r="AL180" i="13" l="1"/>
  <c r="N207" i="13"/>
  <c r="AL182" i="13"/>
  <c r="N223" i="13"/>
  <c r="AK173" i="13"/>
  <c r="M173" i="13"/>
  <c r="M247" i="13"/>
  <c r="AL184" i="13"/>
  <c r="N238" i="13"/>
  <c r="AK174" i="13"/>
  <c r="M174" i="13"/>
  <c r="AL176" i="13"/>
  <c r="N182" i="13"/>
  <c r="AL187" i="13"/>
  <c r="N253" i="13"/>
  <c r="AL178" i="13"/>
  <c r="N191" i="13"/>
  <c r="AL179" i="13"/>
  <c r="N199" i="13"/>
  <c r="AL185" i="13"/>
  <c r="AL181" i="13"/>
  <c r="N215" i="13"/>
  <c r="AL183" i="13"/>
  <c r="N231" i="13"/>
  <c r="AL175" i="13"/>
  <c r="AL186" i="13"/>
  <c r="N248" i="13"/>
  <c r="AL188" i="13"/>
  <c r="N258" i="13"/>
  <c r="M181" i="13"/>
  <c r="AL177" i="13"/>
  <c r="N188" i="13"/>
  <c r="M30" i="2"/>
  <c r="M19" i="2"/>
  <c r="M38" i="2"/>
  <c r="M79" i="2"/>
  <c r="M31" i="2"/>
  <c r="M200" i="13" s="1"/>
  <c r="M39" i="2"/>
  <c r="M208" i="13" s="1"/>
  <c r="M20" i="2"/>
  <c r="M189" i="13" s="1"/>
  <c r="M81" i="2"/>
  <c r="M250" i="13" s="1"/>
  <c r="M97" i="2"/>
  <c r="M266" i="13" s="1"/>
  <c r="M22" i="2"/>
  <c r="M54" i="2"/>
  <c r="M62" i="2"/>
  <c r="M46" i="2"/>
  <c r="M84" i="2"/>
  <c r="M89" i="2"/>
  <c r="M13" i="2"/>
  <c r="M69" i="2"/>
  <c r="E77" i="2"/>
  <c r="E246" i="13" s="1"/>
  <c r="F77" i="2"/>
  <c r="F246" i="13" s="1"/>
  <c r="G77" i="2"/>
  <c r="G246" i="13" s="1"/>
  <c r="H77" i="2"/>
  <c r="H246" i="13" s="1"/>
  <c r="I77" i="2"/>
  <c r="I246" i="13" s="1"/>
  <c r="J77" i="2"/>
  <c r="J246" i="13" s="1"/>
  <c r="K77" i="2"/>
  <c r="K246" i="13" s="1"/>
  <c r="AK185" i="13" l="1"/>
  <c r="AK178" i="13"/>
  <c r="M191" i="13"/>
  <c r="AK181" i="13"/>
  <c r="M215" i="13"/>
  <c r="AK183" i="13"/>
  <c r="M231" i="13"/>
  <c r="AK175" i="13"/>
  <c r="AK179" i="13"/>
  <c r="M199" i="13"/>
  <c r="AK182" i="13"/>
  <c r="M223" i="13"/>
  <c r="AK184" i="13"/>
  <c r="M238" i="13"/>
  <c r="AK177" i="13"/>
  <c r="M188" i="13"/>
  <c r="AK187" i="13"/>
  <c r="M253" i="13"/>
  <c r="AK176" i="13"/>
  <c r="M182" i="13"/>
  <c r="AK186" i="13"/>
  <c r="M248" i="13"/>
  <c r="AK188" i="13"/>
  <c r="M258" i="13"/>
  <c r="AK180" i="13"/>
  <c r="M207" i="13"/>
  <c r="L101" i="2"/>
  <c r="L270" i="13" s="1"/>
  <c r="L100" i="2"/>
  <c r="L269" i="13" s="1"/>
  <c r="L99" i="2"/>
  <c r="L268" i="13" s="1"/>
  <c r="L98" i="2"/>
  <c r="L267" i="13" s="1"/>
  <c r="L97" i="2"/>
  <c r="L266" i="13" s="1"/>
  <c r="L95" i="2"/>
  <c r="L264" i="13" s="1"/>
  <c r="L94" i="2"/>
  <c r="L263" i="13" s="1"/>
  <c r="L93" i="2"/>
  <c r="L262" i="13" s="1"/>
  <c r="L92" i="2"/>
  <c r="L261" i="13" s="1"/>
  <c r="L91" i="2"/>
  <c r="L260" i="13" s="1"/>
  <c r="L90" i="2"/>
  <c r="L259" i="13" s="1"/>
  <c r="L88" i="2"/>
  <c r="L257" i="13" s="1"/>
  <c r="L87" i="2"/>
  <c r="L256" i="13" s="1"/>
  <c r="L86" i="2"/>
  <c r="L255" i="13" s="1"/>
  <c r="L85" i="2"/>
  <c r="L254" i="13" s="1"/>
  <c r="L83" i="2"/>
  <c r="L252" i="13" s="1"/>
  <c r="L82" i="2"/>
  <c r="L251" i="13" s="1"/>
  <c r="L81" i="2"/>
  <c r="L250" i="13" s="1"/>
  <c r="L80" i="2"/>
  <c r="L249" i="13" s="1"/>
  <c r="L78" i="2"/>
  <c r="L76" i="2"/>
  <c r="L245" i="13" s="1"/>
  <c r="L75" i="2"/>
  <c r="L244" i="13" s="1"/>
  <c r="L74" i="2"/>
  <c r="L243" i="13" s="1"/>
  <c r="L73" i="2"/>
  <c r="L242" i="13" s="1"/>
  <c r="L72" i="2"/>
  <c r="L241" i="13" s="1"/>
  <c r="L71" i="2"/>
  <c r="L240" i="13" s="1"/>
  <c r="L70" i="2"/>
  <c r="L239" i="13" s="1"/>
  <c r="L68" i="2"/>
  <c r="L237" i="13" s="1"/>
  <c r="L67" i="2"/>
  <c r="L236" i="13" s="1"/>
  <c r="L66" i="2"/>
  <c r="L235" i="13" s="1"/>
  <c r="L65" i="2"/>
  <c r="L234" i="13" s="1"/>
  <c r="L64" i="2"/>
  <c r="L233" i="13" s="1"/>
  <c r="L63" i="2"/>
  <c r="L232" i="13" s="1"/>
  <c r="L61" i="2"/>
  <c r="L230" i="13" s="1"/>
  <c r="L60" i="2"/>
  <c r="L229" i="13" s="1"/>
  <c r="L59" i="2"/>
  <c r="L228" i="13" s="1"/>
  <c r="L58" i="2"/>
  <c r="L227" i="13" s="1"/>
  <c r="L57" i="2"/>
  <c r="L226" i="13" s="1"/>
  <c r="L56" i="2"/>
  <c r="L225" i="13" s="1"/>
  <c r="L55" i="2"/>
  <c r="L224" i="13" s="1"/>
  <c r="L53" i="2"/>
  <c r="L222" i="13" s="1"/>
  <c r="L52" i="2"/>
  <c r="L221" i="13" s="1"/>
  <c r="L51" i="2"/>
  <c r="L220" i="13" s="1"/>
  <c r="L50" i="2"/>
  <c r="L219" i="13" s="1"/>
  <c r="L49" i="2"/>
  <c r="L218" i="13" s="1"/>
  <c r="L48" i="2"/>
  <c r="L217" i="13" s="1"/>
  <c r="L47" i="2"/>
  <c r="L216" i="13" s="1"/>
  <c r="L45" i="2"/>
  <c r="L214" i="13" s="1"/>
  <c r="L44" i="2"/>
  <c r="L213" i="13" s="1"/>
  <c r="L43" i="2"/>
  <c r="L212" i="13" s="1"/>
  <c r="L42" i="2"/>
  <c r="L211" i="13" s="1"/>
  <c r="L41" i="2"/>
  <c r="L210" i="13" s="1"/>
  <c r="L40" i="2"/>
  <c r="L209" i="13" s="1"/>
  <c r="L39" i="2"/>
  <c r="L208" i="13" s="1"/>
  <c r="L37" i="2"/>
  <c r="L206" i="13" s="1"/>
  <c r="L36" i="2"/>
  <c r="L205" i="13" s="1"/>
  <c r="L35" i="2"/>
  <c r="L204" i="13" s="1"/>
  <c r="L34" i="2"/>
  <c r="L203" i="13" s="1"/>
  <c r="L33" i="2"/>
  <c r="L202" i="13" s="1"/>
  <c r="L32" i="2"/>
  <c r="L201" i="13" s="1"/>
  <c r="L31" i="2"/>
  <c r="L200" i="13" s="1"/>
  <c r="L29" i="2"/>
  <c r="L198" i="13" s="1"/>
  <c r="L28" i="2"/>
  <c r="L197" i="13" s="1"/>
  <c r="L27" i="2"/>
  <c r="L196" i="13" s="1"/>
  <c r="L26" i="2"/>
  <c r="L195" i="13" s="1"/>
  <c r="L25" i="2"/>
  <c r="L194" i="13" s="1"/>
  <c r="L24" i="2"/>
  <c r="L193" i="13" s="1"/>
  <c r="L23" i="2"/>
  <c r="L192" i="13" s="1"/>
  <c r="L21" i="2"/>
  <c r="L190" i="13" s="1"/>
  <c r="L20" i="2"/>
  <c r="L189" i="13" s="1"/>
  <c r="L18" i="2"/>
  <c r="L187" i="13" s="1"/>
  <c r="L17" i="2"/>
  <c r="L186" i="13" s="1"/>
  <c r="L16" i="2"/>
  <c r="L185" i="13" s="1"/>
  <c r="L15" i="2"/>
  <c r="L184" i="13" s="1"/>
  <c r="L14" i="2"/>
  <c r="L183" i="13" s="1"/>
  <c r="L12" i="2"/>
  <c r="L10" i="2"/>
  <c r="L179" i="13" s="1"/>
  <c r="L9" i="2"/>
  <c r="L178" i="13" s="1"/>
  <c r="L8" i="2"/>
  <c r="L177" i="13" s="1"/>
  <c r="L7" i="2"/>
  <c r="L176" i="13" s="1"/>
  <c r="L6" i="2"/>
  <c r="L175" i="13" s="1"/>
  <c r="L5" i="2"/>
  <c r="L4" i="2"/>
  <c r="AJ174" i="13" l="1"/>
  <c r="L174" i="13"/>
  <c r="L247" i="13"/>
  <c r="AJ173" i="13"/>
  <c r="L173" i="13"/>
  <c r="L181" i="13"/>
  <c r="E83" i="2"/>
  <c r="E252" i="13" s="1"/>
  <c r="L46" i="2" l="1"/>
  <c r="L13" i="2"/>
  <c r="L38" i="2"/>
  <c r="L79" i="2"/>
  <c r="L30" i="2"/>
  <c r="L19" i="2"/>
  <c r="L22" i="2"/>
  <c r="L69" i="2"/>
  <c r="L96" i="2"/>
  <c r="L265" i="13" s="1"/>
  <c r="L54" i="2"/>
  <c r="L62" i="2"/>
  <c r="L89" i="2"/>
  <c r="L84" i="2"/>
  <c r="AJ188" i="13" l="1"/>
  <c r="L258" i="13"/>
  <c r="AJ183" i="13"/>
  <c r="L231" i="13"/>
  <c r="AJ177" i="13"/>
  <c r="L188" i="13"/>
  <c r="AJ182" i="13"/>
  <c r="L223" i="13"/>
  <c r="AJ184" i="13"/>
  <c r="L238" i="13"/>
  <c r="AJ178" i="13"/>
  <c r="L191" i="13"/>
  <c r="AJ179" i="13"/>
  <c r="L199" i="13"/>
  <c r="AJ186" i="13"/>
  <c r="L248" i="13"/>
  <c r="AJ185" i="13"/>
  <c r="AJ180" i="13"/>
  <c r="L207" i="13"/>
  <c r="AJ176" i="13"/>
  <c r="L182" i="13"/>
  <c r="AJ175" i="13"/>
  <c r="AJ187" i="13"/>
  <c r="L253" i="13"/>
  <c r="AJ181" i="13"/>
  <c r="L215" i="13"/>
  <c r="J11" i="2"/>
  <c r="J180" i="13" s="1"/>
  <c r="J102" i="2"/>
  <c r="I11" i="2"/>
  <c r="I180" i="13" s="1"/>
  <c r="I102" i="2"/>
  <c r="H11" i="2"/>
  <c r="H180" i="13" s="1"/>
  <c r="H102" i="2"/>
  <c r="G11" i="2"/>
  <c r="G180" i="13" s="1"/>
  <c r="G102" i="2"/>
  <c r="F11" i="2"/>
  <c r="F180" i="13" s="1"/>
  <c r="F21" i="2"/>
  <c r="F190" i="13" s="1"/>
  <c r="F36" i="2"/>
  <c r="F205" i="13" s="1"/>
  <c r="F37" i="2"/>
  <c r="F206" i="13" s="1"/>
  <c r="F44" i="2"/>
  <c r="F213" i="13" s="1"/>
  <c r="F45" i="2"/>
  <c r="F214" i="13" s="1"/>
  <c r="F52" i="2"/>
  <c r="F221" i="13" s="1"/>
  <c r="F53" i="2"/>
  <c r="F222" i="13" s="1"/>
  <c r="F102" i="2"/>
  <c r="E8" i="2"/>
  <c r="E177" i="13" s="1"/>
  <c r="E9" i="2"/>
  <c r="E178" i="13" s="1"/>
  <c r="E10" i="2"/>
  <c r="E179" i="13" s="1"/>
  <c r="E11" i="2"/>
  <c r="E180" i="13" s="1"/>
  <c r="E18" i="2"/>
  <c r="E187" i="13" s="1"/>
  <c r="E19" i="2"/>
  <c r="E188" i="13" s="1"/>
  <c r="E20" i="2"/>
  <c r="E189" i="13" s="1"/>
  <c r="E21" i="2"/>
  <c r="E190" i="13" s="1"/>
  <c r="E28" i="2"/>
  <c r="E197" i="13" s="1"/>
  <c r="E29" i="2"/>
  <c r="E198" i="13" s="1"/>
  <c r="E36" i="2"/>
  <c r="E205" i="13" s="1"/>
  <c r="E37" i="2"/>
  <c r="E206" i="13" s="1"/>
  <c r="E44" i="2"/>
  <c r="E213" i="13" s="1"/>
  <c r="E45" i="2"/>
  <c r="E214" i="13" s="1"/>
  <c r="E52" i="2"/>
  <c r="E221" i="13" s="1"/>
  <c r="E53" i="2"/>
  <c r="E222" i="13" s="1"/>
  <c r="E60" i="2"/>
  <c r="E229" i="13" s="1"/>
  <c r="E61" i="2"/>
  <c r="E230" i="13" s="1"/>
  <c r="E68" i="2"/>
  <c r="E237" i="13" s="1"/>
  <c r="E73" i="2"/>
  <c r="E242" i="13" s="1"/>
  <c r="E74" i="2"/>
  <c r="E243" i="13" s="1"/>
  <c r="E75" i="2"/>
  <c r="E244" i="13" s="1"/>
  <c r="E87" i="2"/>
  <c r="E256" i="13" s="1"/>
  <c r="E88" i="2"/>
  <c r="E257" i="13" s="1"/>
  <c r="E94" i="2"/>
  <c r="E263" i="13" s="1"/>
  <c r="E95" i="2"/>
  <c r="E264" i="13" s="1"/>
  <c r="E98" i="2"/>
  <c r="E267" i="13" s="1"/>
  <c r="E99" i="2"/>
  <c r="E268" i="13" s="1"/>
  <c r="E100" i="2"/>
  <c r="E269" i="13" s="1"/>
  <c r="E102" i="2"/>
  <c r="D8" i="2"/>
  <c r="D177" i="13" s="1"/>
  <c r="D9" i="2"/>
  <c r="D178" i="13" s="1"/>
  <c r="D10" i="2"/>
  <c r="D179" i="13" s="1"/>
  <c r="D18" i="2"/>
  <c r="D187" i="13" s="1"/>
  <c r="D19" i="2"/>
  <c r="D188" i="13" s="1"/>
  <c r="D20" i="2"/>
  <c r="D189" i="13" s="1"/>
  <c r="D21" i="2"/>
  <c r="D190" i="13" s="1"/>
  <c r="D28" i="2"/>
  <c r="D197" i="13" s="1"/>
  <c r="D29" i="2"/>
  <c r="D198" i="13" s="1"/>
  <c r="D36" i="2"/>
  <c r="D205" i="13" s="1"/>
  <c r="D37" i="2"/>
  <c r="D206" i="13" s="1"/>
  <c r="D44" i="2"/>
  <c r="D213" i="13" s="1"/>
  <c r="D45" i="2"/>
  <c r="D214" i="13" s="1"/>
  <c r="D52" i="2"/>
  <c r="D221" i="13" s="1"/>
  <c r="D53" i="2"/>
  <c r="D222" i="13" s="1"/>
  <c r="D60" i="2"/>
  <c r="D229" i="13" s="1"/>
  <c r="D61" i="2"/>
  <c r="D230" i="13" s="1"/>
  <c r="D68" i="2"/>
  <c r="D237" i="13" s="1"/>
  <c r="D73" i="2"/>
  <c r="D242" i="13" s="1"/>
  <c r="D74" i="2"/>
  <c r="D243" i="13" s="1"/>
  <c r="D75" i="2"/>
  <c r="D244" i="13" s="1"/>
  <c r="D83" i="2"/>
  <c r="D252" i="13" s="1"/>
  <c r="D87" i="2"/>
  <c r="D256" i="13" s="1"/>
  <c r="D88" i="2"/>
  <c r="D257" i="13" s="1"/>
  <c r="D94" i="2"/>
  <c r="D263" i="13" s="1"/>
  <c r="D95" i="2"/>
  <c r="D264" i="13" s="1"/>
  <c r="D98" i="2"/>
  <c r="D267" i="13" s="1"/>
  <c r="D99" i="2"/>
  <c r="D268" i="13" s="1"/>
  <c r="D100" i="2"/>
  <c r="D269" i="13" s="1"/>
  <c r="D102" i="2"/>
  <c r="J101" i="2"/>
  <c r="J270" i="13" s="1"/>
  <c r="I101" i="2"/>
  <c r="I270" i="13" s="1"/>
  <c r="H101" i="2"/>
  <c r="H270" i="13" s="1"/>
  <c r="G101" i="2"/>
  <c r="G270" i="13" s="1"/>
  <c r="F101" i="2"/>
  <c r="F270" i="13" s="1"/>
  <c r="E101" i="2"/>
  <c r="E270" i="13" s="1"/>
  <c r="D101" i="2"/>
  <c r="D270" i="13" s="1"/>
  <c r="J100" i="2"/>
  <c r="J269" i="13" s="1"/>
  <c r="I100" i="2"/>
  <c r="I269" i="13" s="1"/>
  <c r="H100" i="2"/>
  <c r="H269" i="13" s="1"/>
  <c r="G100" i="2"/>
  <c r="G269" i="13" s="1"/>
  <c r="F100" i="2"/>
  <c r="F269" i="13" s="1"/>
  <c r="J99" i="2"/>
  <c r="J268" i="13" s="1"/>
  <c r="I99" i="2"/>
  <c r="I268" i="13" s="1"/>
  <c r="H99" i="2"/>
  <c r="H268" i="13" s="1"/>
  <c r="G99" i="2"/>
  <c r="G268" i="13" s="1"/>
  <c r="F99" i="2"/>
  <c r="F268" i="13" s="1"/>
  <c r="J98" i="2"/>
  <c r="J267" i="13" s="1"/>
  <c r="G98" i="2"/>
  <c r="G267" i="13" s="1"/>
  <c r="F98" i="2"/>
  <c r="F267" i="13" s="1"/>
  <c r="J97" i="2"/>
  <c r="J266" i="13" s="1"/>
  <c r="I97" i="2"/>
  <c r="I266" i="13" s="1"/>
  <c r="H97" i="2"/>
  <c r="H266" i="13" s="1"/>
  <c r="G97" i="2"/>
  <c r="G266" i="13" s="1"/>
  <c r="J95" i="2"/>
  <c r="J264" i="13" s="1"/>
  <c r="I95" i="2"/>
  <c r="I264" i="13" s="1"/>
  <c r="H95" i="2"/>
  <c r="H264" i="13" s="1"/>
  <c r="G95" i="2"/>
  <c r="G264" i="13" s="1"/>
  <c r="F95" i="2"/>
  <c r="F264" i="13" s="1"/>
  <c r="J94" i="2"/>
  <c r="J263" i="13" s="1"/>
  <c r="I94" i="2"/>
  <c r="I263" i="13" s="1"/>
  <c r="H94" i="2"/>
  <c r="H263" i="13" s="1"/>
  <c r="G94" i="2"/>
  <c r="G263" i="13" s="1"/>
  <c r="F94" i="2"/>
  <c r="F263" i="13" s="1"/>
  <c r="J93" i="2"/>
  <c r="J262" i="13" s="1"/>
  <c r="I93" i="2"/>
  <c r="I262" i="13" s="1"/>
  <c r="H93" i="2"/>
  <c r="H262" i="13" s="1"/>
  <c r="G93" i="2"/>
  <c r="G262" i="13" s="1"/>
  <c r="F93" i="2"/>
  <c r="F262" i="13" s="1"/>
  <c r="E93" i="2"/>
  <c r="E262" i="13" s="1"/>
  <c r="D93" i="2"/>
  <c r="D262" i="13" s="1"/>
  <c r="J92" i="2"/>
  <c r="J261" i="13" s="1"/>
  <c r="I92" i="2"/>
  <c r="I261" i="13" s="1"/>
  <c r="H92" i="2"/>
  <c r="H261" i="13" s="1"/>
  <c r="G92" i="2"/>
  <c r="G261" i="13" s="1"/>
  <c r="F92" i="2"/>
  <c r="F261" i="13" s="1"/>
  <c r="D92" i="2"/>
  <c r="D261" i="13" s="1"/>
  <c r="J91" i="2"/>
  <c r="J260" i="13" s="1"/>
  <c r="I91" i="2"/>
  <c r="I260" i="13" s="1"/>
  <c r="H91" i="2"/>
  <c r="H260" i="13" s="1"/>
  <c r="G91" i="2"/>
  <c r="G260" i="13" s="1"/>
  <c r="F91" i="2"/>
  <c r="F260" i="13" s="1"/>
  <c r="E91" i="2"/>
  <c r="E260" i="13" s="1"/>
  <c r="J90" i="2"/>
  <c r="J259" i="13" s="1"/>
  <c r="H90" i="2"/>
  <c r="H259" i="13" s="1"/>
  <c r="F90" i="2"/>
  <c r="F259" i="13" s="1"/>
  <c r="E90" i="2"/>
  <c r="E259" i="13" s="1"/>
  <c r="D90" i="2"/>
  <c r="D259" i="13" s="1"/>
  <c r="J88" i="2"/>
  <c r="J257" i="13" s="1"/>
  <c r="I88" i="2"/>
  <c r="I257" i="13" s="1"/>
  <c r="H88" i="2"/>
  <c r="H257" i="13" s="1"/>
  <c r="G88" i="2"/>
  <c r="G257" i="13" s="1"/>
  <c r="F88" i="2"/>
  <c r="F257" i="13" s="1"/>
  <c r="J87" i="2"/>
  <c r="J256" i="13" s="1"/>
  <c r="I87" i="2"/>
  <c r="I256" i="13" s="1"/>
  <c r="H87" i="2"/>
  <c r="H256" i="13" s="1"/>
  <c r="G87" i="2"/>
  <c r="G256" i="13" s="1"/>
  <c r="F87" i="2"/>
  <c r="F256" i="13" s="1"/>
  <c r="J86" i="2"/>
  <c r="J255" i="13" s="1"/>
  <c r="I86" i="2"/>
  <c r="I255" i="13" s="1"/>
  <c r="H86" i="2"/>
  <c r="H255" i="13" s="1"/>
  <c r="G86" i="2"/>
  <c r="G255" i="13" s="1"/>
  <c r="F86" i="2"/>
  <c r="F255" i="13" s="1"/>
  <c r="E86" i="2"/>
  <c r="E255" i="13" s="1"/>
  <c r="D86" i="2"/>
  <c r="D255" i="13" s="1"/>
  <c r="J85" i="2"/>
  <c r="J254" i="13" s="1"/>
  <c r="G85" i="2"/>
  <c r="G254" i="13" s="1"/>
  <c r="E85" i="2"/>
  <c r="E254" i="13" s="1"/>
  <c r="D85" i="2"/>
  <c r="D254" i="13" s="1"/>
  <c r="J83" i="2"/>
  <c r="J252" i="13" s="1"/>
  <c r="I83" i="2"/>
  <c r="I252" i="13" s="1"/>
  <c r="H83" i="2"/>
  <c r="H252" i="13" s="1"/>
  <c r="G83" i="2"/>
  <c r="G252" i="13" s="1"/>
  <c r="J82" i="2"/>
  <c r="J251" i="13" s="1"/>
  <c r="I82" i="2"/>
  <c r="I251" i="13" s="1"/>
  <c r="H82" i="2"/>
  <c r="H251" i="13" s="1"/>
  <c r="G82" i="2"/>
  <c r="G251" i="13" s="1"/>
  <c r="F82" i="2"/>
  <c r="F251" i="13" s="1"/>
  <c r="E82" i="2"/>
  <c r="E251" i="13" s="1"/>
  <c r="D82" i="2"/>
  <c r="D251" i="13" s="1"/>
  <c r="J81" i="2"/>
  <c r="J250" i="13" s="1"/>
  <c r="I81" i="2"/>
  <c r="I250" i="13" s="1"/>
  <c r="H81" i="2"/>
  <c r="H250" i="13" s="1"/>
  <c r="G81" i="2"/>
  <c r="G250" i="13" s="1"/>
  <c r="F81" i="2"/>
  <c r="F250" i="13" s="1"/>
  <c r="E81" i="2"/>
  <c r="E250" i="13" s="1"/>
  <c r="J80" i="2"/>
  <c r="J249" i="13" s="1"/>
  <c r="H80" i="2"/>
  <c r="H249" i="13" s="1"/>
  <c r="F80" i="2"/>
  <c r="F249" i="13" s="1"/>
  <c r="D80" i="2"/>
  <c r="D249" i="13" s="1"/>
  <c r="D77" i="2"/>
  <c r="D246" i="13" s="1"/>
  <c r="J76" i="2"/>
  <c r="J245" i="13" s="1"/>
  <c r="I76" i="2"/>
  <c r="I245" i="13" s="1"/>
  <c r="H76" i="2"/>
  <c r="H245" i="13" s="1"/>
  <c r="G76" i="2"/>
  <c r="G245" i="13" s="1"/>
  <c r="F76" i="2"/>
  <c r="F245" i="13" s="1"/>
  <c r="E76" i="2"/>
  <c r="E245" i="13" s="1"/>
  <c r="D76" i="2"/>
  <c r="D245" i="13" s="1"/>
  <c r="J75" i="2"/>
  <c r="J244" i="13" s="1"/>
  <c r="I75" i="2"/>
  <c r="I244" i="13" s="1"/>
  <c r="H75" i="2"/>
  <c r="H244" i="13" s="1"/>
  <c r="G75" i="2"/>
  <c r="G244" i="13" s="1"/>
  <c r="F75" i="2"/>
  <c r="F244" i="13" s="1"/>
  <c r="J74" i="2"/>
  <c r="J243" i="13" s="1"/>
  <c r="I74" i="2"/>
  <c r="I243" i="13" s="1"/>
  <c r="H74" i="2"/>
  <c r="H243" i="13" s="1"/>
  <c r="G74" i="2"/>
  <c r="G243" i="13" s="1"/>
  <c r="F74" i="2"/>
  <c r="F243" i="13" s="1"/>
  <c r="J73" i="2"/>
  <c r="J242" i="13" s="1"/>
  <c r="I73" i="2"/>
  <c r="I242" i="13" s="1"/>
  <c r="G73" i="2"/>
  <c r="G242" i="13" s="1"/>
  <c r="F73" i="2"/>
  <c r="F242" i="13" s="1"/>
  <c r="J72" i="2"/>
  <c r="J241" i="13" s="1"/>
  <c r="I72" i="2"/>
  <c r="I241" i="13" s="1"/>
  <c r="H72" i="2"/>
  <c r="H241" i="13" s="1"/>
  <c r="G72" i="2"/>
  <c r="G241" i="13" s="1"/>
  <c r="F72" i="2"/>
  <c r="F241" i="13" s="1"/>
  <c r="E72" i="2"/>
  <c r="E241" i="13" s="1"/>
  <c r="D72" i="2"/>
  <c r="D241" i="13" s="1"/>
  <c r="J71" i="2"/>
  <c r="J240" i="13" s="1"/>
  <c r="I71" i="2"/>
  <c r="I240" i="13" s="1"/>
  <c r="H71" i="2"/>
  <c r="H240" i="13" s="1"/>
  <c r="G71" i="2"/>
  <c r="G240" i="13" s="1"/>
  <c r="E71" i="2"/>
  <c r="E240" i="13" s="1"/>
  <c r="D71" i="2"/>
  <c r="D240" i="13" s="1"/>
  <c r="J70" i="2"/>
  <c r="J239" i="13" s="1"/>
  <c r="H70" i="2"/>
  <c r="H239" i="13" s="1"/>
  <c r="F70" i="2"/>
  <c r="F239" i="13" s="1"/>
  <c r="J68" i="2"/>
  <c r="J237" i="13" s="1"/>
  <c r="I68" i="2"/>
  <c r="I237" i="13" s="1"/>
  <c r="H68" i="2"/>
  <c r="H237" i="13" s="1"/>
  <c r="G68" i="2"/>
  <c r="G237" i="13" s="1"/>
  <c r="F68" i="2"/>
  <c r="F237" i="13" s="1"/>
  <c r="J67" i="2"/>
  <c r="J236" i="13" s="1"/>
  <c r="I67" i="2"/>
  <c r="I236" i="13" s="1"/>
  <c r="H67" i="2"/>
  <c r="H236" i="13" s="1"/>
  <c r="F67" i="2"/>
  <c r="F236" i="13" s="1"/>
  <c r="E67" i="2"/>
  <c r="E236" i="13" s="1"/>
  <c r="D67" i="2"/>
  <c r="D236" i="13" s="1"/>
  <c r="J66" i="2"/>
  <c r="J235" i="13" s="1"/>
  <c r="I66" i="2"/>
  <c r="I235" i="13" s="1"/>
  <c r="H66" i="2"/>
  <c r="H235" i="13" s="1"/>
  <c r="G66" i="2"/>
  <c r="G235" i="13" s="1"/>
  <c r="F66" i="2"/>
  <c r="F235" i="13" s="1"/>
  <c r="E66" i="2"/>
  <c r="E235" i="13" s="1"/>
  <c r="D66" i="2"/>
  <c r="D235" i="13" s="1"/>
  <c r="J65" i="2"/>
  <c r="J234" i="13" s="1"/>
  <c r="I65" i="2"/>
  <c r="I234" i="13" s="1"/>
  <c r="H65" i="2"/>
  <c r="H234" i="13" s="1"/>
  <c r="G65" i="2"/>
  <c r="G234" i="13" s="1"/>
  <c r="F65" i="2"/>
  <c r="F234" i="13" s="1"/>
  <c r="E65" i="2"/>
  <c r="E234" i="13" s="1"/>
  <c r="D65" i="2"/>
  <c r="D234" i="13" s="1"/>
  <c r="J64" i="2"/>
  <c r="J233" i="13" s="1"/>
  <c r="I64" i="2"/>
  <c r="I233" i="13" s="1"/>
  <c r="H64" i="2"/>
  <c r="H233" i="13" s="1"/>
  <c r="G64" i="2"/>
  <c r="G233" i="13" s="1"/>
  <c r="F64" i="2"/>
  <c r="F233" i="13" s="1"/>
  <c r="D64" i="2"/>
  <c r="D233" i="13" s="1"/>
  <c r="J63" i="2"/>
  <c r="J232" i="13" s="1"/>
  <c r="I63" i="2"/>
  <c r="I232" i="13" s="1"/>
  <c r="G63" i="2"/>
  <c r="G232" i="13" s="1"/>
  <c r="E63" i="2"/>
  <c r="E232" i="13" s="1"/>
  <c r="J61" i="2"/>
  <c r="J230" i="13" s="1"/>
  <c r="I61" i="2"/>
  <c r="I230" i="13" s="1"/>
  <c r="H61" i="2"/>
  <c r="H230" i="13" s="1"/>
  <c r="G61" i="2"/>
  <c r="G230" i="13" s="1"/>
  <c r="F61" i="2"/>
  <c r="F230" i="13" s="1"/>
  <c r="J60" i="2"/>
  <c r="J229" i="13" s="1"/>
  <c r="I60" i="2"/>
  <c r="I229" i="13" s="1"/>
  <c r="H60" i="2"/>
  <c r="H229" i="13" s="1"/>
  <c r="G60" i="2"/>
  <c r="G229" i="13" s="1"/>
  <c r="F60" i="2"/>
  <c r="F229" i="13" s="1"/>
  <c r="J59" i="2"/>
  <c r="J228" i="13" s="1"/>
  <c r="I59" i="2"/>
  <c r="I228" i="13" s="1"/>
  <c r="H59" i="2"/>
  <c r="H228" i="13" s="1"/>
  <c r="G59" i="2"/>
  <c r="G228" i="13" s="1"/>
  <c r="F59" i="2"/>
  <c r="F228" i="13" s="1"/>
  <c r="E59" i="2"/>
  <c r="E228" i="13" s="1"/>
  <c r="D59" i="2"/>
  <c r="D228" i="13" s="1"/>
  <c r="J58" i="2"/>
  <c r="J227" i="13" s="1"/>
  <c r="I58" i="2"/>
  <c r="I227" i="13" s="1"/>
  <c r="H58" i="2"/>
  <c r="H227" i="13" s="1"/>
  <c r="G58" i="2"/>
  <c r="G227" i="13" s="1"/>
  <c r="F58" i="2"/>
  <c r="F227" i="13" s="1"/>
  <c r="E58" i="2"/>
  <c r="E227" i="13" s="1"/>
  <c r="D58" i="2"/>
  <c r="D227" i="13" s="1"/>
  <c r="J57" i="2"/>
  <c r="J226" i="13" s="1"/>
  <c r="I57" i="2"/>
  <c r="I226" i="13" s="1"/>
  <c r="H57" i="2"/>
  <c r="H226" i="13" s="1"/>
  <c r="G57" i="2"/>
  <c r="G226" i="13" s="1"/>
  <c r="F57" i="2"/>
  <c r="F226" i="13" s="1"/>
  <c r="E57" i="2"/>
  <c r="E226" i="13" s="1"/>
  <c r="D57" i="2"/>
  <c r="D226" i="13" s="1"/>
  <c r="J56" i="2"/>
  <c r="J225" i="13" s="1"/>
  <c r="H56" i="2"/>
  <c r="H225" i="13" s="1"/>
  <c r="G56" i="2"/>
  <c r="G225" i="13" s="1"/>
  <c r="F56" i="2"/>
  <c r="F225" i="13" s="1"/>
  <c r="E56" i="2"/>
  <c r="E225" i="13" s="1"/>
  <c r="D56" i="2"/>
  <c r="D225" i="13" s="1"/>
  <c r="J55" i="2"/>
  <c r="J224" i="13" s="1"/>
  <c r="I55" i="2"/>
  <c r="I224" i="13" s="1"/>
  <c r="E55" i="2"/>
  <c r="E224" i="13" s="1"/>
  <c r="J53" i="2"/>
  <c r="J222" i="13" s="1"/>
  <c r="I53" i="2"/>
  <c r="I222" i="13" s="1"/>
  <c r="H53" i="2"/>
  <c r="H222" i="13" s="1"/>
  <c r="G53" i="2"/>
  <c r="G222" i="13" s="1"/>
  <c r="J52" i="2"/>
  <c r="J221" i="13" s="1"/>
  <c r="I52" i="2"/>
  <c r="I221" i="13" s="1"/>
  <c r="H52" i="2"/>
  <c r="H221" i="13" s="1"/>
  <c r="G52" i="2"/>
  <c r="G221" i="13" s="1"/>
  <c r="J51" i="2"/>
  <c r="J220" i="13" s="1"/>
  <c r="I51" i="2"/>
  <c r="I220" i="13" s="1"/>
  <c r="H51" i="2"/>
  <c r="H220" i="13" s="1"/>
  <c r="G51" i="2"/>
  <c r="G220" i="13" s="1"/>
  <c r="F51" i="2"/>
  <c r="F220" i="13" s="1"/>
  <c r="E51" i="2"/>
  <c r="E220" i="13" s="1"/>
  <c r="D51" i="2"/>
  <c r="D220" i="13" s="1"/>
  <c r="J50" i="2"/>
  <c r="J219" i="13" s="1"/>
  <c r="I50" i="2"/>
  <c r="I219" i="13" s="1"/>
  <c r="H50" i="2"/>
  <c r="H219" i="13" s="1"/>
  <c r="G50" i="2"/>
  <c r="G219" i="13" s="1"/>
  <c r="F50" i="2"/>
  <c r="F219" i="13" s="1"/>
  <c r="E50" i="2"/>
  <c r="E219" i="13" s="1"/>
  <c r="D50" i="2"/>
  <c r="D219" i="13" s="1"/>
  <c r="J49" i="2"/>
  <c r="J218" i="13" s="1"/>
  <c r="I49" i="2"/>
  <c r="I218" i="13" s="1"/>
  <c r="H49" i="2"/>
  <c r="H218" i="13" s="1"/>
  <c r="G49" i="2"/>
  <c r="G218" i="13" s="1"/>
  <c r="F49" i="2"/>
  <c r="F218" i="13" s="1"/>
  <c r="E49" i="2"/>
  <c r="E218" i="13" s="1"/>
  <c r="D49" i="2"/>
  <c r="D218" i="13" s="1"/>
  <c r="J48" i="2"/>
  <c r="J217" i="13" s="1"/>
  <c r="I48" i="2"/>
  <c r="I217" i="13" s="1"/>
  <c r="H48" i="2"/>
  <c r="H217" i="13" s="1"/>
  <c r="G48" i="2"/>
  <c r="G217" i="13" s="1"/>
  <c r="F48" i="2"/>
  <c r="F217" i="13" s="1"/>
  <c r="E48" i="2"/>
  <c r="E217" i="13" s="1"/>
  <c r="D48" i="2"/>
  <c r="D217" i="13" s="1"/>
  <c r="J47" i="2"/>
  <c r="J216" i="13" s="1"/>
  <c r="G47" i="2"/>
  <c r="G216" i="13" s="1"/>
  <c r="E47" i="2"/>
  <c r="E216" i="13" s="1"/>
  <c r="J45" i="2"/>
  <c r="J214" i="13" s="1"/>
  <c r="I45" i="2"/>
  <c r="I214" i="13" s="1"/>
  <c r="H45" i="2"/>
  <c r="H214" i="13" s="1"/>
  <c r="G45" i="2"/>
  <c r="G214" i="13" s="1"/>
  <c r="J44" i="2"/>
  <c r="J213" i="13" s="1"/>
  <c r="I44" i="2"/>
  <c r="I213" i="13" s="1"/>
  <c r="H44" i="2"/>
  <c r="H213" i="13" s="1"/>
  <c r="G44" i="2"/>
  <c r="G213" i="13" s="1"/>
  <c r="J43" i="2"/>
  <c r="J212" i="13" s="1"/>
  <c r="I43" i="2"/>
  <c r="I212" i="13" s="1"/>
  <c r="H43" i="2"/>
  <c r="H212" i="13" s="1"/>
  <c r="G43" i="2"/>
  <c r="G212" i="13" s="1"/>
  <c r="F43" i="2"/>
  <c r="F212" i="13" s="1"/>
  <c r="E43" i="2"/>
  <c r="E212" i="13" s="1"/>
  <c r="D43" i="2"/>
  <c r="D212" i="13" s="1"/>
  <c r="J42" i="2"/>
  <c r="J211" i="13" s="1"/>
  <c r="I42" i="2"/>
  <c r="I211" i="13" s="1"/>
  <c r="H42" i="2"/>
  <c r="H211" i="13" s="1"/>
  <c r="G42" i="2"/>
  <c r="G211" i="13" s="1"/>
  <c r="F42" i="2"/>
  <c r="F211" i="13" s="1"/>
  <c r="E42" i="2"/>
  <c r="E211" i="13" s="1"/>
  <c r="D42" i="2"/>
  <c r="D211" i="13" s="1"/>
  <c r="J41" i="2"/>
  <c r="J210" i="13" s="1"/>
  <c r="I41" i="2"/>
  <c r="I210" i="13" s="1"/>
  <c r="H41" i="2"/>
  <c r="H210" i="13" s="1"/>
  <c r="G41" i="2"/>
  <c r="G210" i="13" s="1"/>
  <c r="F41" i="2"/>
  <c r="F210" i="13" s="1"/>
  <c r="E41" i="2"/>
  <c r="E210" i="13" s="1"/>
  <c r="D41" i="2"/>
  <c r="D210" i="13" s="1"/>
  <c r="J40" i="2"/>
  <c r="J209" i="13" s="1"/>
  <c r="I40" i="2"/>
  <c r="I209" i="13" s="1"/>
  <c r="H40" i="2"/>
  <c r="H209" i="13" s="1"/>
  <c r="G40" i="2"/>
  <c r="G209" i="13" s="1"/>
  <c r="F40" i="2"/>
  <c r="F209" i="13" s="1"/>
  <c r="D40" i="2"/>
  <c r="D209" i="13" s="1"/>
  <c r="J39" i="2"/>
  <c r="J208" i="13" s="1"/>
  <c r="I39" i="2"/>
  <c r="I208" i="13" s="1"/>
  <c r="G39" i="2"/>
  <c r="G208" i="13" s="1"/>
  <c r="E39" i="2"/>
  <c r="E208" i="13" s="1"/>
  <c r="J37" i="2"/>
  <c r="J206" i="13" s="1"/>
  <c r="I37" i="2"/>
  <c r="I206" i="13" s="1"/>
  <c r="H37" i="2"/>
  <c r="H206" i="13" s="1"/>
  <c r="G37" i="2"/>
  <c r="G206" i="13" s="1"/>
  <c r="J36" i="2"/>
  <c r="J205" i="13" s="1"/>
  <c r="I36" i="2"/>
  <c r="I205" i="13" s="1"/>
  <c r="H36" i="2"/>
  <c r="H205" i="13" s="1"/>
  <c r="G36" i="2"/>
  <c r="G205" i="13" s="1"/>
  <c r="J35" i="2"/>
  <c r="J204" i="13" s="1"/>
  <c r="I35" i="2"/>
  <c r="I204" i="13" s="1"/>
  <c r="H35" i="2"/>
  <c r="H204" i="13" s="1"/>
  <c r="G35" i="2"/>
  <c r="G204" i="13" s="1"/>
  <c r="F35" i="2"/>
  <c r="F204" i="13" s="1"/>
  <c r="E35" i="2"/>
  <c r="E204" i="13" s="1"/>
  <c r="D35" i="2"/>
  <c r="D204" i="13" s="1"/>
  <c r="J34" i="2"/>
  <c r="J203" i="13" s="1"/>
  <c r="I34" i="2"/>
  <c r="I203" i="13" s="1"/>
  <c r="H34" i="2"/>
  <c r="H203" i="13" s="1"/>
  <c r="G34" i="2"/>
  <c r="G203" i="13" s="1"/>
  <c r="F34" i="2"/>
  <c r="F203" i="13" s="1"/>
  <c r="E34" i="2"/>
  <c r="E203" i="13" s="1"/>
  <c r="D34" i="2"/>
  <c r="D203" i="13" s="1"/>
  <c r="J33" i="2"/>
  <c r="J202" i="13" s="1"/>
  <c r="I33" i="2"/>
  <c r="I202" i="13" s="1"/>
  <c r="H33" i="2"/>
  <c r="H202" i="13" s="1"/>
  <c r="G33" i="2"/>
  <c r="G202" i="13" s="1"/>
  <c r="F33" i="2"/>
  <c r="F202" i="13" s="1"/>
  <c r="E33" i="2"/>
  <c r="E202" i="13" s="1"/>
  <c r="D33" i="2"/>
  <c r="D202" i="13" s="1"/>
  <c r="J32" i="2"/>
  <c r="J201" i="13" s="1"/>
  <c r="I32" i="2"/>
  <c r="I201" i="13" s="1"/>
  <c r="H32" i="2"/>
  <c r="H201" i="13" s="1"/>
  <c r="F32" i="2"/>
  <c r="F201" i="13" s="1"/>
  <c r="E32" i="2"/>
  <c r="E201" i="13" s="1"/>
  <c r="D32" i="2"/>
  <c r="D201" i="13" s="1"/>
  <c r="J31" i="2"/>
  <c r="J200" i="13" s="1"/>
  <c r="I31" i="2"/>
  <c r="I200" i="13" s="1"/>
  <c r="G31" i="2"/>
  <c r="G200" i="13" s="1"/>
  <c r="J29" i="2"/>
  <c r="J198" i="13" s="1"/>
  <c r="I29" i="2"/>
  <c r="I198" i="13" s="1"/>
  <c r="H29" i="2"/>
  <c r="H198" i="13" s="1"/>
  <c r="G29" i="2"/>
  <c r="G198" i="13" s="1"/>
  <c r="F29" i="2"/>
  <c r="F198" i="13" s="1"/>
  <c r="J28" i="2"/>
  <c r="J197" i="13" s="1"/>
  <c r="I28" i="2"/>
  <c r="I197" i="13" s="1"/>
  <c r="H28" i="2"/>
  <c r="H197" i="13" s="1"/>
  <c r="G28" i="2"/>
  <c r="G197" i="13" s="1"/>
  <c r="F28" i="2"/>
  <c r="F197" i="13" s="1"/>
  <c r="J27" i="2"/>
  <c r="J196" i="13" s="1"/>
  <c r="I27" i="2"/>
  <c r="I196" i="13" s="1"/>
  <c r="H27" i="2"/>
  <c r="H196" i="13" s="1"/>
  <c r="G27" i="2"/>
  <c r="G196" i="13" s="1"/>
  <c r="F27" i="2"/>
  <c r="F196" i="13" s="1"/>
  <c r="E27" i="2"/>
  <c r="E196" i="13" s="1"/>
  <c r="D27" i="2"/>
  <c r="D196" i="13" s="1"/>
  <c r="J26" i="2"/>
  <c r="J195" i="13" s="1"/>
  <c r="I26" i="2"/>
  <c r="I195" i="13" s="1"/>
  <c r="H26" i="2"/>
  <c r="H195" i="13" s="1"/>
  <c r="G26" i="2"/>
  <c r="G195" i="13" s="1"/>
  <c r="F26" i="2"/>
  <c r="F195" i="13" s="1"/>
  <c r="E26" i="2"/>
  <c r="E195" i="13" s="1"/>
  <c r="D26" i="2"/>
  <c r="D195" i="13" s="1"/>
  <c r="J25" i="2"/>
  <c r="J194" i="13" s="1"/>
  <c r="I25" i="2"/>
  <c r="I194" i="13" s="1"/>
  <c r="H25" i="2"/>
  <c r="H194" i="13" s="1"/>
  <c r="G25" i="2"/>
  <c r="G194" i="13" s="1"/>
  <c r="F25" i="2"/>
  <c r="F194" i="13" s="1"/>
  <c r="E25" i="2"/>
  <c r="E194" i="13" s="1"/>
  <c r="D25" i="2"/>
  <c r="D194" i="13" s="1"/>
  <c r="I24" i="2"/>
  <c r="I193" i="13" s="1"/>
  <c r="H24" i="2"/>
  <c r="H193" i="13" s="1"/>
  <c r="G24" i="2"/>
  <c r="G193" i="13" s="1"/>
  <c r="F24" i="2"/>
  <c r="F193" i="13" s="1"/>
  <c r="E24" i="2"/>
  <c r="E193" i="13" s="1"/>
  <c r="D24" i="2"/>
  <c r="D193" i="13" s="1"/>
  <c r="J23" i="2"/>
  <c r="J192" i="13" s="1"/>
  <c r="G23" i="2"/>
  <c r="G192" i="13" s="1"/>
  <c r="E23" i="2"/>
  <c r="E192" i="13" s="1"/>
  <c r="J21" i="2"/>
  <c r="J190" i="13" s="1"/>
  <c r="I21" i="2"/>
  <c r="I190" i="13" s="1"/>
  <c r="H21" i="2"/>
  <c r="H190" i="13" s="1"/>
  <c r="G21" i="2"/>
  <c r="G190" i="13" s="1"/>
  <c r="J20" i="2"/>
  <c r="J189" i="13" s="1"/>
  <c r="I20" i="2"/>
  <c r="I189" i="13" s="1"/>
  <c r="G20" i="2"/>
  <c r="G189" i="13" s="1"/>
  <c r="F19" i="2"/>
  <c r="J18" i="2"/>
  <c r="J187" i="13" s="1"/>
  <c r="I18" i="2"/>
  <c r="I187" i="13" s="1"/>
  <c r="H18" i="2"/>
  <c r="H187" i="13" s="1"/>
  <c r="G18" i="2"/>
  <c r="G187" i="13" s="1"/>
  <c r="F18" i="2"/>
  <c r="F187" i="13" s="1"/>
  <c r="J17" i="2"/>
  <c r="J186" i="13" s="1"/>
  <c r="I17" i="2"/>
  <c r="I186" i="13" s="1"/>
  <c r="H17" i="2"/>
  <c r="H186" i="13" s="1"/>
  <c r="G17" i="2"/>
  <c r="G186" i="13" s="1"/>
  <c r="F17" i="2"/>
  <c r="F186" i="13" s="1"/>
  <c r="E17" i="2"/>
  <c r="E186" i="13" s="1"/>
  <c r="D17" i="2"/>
  <c r="D186" i="13" s="1"/>
  <c r="J16" i="2"/>
  <c r="J185" i="13" s="1"/>
  <c r="I16" i="2"/>
  <c r="I185" i="13" s="1"/>
  <c r="H16" i="2"/>
  <c r="H185" i="13" s="1"/>
  <c r="G16" i="2"/>
  <c r="G185" i="13" s="1"/>
  <c r="F16" i="2"/>
  <c r="F185" i="13" s="1"/>
  <c r="E16" i="2"/>
  <c r="E185" i="13" s="1"/>
  <c r="D16" i="2"/>
  <c r="D185" i="13" s="1"/>
  <c r="J15" i="2"/>
  <c r="J184" i="13" s="1"/>
  <c r="H15" i="2"/>
  <c r="H184" i="13" s="1"/>
  <c r="G15" i="2"/>
  <c r="G184" i="13" s="1"/>
  <c r="F15" i="2"/>
  <c r="F184" i="13" s="1"/>
  <c r="E15" i="2"/>
  <c r="E184" i="13" s="1"/>
  <c r="D15" i="2"/>
  <c r="D184" i="13" s="1"/>
  <c r="J14" i="2"/>
  <c r="J183" i="13" s="1"/>
  <c r="I14" i="2"/>
  <c r="I183" i="13" s="1"/>
  <c r="E14" i="2"/>
  <c r="E183" i="13" s="1"/>
  <c r="D11" i="2"/>
  <c r="D180" i="13" s="1"/>
  <c r="J10" i="2"/>
  <c r="J179" i="13" s="1"/>
  <c r="I10" i="2"/>
  <c r="I179" i="13" s="1"/>
  <c r="H10" i="2"/>
  <c r="H179" i="13" s="1"/>
  <c r="G10" i="2"/>
  <c r="G179" i="13" s="1"/>
  <c r="F10" i="2"/>
  <c r="F179" i="13" s="1"/>
  <c r="J9" i="2"/>
  <c r="J178" i="13" s="1"/>
  <c r="H9" i="2"/>
  <c r="H178" i="13" s="1"/>
  <c r="G9" i="2"/>
  <c r="G178" i="13" s="1"/>
  <c r="F9" i="2"/>
  <c r="F178" i="13" s="1"/>
  <c r="J8" i="2"/>
  <c r="J177" i="13" s="1"/>
  <c r="I8" i="2"/>
  <c r="I177" i="13" s="1"/>
  <c r="H8" i="2"/>
  <c r="H177" i="13" s="1"/>
  <c r="G8" i="2"/>
  <c r="G177" i="13" s="1"/>
  <c r="F8" i="2"/>
  <c r="F177" i="13" s="1"/>
  <c r="J7" i="2"/>
  <c r="J176" i="13" s="1"/>
  <c r="I7" i="2"/>
  <c r="I176" i="13" s="1"/>
  <c r="H7" i="2"/>
  <c r="H176" i="13" s="1"/>
  <c r="G7" i="2"/>
  <c r="G176" i="13" s="1"/>
  <c r="F7" i="2"/>
  <c r="F176" i="13" s="1"/>
  <c r="D7" i="2"/>
  <c r="D176" i="13" s="1"/>
  <c r="J6" i="2"/>
  <c r="J175" i="13" s="1"/>
  <c r="I6" i="2"/>
  <c r="I175" i="13" s="1"/>
  <c r="G6" i="2"/>
  <c r="G175" i="13" s="1"/>
  <c r="E6" i="2"/>
  <c r="E175" i="13" s="1"/>
  <c r="J4" i="2"/>
  <c r="I4" i="2"/>
  <c r="H4" i="2"/>
  <c r="G4" i="2"/>
  <c r="F4" i="2"/>
  <c r="E4" i="2"/>
  <c r="F173" i="13" l="1"/>
  <c r="G173" i="13"/>
  <c r="E173" i="13"/>
  <c r="H173" i="13"/>
  <c r="I173" i="13"/>
  <c r="J173" i="13"/>
  <c r="F188" i="13"/>
  <c r="D96" i="2"/>
  <c r="D265" i="13" s="1"/>
  <c r="I19" i="2"/>
  <c r="D62" i="2"/>
  <c r="D84" i="2"/>
  <c r="I30" i="2"/>
  <c r="G89" i="2"/>
  <c r="J5" i="2"/>
  <c r="I38" i="2"/>
  <c r="G69" i="2"/>
  <c r="G38" i="2"/>
  <c r="H89" i="2"/>
  <c r="J69" i="2"/>
  <c r="G19" i="2"/>
  <c r="H79" i="2"/>
  <c r="E13" i="2"/>
  <c r="G22" i="2"/>
  <c r="D89" i="2"/>
  <c r="F5" i="2"/>
  <c r="F6" i="2"/>
  <c r="F175" i="13" s="1"/>
  <c r="H5" i="2"/>
  <c r="H6" i="2"/>
  <c r="H175" i="13" s="1"/>
  <c r="H19" i="2"/>
  <c r="H20" i="2"/>
  <c r="H189" i="13" s="1"/>
  <c r="E30" i="2"/>
  <c r="E31" i="2"/>
  <c r="E200" i="13" s="1"/>
  <c r="D38" i="2"/>
  <c r="D39" i="2"/>
  <c r="D208" i="13" s="1"/>
  <c r="H38" i="2"/>
  <c r="H39" i="2"/>
  <c r="H208" i="13" s="1"/>
  <c r="E38" i="2"/>
  <c r="E40" i="2"/>
  <c r="E209" i="13" s="1"/>
  <c r="G46" i="2"/>
  <c r="E54" i="2"/>
  <c r="G54" i="2"/>
  <c r="G55" i="2"/>
  <c r="G224" i="13" s="1"/>
  <c r="D69" i="2"/>
  <c r="G79" i="2"/>
  <c r="G80" i="2"/>
  <c r="G249" i="13" s="1"/>
  <c r="D79" i="2"/>
  <c r="E84" i="2"/>
  <c r="F84" i="2"/>
  <c r="F85" i="2"/>
  <c r="F254" i="13" s="1"/>
  <c r="J84" i="2"/>
  <c r="F96" i="2"/>
  <c r="F265" i="13" s="1"/>
  <c r="F97" i="2"/>
  <c r="F266" i="13" s="1"/>
  <c r="J96" i="2"/>
  <c r="J265" i="13" s="1"/>
  <c r="I96" i="2"/>
  <c r="I265" i="13" s="1"/>
  <c r="I98" i="2"/>
  <c r="I267" i="13" s="1"/>
  <c r="D97" i="2"/>
  <c r="D266" i="13" s="1"/>
  <c r="D81" i="2"/>
  <c r="D250" i="13" s="1"/>
  <c r="G70" i="2"/>
  <c r="G239" i="13" s="1"/>
  <c r="G5" i="2"/>
  <c r="D5" i="2"/>
  <c r="D6" i="2"/>
  <c r="D175" i="13" s="1"/>
  <c r="E5" i="2"/>
  <c r="E7" i="2"/>
  <c r="E176" i="13" s="1"/>
  <c r="F13" i="2"/>
  <c r="F14" i="2"/>
  <c r="F183" i="13" s="1"/>
  <c r="J13" i="2"/>
  <c r="D22" i="2"/>
  <c r="D23" i="2"/>
  <c r="D192" i="13" s="1"/>
  <c r="H22" i="2"/>
  <c r="H23" i="2"/>
  <c r="H192" i="13" s="1"/>
  <c r="F30" i="2"/>
  <c r="F31" i="2"/>
  <c r="F200" i="13" s="1"/>
  <c r="J30" i="2"/>
  <c r="G30" i="2"/>
  <c r="G32" i="2"/>
  <c r="G201" i="13" s="1"/>
  <c r="D46" i="2"/>
  <c r="D47" i="2"/>
  <c r="D216" i="13" s="1"/>
  <c r="H46" i="2"/>
  <c r="H47" i="2"/>
  <c r="H216" i="13" s="1"/>
  <c r="D54" i="2"/>
  <c r="D55" i="2"/>
  <c r="D224" i="13" s="1"/>
  <c r="H54" i="2"/>
  <c r="H55" i="2"/>
  <c r="H224" i="13" s="1"/>
  <c r="I54" i="2"/>
  <c r="I56" i="2"/>
  <c r="I225" i="13" s="1"/>
  <c r="F62" i="2"/>
  <c r="F63" i="2"/>
  <c r="F232" i="13" s="1"/>
  <c r="J62" i="2"/>
  <c r="E69" i="2"/>
  <c r="I69" i="2"/>
  <c r="I70" i="2"/>
  <c r="I239" i="13" s="1"/>
  <c r="F69" i="2"/>
  <c r="F71" i="2"/>
  <c r="F240" i="13" s="1"/>
  <c r="G84" i="2"/>
  <c r="I89" i="2"/>
  <c r="I90" i="2"/>
  <c r="I259" i="13" s="1"/>
  <c r="I5" i="2"/>
  <c r="I9" i="2"/>
  <c r="I178" i="13" s="1"/>
  <c r="G14" i="2"/>
  <c r="G183" i="13" s="1"/>
  <c r="J19" i="2"/>
  <c r="I22" i="2"/>
  <c r="I23" i="2"/>
  <c r="I192" i="13" s="1"/>
  <c r="F38" i="2"/>
  <c r="F39" i="2"/>
  <c r="F208" i="13" s="1"/>
  <c r="J38" i="2"/>
  <c r="I46" i="2"/>
  <c r="I47" i="2"/>
  <c r="I216" i="13" s="1"/>
  <c r="I62" i="2"/>
  <c r="G62" i="2"/>
  <c r="G67" i="2"/>
  <c r="G236" i="13" s="1"/>
  <c r="E79" i="2"/>
  <c r="E80" i="2"/>
  <c r="E249" i="13" s="1"/>
  <c r="I80" i="2"/>
  <c r="I249" i="13" s="1"/>
  <c r="F83" i="2"/>
  <c r="F252" i="13" s="1"/>
  <c r="H84" i="2"/>
  <c r="H85" i="2"/>
  <c r="H254" i="13" s="1"/>
  <c r="F89" i="2"/>
  <c r="J89" i="2"/>
  <c r="G96" i="2"/>
  <c r="G265" i="13" s="1"/>
  <c r="D91" i="2"/>
  <c r="D260" i="13" s="1"/>
  <c r="D63" i="2"/>
  <c r="D232" i="13" s="1"/>
  <c r="E70" i="2"/>
  <c r="E239" i="13" s="1"/>
  <c r="F20" i="2"/>
  <c r="F189" i="13" s="1"/>
  <c r="G90" i="2"/>
  <c r="G259" i="13" s="1"/>
  <c r="D13" i="2"/>
  <c r="D14" i="2"/>
  <c r="D183" i="13" s="1"/>
  <c r="H14" i="2"/>
  <c r="H183" i="13" s="1"/>
  <c r="I13" i="2"/>
  <c r="I15" i="2"/>
  <c r="I184" i="13" s="1"/>
  <c r="E22" i="2"/>
  <c r="F22" i="2"/>
  <c r="F23" i="2"/>
  <c r="F192" i="13" s="1"/>
  <c r="J22" i="2"/>
  <c r="D30" i="2"/>
  <c r="D31" i="2"/>
  <c r="D200" i="13" s="1"/>
  <c r="H30" i="2"/>
  <c r="H31" i="2"/>
  <c r="H200" i="13" s="1"/>
  <c r="E46" i="2"/>
  <c r="F46" i="2"/>
  <c r="F47" i="2"/>
  <c r="F216" i="13" s="1"/>
  <c r="J46" i="2"/>
  <c r="F54" i="2"/>
  <c r="F55" i="2"/>
  <c r="F224" i="13" s="1"/>
  <c r="J54" i="2"/>
  <c r="H62" i="2"/>
  <c r="H63" i="2"/>
  <c r="H232" i="13" s="1"/>
  <c r="E62" i="2"/>
  <c r="E64" i="2"/>
  <c r="E233" i="13" s="1"/>
  <c r="H69" i="2"/>
  <c r="H73" i="2"/>
  <c r="H242" i="13" s="1"/>
  <c r="J79" i="2"/>
  <c r="I84" i="2"/>
  <c r="I85" i="2"/>
  <c r="I254" i="13" s="1"/>
  <c r="E89" i="2"/>
  <c r="E92" i="2"/>
  <c r="E261" i="13" s="1"/>
  <c r="E96" i="2"/>
  <c r="E265" i="13" s="1"/>
  <c r="E97" i="2"/>
  <c r="E266" i="13" s="1"/>
  <c r="H96" i="2"/>
  <c r="H265" i="13" s="1"/>
  <c r="H98" i="2"/>
  <c r="H267" i="13" s="1"/>
  <c r="D70" i="2"/>
  <c r="D239" i="13" s="1"/>
  <c r="AC184" i="13" l="1"/>
  <c r="E238" i="13"/>
  <c r="AE182" i="13"/>
  <c r="G223" i="13"/>
  <c r="AF177" i="13"/>
  <c r="H188" i="13"/>
  <c r="AE180" i="13"/>
  <c r="G207" i="13"/>
  <c r="AH177" i="13"/>
  <c r="J188" i="13"/>
  <c r="AH183" i="13"/>
  <c r="J231" i="13"/>
  <c r="AB181" i="13"/>
  <c r="D215" i="13"/>
  <c r="AD176" i="13"/>
  <c r="AD175" i="13"/>
  <c r="F182" i="13"/>
  <c r="AC182" i="13"/>
  <c r="E223" i="13"/>
  <c r="AE184" i="13"/>
  <c r="G238" i="13"/>
  <c r="AE181" i="13"/>
  <c r="G215" i="13"/>
  <c r="AF174" i="13"/>
  <c r="H174" i="13"/>
  <c r="AG180" i="13"/>
  <c r="I207" i="13"/>
  <c r="AE188" i="13"/>
  <c r="G258" i="13"/>
  <c r="AF184" i="13"/>
  <c r="H238" i="13"/>
  <c r="AC174" i="13"/>
  <c r="E174" i="13"/>
  <c r="AG183" i="13"/>
  <c r="I231" i="13"/>
  <c r="AG182" i="13"/>
  <c r="I223" i="13"/>
  <c r="AB174" i="13"/>
  <c r="D174" i="13"/>
  <c r="AD187" i="13"/>
  <c r="F253" i="13"/>
  <c r="AB188" i="13"/>
  <c r="D258" i="13"/>
  <c r="AG179" i="13"/>
  <c r="I199" i="13"/>
  <c r="AF179" i="13"/>
  <c r="H199" i="13"/>
  <c r="AC183" i="13"/>
  <c r="E231" i="13"/>
  <c r="AC186" i="13"/>
  <c r="AC185" i="13"/>
  <c r="E248" i="13"/>
  <c r="AG174" i="13"/>
  <c r="I174" i="13"/>
  <c r="AD179" i="13"/>
  <c r="F199" i="13"/>
  <c r="AE174" i="13"/>
  <c r="G174" i="13"/>
  <c r="AC187" i="13"/>
  <c r="E253" i="13"/>
  <c r="AF180" i="13"/>
  <c r="H207" i="13"/>
  <c r="AE178" i="13"/>
  <c r="G191" i="13"/>
  <c r="AB187" i="13"/>
  <c r="D253" i="13"/>
  <c r="AB176" i="13"/>
  <c r="AB175" i="13"/>
  <c r="D182" i="13"/>
  <c r="AG178" i="13"/>
  <c r="I191" i="13"/>
  <c r="AD183" i="13"/>
  <c r="F231" i="13"/>
  <c r="AE179" i="13"/>
  <c r="G199" i="13"/>
  <c r="AH174" i="13"/>
  <c r="J174" i="13"/>
  <c r="AC180" i="13"/>
  <c r="E207" i="13"/>
  <c r="AD174" i="13"/>
  <c r="F174" i="13"/>
  <c r="AD178" i="13"/>
  <c r="F191" i="13"/>
  <c r="AG188" i="13"/>
  <c r="I258" i="13"/>
  <c r="AC188" i="13"/>
  <c r="E258" i="13"/>
  <c r="AD182" i="13"/>
  <c r="F223" i="13"/>
  <c r="AC178" i="13"/>
  <c r="E191" i="13"/>
  <c r="AH188" i="13"/>
  <c r="J258" i="13"/>
  <c r="AG181" i="13"/>
  <c r="I215" i="13"/>
  <c r="AE187" i="13"/>
  <c r="G253" i="13"/>
  <c r="AF182" i="13"/>
  <c r="H223" i="13"/>
  <c r="AB186" i="13"/>
  <c r="D248" i="13"/>
  <c r="AC176" i="13"/>
  <c r="E182" i="13"/>
  <c r="AB183" i="13"/>
  <c r="D231" i="13"/>
  <c r="AF183" i="13"/>
  <c r="H231" i="13"/>
  <c r="AH178" i="13"/>
  <c r="J191" i="13"/>
  <c r="AE183" i="13"/>
  <c r="G231" i="13"/>
  <c r="AH179" i="13"/>
  <c r="J199" i="13"/>
  <c r="AH181" i="13"/>
  <c r="J215" i="13"/>
  <c r="AD188" i="13"/>
  <c r="F258" i="13"/>
  <c r="AH180" i="13"/>
  <c r="J207" i="13"/>
  <c r="AF178" i="13"/>
  <c r="H191" i="13"/>
  <c r="AB180" i="13"/>
  <c r="D207" i="13"/>
  <c r="AF186" i="13"/>
  <c r="H248" i="13"/>
  <c r="AG177" i="13"/>
  <c r="I188" i="13"/>
  <c r="AH182" i="13"/>
  <c r="J223" i="13"/>
  <c r="AG176" i="13"/>
  <c r="I182" i="13"/>
  <c r="AD184" i="13"/>
  <c r="F238" i="13"/>
  <c r="AB182" i="13"/>
  <c r="D223" i="13"/>
  <c r="AE177" i="13"/>
  <c r="G188" i="13"/>
  <c r="AB179" i="13"/>
  <c r="D199" i="13"/>
  <c r="AH187" i="13"/>
  <c r="J253" i="13"/>
  <c r="AG187" i="13"/>
  <c r="I253" i="13"/>
  <c r="AE186" i="13"/>
  <c r="G248" i="13"/>
  <c r="AD181" i="13"/>
  <c r="F215" i="13"/>
  <c r="AF187" i="13"/>
  <c r="H253" i="13"/>
  <c r="AD180" i="13"/>
  <c r="F207" i="13"/>
  <c r="AB178" i="13"/>
  <c r="D191" i="13"/>
  <c r="AB184" i="13"/>
  <c r="D238" i="13"/>
  <c r="AC179" i="13"/>
  <c r="E199" i="13"/>
  <c r="AH184" i="13"/>
  <c r="J238" i="13"/>
  <c r="AH186" i="13"/>
  <c r="J248" i="13"/>
  <c r="AC181" i="13"/>
  <c r="E215" i="13"/>
  <c r="AG184" i="13"/>
  <c r="I238" i="13"/>
  <c r="AF181" i="13"/>
  <c r="H215" i="13"/>
  <c r="AH176" i="13"/>
  <c r="J182" i="13"/>
  <c r="AF188" i="13"/>
  <c r="H258" i="13"/>
  <c r="AD177" i="13"/>
  <c r="E12" i="2"/>
  <c r="AC173" i="13" s="1"/>
  <c r="D78" i="2"/>
  <c r="AB173" i="13" s="1"/>
  <c r="H78" i="2"/>
  <c r="G78" i="2"/>
  <c r="J12" i="2"/>
  <c r="F78" i="2"/>
  <c r="AD173" i="13" s="1"/>
  <c r="F79" i="2"/>
  <c r="G12" i="2"/>
  <c r="G13" i="2"/>
  <c r="I12" i="2"/>
  <c r="J78" i="2"/>
  <c r="H12" i="2"/>
  <c r="AF173" i="13" s="1"/>
  <c r="H13" i="2"/>
  <c r="I78" i="2"/>
  <c r="I79" i="2"/>
  <c r="K4" i="2"/>
  <c r="K102" i="2"/>
  <c r="K31" i="2"/>
  <c r="K200" i="13" s="1"/>
  <c r="K67" i="2"/>
  <c r="K236" i="13" s="1"/>
  <c r="K63" i="2"/>
  <c r="K232" i="13" s="1"/>
  <c r="K100" i="2"/>
  <c r="K269" i="13" s="1"/>
  <c r="K72" i="2"/>
  <c r="K241" i="13" s="1"/>
  <c r="K65" i="2"/>
  <c r="K234" i="13" s="1"/>
  <c r="K18" i="2"/>
  <c r="K187" i="13" s="1"/>
  <c r="K93" i="2"/>
  <c r="K262" i="13" s="1"/>
  <c r="K19" i="2"/>
  <c r="K36" i="2"/>
  <c r="K205" i="13" s="1"/>
  <c r="K83" i="2"/>
  <c r="K252" i="13" s="1"/>
  <c r="K37" i="2"/>
  <c r="K206" i="13" s="1"/>
  <c r="K21" i="2"/>
  <c r="K190" i="13" s="1"/>
  <c r="K12" i="2"/>
  <c r="K41" i="2"/>
  <c r="K210" i="13" s="1"/>
  <c r="K52" i="2"/>
  <c r="K221" i="13" s="1"/>
  <c r="K13" i="2"/>
  <c r="K74" i="2"/>
  <c r="K243" i="13" s="1"/>
  <c r="K8" i="2"/>
  <c r="K177" i="13" s="1"/>
  <c r="K94" i="2"/>
  <c r="K263" i="13" s="1"/>
  <c r="K43" i="2"/>
  <c r="K212" i="13" s="1"/>
  <c r="K98" i="2"/>
  <c r="K267" i="13" s="1"/>
  <c r="K15" i="2"/>
  <c r="K184" i="13" s="1"/>
  <c r="K101" i="2"/>
  <c r="K270" i="13" s="1"/>
  <c r="K48" i="2"/>
  <c r="K217" i="13" s="1"/>
  <c r="K49" i="2"/>
  <c r="K218" i="13" s="1"/>
  <c r="K45" i="2"/>
  <c r="K214" i="13" s="1"/>
  <c r="K78" i="2"/>
  <c r="K14" i="2"/>
  <c r="K183" i="13" s="1"/>
  <c r="K89" i="2"/>
  <c r="K99" i="2"/>
  <c r="K268" i="13" s="1"/>
  <c r="K20" i="2"/>
  <c r="K189" i="13" s="1"/>
  <c r="K75" i="2"/>
  <c r="K244" i="13" s="1"/>
  <c r="K86" i="2"/>
  <c r="K255" i="13" s="1"/>
  <c r="K10" i="2"/>
  <c r="K179" i="13" s="1"/>
  <c r="K96" i="2"/>
  <c r="K265" i="13" s="1"/>
  <c r="K27" i="2"/>
  <c r="K196" i="13" s="1"/>
  <c r="K42" i="2"/>
  <c r="K211" i="13" s="1"/>
  <c r="K55" i="2"/>
  <c r="K224" i="13" s="1"/>
  <c r="K64" i="2"/>
  <c r="K233" i="13" s="1"/>
  <c r="K7" i="2"/>
  <c r="K176" i="13" s="1"/>
  <c r="K54" i="2"/>
  <c r="K34" i="2"/>
  <c r="K203" i="13" s="1"/>
  <c r="K85" i="2"/>
  <c r="K254" i="13" s="1"/>
  <c r="K47" i="2"/>
  <c r="K216" i="13" s="1"/>
  <c r="K82" i="2"/>
  <c r="K251" i="13" s="1"/>
  <c r="K97" i="2"/>
  <c r="K266" i="13" s="1"/>
  <c r="K44" i="2"/>
  <c r="K213" i="13" s="1"/>
  <c r="K58" i="2"/>
  <c r="K227" i="13" s="1"/>
  <c r="K79" i="2"/>
  <c r="K76" i="2"/>
  <c r="K245" i="13" s="1"/>
  <c r="K59" i="2"/>
  <c r="K228" i="13" s="1"/>
  <c r="K17" i="2"/>
  <c r="K186" i="13" s="1"/>
  <c r="K84" i="2"/>
  <c r="K61" i="2"/>
  <c r="K230" i="13" s="1"/>
  <c r="K24" i="2"/>
  <c r="K193" i="13" s="1"/>
  <c r="K33" i="2"/>
  <c r="K202" i="13" s="1"/>
  <c r="K87" i="2"/>
  <c r="K256" i="13" s="1"/>
  <c r="K50" i="2"/>
  <c r="K219" i="13" s="1"/>
  <c r="K51" i="2"/>
  <c r="K220" i="13" s="1"/>
  <c r="K91" i="2"/>
  <c r="K260" i="13" s="1"/>
  <c r="K40" i="2"/>
  <c r="K209" i="13" s="1"/>
  <c r="K53" i="2"/>
  <c r="K222" i="13" s="1"/>
  <c r="K88" i="2"/>
  <c r="K257" i="13" s="1"/>
  <c r="K26" i="2"/>
  <c r="K195" i="13" s="1"/>
  <c r="K69" i="2"/>
  <c r="K25" i="2"/>
  <c r="K194" i="13" s="1"/>
  <c r="K81" i="2"/>
  <c r="K250" i="13" s="1"/>
  <c r="K30" i="2"/>
  <c r="K28" i="2"/>
  <c r="K197" i="13" s="1"/>
  <c r="K92" i="2"/>
  <c r="K261" i="13" s="1"/>
  <c r="K6" i="2"/>
  <c r="K175" i="13" s="1"/>
  <c r="K5" i="2"/>
  <c r="K29" i="2"/>
  <c r="K198" i="13" s="1"/>
  <c r="K16" i="2"/>
  <c r="K185" i="13" s="1"/>
  <c r="K68" i="2"/>
  <c r="K237" i="13" s="1"/>
  <c r="K35" i="2"/>
  <c r="K204" i="13" s="1"/>
  <c r="K32" i="2"/>
  <c r="K201" i="13" s="1"/>
  <c r="K23" i="2"/>
  <c r="K192" i="13" s="1"/>
  <c r="K70" i="2"/>
  <c r="K239" i="13" s="1"/>
  <c r="K38" i="2"/>
  <c r="K90" i="2"/>
  <c r="K259" i="13" s="1"/>
  <c r="K22" i="2"/>
  <c r="K11" i="2"/>
  <c r="K180" i="13" s="1"/>
  <c r="K71" i="2"/>
  <c r="K240" i="13" s="1"/>
  <c r="K46" i="2"/>
  <c r="K66" i="2"/>
  <c r="K235" i="13" s="1"/>
  <c r="K57" i="2"/>
  <c r="K226" i="13" s="1"/>
  <c r="K73" i="2"/>
  <c r="K242" i="13" s="1"/>
  <c r="K95" i="2"/>
  <c r="K264" i="13" s="1"/>
  <c r="K9" i="2"/>
  <c r="K178" i="13" s="1"/>
  <c r="K80" i="2"/>
  <c r="K249" i="13" s="1"/>
  <c r="K60" i="2"/>
  <c r="K229" i="13" s="1"/>
  <c r="K56" i="2"/>
  <c r="K225" i="13" s="1"/>
  <c r="K39" i="2"/>
  <c r="K208" i="13" s="1"/>
  <c r="K62" i="2"/>
  <c r="AE173" i="13" l="1"/>
  <c r="AF175" i="13"/>
  <c r="H181" i="13"/>
  <c r="AI184" i="13"/>
  <c r="K238" i="13"/>
  <c r="AI187" i="13"/>
  <c r="K253" i="13"/>
  <c r="AI182" i="13"/>
  <c r="K223" i="13"/>
  <c r="AI188" i="13"/>
  <c r="K258" i="13"/>
  <c r="AH185" i="13"/>
  <c r="J247" i="13"/>
  <c r="AI176" i="13"/>
  <c r="K182" i="13"/>
  <c r="AG175" i="13"/>
  <c r="I181" i="13"/>
  <c r="AG173" i="13"/>
  <c r="AI185" i="13"/>
  <c r="K247" i="13"/>
  <c r="AE176" i="13"/>
  <c r="G182" i="13"/>
  <c r="AF176" i="13"/>
  <c r="H182" i="13"/>
  <c r="AE175" i="13"/>
  <c r="G181" i="13"/>
  <c r="AD186" i="13"/>
  <c r="F248" i="13"/>
  <c r="AD185" i="13"/>
  <c r="F247" i="13"/>
  <c r="AH175" i="13"/>
  <c r="J181" i="13"/>
  <c r="AC175" i="13"/>
  <c r="E181" i="13"/>
  <c r="AI175" i="13"/>
  <c r="K181" i="13"/>
  <c r="AI174" i="13"/>
  <c r="K174" i="13"/>
  <c r="AI183" i="13"/>
  <c r="K231" i="13"/>
  <c r="AI178" i="13"/>
  <c r="K191" i="13"/>
  <c r="AI173" i="13"/>
  <c r="K173" i="13"/>
  <c r="B171" i="13" s="1"/>
  <c r="AE185" i="13"/>
  <c r="G247" i="13"/>
  <c r="AI181" i="13"/>
  <c r="K215" i="13"/>
  <c r="AG186" i="13"/>
  <c r="I248" i="13"/>
  <c r="AI186" i="13"/>
  <c r="K248" i="13"/>
  <c r="AF185" i="13"/>
  <c r="H247" i="13"/>
  <c r="AI180" i="13"/>
  <c r="K207" i="13"/>
  <c r="AI179" i="13"/>
  <c r="K199" i="13"/>
  <c r="AI177" i="13"/>
  <c r="K188" i="13"/>
  <c r="AG185" i="13"/>
  <c r="I247" i="13"/>
  <c r="AB185" i="13"/>
  <c r="D247" i="13"/>
  <c r="AH173" i="13"/>
  <c r="Z171" i="13" l="1"/>
  <c r="B1" i="13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<sst xmlns="http://schemas.openxmlformats.org/spreadsheetml/2006/main" count="25321" uniqueCount="251">
  <si>
    <t>Fire and rescue incident statistics</t>
  </si>
  <si>
    <t>Table 0104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</si>
  <si>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</si>
  <si>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</si>
  <si>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</si>
  <si>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</si>
  <si>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</si>
  <si>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</si>
  <si>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</si>
  <si>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</si>
  <si>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</si>
  <si>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To access data tables, select the table number or tabs. </t>
  </si>
  <si>
    <t>Cover sheet</t>
  </si>
  <si>
    <t>Sheet</t>
  </si>
  <si>
    <t>Title</t>
  </si>
  <si>
    <t>Details</t>
  </si>
  <si>
    <t>Period covered</t>
  </si>
  <si>
    <t>Accredited Official Statistics?</t>
  </si>
  <si>
    <t>Data</t>
  </si>
  <si>
    <t>Raw data for FIRE0104</t>
  </si>
  <si>
    <t>Provides the raw data for the main summary table FIRE0104</t>
  </si>
  <si>
    <t>Yes</t>
  </si>
  <si>
    <t>Fire false alarms by reason for false alarm, England</t>
  </si>
  <si>
    <t>Shows the number of fire false alarms attended by fire and rescue services in England by incident type and fire and rescue authority for financial years.</t>
  </si>
  <si>
    <t>FINANCIAL_YEAR</t>
  </si>
  <si>
    <t>YE_MARCH</t>
  </si>
  <si>
    <t>YEAR_QUARTER</t>
  </si>
  <si>
    <t>FALSE_ALARM_REASON_CODE</t>
  </si>
  <si>
    <t>FALSE_ALARM_REASON_DESCRIPTION</t>
  </si>
  <si>
    <t>FALSE_ALARM_REASON_DESCRIPTION_MAIN_CATEGORY</t>
  </si>
  <si>
    <t>Total false alarms</t>
  </si>
  <si>
    <t>2009/10</t>
  </si>
  <si>
    <t>By phone</t>
  </si>
  <si>
    <t>Malicious Fire False Alarm</t>
  </si>
  <si>
    <t xml:space="preserve">By phone, Call NOT challenged </t>
  </si>
  <si>
    <t>Accidentally/carelessly set off</t>
  </si>
  <si>
    <t>Due to apparatus Fire False Alarm</t>
  </si>
  <si>
    <t>Testing</t>
  </si>
  <si>
    <t>Smoking</t>
  </si>
  <si>
    <t>Cooking/burnt toast</t>
  </si>
  <si>
    <t>Poor maintenance</t>
  </si>
  <si>
    <t>Faulty</t>
  </si>
  <si>
    <t>Damaged</t>
  </si>
  <si>
    <t>Incorrect positioning</t>
  </si>
  <si>
    <t>Unsuitable equipment</t>
  </si>
  <si>
    <t>Thrips</t>
  </si>
  <si>
    <t>Steam</t>
  </si>
  <si>
    <t>Chemicals/aerosols</t>
  </si>
  <si>
    <t>Dust</t>
  </si>
  <si>
    <t>Smoke Cloak</t>
  </si>
  <si>
    <t>Power surge</t>
  </si>
  <si>
    <t>Storm</t>
  </si>
  <si>
    <t>water supplies -sprinklers only</t>
  </si>
  <si>
    <t>Unknown</t>
  </si>
  <si>
    <t>Overheating light/fitting</t>
  </si>
  <si>
    <t>Good intent Fire False Alarm</t>
  </si>
  <si>
    <t>Overheating appliance</t>
  </si>
  <si>
    <t>Fire elsewhere (not at location)</t>
  </si>
  <si>
    <t>Toaster/toast</t>
  </si>
  <si>
    <t>Other cooking</t>
  </si>
  <si>
    <t>Controlled burning</t>
  </si>
  <si>
    <t>Air conditioning</t>
  </si>
  <si>
    <t>Smoking chimney</t>
  </si>
  <si>
    <t>Reflected light/sun-light</t>
  </si>
  <si>
    <t>Other</t>
  </si>
  <si>
    <t>Missing data - malicious</t>
  </si>
  <si>
    <t>Missing data - due to apparatus</t>
  </si>
  <si>
    <t>Missing data - good intent</t>
  </si>
  <si>
    <t>YE_QUARTER</t>
  </si>
  <si>
    <t>QUARTER</t>
  </si>
  <si>
    <t>INCIDENT_TYPE_DETAILED</t>
  </si>
  <si>
    <t>TOTAL_FALSE_ALARMS</t>
  </si>
  <si>
    <t>2010/11</t>
  </si>
  <si>
    <t>Vehicle</t>
  </si>
  <si>
    <t>BBQ</t>
  </si>
  <si>
    <t>Bonfire</t>
  </si>
  <si>
    <t>Fumes/heat haze</t>
  </si>
  <si>
    <t>Carbon monoxide alarm</t>
  </si>
  <si>
    <t>2011/12</t>
  </si>
  <si>
    <t>Water intrusion</t>
  </si>
  <si>
    <t>Smoke from elsewhere (not at location)</t>
  </si>
  <si>
    <t>Security/intruder alarm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</si>
  <si>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</si>
  <si>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</si>
  <si>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</si>
  <si>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</si>
  <si>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</si>
  <si>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</si>
  <si>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</si>
  <si>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</si>
  <si>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</si>
  <si>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</si>
  <si>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</si>
  <si>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</si>
  <si>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</si>
  <si>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Year</t>
  </si>
  <si>
    <t>Reason for false alarm</t>
  </si>
  <si>
    <t>Total</t>
  </si>
  <si>
    <t>Malicious</t>
  </si>
  <si>
    <t xml:space="preserve">Activation of fire call point/alarm </t>
  </si>
  <si>
    <t>..</t>
  </si>
  <si>
    <t>Missing data</t>
  </si>
  <si>
    <t>Due to apparatus</t>
  </si>
  <si>
    <t>Human</t>
  </si>
  <si>
    <t>Animal</t>
  </si>
  <si>
    <t>System: Smoke alarm</t>
  </si>
  <si>
    <t>System: Sprinkler</t>
  </si>
  <si>
    <t>System: Heat</t>
  </si>
  <si>
    <t>System: Flame</t>
  </si>
  <si>
    <t>System: Other</t>
  </si>
  <si>
    <t>Contaminants</t>
  </si>
  <si>
    <t>External factors</t>
  </si>
  <si>
    <t>Water supplies -sprinklers only</t>
  </si>
  <si>
    <t>Good intent</t>
  </si>
  <si>
    <t>Smell of burning</t>
  </si>
  <si>
    <t>Burnt toast/food</t>
  </si>
  <si>
    <t>Smoke/condensation</t>
  </si>
  <si>
    <t>Reported incident/Location not found</t>
  </si>
  <si>
    <t>10 years</t>
  </si>
  <si>
    <t>5 years</t>
  </si>
  <si>
    <t>Previous Year</t>
  </si>
  <si>
    <t>FIRE STATISTICS TABLE 0104: Fire false alarms by reason for false alarm, England</t>
  </si>
  <si>
    <t>Note on 2009/10:</t>
  </si>
  <si>
    <t>During 2009/10, Greater Manchester and Hertfordshire Fire and Rescue Services were unable to fully supply their incident data. As such totals for these Fire and Rescue Services were imputed.</t>
  </si>
  <si>
    <t>For these imputed records detailed breakdowns are not available and have been labelled as 'Missing data' in the above table.</t>
  </si>
  <si>
    <t>Note on 2010/11:</t>
  </si>
  <si>
    <t>Some 'reason for false alarm' breakdowns do not sum to the totals due to missing data for some categories.</t>
  </si>
  <si>
    <t>General note:</t>
  </si>
  <si>
    <t>.. denotes data not available.</t>
  </si>
  <si>
    <t>The full set of fire statistics releases, tables and guidance can be found on our landing page, here-</t>
  </si>
  <si>
    <t>https://www.gov.uk/government/collections/fire-statistics</t>
  </si>
  <si>
    <t>The statistics in this table are Accredited Official Statistics.</t>
  </si>
  <si>
    <t>FIRE0104</t>
  </si>
  <si>
    <t>Check</t>
  </si>
  <si>
    <t>By phone, Call NOT challenged</t>
  </si>
  <si>
    <t>Activation of fire call point/alarm</t>
  </si>
  <si>
    <t>December</t>
  </si>
  <si>
    <t>copyright year</t>
  </si>
  <si>
    <t>Source: MHCLG Incident Recording System</t>
  </si>
  <si>
    <t>QA</t>
  </si>
  <si>
    <t>Row Labels</t>
  </si>
  <si>
    <t>Grand Total</t>
  </si>
  <si>
    <t>Column Labels</t>
  </si>
  <si>
    <t>Sum of TOTAL_FALSE_ALARMS</t>
  </si>
  <si>
    <t>2025/26</t>
  </si>
  <si>
    <t>2026/27</t>
  </si>
  <si>
    <t>2027/28</t>
  </si>
  <si>
    <t>2028/29</t>
  </si>
  <si>
    <t>2029/30</t>
  </si>
  <si>
    <t>Check total fires numbers - annual</t>
  </si>
  <si>
    <t>Check total fires numbers - annual quarter</t>
  </si>
  <si>
    <t>Check working sheet matches published table</t>
  </si>
  <si>
    <t>Check totals are correct</t>
  </si>
  <si>
    <t>Press enquiries: NewsDesk@communities.gov.uk</t>
  </si>
  <si>
    <t>Please email us at firestatistics@communities.gov.uk</t>
  </si>
  <si>
    <t>Email: FireStatistics@communities.gov.uk</t>
  </si>
  <si>
    <t>Contact: FireStatistics@communities.gov.uk</t>
  </si>
  <si>
    <t>Note on Suffolk in 2024/25:</t>
  </si>
  <si>
    <t>29 April 2026</t>
  </si>
  <si>
    <t>Katrina Ihebunezie</t>
  </si>
  <si>
    <t>2026</t>
  </si>
  <si>
    <t>Suffolk FRS could not submit all incidents due to technical reasons. Therefore, these statistics do not contain data for all incidents attended from September 2024 to September 2025 from Suffolk.</t>
  </si>
  <si>
    <t>The data will be revised in due course, as incidents are updated to the FaRDaP.</t>
  </si>
  <si>
    <t>For a variety of reasons some records take longer than others for fire and rescue services to upload to FaRDaP and therefore totals are constantly being amended (by relatively small numbers).</t>
  </si>
  <si>
    <t>Fire data were collected by the IRS until November 2025. Since November 2025, fire data has been collected by the Fire and Rescue Data Platform (FaRDaP).</t>
  </si>
  <si>
    <t>Year ending December 2010</t>
  </si>
  <si>
    <t>2010/11 Q1 Apr, May, Jun</t>
  </si>
  <si>
    <t>Not known</t>
  </si>
  <si>
    <t>Minute animals (e.g. Thrips and Midges)</t>
  </si>
  <si>
    <t>Power surge - Other</t>
  </si>
  <si>
    <t>Water supplies - sprinklers only</t>
  </si>
  <si>
    <t>2010/11 Q2 Jul, Aug, Sep</t>
  </si>
  <si>
    <t>2010/11 Q3 Oct, Nov, Dec</t>
  </si>
  <si>
    <t>Year ending December 2011</t>
  </si>
  <si>
    <t>2010/11 Q4 Jan, Feb, Mar</t>
  </si>
  <si>
    <t>2011/12 Q1 Apr, May, Jun</t>
  </si>
  <si>
    <t>2011/12 Q2 Jul, Aug, Sep</t>
  </si>
  <si>
    <t>2011/12 Q3 Oct, Nov, Dec</t>
  </si>
  <si>
    <t>Year ending December 2012</t>
  </si>
  <si>
    <t>2011/12 Q4 Jan, Feb, Mar</t>
  </si>
  <si>
    <t>2012/13 Q1 Apr, May, Jun</t>
  </si>
  <si>
    <t>2012/13 Q2 Jul, Aug, Sep</t>
  </si>
  <si>
    <t>2012/13 Q3 Oct, Nov, Dec</t>
  </si>
  <si>
    <t>Year ending December 2013</t>
  </si>
  <si>
    <t>2012/13 Q4 Jan, Feb, Mar</t>
  </si>
  <si>
    <t>2013/14 Q1 Apr, May, Jun</t>
  </si>
  <si>
    <t>2013/14 Q2 Jul, Aug, Sep</t>
  </si>
  <si>
    <t>2013/14 Q3 Oct, Nov, Dec</t>
  </si>
  <si>
    <t>Year ending December 2014</t>
  </si>
  <si>
    <t>2013/14 Q4 Jan, Feb, Mar</t>
  </si>
  <si>
    <t>2014/15 Q1 Apr, May, Jun</t>
  </si>
  <si>
    <t>2014/15 Q2 Jul, Aug, Sep</t>
  </si>
  <si>
    <t>2014/15 Q3 Oct, Nov, Dec</t>
  </si>
  <si>
    <t>Year ending December 2015</t>
  </si>
  <si>
    <t>2014/15 Q4 Jan, Feb, Mar</t>
  </si>
  <si>
    <t>2015/16 Q1 Apr, May, Jun</t>
  </si>
  <si>
    <t>2015/16 Q2 Jul, Aug, Sep</t>
  </si>
  <si>
    <t>2015/16 Q3 Oct, Nov, Dec</t>
  </si>
  <si>
    <t>Year ending December 2016</t>
  </si>
  <si>
    <t>2015/16 Q4 Jan, Feb, Mar</t>
  </si>
  <si>
    <t>2016/17 Q1 Apr, May, Jun</t>
  </si>
  <si>
    <t>2016/17 Q2 Jul, Aug, Sep</t>
  </si>
  <si>
    <t>2016/17 Q3 Oct, Nov, Dec</t>
  </si>
  <si>
    <t>Year ending December 2017</t>
  </si>
  <si>
    <t>2016/17 Q4 Jan, Feb, Mar</t>
  </si>
  <si>
    <t>2017/18 Q1 Apr, May, Jun</t>
  </si>
  <si>
    <t>2017/18 Q2 Jul, Aug, Sep</t>
  </si>
  <si>
    <t>2017/18 Q3 Oct, Nov, Dec</t>
  </si>
  <si>
    <t>Year ending December 2018</t>
  </si>
  <si>
    <t>2017/18 Q4 Jan, Feb, Mar</t>
  </si>
  <si>
    <t>2018/19 Q1 Apr, May, Jun</t>
  </si>
  <si>
    <t>2018/19 Q2 Jul, Aug, Sep</t>
  </si>
  <si>
    <t>2018/19 Q3 Oct, Nov, Dec</t>
  </si>
  <si>
    <t>Year ending December 2019</t>
  </si>
  <si>
    <t>2018/19 Q4 Jan, Feb, Mar</t>
  </si>
  <si>
    <t>2019/20 Q1 Apr, May, Jun</t>
  </si>
  <si>
    <t>2019/20 Q2 Jul, Aug, Sep</t>
  </si>
  <si>
    <t>2019/20 Q3 Oct, Nov, Dec</t>
  </si>
  <si>
    <t>Year ending December 2020</t>
  </si>
  <si>
    <t>2019/20 Q4 Jan, Feb, Mar</t>
  </si>
  <si>
    <t>2020/21 Q1 Apr, May, Jun</t>
  </si>
  <si>
    <t>2020/21 Q2 Jul, Aug, Sep</t>
  </si>
  <si>
    <t>2020/21 Q3 Oct, Nov, Dec</t>
  </si>
  <si>
    <t>Year ending December 2021</t>
  </si>
  <si>
    <t>2020/21 Q4 Jan, Feb, Mar</t>
  </si>
  <si>
    <t>2021/22 Q1 Apr, May, Jun</t>
  </si>
  <si>
    <t>2021/22 Q2 Jul, Aug, Sep</t>
  </si>
  <si>
    <t>2021/22 Q3 Oct, Nov, Dec</t>
  </si>
  <si>
    <t>Year ending December 2022</t>
  </si>
  <si>
    <t>2021/22 Q4 Jan, Feb, Mar</t>
  </si>
  <si>
    <t>2022/23 Q1 Apr, May, Jun</t>
  </si>
  <si>
    <t>2022/23 Q2 Jul, Aug, Sep</t>
  </si>
  <si>
    <t>2022/23 Q3 Oct, Nov, Dec</t>
  </si>
  <si>
    <t>Year ending December 2023</t>
  </si>
  <si>
    <t>2022/23 Q4 Jan, Feb, Mar</t>
  </si>
  <si>
    <t>2023/24 Q1 Apr, May, Jun</t>
  </si>
  <si>
    <t>2023/24 Q2 Jul, Aug, Sep</t>
  </si>
  <si>
    <t>2023/24 Q3 Oct, Nov, Dec</t>
  </si>
  <si>
    <t>Year ending December 2024</t>
  </si>
  <si>
    <t>2023/24 Q4 Jan, Feb, Mar</t>
  </si>
  <si>
    <t>2024/25 Q1 Apr, May, Jun</t>
  </si>
  <si>
    <t>2024/25 Q2 Jul, Aug, Sep</t>
  </si>
  <si>
    <t>2024/25 Q3 Oct, Nov, Dec</t>
  </si>
  <si>
    <t>Year ending December 2025</t>
  </si>
  <si>
    <t>2024/25 Q4 Jan, Feb, Mar</t>
  </si>
  <si>
    <t>2025/26 Q1 Apr, May, Jun</t>
  </si>
  <si>
    <t>2025/26 Q2 Jul, Aug, Sep</t>
  </si>
  <si>
    <t>2025/26 Q3 Oct, Nov, Dec</t>
  </si>
  <si>
    <t>22 July 2026</t>
  </si>
  <si>
    <t>3 March 2026</t>
  </si>
  <si>
    <t>As part of the transition to FaRDaP, data have been subject to reconciliation and improvements in data processing, which may result in small changes to figures compared with previously published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</si>
</sst>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2"/>
      <color theme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7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 applyNumberFormat="0" applyBorder="0" applyProtection="0"/>
    <xf numFmtId="0" fontId="15" fillId="0" borderId="0"/>
    <xf numFmtId="0" fontId="15" fillId="0" borderId="0" applyNumberFormat="0" applyFont="0" applyBorder="0" applyProtection="0"/>
    <xf numFmtId="0" fontId="19" fillId="0" borderId="0" applyNumberFormat="0" applyFill="0" applyBorder="0" applyAlignment="0" applyProtection="0"/>
    <xf numFmtId="0" fontId="3" fillId="0" borderId="0"/>
    <xf numFmtId="0" fontId="9" fillId="0" borderId="0" applyNumberFormat="0" applyBorder="0" applyProtection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9" fillId="4" borderId="0" xfId="9" applyFont="1" applyFill="1"/>
    <xf numFmtId="0" fontId="13" fillId="0" borderId="0" xfId="10" applyFont="1" applyAlignment="1">
      <alignment vertical="center"/>
    </xf>
    <xf numFmtId="0" fontId="14" fillId="0" borderId="0" xfId="9" applyFont="1"/>
    <xf numFmtId="0" fontId="8" fillId="4" borderId="0" xfId="9" applyFill="1"/>
    <xf numFmtId="0" fontId="12" fillId="5" borderId="0" xfId="9" applyFont="1" applyFill="1"/>
    <xf numFmtId="0" fontId="8" fillId="5" borderId="0" xfId="12" applyFont="1" applyFill="1"/>
    <xf numFmtId="0" fontId="10" fillId="5" borderId="0" xfId="9" applyFont="1" applyFill="1"/>
    <xf numFmtId="0" fontId="9" fillId="5" borderId="0" xfId="9" applyFont="1" applyFill="1"/>
    <xf numFmtId="0" fontId="8" fillId="5" borderId="0" xfId="9" applyFill="1"/>
    <xf numFmtId="0" fontId="18" fillId="5" borderId="0" xfId="13" applyFont="1" applyFill="1" applyAlignment="1"/>
    <xf numFmtId="0" fontId="11" fillId="5" borderId="0" xfId="20" applyFont="1" applyFill="1" applyAlignment="1">
      <alignment vertical="center"/>
    </xf>
    <xf numFmtId="0" fontId="5" fillId="5" borderId="0" xfId="11" applyFont="1" applyFill="1"/>
    <xf numFmtId="0" fontId="5" fillId="5" borderId="0" xfId="4" applyFill="1"/>
    <xf numFmtId="0" fontId="18" fillId="5" borderId="0" xfId="14" applyFill="1" applyAlignment="1"/>
    <xf numFmtId="0" fontId="5" fillId="4" borderId="0" xfId="4" applyFill="1" applyAlignment="1"/>
    <xf numFmtId="0" fontId="5" fillId="5" borderId="0" xfId="4" applyFill="1" applyAlignment="1"/>
    <xf numFmtId="3" fontId="16" fillId="0" borderId="0" xfId="0" applyNumberFormat="1" applyFont="1"/>
    <xf numFmtId="3" fontId="8" fillId="0" borderId="0" xfId="0" applyNumberFormat="1" applyFont="1"/>
    <xf numFmtId="3" fontId="16" fillId="5" borderId="0" xfId="15" applyNumberFormat="1" applyFont="1" applyFill="1"/>
    <xf numFmtId="3" fontId="8" fillId="5" borderId="0" xfId="15" applyNumberFormat="1" applyFont="1" applyFill="1"/>
    <xf numFmtId="3" fontId="8" fillId="5" borderId="0" xfId="15" applyNumberFormat="1" applyFont="1" applyFill="1" applyAlignment="1">
      <alignment horizontal="left"/>
    </xf>
    <xf numFmtId="3" fontId="8" fillId="4" borderId="0" xfId="15" applyNumberFormat="1" applyFont="1" applyFill="1"/>
    <xf numFmtId="3" fontId="16" fillId="5" borderId="0" xfId="10" applyNumberFormat="1" applyFont="1" applyFill="1"/>
    <xf numFmtId="3" fontId="8" fillId="5" borderId="0" xfId="10" applyNumberFormat="1" applyFont="1" applyFill="1"/>
    <xf numFmtId="3" fontId="8" fillId="5" borderId="0" xfId="10" applyNumberFormat="1" applyFont="1" applyFill="1" applyAlignment="1">
      <alignment horizontal="left"/>
    </xf>
    <xf numFmtId="3" fontId="8" fillId="4" borderId="0" xfId="10" applyNumberFormat="1" applyFont="1" applyFill="1"/>
    <xf numFmtId="3" fontId="21" fillId="5" borderId="0" xfId="11" applyNumberFormat="1" applyFont="1" applyFill="1" applyAlignment="1"/>
    <xf numFmtId="3" fontId="16" fillId="5" borderId="0" xfId="15" applyNumberFormat="1" applyFont="1" applyFill="1" applyAlignment="1">
      <alignment wrapText="1"/>
    </xf>
    <xf numFmtId="3" fontId="16" fillId="4" borderId="0" xfId="15" applyNumberFormat="1" applyFont="1" applyFill="1" applyAlignment="1">
      <alignment horizontal="left" wrapText="1"/>
    </xf>
    <xf numFmtId="3" fontId="8" fillId="4" borderId="0" xfId="16" applyNumberFormat="1" applyFont="1" applyFill="1"/>
    <xf numFmtId="3" fontId="21" fillId="5" borderId="0" xfId="11" applyNumberFormat="1" applyFont="1" applyFill="1" applyAlignment="1">
      <alignment horizontal="left" vertical="center" wrapText="1"/>
    </xf>
    <xf numFmtId="3" fontId="8" fillId="5" borderId="0" xfId="15" applyNumberFormat="1" applyFont="1" applyFill="1" applyAlignment="1">
      <alignment vertical="center" wrapText="1"/>
    </xf>
    <xf numFmtId="3" fontId="8" fillId="5" borderId="0" xfId="17" applyNumberFormat="1" applyFont="1" applyFill="1" applyAlignment="1">
      <alignment horizontal="left" vertical="center" wrapText="1"/>
    </xf>
    <xf numFmtId="3" fontId="8" fillId="4" borderId="0" xfId="16" applyNumberFormat="1" applyFont="1" applyFill="1" applyAlignment="1">
      <alignment vertical="center"/>
    </xf>
    <xf numFmtId="3" fontId="8" fillId="5" borderId="0" xfId="10" applyNumberFormat="1" applyFont="1" applyFill="1" applyAlignment="1">
      <alignment horizontal="left" vertical="center" wrapText="1"/>
    </xf>
    <xf numFmtId="3" fontId="8" fillId="5" borderId="0" xfId="15" applyNumberFormat="1" applyFont="1" applyFill="1" applyAlignment="1">
      <alignment wrapText="1"/>
    </xf>
    <xf numFmtId="3" fontId="8" fillId="4" borderId="0" xfId="16" applyNumberFormat="1" applyFont="1" applyFill="1" applyAlignment="1">
      <alignment horizontal="left" vertical="center" wrapText="1"/>
    </xf>
    <xf numFmtId="3" fontId="8" fillId="4" borderId="0" xfId="16" applyNumberFormat="1" applyFont="1" applyFill="1" applyAlignment="1">
      <alignment wrapText="1"/>
    </xf>
    <xf numFmtId="3" fontId="8" fillId="4" borderId="0" xfId="16" applyNumberFormat="1" applyFont="1" applyFill="1" applyAlignment="1">
      <alignment horizontal="left"/>
    </xf>
    <xf numFmtId="3" fontId="16" fillId="0" borderId="0" xfId="21" applyNumberFormat="1" applyFont="1" applyFill="1" applyAlignment="1"/>
    <xf numFmtId="3" fontId="16" fillId="0" borderId="0" xfId="21" applyNumberFormat="1" applyFont="1" applyFill="1" applyBorder="1" applyAlignment="1"/>
    <xf numFmtId="3" fontId="8" fillId="0" borderId="0" xfId="21" applyNumberFormat="1" applyFont="1" applyAlignment="1"/>
    <xf numFmtId="3" fontId="8" fillId="0" borderId="0" xfId="21" applyNumberFormat="1" applyFont="1" applyFill="1" applyBorder="1" applyAlignment="1"/>
    <xf numFmtId="3" fontId="16" fillId="7" borderId="0" xfId="0" applyNumberFormat="1" applyFont="1" applyFill="1" applyAlignment="1">
      <alignment vertical="center" wrapText="1"/>
    </xf>
    <xf numFmtId="3" fontId="8" fillId="7" borderId="0" xfId="0" applyNumberFormat="1" applyFont="1" applyFill="1"/>
    <xf numFmtId="3" fontId="16" fillId="7" borderId="0" xfId="0" applyNumberFormat="1" applyFont="1" applyFill="1"/>
    <xf numFmtId="3" fontId="8" fillId="7" borderId="0" xfId="0" applyNumberFormat="1" applyFont="1" applyFill="1" applyAlignment="1">
      <alignment vertical="center" wrapText="1"/>
    </xf>
    <xf numFmtId="3" fontId="8" fillId="7" borderId="0" xfId="0" applyNumberFormat="1" applyFont="1" applyFill="1" applyAlignment="1">
      <alignment vertical="top" wrapText="1"/>
    </xf>
    <xf numFmtId="3" fontId="8" fillId="7" borderId="0" xfId="0" applyNumberFormat="1" applyFont="1" applyFill="1" applyAlignment="1">
      <alignment horizontal="right"/>
    </xf>
    <xf numFmtId="3" fontId="8" fillId="7" borderId="0" xfId="0" applyNumberFormat="1" applyFont="1" applyFill="1" applyAlignment="1">
      <alignment horizontal="right" vertical="center" wrapText="1"/>
    </xf>
    <xf numFmtId="3" fontId="8" fillId="2" borderId="0" xfId="0" applyNumberFormat="1" applyFont="1" applyFill="1"/>
    <xf numFmtId="3" fontId="8" fillId="7" borderId="0" xfId="0" applyNumberFormat="1" applyFont="1" applyFill="1" applyAlignment="1">
      <alignment horizontal="center"/>
    </xf>
    <xf numFmtId="3" fontId="8" fillId="7" borderId="0" xfId="0" applyNumberFormat="1" applyFont="1" applyFill="1" applyAlignment="1">
      <alignment horizontal="left" vertical="center" wrapText="1"/>
    </xf>
    <xf numFmtId="3" fontId="16" fillId="7" borderId="0" xfId="0" applyNumberFormat="1" applyFont="1" applyFill="1" applyAlignment="1">
      <alignment horizontal="right" vertical="center" wrapText="1"/>
    </xf>
    <xf numFmtId="3" fontId="8" fillId="7" borderId="0" xfId="0" applyNumberFormat="1" applyFont="1" applyFill="1" applyAlignment="1">
      <alignment horizontal="left" vertical="top" wrapText="1"/>
    </xf>
    <xf numFmtId="3" fontId="8" fillId="7" borderId="0" xfId="0" applyNumberFormat="1" applyFont="1" applyFill="1" applyAlignment="1">
      <alignment horizontal="left" vertical="top" wrapText="1"/>
    </xf>
    <xf numFmtId="3" fontId="16" fillId="7" borderId="0" xfId="8" applyNumberFormat="1" applyFont="1" applyFill="1"/>
    <xf numFmtId="3" fontId="8" fillId="7" borderId="0" xfId="0" applyNumberFormat="1" applyFont="1" applyFill="1" applyAlignment="1">
      <alignment vertical="top"/>
    </xf>
    <xf numFmtId="3" fontId="8" fillId="7" borderId="0" xfId="8" applyNumberFormat="1" applyFont="1" applyFill="1" applyBorder="1"/>
    <xf numFmtId="3" fontId="16" fillId="7" borderId="2" xfId="0" applyNumberFormat="1" applyFont="1" applyFill="1" applyBorder="1" applyAlignment="1">
      <alignment horizontal="right" vertical="center" wrapText="1"/>
    </xf>
    <xf numFmtId="3" fontId="16" fillId="7" borderId="6" xfId="0" applyNumberFormat="1" applyFont="1" applyFill="1" applyBorder="1" applyAlignment="1">
      <alignment vertical="center" wrapText="1"/>
    </xf>
    <xf numFmtId="3" fontId="16" fillId="7" borderId="7" xfId="0" applyNumberFormat="1" applyFont="1" applyFill="1" applyBorder="1" applyAlignment="1">
      <alignment vertical="center" wrapText="1"/>
    </xf>
    <xf numFmtId="3" fontId="8" fillId="7" borderId="6" xfId="0" applyNumberFormat="1" applyFont="1" applyFill="1" applyBorder="1" applyAlignment="1">
      <alignment vertical="center" wrapText="1"/>
    </xf>
    <xf numFmtId="3" fontId="8" fillId="7" borderId="7" xfId="0" applyNumberFormat="1" applyFont="1" applyFill="1" applyBorder="1" applyAlignment="1">
      <alignment vertical="center" wrapText="1"/>
    </xf>
    <xf numFmtId="3" fontId="16" fillId="7" borderId="0" xfId="0" applyNumberFormat="1" applyFont="1" applyFill="1" applyAlignment="1">
      <alignment horizontal="right"/>
    </xf>
    <xf numFmtId="3" fontId="16" fillId="7" borderId="6" xfId="0" applyNumberFormat="1" applyFont="1" applyFill="1" applyBorder="1"/>
    <xf numFmtId="3" fontId="16" fillId="7" borderId="7" xfId="0" applyNumberFormat="1" applyFont="1" applyFill="1" applyBorder="1"/>
    <xf numFmtId="3" fontId="8" fillId="7" borderId="6" xfId="0" applyNumberFormat="1" applyFont="1" applyFill="1" applyBorder="1"/>
    <xf numFmtId="3" fontId="8" fillId="7" borderId="7" xfId="0" applyNumberFormat="1" applyFont="1" applyFill="1" applyBorder="1"/>
    <xf numFmtId="3" fontId="8" fillId="7" borderId="0" xfId="0" applyNumberFormat="1" applyFont="1" applyFill="1" applyAlignment="1">
      <alignment horizontal="right" vertical="top" wrapText="1"/>
    </xf>
    <xf numFmtId="3" fontId="8" fillId="7" borderId="6" xfId="0" applyNumberFormat="1" applyFont="1" applyFill="1" applyBorder="1" applyAlignment="1">
      <alignment vertical="top" wrapText="1"/>
    </xf>
    <xf numFmtId="3" fontId="8" fillId="7" borderId="7" xfId="0" applyNumberFormat="1" applyFont="1" applyFill="1" applyBorder="1" applyAlignment="1">
      <alignment vertical="top" wrapText="1"/>
    </xf>
    <xf numFmtId="3" fontId="8" fillId="7" borderId="6" xfId="0" applyNumberFormat="1" applyFont="1" applyFill="1" applyBorder="1" applyAlignment="1">
      <alignment horizontal="right" vertical="center" wrapText="1"/>
    </xf>
    <xf numFmtId="3" fontId="8" fillId="7" borderId="7" xfId="0" applyNumberFormat="1" applyFont="1" applyFill="1" applyBorder="1" applyAlignment="1">
      <alignment horizontal="right" vertical="center" wrapText="1"/>
    </xf>
    <xf numFmtId="3" fontId="8" fillId="7" borderId="6" xfId="0" applyNumberFormat="1" applyFont="1" applyFill="1" applyBorder="1" applyAlignment="1">
      <alignment horizontal="right"/>
    </xf>
    <xf numFmtId="3" fontId="8" fillId="7" borderId="7" xfId="0" applyNumberFormat="1" applyFont="1" applyFill="1" applyBorder="1" applyAlignment="1">
      <alignment horizontal="right"/>
    </xf>
    <xf numFmtId="3" fontId="8" fillId="7" borderId="1" xfId="0" applyNumberFormat="1" applyFont="1" applyFill="1" applyBorder="1" applyAlignment="1">
      <alignment horizontal="right" vertical="center" wrapText="1"/>
    </xf>
    <xf numFmtId="3" fontId="8" fillId="7" borderId="10" xfId="0" applyNumberFormat="1" applyFont="1" applyFill="1" applyBorder="1" applyAlignment="1">
      <alignment horizontal="right" vertical="center" wrapText="1"/>
    </xf>
    <xf numFmtId="3" fontId="8" fillId="7" borderId="11" xfId="0" applyNumberFormat="1" applyFont="1" applyFill="1" applyBorder="1" applyAlignment="1">
      <alignment horizontal="right" vertical="center" wrapText="1"/>
    </xf>
    <xf numFmtId="3" fontId="8" fillId="7" borderId="1" xfId="0" applyNumberFormat="1" applyFont="1" applyFill="1" applyBorder="1" applyAlignment="1">
      <alignment horizontal="right"/>
    </xf>
    <xf numFmtId="3" fontId="16" fillId="7" borderId="1" xfId="0" applyNumberFormat="1" applyFont="1" applyFill="1" applyBorder="1" applyAlignment="1">
      <alignment horizontal="right"/>
    </xf>
    <xf numFmtId="3" fontId="16" fillId="7" borderId="0" xfId="0" applyNumberFormat="1" applyFont="1" applyFill="1" applyAlignment="1">
      <alignment vertical="center"/>
    </xf>
    <xf numFmtId="3" fontId="8" fillId="7" borderId="0" xfId="0" applyNumberFormat="1" applyFont="1" applyFill="1" applyAlignment="1">
      <alignment vertical="center"/>
    </xf>
    <xf numFmtId="3" fontId="16" fillId="7" borderId="3" xfId="0" applyNumberFormat="1" applyFont="1" applyFill="1" applyBorder="1" applyAlignment="1">
      <alignment horizontal="right" vertical="center" wrapText="1"/>
    </xf>
    <xf numFmtId="3" fontId="16" fillId="7" borderId="4" xfId="0" applyNumberFormat="1" applyFont="1" applyFill="1" applyBorder="1" applyAlignment="1">
      <alignment horizontal="right" vertical="center" wrapText="1"/>
    </xf>
    <xf numFmtId="3" fontId="16" fillId="7" borderId="5" xfId="0" applyNumberFormat="1" applyFont="1" applyFill="1" applyBorder="1"/>
    <xf numFmtId="3" fontId="16" fillId="7" borderId="2" xfId="0" applyNumberFormat="1" applyFont="1" applyFill="1" applyBorder="1"/>
    <xf numFmtId="3" fontId="16" fillId="7" borderId="8" xfId="0" applyNumberFormat="1" applyFont="1" applyFill="1" applyBorder="1"/>
    <xf numFmtId="3" fontId="8" fillId="7" borderId="8" xfId="0" applyNumberFormat="1" applyFont="1" applyFill="1" applyBorder="1"/>
    <xf numFmtId="3" fontId="8" fillId="7" borderId="0" xfId="5" applyNumberFormat="1" applyFont="1" applyFill="1"/>
    <xf numFmtId="3" fontId="8" fillId="7" borderId="9" xfId="0" applyNumberFormat="1" applyFont="1" applyFill="1" applyBorder="1"/>
    <xf numFmtId="3" fontId="8" fillId="7" borderId="1" xfId="0" applyNumberFormat="1" applyFont="1" applyFill="1" applyBorder="1"/>
    <xf numFmtId="3" fontId="8" fillId="7" borderId="0" xfId="0" applyNumberFormat="1" applyFont="1" applyFill="1" applyAlignment="1">
      <alignment horizontal="right" vertical="top"/>
    </xf>
    <xf numFmtId="3" fontId="8" fillId="7" borderId="0" xfId="0" applyNumberFormat="1" applyFont="1" applyFill="1" applyAlignment="1">
      <alignment horizontal="left"/>
    </xf>
    <xf numFmtId="3" fontId="21" fillId="7" borderId="0" xfId="4" applyNumberFormat="1" applyFont="1" applyFill="1" applyAlignment="1"/>
    <xf numFmtId="3" fontId="21" fillId="7" borderId="0" xfId="4" applyNumberFormat="1" applyFont="1" applyFill="1" applyAlignment="1">
      <alignment horizontal="right"/>
    </xf>
    <xf numFmtId="3" fontId="21" fillId="7" borderId="0" xfId="11" applyNumberFormat="1" applyFont="1" applyFill="1" applyAlignment="1"/>
    <xf numFmtId="3" fontId="21" fillId="7" borderId="0" xfId="11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16" fillId="6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3" fontId="16" fillId="3" borderId="0" xfId="0" applyNumberFormat="1" applyFont="1" applyFill="1" applyAlignment="1">
      <alignment horizontal="left" vertical="center" wrapText="1"/>
    </xf>
    <xf numFmtId="3" fontId="8" fillId="0" borderId="0" xfId="0" pivotButton="1" applyNumberFormat="1" applyFont="1"/>
    <xf numFmtId="3" fontId="8" fillId="0" borderId="0" xfId="0" applyNumberFormat="1" applyFont="1" applyAlignment="1">
      <alignment horizontal="left"/>
    </xf>
  </cellXfs>
  <cellStyles count="22">
    <cellStyle name="Comma" xfId="21" builtinId="3"/>
    <cellStyle name="Comma 2" xfId="7" xr:uid="{00000000-0005-0000-0000-000000000000}"/>
    <cellStyle name="Comma 3" xfId="5" xr:uid="{00000000-0005-0000-0000-000001000000}"/>
    <cellStyle name="Hyperlink" xfId="4" builtinId="8"/>
    <cellStyle name="Hyperlink 2" xfId="11" xr:uid="{2A112D8C-99E9-4895-B61A-5A77A8C96616}"/>
    <cellStyle name="Hyperlink 2 2" xfId="13" xr:uid="{44F3DB4F-4AF4-4BD3-9A15-F329DBCBA55A}"/>
    <cellStyle name="Hyperlink 3" xfId="18" xr:uid="{10238737-AD7A-446F-ACF8-ED26F56B9DB9}"/>
    <cellStyle name="Hyperlink 6" xfId="14" xr:uid="{2400F0E9-760F-4EFC-A19E-280EA9F2EDE6}"/>
    <cellStyle name="Normal" xfId="0" builtinId="0"/>
    <cellStyle name="Normal 2" xfId="3" xr:uid="{00000000-0005-0000-0000-000004000000}"/>
    <cellStyle name="Normal 2 2" xfId="19" xr:uid="{0985DD70-1E09-45D5-B734-3A0BD06722C0}"/>
    <cellStyle name="Normal 2 2 2" xfId="10" xr:uid="{7436F588-8DBF-4B44-A85F-4EF1514CBDC9}"/>
    <cellStyle name="Normal 2 2 2 2" xfId="20" xr:uid="{5F6711D0-96B7-4B4D-902B-C296BD7B26DE}"/>
    <cellStyle name="Normal 2 3" xfId="15" xr:uid="{A1D86EDC-849D-4CF6-AAE5-62B3E92F7084}"/>
    <cellStyle name="Normal 2 4" xfId="17" xr:uid="{D1BFB2AF-DFAE-4246-8C77-D43CCF445EA7}"/>
    <cellStyle name="Normal 3" xfId="6" xr:uid="{00000000-0005-0000-0000-000005000000}"/>
    <cellStyle name="Normal 4" xfId="2" xr:uid="{00000000-0005-0000-0000-000006000000}"/>
    <cellStyle name="Normal 5" xfId="1" xr:uid="{00000000-0005-0000-0000-000007000000}"/>
    <cellStyle name="Normal 5 2" xfId="16" xr:uid="{9A5F4A01-D3A6-432A-93D8-03D37B727191}"/>
    <cellStyle name="Normal 6 2" xfId="9" xr:uid="{ACD9FDD1-A8DD-4A72-AB61-BBA4ECE65214}"/>
    <cellStyle name="Normal 7 2" xfId="12" xr:uid="{1592FA61-B023-443A-A86D-32BBA5319C3D}"/>
    <cellStyle name="Per cent" xfId="8" builtinId="5"/>
  </cellStyles>
  <dxfs count="82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4010028</xdr:colOff>
      <xdr:row>0</xdr:row>
      <xdr:rowOff>0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AB5BE77A-4DF9-4F14-8D21-68A1709FA76E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1338" b="1338"/>
        <a:stretch/>
      </xdr:blipFill>
      <xdr:spPr>
        <a:xfrm>
          <a:off x="4010028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1237161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616CE0AB-15E2-48F4-823D-F1907D6CEBAC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533436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4</xdr:col>
      <xdr:colOff>57150</xdr:colOff>
      <xdr:row>0</xdr:row>
      <xdr:rowOff>95250</xdr:rowOff>
    </xdr:from>
    <xdr:to>
      <xdr:col>4</xdr:col>
      <xdr:colOff>1280911</xdr:colOff>
      <xdr:row>3</xdr:row>
      <xdr:rowOff>76200</xdr:rowOff>
    </xdr:to>
    <xdr:pic>
      <xdr:nvPicPr>
        <xdr:cNvPr id="5" name="Picture 4" descr="MHCLG logo">
          <a:extLst>
            <a:ext uri="{FF2B5EF4-FFF2-40B4-BE49-F238E27FC236}">
              <a16:creationId xmlns:a16="http://schemas.microsoft.com/office/drawing/2014/main" id="{DB08A2C2-FA58-4BB5-B933-45DC90572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0" y="95250"/>
          <a:ext cx="1223761" cy="666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72.655257175924" createdVersion="8" refreshedVersion="8" minRefreshableVersion="3" recordCount="4428" xr:uid="{D0DEAC6E-A113-438B-A82B-8422A53076E6}">
  <cacheSource type="worksheet">
    <worksheetSource ref="A1:G1048576" sheet="Data"/>
  </cacheSource>
  <cacheFields count="7">
    <cacheField name="FINANCIAL_YEAR" numFmtId="0">
      <sharedItems containsNonDate="0" containsBlank="1" count="16">
        <m/>
        <s v="2010/11" u="1"/>
        <s v="2011/12" u="1"/>
        <s v="2012/13" u="1"/>
        <s v="2013/14" u="1"/>
        <s v="2014/15" u="1"/>
        <s v="2015/16" u="1"/>
        <s v="2016/17" u="1"/>
        <s v="2017/18" u="1"/>
        <s v="2018/19" u="1"/>
        <s v="2019/20" u="1"/>
        <s v="2020/21" u="1"/>
        <s v="2021/22" u="1"/>
        <s v="2022/23" u="1"/>
        <s v="2023/24" u="1"/>
        <s v="2024/25" u="1"/>
      </sharedItems>
    </cacheField>
    <cacheField name="YE_QUARTER" numFmtId="0">
      <sharedItems containsNonDate="0" containsBlank="1" count="17">
        <m/>
        <s v="Year ending December 2010" u="1"/>
        <s v="System: Flame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7" u="1"/>
        <s v="Year ending December 2018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NonDate="0" containsString="0" containsBlank="1"/>
    </cacheField>
    <cacheField name="FALSE_ALARM_REASON_CODE" numFmtId="167">
      <sharedItems containsNonDate="0" containsString="0" containsBlank="1" containsNumber="1" containsInteger="1" minValue="10" maxValue="144" count="80">
        <m/>
        <n v="10" u="1"/>
        <n v="100" u="1"/>
        <n v="11" u="1"/>
        <n v="110" u="1"/>
        <n v="111" u="1"/>
        <n v="112" u="1"/>
        <n v="113" u="1"/>
        <n v="120" u="1"/>
        <n v="121" u="1"/>
        <n v="122" u="1"/>
        <n v="123" u="1"/>
        <n v="13" u="1"/>
        <n v="130" u="1"/>
        <n v="131" u="1"/>
        <n v="132" u="1"/>
        <n v="133" u="1"/>
        <n v="134" u="1"/>
        <n v="140" u="1"/>
        <n v="141" u="1"/>
        <n v="142" u="1"/>
        <n v="20" u="1"/>
        <n v="21" u="1"/>
        <n v="22" u="1"/>
        <n v="23" u="1"/>
        <n v="30" u="1"/>
        <n v="31" u="1"/>
        <n v="32" u="1"/>
        <n v="33" u="1"/>
        <n v="34" u="1"/>
        <n v="40" u="1"/>
        <n v="41" u="1"/>
        <n v="42" u="1"/>
        <n v="43" u="1"/>
        <n v="44" u="1"/>
        <n v="50" u="1"/>
        <n v="51" u="1"/>
        <n v="52" u="1"/>
        <n v="53" u="1"/>
        <n v="54" u="1"/>
        <n v="60" u="1"/>
        <n v="61" u="1"/>
        <n v="62" u="1"/>
        <n v="63" u="1"/>
        <n v="64" u="1"/>
        <n v="70" u="1"/>
        <n v="71" u="1"/>
        <n v="72" u="1"/>
        <n v="73" u="1"/>
        <n v="74" u="1"/>
        <n v="80" u="1"/>
        <n v="81" u="1"/>
        <n v="82" u="1"/>
        <n v="83" u="1"/>
        <n v="84" u="1"/>
        <n v="90" u="1"/>
        <n v="91" u="1"/>
        <n v="92" u="1"/>
        <n v="143" u="1"/>
        <n v="36" u="1"/>
        <n v="76" u="1"/>
        <n v="35" u="1"/>
        <n v="94" u="1"/>
        <n v="95" u="1"/>
        <n v="144" u="1"/>
        <n v="85" u="1"/>
        <n v="93" u="1"/>
        <n v="24" u="1"/>
        <n v="25" u="1"/>
        <n v="75" u="1"/>
        <n v="135" u="1"/>
        <n v="14" u="1"/>
        <n v="15" u="1"/>
        <n v="26" u="1"/>
        <n v="45" u="1"/>
        <n v="46" u="1"/>
        <n v="55" u="1"/>
        <n v="56" u="1"/>
        <n v="65" u="1"/>
        <n v="66" u="1"/>
      </sharedItems>
    </cacheField>
    <cacheField name="FALSE_ALARM_REASON_DESCRIPTION" numFmtId="0">
      <sharedItems containsNonDate="0" containsString="0" containsBlank="1"/>
    </cacheField>
    <cacheField name="INCIDENT_TYPE_DETAILED" numFmtId="0">
      <sharedItems containsNonDate="0" containsString="0" containsBlank="1"/>
    </cacheField>
    <cacheField name="TOTAL_FALSE_ALARMS" numFmtId="167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28"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  <r>
    <x v="0"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E7957A-E31A-47EB-8129-0D9D4CC66EB5}" name="PivotTable3" cacheId="2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:B8" firstHeaderRow="1" firstDataRow="2" firstDataCol="1"/>
  <pivotFields count="7">
    <pivotField axis="axisCol" showAll="0">
      <items count="17">
        <item m="1" x="1"/>
        <item m="1" x="2"/>
        <item m="1" x="3"/>
        <item m="1" x="4"/>
        <item m="1" x="5"/>
        <item m="1" x="6"/>
        <item m="1" x="7"/>
        <item m="1" x="8"/>
        <item m="1" x="9"/>
        <item m="1" x="10"/>
        <item m="1" x="11"/>
        <item m="1" x="12"/>
        <item m="1" x="13"/>
        <item m="1" x="14"/>
        <item m="1" x="15"/>
        <item h="1" x="0"/>
        <item t="default"/>
      </items>
    </pivotField>
    <pivotField showAll="0"/>
    <pivotField showAll="0"/>
    <pivotField axis="axisRow" numFmtId="167" showAll="0">
      <items count="81">
        <item m="1" x="1"/>
        <item m="1" x="3"/>
        <item m="1" x="12"/>
        <item m="1" x="71"/>
        <item m="1" x="72"/>
        <item m="1" x="21"/>
        <item m="1" x="22"/>
        <item m="1" x="23"/>
        <item m="1" x="24"/>
        <item m="1" x="67"/>
        <item m="1" x="68"/>
        <item m="1" x="73"/>
        <item m="1" x="25"/>
        <item m="1" x="26"/>
        <item m="1" x="27"/>
        <item m="1" x="28"/>
        <item m="1" x="29"/>
        <item m="1" x="61"/>
        <item m="1" x="59"/>
        <item m="1" x="30"/>
        <item m="1" x="31"/>
        <item m="1" x="32"/>
        <item m="1" x="33"/>
        <item m="1" x="34"/>
        <item m="1" x="74"/>
        <item m="1" x="75"/>
        <item m="1" x="35"/>
        <item m="1" x="36"/>
        <item m="1" x="37"/>
        <item m="1" x="38"/>
        <item m="1" x="39"/>
        <item m="1" x="76"/>
        <item m="1" x="77"/>
        <item m="1" x="40"/>
        <item m="1" x="41"/>
        <item m="1" x="42"/>
        <item m="1" x="43"/>
        <item m="1" x="44"/>
        <item m="1" x="78"/>
        <item m="1" x="79"/>
        <item m="1" x="45"/>
        <item m="1" x="46"/>
        <item m="1" x="47"/>
        <item m="1" x="48"/>
        <item m="1" x="49"/>
        <item m="1" x="69"/>
        <item m="1" x="60"/>
        <item m="1" x="50"/>
        <item m="1" x="51"/>
        <item m="1" x="52"/>
        <item m="1" x="53"/>
        <item m="1" x="54"/>
        <item m="1" x="65"/>
        <item m="1" x="55"/>
        <item m="1" x="56"/>
        <item m="1" x="57"/>
        <item m="1" x="66"/>
        <item m="1" x="62"/>
        <item m="1" x="63"/>
        <item m="1" x="2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4"/>
        <item m="1" x="15"/>
        <item m="1" x="16"/>
        <item m="1" x="17"/>
        <item m="1" x="70"/>
        <item m="1" x="18"/>
        <item m="1" x="19"/>
        <item m="1" x="20"/>
        <item m="1" x="58"/>
        <item m="1" x="64"/>
        <item x="0"/>
        <item t="default"/>
      </items>
    </pivotField>
    <pivotField showAll="0"/>
    <pivotField showAll="0"/>
    <pivotField dataField="1" numFmtId="167" showAll="0"/>
  </pivotFields>
  <rowFields count="1">
    <field x="3"/>
  </rowFields>
  <rowItems count="1">
    <i t="grand">
      <x/>
    </i>
  </rowItems>
  <colFields count="1">
    <field x="0"/>
  </colFields>
  <colItems count="1">
    <i t="grand">
      <x/>
    </i>
  </colItems>
  <dataFields count="1">
    <dataField name="Sum of TOTAL_FALSE_ALARMS" fld="6" baseField="0" baseItem="0" numFmtId="3"/>
  </dataFields>
  <formats count="28">
    <format dxfId="55">
      <pivotArea type="all" dataOnly="0" outline="0" fieldPosition="0"/>
    </format>
    <format dxfId="54">
      <pivotArea outline="0" collapsedLevelsAreSubtotals="1" fieldPosition="0"/>
    </format>
    <format dxfId="53">
      <pivotArea type="origin" dataOnly="0" labelOnly="1" outline="0" fieldPosition="0"/>
    </format>
    <format dxfId="52">
      <pivotArea field="0" type="button" dataOnly="0" labelOnly="1" outline="0" axis="axisCol" fieldPosition="0"/>
    </format>
    <format dxfId="51">
      <pivotArea field="3" type="button" dataOnly="0" labelOnly="1" outline="0" axis="axisRow" fieldPosition="0"/>
    </format>
    <format dxfId="50">
      <pivotArea dataOnly="0" labelOnly="1" grandRow="1" outline="0" fieldPosition="0"/>
    </format>
    <format dxfId="49">
      <pivotArea dataOnly="0" labelOnly="1" grandCol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dataOnly="0" labelOnly="1" grandRow="1" outline="0" fieldPosition="0"/>
    </format>
    <format dxfId="35">
      <pivotArea dataOnly="0" labelOnly="1" grandCol="1" outline="0" fieldPosition="0"/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type="origin" dataOnly="0" labelOnly="1" outline="0" fieldPosition="0"/>
    </format>
    <format dxfId="24">
      <pivotArea field="0" type="button" dataOnly="0" labelOnly="1" outline="0" axis="axisCol" fieldPosition="0"/>
    </format>
    <format dxfId="23">
      <pivotArea field="3" type="button" dataOnly="0" labelOnly="1" outline="0" axis="axisRow" fieldPosition="0"/>
    </format>
    <format dxfId="22">
      <pivotArea dataOnly="0" labelOnly="1" grandRow="1" outline="0" fieldPosition="0"/>
    </format>
    <format dxfId="21">
      <pivotArea dataOnly="0" labelOnly="1" grandCol="1" outline="0" fieldPosition="0"/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0" type="button" dataOnly="0" labelOnly="1" outline="0" axis="axisCol" fieldPosition="0"/>
    </format>
    <format dxfId="9">
      <pivotArea field="3" type="button" dataOnly="0" labelOnly="1" outline="0" axis="axisRow" fieldPosition="0"/>
    </format>
    <format dxfId="8">
      <pivotArea dataOnly="0" labelOnly="1" grandRow="1" outline="0" fieldPosition="0"/>
    </format>
    <format dxfId="7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A2FD2B-AD75-48C5-994F-93BC705B141F}" name="PivotTable4" cacheId="23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X6:Y8" firstHeaderRow="1" firstDataRow="2" firstDataCol="1"/>
  <pivotFields count="7">
    <pivotField showAll="0"/>
    <pivotField axis="axisCol" showAll="0">
      <items count="18">
        <item h="1" m="1" x="2"/>
        <item h="1" m="1" x="1"/>
        <item h="1" m="1" x="3"/>
        <item h="1" m="1" x="4"/>
        <item h="1" m="1" x="5"/>
        <item h="1" m="1" x="6"/>
        <item h="1" m="1" x="7"/>
        <item h="1" m="1" x="8"/>
        <item h="1" m="1" x="9"/>
        <item h="1" m="1" x="10"/>
        <item h="1" m="1" x="11"/>
        <item h="1" m="1" x="12"/>
        <item h="1" m="1" x="13"/>
        <item h="1" m="1" x="14"/>
        <item m="1" x="15"/>
        <item m="1" x="16"/>
        <item h="1" x="0"/>
        <item t="default"/>
      </items>
    </pivotField>
    <pivotField showAll="0"/>
    <pivotField axis="axisRow" numFmtId="167" showAll="0">
      <items count="81">
        <item m="1" x="1"/>
        <item m="1" x="3"/>
        <item m="1" x="12"/>
        <item m="1" x="71"/>
        <item m="1" x="72"/>
        <item m="1" x="21"/>
        <item m="1" x="22"/>
        <item m="1" x="23"/>
        <item m="1" x="24"/>
        <item m="1" x="67"/>
        <item m="1" x="68"/>
        <item m="1" x="73"/>
        <item m="1" x="25"/>
        <item m="1" x="26"/>
        <item m="1" x="27"/>
        <item m="1" x="28"/>
        <item m="1" x="29"/>
        <item m="1" x="61"/>
        <item m="1" x="59"/>
        <item m="1" x="30"/>
        <item m="1" x="31"/>
        <item m="1" x="32"/>
        <item m="1" x="33"/>
        <item m="1" x="34"/>
        <item m="1" x="74"/>
        <item m="1" x="75"/>
        <item m="1" x="35"/>
        <item m="1" x="36"/>
        <item m="1" x="37"/>
        <item m="1" x="38"/>
        <item m="1" x="39"/>
        <item m="1" x="76"/>
        <item m="1" x="77"/>
        <item m="1" x="40"/>
        <item m="1" x="41"/>
        <item m="1" x="42"/>
        <item m="1" x="43"/>
        <item m="1" x="44"/>
        <item m="1" x="78"/>
        <item m="1" x="79"/>
        <item m="1" x="45"/>
        <item m="1" x="46"/>
        <item m="1" x="47"/>
        <item m="1" x="48"/>
        <item m="1" x="49"/>
        <item m="1" x="69"/>
        <item m="1" x="60"/>
        <item m="1" x="50"/>
        <item m="1" x="51"/>
        <item m="1" x="52"/>
        <item m="1" x="53"/>
        <item m="1" x="54"/>
        <item m="1" x="65"/>
        <item m="1" x="55"/>
        <item m="1" x="56"/>
        <item m="1" x="57"/>
        <item m="1" x="66"/>
        <item m="1" x="62"/>
        <item m="1" x="63"/>
        <item m="1" x="2"/>
        <item m="1" x="4"/>
        <item m="1" x="5"/>
        <item m="1" x="6"/>
        <item m="1" x="7"/>
        <item m="1" x="8"/>
        <item m="1" x="9"/>
        <item m="1" x="10"/>
        <item m="1" x="11"/>
        <item m="1" x="13"/>
        <item m="1" x="14"/>
        <item m="1" x="15"/>
        <item m="1" x="16"/>
        <item m="1" x="17"/>
        <item m="1" x="70"/>
        <item m="1" x="18"/>
        <item m="1" x="19"/>
        <item m="1" x="20"/>
        <item m="1" x="58"/>
        <item m="1" x="64"/>
        <item x="0"/>
        <item t="default"/>
      </items>
    </pivotField>
    <pivotField showAll="0"/>
    <pivotField showAll="0"/>
    <pivotField dataField="1" numFmtId="167" showAll="0"/>
  </pivotFields>
  <rowFields count="1">
    <field x="3"/>
  </rowFields>
  <rowItems count="1">
    <i t="grand">
      <x/>
    </i>
  </rowItems>
  <colFields count="1">
    <field x="1"/>
  </colFields>
  <colItems count="1">
    <i t="grand">
      <x/>
    </i>
  </colItems>
  <dataFields count="1">
    <dataField name="Sum of TOTAL_FALSE_ALARMS" fld="6" baseField="0" baseItem="0" numFmtId="3"/>
  </dataFields>
  <formats count="28">
    <format dxfId="48">
      <pivotArea type="all" dataOnly="0" outline="0" fieldPosition="0"/>
    </format>
    <format dxfId="47">
      <pivotArea outline="0" collapsedLevelsAreSubtotals="1" fieldPosition="0"/>
    </format>
    <format dxfId="46">
      <pivotArea type="origin" dataOnly="0" labelOnly="1" outline="0" fieldPosition="0"/>
    </format>
    <format dxfId="45">
      <pivotArea field="1" type="button" dataOnly="0" labelOnly="1" outline="0" axis="axisCol" fieldPosition="0"/>
    </format>
    <format dxfId="44">
      <pivotArea field="3" type="button" dataOnly="0" labelOnly="1" outline="0" axis="axisRow" fieldPosition="0"/>
    </format>
    <format dxfId="43">
      <pivotArea dataOnly="0" labelOnly="1" grandRow="1" outline="0" fieldPosition="0"/>
    </format>
    <format dxfId="42">
      <pivotArea dataOnly="0" labelOnly="1" grandCol="1" outline="0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type="origin" dataOnly="0" labelOnly="1" outline="0" fieldPosition="0"/>
    </format>
    <format dxfId="31">
      <pivotArea field="1" type="button" dataOnly="0" labelOnly="1" outline="0" axis="axisCol" fieldPosition="0"/>
    </format>
    <format dxfId="30">
      <pivotArea field="3" type="button" dataOnly="0" labelOnly="1" outline="0" axis="axisRow" fieldPosition="0"/>
    </format>
    <format dxfId="29">
      <pivotArea dataOnly="0" labelOnly="1" grandRow="1" outline="0" fieldPosition="0"/>
    </format>
    <format dxfId="28">
      <pivotArea dataOnly="0" labelOnly="1" grandCol="1" outline="0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1" type="button" dataOnly="0" labelOnly="1" outline="0" axis="axisCol" fieldPosition="0"/>
    </format>
    <format dxfId="16">
      <pivotArea field="3" type="button" dataOnly="0" labelOnly="1" outline="0" axis="axisRow" fieldPosition="0"/>
    </format>
    <format dxfId="15">
      <pivotArea dataOnly="0" labelOnly="1" grandRow="1" outline="0" fieldPosition="0"/>
    </format>
    <format dxfId="14">
      <pivotArea dataOnly="0" labelOnly="1" grandCol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type="origin" dataOnly="0" labelOnly="1" outline="0" fieldPosition="0"/>
    </format>
    <format dxfId="3">
      <pivotArea field="1" type="button" dataOnly="0" labelOnly="1" outline="0" axis="axisCol" fieldPosition="0"/>
    </format>
    <format dxfId="2">
      <pivotArea field="3" type="button" dataOnly="0" labelOnly="1" outline="0" axis="axisRow" fieldPosition="0"/>
    </format>
    <format dxfId="1">
      <pivotArea dataOnly="0" labelOnly="1" grandRow="1" outline="0" fieldPosition="0"/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code.statisticsauthority.gov.uk/" TargetMode="Externa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C61FD-5DDF-4B3A-807C-D0C3742F572B}">
  <sheetPr codeName="Sheet1"/>
  <dimension ref="A1:K50"/>
  <sheetViews>
    <sheetView workbookViewId="0"/>
  </sheetViews>
  <sheetFormatPr defaultRowHeight="12.75" x14ac:dyDescent="0.2"/>
  <cols>
    <col min="1" max="1" width="74" style="1" bestFit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8" t="e" vm="1">
        <v>#VALUE!</v>
      </c>
    </row>
    <row r="2" spans="1:11" ht="27" x14ac:dyDescent="0.35">
      <c r="A2" s="7" t="s">
        <v>0</v>
      </c>
      <c r="B2" s="8"/>
    </row>
    <row r="3" spans="1:11" ht="23.25" x14ac:dyDescent="0.2">
      <c r="A3" s="11" t="str">
        <f>_xlfn.CONCAT("England, year ending ",config!B5," ",config!B6,": data tables")</f>
        <v>England, year ending December 2025: data tables</v>
      </c>
      <c r="B3" s="8"/>
    </row>
    <row r="4" spans="1:11" ht="45" customHeight="1" x14ac:dyDescent="0.25">
      <c r="A4" s="5" t="s">
        <v>1</v>
      </c>
      <c r="B4" s="8"/>
      <c r="C4" s="2"/>
      <c r="K4" s="3"/>
    </row>
    <row r="5" spans="1:11" ht="32.25" customHeight="1" x14ac:dyDescent="0.2">
      <c r="A5" s="9" t="str">
        <f>_xlfn.CONCAT("Responsible Statistician: ",config!B4)</f>
        <v>Responsible Statistician: Katrina Ihebunezie</v>
      </c>
      <c r="B5" s="9"/>
    </row>
    <row r="6" spans="1:11" ht="15" x14ac:dyDescent="0.2">
      <c r="A6" s="16" t="s">
        <v>155</v>
      </c>
      <c r="B6" s="9"/>
    </row>
    <row r="7" spans="1:11" ht="15" x14ac:dyDescent="0.2">
      <c r="A7" s="13" t="s">
        <v>153</v>
      </c>
      <c r="B7" s="10"/>
    </row>
    <row r="8" spans="1:11" ht="28.5" customHeight="1" x14ac:dyDescent="0.2">
      <c r="A8" s="12" t="str">
        <f>_xlfn.CONCAT("Published: ",config!B1)</f>
        <v>Published: 29 April 2026</v>
      </c>
      <c r="B8" s="6"/>
    </row>
    <row r="9" spans="1:11" ht="15" x14ac:dyDescent="0.2">
      <c r="A9" s="13" t="str">
        <f>_xlfn.CONCAT("Next update: ",config!B2)</f>
        <v>Next update: 22 July 2026</v>
      </c>
      <c r="B9" s="6"/>
    </row>
    <row r="10" spans="1:11" ht="30" customHeight="1" x14ac:dyDescent="0.2">
      <c r="A10" s="9" t="str">
        <f>_xlfn.CONCAT("Crown copyright © ",config!B7)</f>
        <v>Crown copyright © 2026</v>
      </c>
      <c r="B10" s="8"/>
    </row>
    <row r="11" spans="1:11" ht="15" x14ac:dyDescent="0.2">
      <c r="A11" s="14" t="s">
        <v>2</v>
      </c>
    </row>
    <row r="12" spans="1:11" ht="25.5" customHeight="1" x14ac:dyDescent="0.2">
      <c r="A12" s="9" t="s">
        <v>3</v>
      </c>
    </row>
    <row r="13" spans="1:11" ht="15" x14ac:dyDescent="0.2">
      <c r="A13" s="4" t="s">
        <v>4</v>
      </c>
    </row>
    <row r="14" spans="1:11" ht="15" x14ac:dyDescent="0.2">
      <c r="A14" s="15" t="s">
        <v>154</v>
      </c>
    </row>
    <row r="50" spans="2:2" x14ac:dyDescent="0.2">
      <c r="B50" s="1" t="s">
        <v>108</v>
      </c>
    </row>
  </sheetData>
  <hyperlinks>
    <hyperlink ref="A11" location="Contents!A1" display="Contents" xr:uid="{79D2F927-F518-4392-B243-3942BA9D77D2}"/>
    <hyperlink ref="A14" r:id="rId1" xr:uid="{CDF5F960-59BB-4DBD-BE74-ECE4865DF042}"/>
    <hyperlink ref="A9" r:id="rId2" display="Next update: 24 October 2024" xr:uid="{FA25DD64-9C42-4EE1-A972-64E732DE0EB4}"/>
    <hyperlink ref="A8" r:id="rId3" display="Published: 12 August 2021" xr:uid="{3B0F5323-2B63-4402-98D7-97B7333BD3FE}"/>
    <hyperlink ref="A7" r:id="rId4" xr:uid="{9E7C160A-2889-4B3A-85EB-6B09B9AE3F56}"/>
    <hyperlink ref="A6" r:id="rId5" xr:uid="{9EA783EC-96D5-4977-9850-AB14A949AD52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2713-6E5E-4BCA-8176-CAA0DD958DF1}">
  <sheetPr codeName="Sheet7">
    <tabColor rgb="FFFF0000"/>
  </sheetPr>
  <dimension ref="A1:B7"/>
  <sheetViews>
    <sheetView zoomScaleNormal="100" workbookViewId="0">
      <selection activeCell="B3" sqref="B3"/>
    </sheetView>
  </sheetViews>
  <sheetFormatPr defaultRowHeight="15" x14ac:dyDescent="0.2"/>
  <cols>
    <col min="1" max="1" width="21.28515625" style="18" bestFit="1" customWidth="1"/>
    <col min="2" max="2" width="14.5703125" style="18" bestFit="1" customWidth="1"/>
    <col min="3" max="16384" width="9.140625" style="18"/>
  </cols>
  <sheetData>
    <row r="1" spans="1:2" ht="15.75" x14ac:dyDescent="0.25">
      <c r="A1" s="17" t="s">
        <v>5</v>
      </c>
      <c r="B1" s="18" t="s">
        <v>158</v>
      </c>
    </row>
    <row r="2" spans="1:2" x14ac:dyDescent="0.2">
      <c r="A2" s="18" t="s">
        <v>6</v>
      </c>
      <c r="B2" s="18" t="s">
        <v>248</v>
      </c>
    </row>
    <row r="3" spans="1:2" x14ac:dyDescent="0.2">
      <c r="A3" s="18" t="s">
        <v>7</v>
      </c>
      <c r="B3" s="18" t="s">
        <v>249</v>
      </c>
    </row>
    <row r="4" spans="1:2" x14ac:dyDescent="0.2">
      <c r="A4" s="18" t="s">
        <v>8</v>
      </c>
      <c r="B4" s="18" t="s">
        <v>159</v>
      </c>
    </row>
    <row r="5" spans="1:2" x14ac:dyDescent="0.2">
      <c r="A5" s="18" t="s">
        <v>9</v>
      </c>
      <c r="B5" s="18" t="s">
        <v>136</v>
      </c>
    </row>
    <row r="6" spans="1:2" x14ac:dyDescent="0.2">
      <c r="A6" s="18" t="s">
        <v>10</v>
      </c>
      <c r="B6" s="18">
        <v>2025</v>
      </c>
    </row>
    <row r="7" spans="1:2" x14ac:dyDescent="0.2">
      <c r="A7" s="18" t="s">
        <v>137</v>
      </c>
      <c r="B7" s="18" t="s">
        <v>160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2AFC-1100-4D13-80FB-EB8DDD813A9B}">
  <sheetPr codeName="Sheet2"/>
  <dimension ref="A1:E50"/>
  <sheetViews>
    <sheetView zoomScaleNormal="100" workbookViewId="0"/>
  </sheetViews>
  <sheetFormatPr defaultColWidth="9.42578125" defaultRowHeight="15" x14ac:dyDescent="0.2"/>
  <cols>
    <col min="1" max="1" width="17.5703125" style="30" customWidth="1"/>
    <col min="2" max="3" width="50.5703125" style="38" customWidth="1"/>
    <col min="4" max="4" width="34.42578125" style="30" customWidth="1"/>
    <col min="5" max="5" width="32.28515625" style="30" bestFit="1" customWidth="1"/>
    <col min="6" max="6" width="9.42578125" style="30" customWidth="1"/>
    <col min="7" max="16384" width="9.42578125" style="30"/>
  </cols>
  <sheetData>
    <row r="1" spans="1:5" s="22" customFormat="1" ht="15.6" customHeight="1" x14ac:dyDescent="0.25">
      <c r="A1" s="19" t="s">
        <v>0</v>
      </c>
      <c r="B1" s="20"/>
      <c r="C1" s="20"/>
      <c r="D1" s="21"/>
      <c r="E1" s="21"/>
    </row>
    <row r="2" spans="1:5" s="22" customFormat="1" ht="21.6" customHeight="1" x14ac:dyDescent="0.25">
      <c r="A2" s="23" t="str">
        <f>_xlfn.CONCAT("Publication Date: ",config!B1)</f>
        <v>Publication Date: 29 April 2026</v>
      </c>
      <c r="B2" s="20"/>
      <c r="C2" s="20"/>
      <c r="D2" s="21"/>
      <c r="E2" s="21"/>
    </row>
    <row r="3" spans="1:5" s="26" customFormat="1" ht="18" customHeight="1" x14ac:dyDescent="0.2">
      <c r="A3" s="24" t="s">
        <v>11</v>
      </c>
      <c r="B3" s="24"/>
      <c r="C3" s="24"/>
      <c r="D3" s="25"/>
      <c r="E3" s="25"/>
    </row>
    <row r="4" spans="1:5" s="26" customFormat="1" ht="15.75" customHeight="1" x14ac:dyDescent="0.2">
      <c r="A4" s="27" t="s">
        <v>12</v>
      </c>
      <c r="B4" s="24"/>
      <c r="C4" s="24"/>
      <c r="D4" s="25"/>
      <c r="E4" s="25"/>
    </row>
    <row r="5" spans="1:5" ht="31.5" customHeight="1" x14ac:dyDescent="0.25">
      <c r="A5" s="28" t="s">
        <v>13</v>
      </c>
      <c r="B5" s="28" t="s">
        <v>14</v>
      </c>
      <c r="C5" s="28" t="s">
        <v>15</v>
      </c>
      <c r="D5" s="28" t="s">
        <v>16</v>
      </c>
      <c r="E5" s="29" t="s">
        <v>17</v>
      </c>
    </row>
    <row r="6" spans="1:5" s="34" customFormat="1" ht="39" customHeight="1" x14ac:dyDescent="0.25">
      <c r="A6" s="31" t="s">
        <v>18</v>
      </c>
      <c r="B6" s="32" t="s">
        <v>19</v>
      </c>
      <c r="C6" s="32" t="s">
        <v>20</v>
      </c>
      <c r="D6" s="32" t="str">
        <f>"2010/11 to year ending "&amp;config!$B$5&amp;" "&amp;config!$B$6</f>
        <v>2010/11 to year ending December 2025</v>
      </c>
      <c r="E6" s="33" t="s">
        <v>21</v>
      </c>
    </row>
    <row r="7" spans="1:5" s="37" customFormat="1" ht="45" customHeight="1" x14ac:dyDescent="0.2">
      <c r="A7" s="31" t="s">
        <v>132</v>
      </c>
      <c r="B7" s="35" t="s">
        <v>22</v>
      </c>
      <c r="C7" s="35" t="s">
        <v>23</v>
      </c>
      <c r="D7" s="36" t="str">
        <f>"2009/10 to year ending "&amp;config!$B$5&amp;" "&amp;config!$B$6</f>
        <v>2009/10 to year ending December 2025</v>
      </c>
      <c r="E7" s="33" t="s">
        <v>21</v>
      </c>
    </row>
    <row r="8" spans="1:5" x14ac:dyDescent="0.2">
      <c r="D8" s="39"/>
    </row>
    <row r="9" spans="1:5" x14ac:dyDescent="0.2">
      <c r="D9" s="39"/>
    </row>
    <row r="10" spans="1:5" x14ac:dyDescent="0.2">
      <c r="D10" s="39"/>
    </row>
    <row r="11" spans="1:5" x14ac:dyDescent="0.2">
      <c r="D11" s="39"/>
    </row>
    <row r="12" spans="1:5" x14ac:dyDescent="0.2">
      <c r="D12" s="39"/>
    </row>
    <row r="13" spans="1:5" x14ac:dyDescent="0.2">
      <c r="D13" s="39"/>
    </row>
    <row r="14" spans="1:5" x14ac:dyDescent="0.2">
      <c r="D14" s="39"/>
    </row>
    <row r="15" spans="1:5" x14ac:dyDescent="0.2">
      <c r="D15" s="39"/>
    </row>
    <row r="16" spans="1:5" x14ac:dyDescent="0.2">
      <c r="D16" s="39"/>
    </row>
    <row r="17" spans="4:4" x14ac:dyDescent="0.2">
      <c r="D17" s="39"/>
    </row>
    <row r="18" spans="4:4" x14ac:dyDescent="0.2">
      <c r="D18" s="39"/>
    </row>
    <row r="19" spans="4:4" x14ac:dyDescent="0.2">
      <c r="D19" s="39"/>
    </row>
    <row r="20" spans="4:4" x14ac:dyDescent="0.2">
      <c r="D20" s="39"/>
    </row>
    <row r="21" spans="4:4" x14ac:dyDescent="0.2">
      <c r="D21" s="39"/>
    </row>
    <row r="22" spans="4:4" x14ac:dyDescent="0.2">
      <c r="D22" s="39"/>
    </row>
    <row r="23" spans="4:4" x14ac:dyDescent="0.2">
      <c r="D23" s="39"/>
    </row>
    <row r="50" spans="2:2" x14ac:dyDescent="0.2">
      <c r="B50" s="38" t="s">
        <v>108</v>
      </c>
    </row>
  </sheetData>
  <hyperlinks>
    <hyperlink ref="A4" location="Cover_sheet!A1" display="Cover sheet" xr:uid="{CEF84E96-2BE7-4970-8929-F29AC7DFA997}"/>
    <hyperlink ref="A7" location="FIRE0104!A1" display="Fire0104" xr:uid="{C87E57E4-B298-4195-A0B7-0DF4FEF92FD0}"/>
    <hyperlink ref="A6" location="Data!A1" display="Data" xr:uid="{F9CBB960-88FA-4043-B2AE-5C28B110F064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0000"/>
  </sheetPr>
  <dimension ref="A1:G55"/>
  <sheetViews>
    <sheetView zoomScaleNormal="100" workbookViewId="0">
      <selection activeCell="D2" activeCellId="1" sqref="A2:A55 D2:G55"/>
    </sheetView>
  </sheetViews>
  <sheetFormatPr defaultRowHeight="15" x14ac:dyDescent="0.2"/>
  <cols>
    <col min="1" max="1" width="17" style="18" bestFit="1" customWidth="1"/>
    <col min="2" max="2" width="28.5703125" style="18" bestFit="1" customWidth="1"/>
    <col min="3" max="3" width="20.42578125" style="18" bestFit="1" customWidth="1"/>
    <col min="4" max="4" width="28.140625" style="18" bestFit="1" customWidth="1"/>
    <col min="5" max="5" width="37" style="18" bestFit="1" customWidth="1"/>
    <col min="6" max="6" width="54.42578125" style="18" bestFit="1" customWidth="1"/>
    <col min="7" max="7" width="11.85546875" style="18" bestFit="1" customWidth="1"/>
    <col min="8" max="16384" width="9.140625" style="18"/>
  </cols>
  <sheetData>
    <row r="1" spans="1:7" ht="15.75" x14ac:dyDescent="0.25">
      <c r="A1" s="17" t="s">
        <v>24</v>
      </c>
      <c r="B1" s="18" t="s">
        <v>25</v>
      </c>
      <c r="C1" s="18" t="s">
        <v>26</v>
      </c>
      <c r="D1" s="18" t="s">
        <v>27</v>
      </c>
      <c r="E1" s="18" t="s">
        <v>28</v>
      </c>
      <c r="F1" s="18" t="s">
        <v>29</v>
      </c>
      <c r="G1" s="18" t="s">
        <v>30</v>
      </c>
    </row>
    <row r="2" spans="1:7" x14ac:dyDescent="0.2">
      <c r="A2" s="18" t="s">
        <v>31</v>
      </c>
      <c r="D2" s="18">
        <v>10</v>
      </c>
      <c r="E2" s="18" t="s">
        <v>32</v>
      </c>
      <c r="F2" s="18" t="s">
        <v>33</v>
      </c>
      <c r="G2" s="18">
        <v>8241</v>
      </c>
    </row>
    <row r="3" spans="1:7" x14ac:dyDescent="0.2">
      <c r="A3" s="18" t="s">
        <v>31</v>
      </c>
      <c r="D3" s="18">
        <v>11</v>
      </c>
      <c r="E3" s="18" t="s">
        <v>34</v>
      </c>
      <c r="F3" s="18" t="s">
        <v>33</v>
      </c>
      <c r="G3" s="18">
        <v>3838</v>
      </c>
    </row>
    <row r="4" spans="1:7" x14ac:dyDescent="0.2">
      <c r="A4" s="18" t="s">
        <v>31</v>
      </c>
      <c r="D4" s="18">
        <v>20</v>
      </c>
      <c r="E4" s="18" t="s">
        <v>35</v>
      </c>
      <c r="F4" s="18" t="s">
        <v>36</v>
      </c>
      <c r="G4" s="18">
        <v>26837</v>
      </c>
    </row>
    <row r="5" spans="1:7" x14ac:dyDescent="0.2">
      <c r="A5" s="18" t="s">
        <v>31</v>
      </c>
      <c r="D5" s="18">
        <v>21</v>
      </c>
      <c r="E5" s="18" t="s">
        <v>37</v>
      </c>
      <c r="F5" s="18" t="s">
        <v>36</v>
      </c>
      <c r="G5" s="18">
        <v>8489</v>
      </c>
    </row>
    <row r="6" spans="1:7" x14ac:dyDescent="0.2">
      <c r="A6" s="18" t="s">
        <v>31</v>
      </c>
      <c r="D6" s="18">
        <v>22</v>
      </c>
      <c r="E6" s="18" t="s">
        <v>38</v>
      </c>
      <c r="F6" s="18" t="s">
        <v>36</v>
      </c>
      <c r="G6" s="18">
        <v>4373</v>
      </c>
    </row>
    <row r="7" spans="1:7" x14ac:dyDescent="0.2">
      <c r="A7" s="18" t="s">
        <v>31</v>
      </c>
      <c r="D7" s="18">
        <v>23</v>
      </c>
      <c r="E7" s="18" t="s">
        <v>39</v>
      </c>
      <c r="F7" s="18" t="s">
        <v>36</v>
      </c>
      <c r="G7" s="18">
        <v>34387</v>
      </c>
    </row>
    <row r="8" spans="1:7" x14ac:dyDescent="0.2">
      <c r="A8" s="18" t="s">
        <v>31</v>
      </c>
      <c r="D8" s="18">
        <v>30</v>
      </c>
      <c r="E8" s="18" t="s">
        <v>40</v>
      </c>
      <c r="F8" s="18" t="s">
        <v>36</v>
      </c>
      <c r="G8" s="18">
        <v>2573</v>
      </c>
    </row>
    <row r="9" spans="1:7" x14ac:dyDescent="0.2">
      <c r="A9" s="18" t="s">
        <v>31</v>
      </c>
      <c r="D9" s="18">
        <v>31</v>
      </c>
      <c r="E9" s="18" t="s">
        <v>41</v>
      </c>
      <c r="F9" s="18" t="s">
        <v>36</v>
      </c>
      <c r="G9" s="18">
        <v>30630</v>
      </c>
    </row>
    <row r="10" spans="1:7" x14ac:dyDescent="0.2">
      <c r="A10" s="18" t="s">
        <v>31</v>
      </c>
      <c r="D10" s="18">
        <v>32</v>
      </c>
      <c r="E10" s="18" t="s">
        <v>42</v>
      </c>
      <c r="F10" s="18" t="s">
        <v>36</v>
      </c>
      <c r="G10" s="18">
        <v>1360</v>
      </c>
    </row>
    <row r="11" spans="1:7" x14ac:dyDescent="0.2">
      <c r="A11" s="18" t="s">
        <v>31</v>
      </c>
      <c r="D11" s="18">
        <v>33</v>
      </c>
      <c r="E11" s="18" t="s">
        <v>43</v>
      </c>
      <c r="F11" s="18" t="s">
        <v>36</v>
      </c>
      <c r="G11" s="18">
        <v>1915</v>
      </c>
    </row>
    <row r="12" spans="1:7" x14ac:dyDescent="0.2">
      <c r="A12" s="18" t="s">
        <v>31</v>
      </c>
      <c r="D12" s="18">
        <v>34</v>
      </c>
      <c r="E12" s="18" t="s">
        <v>44</v>
      </c>
      <c r="F12" s="18" t="s">
        <v>36</v>
      </c>
      <c r="G12" s="18">
        <v>692</v>
      </c>
    </row>
    <row r="13" spans="1:7" x14ac:dyDescent="0.2">
      <c r="A13" s="18" t="s">
        <v>31</v>
      </c>
      <c r="D13" s="18">
        <v>40</v>
      </c>
      <c r="E13" s="18" t="s">
        <v>40</v>
      </c>
      <c r="F13" s="18" t="s">
        <v>36</v>
      </c>
      <c r="G13" s="18">
        <v>116</v>
      </c>
    </row>
    <row r="14" spans="1:7" x14ac:dyDescent="0.2">
      <c r="A14" s="18" t="s">
        <v>31</v>
      </c>
      <c r="D14" s="18">
        <v>41</v>
      </c>
      <c r="E14" s="18" t="s">
        <v>41</v>
      </c>
      <c r="F14" s="18" t="s">
        <v>36</v>
      </c>
      <c r="G14" s="18">
        <v>1140</v>
      </c>
    </row>
    <row r="15" spans="1:7" x14ac:dyDescent="0.2">
      <c r="A15" s="18" t="s">
        <v>31</v>
      </c>
      <c r="D15" s="18">
        <v>42</v>
      </c>
      <c r="E15" s="18" t="s">
        <v>42</v>
      </c>
      <c r="F15" s="18" t="s">
        <v>36</v>
      </c>
      <c r="G15" s="18">
        <v>177</v>
      </c>
    </row>
    <row r="16" spans="1:7" x14ac:dyDescent="0.2">
      <c r="A16" s="18" t="s">
        <v>31</v>
      </c>
      <c r="D16" s="18">
        <v>43</v>
      </c>
      <c r="E16" s="18" t="s">
        <v>43</v>
      </c>
      <c r="F16" s="18" t="s">
        <v>36</v>
      </c>
      <c r="G16" s="18">
        <v>18</v>
      </c>
    </row>
    <row r="17" spans="1:7" x14ac:dyDescent="0.2">
      <c r="A17" s="18" t="s">
        <v>31</v>
      </c>
      <c r="D17" s="18">
        <v>44</v>
      </c>
      <c r="E17" s="18" t="s">
        <v>44</v>
      </c>
      <c r="F17" s="18" t="s">
        <v>36</v>
      </c>
      <c r="G17" s="18">
        <v>14</v>
      </c>
    </row>
    <row r="18" spans="1:7" x14ac:dyDescent="0.2">
      <c r="A18" s="18" t="s">
        <v>31</v>
      </c>
      <c r="D18" s="18">
        <v>50</v>
      </c>
      <c r="E18" s="18" t="s">
        <v>40</v>
      </c>
      <c r="F18" s="18" t="s">
        <v>36</v>
      </c>
      <c r="G18" s="18">
        <v>194</v>
      </c>
    </row>
    <row r="19" spans="1:7" x14ac:dyDescent="0.2">
      <c r="A19" s="18" t="s">
        <v>31</v>
      </c>
      <c r="D19" s="18">
        <v>51</v>
      </c>
      <c r="E19" s="18" t="s">
        <v>41</v>
      </c>
      <c r="F19" s="18" t="s">
        <v>36</v>
      </c>
      <c r="G19" s="18">
        <v>1230</v>
      </c>
    </row>
    <row r="20" spans="1:7" x14ac:dyDescent="0.2">
      <c r="A20" s="18" t="s">
        <v>31</v>
      </c>
      <c r="D20" s="18">
        <v>52</v>
      </c>
      <c r="E20" s="18" t="s">
        <v>42</v>
      </c>
      <c r="F20" s="18" t="s">
        <v>36</v>
      </c>
      <c r="G20" s="18">
        <v>108</v>
      </c>
    </row>
    <row r="21" spans="1:7" x14ac:dyDescent="0.2">
      <c r="A21" s="18" t="s">
        <v>31</v>
      </c>
      <c r="D21" s="18">
        <v>53</v>
      </c>
      <c r="E21" s="18" t="s">
        <v>43</v>
      </c>
      <c r="F21" s="18" t="s">
        <v>36</v>
      </c>
      <c r="G21" s="18">
        <v>435</v>
      </c>
    </row>
    <row r="22" spans="1:7" x14ac:dyDescent="0.2">
      <c r="A22" s="18" t="s">
        <v>31</v>
      </c>
      <c r="D22" s="18">
        <v>54</v>
      </c>
      <c r="E22" s="18" t="s">
        <v>44</v>
      </c>
      <c r="F22" s="18" t="s">
        <v>36</v>
      </c>
      <c r="G22" s="18">
        <v>123</v>
      </c>
    </row>
    <row r="23" spans="1:7" x14ac:dyDescent="0.2">
      <c r="A23" s="18" t="s">
        <v>31</v>
      </c>
      <c r="D23" s="18">
        <v>60</v>
      </c>
      <c r="E23" s="18" t="s">
        <v>40</v>
      </c>
      <c r="F23" s="18" t="s">
        <v>36</v>
      </c>
      <c r="G23" s="18">
        <v>29</v>
      </c>
    </row>
    <row r="24" spans="1:7" x14ac:dyDescent="0.2">
      <c r="A24" s="18" t="s">
        <v>31</v>
      </c>
      <c r="D24" s="18">
        <v>61</v>
      </c>
      <c r="E24" s="18" t="s">
        <v>41</v>
      </c>
      <c r="F24" s="18" t="s">
        <v>36</v>
      </c>
      <c r="G24" s="18">
        <v>258</v>
      </c>
    </row>
    <row r="25" spans="1:7" x14ac:dyDescent="0.2">
      <c r="A25" s="18" t="s">
        <v>31</v>
      </c>
      <c r="D25" s="18">
        <v>62</v>
      </c>
      <c r="E25" s="18" t="s">
        <v>42</v>
      </c>
      <c r="F25" s="18" t="s">
        <v>36</v>
      </c>
      <c r="G25" s="18">
        <v>47</v>
      </c>
    </row>
    <row r="26" spans="1:7" x14ac:dyDescent="0.2">
      <c r="A26" s="18" t="s">
        <v>31</v>
      </c>
      <c r="D26" s="18">
        <v>63</v>
      </c>
      <c r="E26" s="18" t="s">
        <v>43</v>
      </c>
      <c r="F26" s="18" t="s">
        <v>36</v>
      </c>
      <c r="G26" s="18">
        <v>52</v>
      </c>
    </row>
    <row r="27" spans="1:7" x14ac:dyDescent="0.2">
      <c r="A27" s="18" t="s">
        <v>31</v>
      </c>
      <c r="D27" s="18">
        <v>64</v>
      </c>
      <c r="E27" s="18" t="s">
        <v>44</v>
      </c>
      <c r="F27" s="18" t="s">
        <v>36</v>
      </c>
      <c r="G27" s="18">
        <v>18</v>
      </c>
    </row>
    <row r="28" spans="1:7" x14ac:dyDescent="0.2">
      <c r="A28" s="18" t="s">
        <v>31</v>
      </c>
      <c r="D28" s="18">
        <v>70</v>
      </c>
      <c r="E28" s="18" t="s">
        <v>40</v>
      </c>
      <c r="F28" s="18" t="s">
        <v>36</v>
      </c>
      <c r="G28" s="18">
        <v>1107</v>
      </c>
    </row>
    <row r="29" spans="1:7" x14ac:dyDescent="0.2">
      <c r="A29" s="18" t="s">
        <v>31</v>
      </c>
      <c r="D29" s="18">
        <v>71</v>
      </c>
      <c r="E29" s="18" t="s">
        <v>41</v>
      </c>
      <c r="F29" s="18" t="s">
        <v>36</v>
      </c>
      <c r="G29" s="18">
        <v>17239</v>
      </c>
    </row>
    <row r="30" spans="1:7" x14ac:dyDescent="0.2">
      <c r="A30" s="18" t="s">
        <v>31</v>
      </c>
      <c r="D30" s="18">
        <v>72</v>
      </c>
      <c r="E30" s="18" t="s">
        <v>42</v>
      </c>
      <c r="F30" s="18" t="s">
        <v>36</v>
      </c>
      <c r="G30" s="18">
        <v>1830</v>
      </c>
    </row>
    <row r="31" spans="1:7" x14ac:dyDescent="0.2">
      <c r="A31" s="18" t="s">
        <v>31</v>
      </c>
      <c r="D31" s="18">
        <v>73</v>
      </c>
      <c r="E31" s="18" t="s">
        <v>43</v>
      </c>
      <c r="F31" s="18" t="s">
        <v>36</v>
      </c>
      <c r="G31" s="18">
        <v>625</v>
      </c>
    </row>
    <row r="32" spans="1:7" x14ac:dyDescent="0.2">
      <c r="A32" s="18" t="s">
        <v>31</v>
      </c>
      <c r="D32" s="18">
        <v>74</v>
      </c>
      <c r="E32" s="18" t="s">
        <v>44</v>
      </c>
      <c r="F32" s="18" t="s">
        <v>36</v>
      </c>
      <c r="G32" s="18">
        <v>307</v>
      </c>
    </row>
    <row r="33" spans="1:7" x14ac:dyDescent="0.2">
      <c r="A33" s="18" t="s">
        <v>31</v>
      </c>
      <c r="D33" s="18">
        <v>80</v>
      </c>
      <c r="E33" s="18" t="s">
        <v>45</v>
      </c>
      <c r="F33" s="18" t="s">
        <v>36</v>
      </c>
      <c r="G33" s="18">
        <v>1859</v>
      </c>
    </row>
    <row r="34" spans="1:7" x14ac:dyDescent="0.2">
      <c r="A34" s="18" t="s">
        <v>31</v>
      </c>
      <c r="D34" s="18">
        <v>81</v>
      </c>
      <c r="E34" s="18" t="s">
        <v>46</v>
      </c>
      <c r="F34" s="18" t="s">
        <v>36</v>
      </c>
      <c r="G34" s="18">
        <v>6903</v>
      </c>
    </row>
    <row r="35" spans="1:7" x14ac:dyDescent="0.2">
      <c r="A35" s="18" t="s">
        <v>31</v>
      </c>
      <c r="D35" s="18">
        <v>82</v>
      </c>
      <c r="E35" s="18" t="s">
        <v>47</v>
      </c>
      <c r="F35" s="18" t="s">
        <v>36</v>
      </c>
      <c r="G35" s="18">
        <v>4679</v>
      </c>
    </row>
    <row r="36" spans="1:7" x14ac:dyDescent="0.2">
      <c r="A36" s="18" t="s">
        <v>31</v>
      </c>
      <c r="D36" s="18">
        <v>83</v>
      </c>
      <c r="E36" s="18" t="s">
        <v>48</v>
      </c>
      <c r="F36" s="18" t="s">
        <v>36</v>
      </c>
      <c r="G36" s="18">
        <v>17062</v>
      </c>
    </row>
    <row r="37" spans="1:7" x14ac:dyDescent="0.2">
      <c r="A37" s="18" t="s">
        <v>31</v>
      </c>
      <c r="D37" s="18">
        <v>84</v>
      </c>
      <c r="E37" s="18" t="s">
        <v>49</v>
      </c>
      <c r="F37" s="18" t="s">
        <v>36</v>
      </c>
      <c r="G37" s="18">
        <v>772</v>
      </c>
    </row>
    <row r="38" spans="1:7" x14ac:dyDescent="0.2">
      <c r="A38" s="18" t="s">
        <v>31</v>
      </c>
      <c r="D38" s="18">
        <v>90</v>
      </c>
      <c r="E38" s="18" t="s">
        <v>50</v>
      </c>
      <c r="F38" s="18" t="s">
        <v>36</v>
      </c>
      <c r="G38" s="18">
        <v>1709</v>
      </c>
    </row>
    <row r="39" spans="1:7" x14ac:dyDescent="0.2">
      <c r="A39" s="18" t="s">
        <v>31</v>
      </c>
      <c r="D39" s="18">
        <v>91</v>
      </c>
      <c r="E39" s="18" t="s">
        <v>51</v>
      </c>
      <c r="F39" s="18" t="s">
        <v>36</v>
      </c>
      <c r="G39" s="18">
        <v>1068</v>
      </c>
    </row>
    <row r="40" spans="1:7" x14ac:dyDescent="0.2">
      <c r="A40" s="18" t="s">
        <v>31</v>
      </c>
      <c r="D40" s="18">
        <v>92</v>
      </c>
      <c r="E40" s="18" t="s">
        <v>52</v>
      </c>
      <c r="F40" s="18" t="s">
        <v>36</v>
      </c>
      <c r="G40" s="18">
        <v>324</v>
      </c>
    </row>
    <row r="41" spans="1:7" x14ac:dyDescent="0.2">
      <c r="A41" s="18" t="s">
        <v>31</v>
      </c>
      <c r="D41" s="18">
        <v>100</v>
      </c>
      <c r="E41" s="18" t="s">
        <v>53</v>
      </c>
      <c r="F41" s="18" t="s">
        <v>36</v>
      </c>
      <c r="G41" s="18">
        <v>18690</v>
      </c>
    </row>
    <row r="42" spans="1:7" x14ac:dyDescent="0.2">
      <c r="A42" s="18" t="s">
        <v>31</v>
      </c>
      <c r="D42" s="18">
        <v>110</v>
      </c>
      <c r="E42" s="18" t="s">
        <v>54</v>
      </c>
      <c r="F42" s="18" t="s">
        <v>55</v>
      </c>
      <c r="G42" s="18">
        <v>1705</v>
      </c>
    </row>
    <row r="43" spans="1:7" x14ac:dyDescent="0.2">
      <c r="A43" s="18" t="s">
        <v>31</v>
      </c>
      <c r="D43" s="18">
        <v>111</v>
      </c>
      <c r="E43" s="18" t="s">
        <v>56</v>
      </c>
      <c r="F43" s="18" t="s">
        <v>55</v>
      </c>
      <c r="G43" s="18">
        <v>4064</v>
      </c>
    </row>
    <row r="44" spans="1:7" x14ac:dyDescent="0.2">
      <c r="A44" s="18" t="s">
        <v>31</v>
      </c>
      <c r="D44" s="18">
        <v>112</v>
      </c>
      <c r="E44" s="18" t="s">
        <v>57</v>
      </c>
      <c r="F44" s="18" t="s">
        <v>55</v>
      </c>
      <c r="G44" s="18">
        <v>5889</v>
      </c>
    </row>
    <row r="45" spans="1:7" x14ac:dyDescent="0.2">
      <c r="A45" s="18" t="s">
        <v>31</v>
      </c>
      <c r="D45" s="18">
        <v>120</v>
      </c>
      <c r="E45" s="18" t="s">
        <v>58</v>
      </c>
      <c r="F45" s="18" t="s">
        <v>55</v>
      </c>
      <c r="G45" s="18">
        <v>3028</v>
      </c>
    </row>
    <row r="46" spans="1:7" x14ac:dyDescent="0.2">
      <c r="A46" s="18" t="s">
        <v>31</v>
      </c>
      <c r="D46" s="18">
        <v>121</v>
      </c>
      <c r="E46" s="18" t="s">
        <v>59</v>
      </c>
      <c r="F46" s="18" t="s">
        <v>55</v>
      </c>
      <c r="G46" s="18">
        <v>9951</v>
      </c>
    </row>
    <row r="47" spans="1:7" x14ac:dyDescent="0.2">
      <c r="A47" s="18" t="s">
        <v>31</v>
      </c>
      <c r="D47" s="18">
        <v>130</v>
      </c>
      <c r="E47" s="18" t="s">
        <v>60</v>
      </c>
      <c r="F47" s="18" t="s">
        <v>55</v>
      </c>
      <c r="G47" s="18">
        <v>18940</v>
      </c>
    </row>
    <row r="48" spans="1:7" x14ac:dyDescent="0.2">
      <c r="A48" s="18" t="s">
        <v>31</v>
      </c>
      <c r="D48" s="18">
        <v>131</v>
      </c>
      <c r="E48" s="18" t="s">
        <v>61</v>
      </c>
      <c r="F48" s="18" t="s">
        <v>55</v>
      </c>
      <c r="G48" s="18">
        <v>380</v>
      </c>
    </row>
    <row r="49" spans="1:7" x14ac:dyDescent="0.2">
      <c r="A49" s="18" t="s">
        <v>31</v>
      </c>
      <c r="D49" s="18">
        <v>132</v>
      </c>
      <c r="E49" s="18" t="s">
        <v>46</v>
      </c>
      <c r="F49" s="18" t="s">
        <v>55</v>
      </c>
      <c r="G49" s="18">
        <v>6701</v>
      </c>
    </row>
    <row r="50" spans="1:7" x14ac:dyDescent="0.2">
      <c r="A50" s="18" t="s">
        <v>31</v>
      </c>
      <c r="D50" s="18">
        <v>133</v>
      </c>
      <c r="E50" s="18" t="s">
        <v>62</v>
      </c>
      <c r="F50" s="18" t="s">
        <v>55</v>
      </c>
      <c r="G50" s="18">
        <v>1805</v>
      </c>
    </row>
    <row r="51" spans="1:7" x14ac:dyDescent="0.2">
      <c r="A51" s="18" t="s">
        <v>31</v>
      </c>
      <c r="D51" s="18">
        <v>140</v>
      </c>
      <c r="E51" s="18" t="s">
        <v>63</v>
      </c>
      <c r="F51" s="18" t="s">
        <v>55</v>
      </c>
      <c r="G51" s="18">
        <v>1228</v>
      </c>
    </row>
    <row r="52" spans="1:7" x14ac:dyDescent="0.2">
      <c r="A52" s="18" t="s">
        <v>31</v>
      </c>
      <c r="D52" s="18">
        <v>141</v>
      </c>
      <c r="E52" s="18" t="s">
        <v>64</v>
      </c>
      <c r="F52" s="18" t="s">
        <v>55</v>
      </c>
      <c r="G52" s="18">
        <v>22645</v>
      </c>
    </row>
    <row r="53" spans="1:7" x14ac:dyDescent="0.2">
      <c r="A53" s="18" t="s">
        <v>31</v>
      </c>
      <c r="D53" s="18">
        <v>997</v>
      </c>
      <c r="E53" s="18" t="s">
        <v>65</v>
      </c>
      <c r="F53" s="18" t="s">
        <v>33</v>
      </c>
      <c r="G53" s="18">
        <v>326</v>
      </c>
    </row>
    <row r="54" spans="1:7" x14ac:dyDescent="0.2">
      <c r="A54" s="18" t="s">
        <v>31</v>
      </c>
      <c r="D54" s="18">
        <v>998</v>
      </c>
      <c r="E54" s="18" t="s">
        <v>66</v>
      </c>
      <c r="F54" s="18" t="s">
        <v>36</v>
      </c>
      <c r="G54" s="18">
        <v>4613</v>
      </c>
    </row>
    <row r="55" spans="1:7" x14ac:dyDescent="0.2">
      <c r="A55" s="18" t="s">
        <v>31</v>
      </c>
      <c r="D55" s="18">
        <v>999</v>
      </c>
      <c r="E55" s="18" t="s">
        <v>67</v>
      </c>
      <c r="F55" s="18" t="s">
        <v>55</v>
      </c>
      <c r="G55" s="18">
        <v>2625</v>
      </c>
    </row>
  </sheetData>
  <sortState xmlns:xlrd2="http://schemas.microsoft.com/office/spreadsheetml/2017/richdata2" ref="D2:F49">
    <sortCondition ref="D2:D49"/>
  </sortState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2B2A-457A-42EB-9A59-75A3AEF657D7}">
  <sheetPr codeName="Sheet4"/>
  <dimension ref="A1:G4734"/>
  <sheetViews>
    <sheetView zoomScaleNormal="100" workbookViewId="0"/>
  </sheetViews>
  <sheetFormatPr defaultColWidth="9.140625" defaultRowHeight="15" x14ac:dyDescent="0.2"/>
  <cols>
    <col min="1" max="1" width="20.42578125" style="18" bestFit="1" customWidth="1"/>
    <col min="2" max="2" width="29.5703125" style="18" customWidth="1"/>
    <col min="3" max="3" width="26.85546875" style="18" bestFit="1" customWidth="1"/>
    <col min="4" max="4" width="39.85546875" style="42" bestFit="1" customWidth="1"/>
    <col min="5" max="5" width="45.5703125" style="18" bestFit="1" customWidth="1"/>
    <col min="6" max="6" width="35.140625" style="18" bestFit="1" customWidth="1"/>
    <col min="7" max="7" width="29.42578125" style="43" bestFit="1" customWidth="1"/>
    <col min="8" max="16384" width="9.140625" style="18"/>
  </cols>
  <sheetData>
    <row r="1" spans="1:7" ht="15.75" x14ac:dyDescent="0.25">
      <c r="A1" s="17" t="s">
        <v>24</v>
      </c>
      <c r="B1" s="17" t="s">
        <v>68</v>
      </c>
      <c r="C1" s="17" t="s">
        <v>69</v>
      </c>
      <c r="D1" s="40" t="s">
        <v>27</v>
      </c>
      <c r="E1" s="17" t="s">
        <v>28</v>
      </c>
      <c r="F1" s="17" t="s">
        <v>70</v>
      </c>
      <c r="G1" s="41" t="s">
        <v>71</v>
      </c>
    </row>
    <row r="2" spans="1:7" x14ac:dyDescent="0.2">
      <c r="A2" s="18" t="s">
        <v>72</v>
      </c>
      <c r="B2" s="18" t="s">
        <v>165</v>
      </c>
      <c r="C2" s="18" t="s">
        <v>166</v>
      </c>
      <c r="D2" s="18">
        <v>10</v>
      </c>
      <c r="E2" s="18" t="s">
        <v>32</v>
      </c>
      <c r="F2" s="18" t="s">
        <v>33</v>
      </c>
      <c r="G2" s="18">
        <v>2077</v>
      </c>
    </row>
    <row r="3" spans="1:7" x14ac:dyDescent="0.2">
      <c r="A3" s="18" t="s">
        <v>72</v>
      </c>
      <c r="B3" s="18" t="s">
        <v>165</v>
      </c>
      <c r="C3" s="18" t="s">
        <v>166</v>
      </c>
      <c r="D3" s="18">
        <v>100</v>
      </c>
      <c r="E3" s="18" t="s">
        <v>167</v>
      </c>
      <c r="F3" s="18" t="s">
        <v>36</v>
      </c>
      <c r="G3" s="18">
        <v>3692</v>
      </c>
    </row>
    <row r="4" spans="1:7" x14ac:dyDescent="0.2">
      <c r="A4" s="18" t="s">
        <v>72</v>
      </c>
      <c r="B4" s="18" t="s">
        <v>165</v>
      </c>
      <c r="C4" s="18" t="s">
        <v>166</v>
      </c>
      <c r="D4" s="18">
        <v>11</v>
      </c>
      <c r="E4" s="18" t="s">
        <v>134</v>
      </c>
      <c r="F4" s="18" t="s">
        <v>33</v>
      </c>
      <c r="G4" s="18">
        <v>884</v>
      </c>
    </row>
    <row r="5" spans="1:7" x14ac:dyDescent="0.2">
      <c r="A5" s="18" t="s">
        <v>72</v>
      </c>
      <c r="B5" s="18" t="s">
        <v>165</v>
      </c>
      <c r="C5" s="18" t="s">
        <v>166</v>
      </c>
      <c r="D5" s="18">
        <v>110</v>
      </c>
      <c r="E5" s="18" t="s">
        <v>54</v>
      </c>
      <c r="F5" s="18" t="s">
        <v>55</v>
      </c>
      <c r="G5" s="18">
        <v>403</v>
      </c>
    </row>
    <row r="6" spans="1:7" x14ac:dyDescent="0.2">
      <c r="A6" s="18" t="s">
        <v>72</v>
      </c>
      <c r="B6" s="18" t="s">
        <v>165</v>
      </c>
      <c r="C6" s="18" t="s">
        <v>166</v>
      </c>
      <c r="D6" s="18">
        <v>111</v>
      </c>
      <c r="E6" s="18" t="s">
        <v>56</v>
      </c>
      <c r="F6" s="18" t="s">
        <v>55</v>
      </c>
      <c r="G6" s="18">
        <v>840</v>
      </c>
    </row>
    <row r="7" spans="1:7" x14ac:dyDescent="0.2">
      <c r="A7" s="18" t="s">
        <v>72</v>
      </c>
      <c r="B7" s="18" t="s">
        <v>165</v>
      </c>
      <c r="C7" s="18" t="s">
        <v>166</v>
      </c>
      <c r="D7" s="18">
        <v>112</v>
      </c>
      <c r="E7" s="18" t="s">
        <v>57</v>
      </c>
      <c r="F7" s="18" t="s">
        <v>55</v>
      </c>
      <c r="G7" s="18">
        <v>1758</v>
      </c>
    </row>
    <row r="8" spans="1:7" x14ac:dyDescent="0.2">
      <c r="A8" s="18" t="s">
        <v>72</v>
      </c>
      <c r="B8" s="18" t="s">
        <v>165</v>
      </c>
      <c r="C8" s="18" t="s">
        <v>166</v>
      </c>
      <c r="D8" s="18">
        <v>113</v>
      </c>
      <c r="E8" s="18" t="s">
        <v>73</v>
      </c>
      <c r="F8" s="18" t="s">
        <v>55</v>
      </c>
      <c r="G8" s="18">
        <v>20</v>
      </c>
    </row>
    <row r="9" spans="1:7" x14ac:dyDescent="0.2">
      <c r="A9" s="18" t="s">
        <v>72</v>
      </c>
      <c r="B9" s="18" t="s">
        <v>165</v>
      </c>
      <c r="C9" s="18" t="s">
        <v>166</v>
      </c>
      <c r="D9" s="18">
        <v>120</v>
      </c>
      <c r="E9" s="18" t="s">
        <v>58</v>
      </c>
      <c r="F9" s="18" t="s">
        <v>55</v>
      </c>
      <c r="G9" s="18">
        <v>692</v>
      </c>
    </row>
    <row r="10" spans="1:7" x14ac:dyDescent="0.2">
      <c r="A10" s="18" t="s">
        <v>72</v>
      </c>
      <c r="B10" s="18" t="s">
        <v>165</v>
      </c>
      <c r="C10" s="18" t="s">
        <v>166</v>
      </c>
      <c r="D10" s="18">
        <v>121</v>
      </c>
      <c r="E10" s="18" t="s">
        <v>59</v>
      </c>
      <c r="F10" s="18" t="s">
        <v>55</v>
      </c>
      <c r="G10" s="18">
        <v>2591</v>
      </c>
    </row>
    <row r="11" spans="1:7" x14ac:dyDescent="0.2">
      <c r="A11" s="18" t="s">
        <v>72</v>
      </c>
      <c r="B11" s="18" t="s">
        <v>165</v>
      </c>
      <c r="C11" s="18" t="s">
        <v>166</v>
      </c>
      <c r="D11" s="18">
        <v>122</v>
      </c>
      <c r="E11" s="18" t="s">
        <v>74</v>
      </c>
      <c r="F11" s="18" t="s">
        <v>55</v>
      </c>
      <c r="G11" s="18">
        <v>1</v>
      </c>
    </row>
    <row r="12" spans="1:7" x14ac:dyDescent="0.2">
      <c r="A12" s="18" t="s">
        <v>72</v>
      </c>
      <c r="B12" s="18" t="s">
        <v>165</v>
      </c>
      <c r="C12" s="18" t="s">
        <v>166</v>
      </c>
      <c r="D12" s="18">
        <v>123</v>
      </c>
      <c r="E12" s="18" t="s">
        <v>75</v>
      </c>
      <c r="F12" s="18" t="s">
        <v>55</v>
      </c>
      <c r="G12" s="18">
        <v>11</v>
      </c>
    </row>
    <row r="13" spans="1:7" x14ac:dyDescent="0.2">
      <c r="A13" s="18" t="s">
        <v>72</v>
      </c>
      <c r="B13" s="18" t="s">
        <v>165</v>
      </c>
      <c r="C13" s="18" t="s">
        <v>166</v>
      </c>
      <c r="D13" s="18">
        <v>13</v>
      </c>
      <c r="E13" s="18" t="s">
        <v>135</v>
      </c>
      <c r="F13" s="18" t="s">
        <v>33</v>
      </c>
      <c r="G13" s="18">
        <v>10</v>
      </c>
    </row>
    <row r="14" spans="1:7" x14ac:dyDescent="0.2">
      <c r="A14" s="18" t="s">
        <v>72</v>
      </c>
      <c r="B14" s="18" t="s">
        <v>165</v>
      </c>
      <c r="C14" s="18" t="s">
        <v>166</v>
      </c>
      <c r="D14" s="18">
        <v>130</v>
      </c>
      <c r="E14" s="18" t="s">
        <v>60</v>
      </c>
      <c r="F14" s="18" t="s">
        <v>55</v>
      </c>
      <c r="G14" s="18">
        <v>6284</v>
      </c>
    </row>
    <row r="15" spans="1:7" x14ac:dyDescent="0.2">
      <c r="A15" s="18" t="s">
        <v>72</v>
      </c>
      <c r="B15" s="18" t="s">
        <v>165</v>
      </c>
      <c r="C15" s="18" t="s">
        <v>166</v>
      </c>
      <c r="D15" s="18">
        <v>131</v>
      </c>
      <c r="E15" s="18" t="s">
        <v>61</v>
      </c>
      <c r="F15" s="18" t="s">
        <v>55</v>
      </c>
      <c r="G15" s="18">
        <v>80</v>
      </c>
    </row>
    <row r="16" spans="1:7" x14ac:dyDescent="0.2">
      <c r="A16" s="18" t="s">
        <v>72</v>
      </c>
      <c r="B16" s="18" t="s">
        <v>165</v>
      </c>
      <c r="C16" s="18" t="s">
        <v>166</v>
      </c>
      <c r="D16" s="18">
        <v>132</v>
      </c>
      <c r="E16" s="18" t="s">
        <v>46</v>
      </c>
      <c r="F16" s="18" t="s">
        <v>55</v>
      </c>
      <c r="G16" s="18">
        <v>1198</v>
      </c>
    </row>
    <row r="17" spans="1:7" x14ac:dyDescent="0.2">
      <c r="A17" s="18" t="s">
        <v>72</v>
      </c>
      <c r="B17" s="18" t="s">
        <v>165</v>
      </c>
      <c r="C17" s="18" t="s">
        <v>166</v>
      </c>
      <c r="D17" s="18">
        <v>133</v>
      </c>
      <c r="E17" s="18" t="s">
        <v>62</v>
      </c>
      <c r="F17" s="18" t="s">
        <v>55</v>
      </c>
      <c r="G17" s="18">
        <v>325</v>
      </c>
    </row>
    <row r="18" spans="1:7" x14ac:dyDescent="0.2">
      <c r="A18" s="18" t="s">
        <v>72</v>
      </c>
      <c r="B18" s="18" t="s">
        <v>165</v>
      </c>
      <c r="C18" s="18" t="s">
        <v>166</v>
      </c>
      <c r="D18" s="18">
        <v>134</v>
      </c>
      <c r="E18" s="18" t="s">
        <v>76</v>
      </c>
      <c r="F18" s="18" t="s">
        <v>55</v>
      </c>
      <c r="G18" s="18">
        <v>1</v>
      </c>
    </row>
    <row r="19" spans="1:7" x14ac:dyDescent="0.2">
      <c r="A19" s="18" t="s">
        <v>72</v>
      </c>
      <c r="B19" s="18" t="s">
        <v>165</v>
      </c>
      <c r="C19" s="18" t="s">
        <v>166</v>
      </c>
      <c r="D19" s="18">
        <v>140</v>
      </c>
      <c r="E19" s="18" t="s">
        <v>63</v>
      </c>
      <c r="F19" s="18" t="s">
        <v>55</v>
      </c>
      <c r="G19" s="18">
        <v>334</v>
      </c>
    </row>
    <row r="20" spans="1:7" x14ac:dyDescent="0.2">
      <c r="A20" s="18" t="s">
        <v>72</v>
      </c>
      <c r="B20" s="18" t="s">
        <v>165</v>
      </c>
      <c r="C20" s="18" t="s">
        <v>166</v>
      </c>
      <c r="D20" s="18">
        <v>141</v>
      </c>
      <c r="E20" s="18" t="s">
        <v>64</v>
      </c>
      <c r="F20" s="18" t="s">
        <v>55</v>
      </c>
      <c r="G20" s="18">
        <v>6087</v>
      </c>
    </row>
    <row r="21" spans="1:7" x14ac:dyDescent="0.2">
      <c r="A21" s="18" t="s">
        <v>72</v>
      </c>
      <c r="B21" s="18" t="s">
        <v>165</v>
      </c>
      <c r="C21" s="18" t="s">
        <v>166</v>
      </c>
      <c r="D21" s="18">
        <v>142</v>
      </c>
      <c r="E21" s="18" t="s">
        <v>117</v>
      </c>
      <c r="F21" s="18" t="s">
        <v>55</v>
      </c>
      <c r="G21" s="18">
        <v>1</v>
      </c>
    </row>
    <row r="22" spans="1:7" x14ac:dyDescent="0.2">
      <c r="A22" s="18" t="s">
        <v>72</v>
      </c>
      <c r="B22" s="18" t="s">
        <v>165</v>
      </c>
      <c r="C22" s="18" t="s">
        <v>166</v>
      </c>
      <c r="D22" s="18">
        <v>20</v>
      </c>
      <c r="E22" s="18" t="s">
        <v>35</v>
      </c>
      <c r="F22" s="18" t="s">
        <v>36</v>
      </c>
      <c r="G22" s="18">
        <v>6251</v>
      </c>
    </row>
    <row r="23" spans="1:7" x14ac:dyDescent="0.2">
      <c r="A23" s="18" t="s">
        <v>72</v>
      </c>
      <c r="B23" s="18" t="s">
        <v>165</v>
      </c>
      <c r="C23" s="18" t="s">
        <v>166</v>
      </c>
      <c r="D23" s="18">
        <v>21</v>
      </c>
      <c r="E23" s="18" t="s">
        <v>37</v>
      </c>
      <c r="F23" s="18" t="s">
        <v>36</v>
      </c>
      <c r="G23" s="18">
        <v>2140</v>
      </c>
    </row>
    <row r="24" spans="1:7" x14ac:dyDescent="0.2">
      <c r="A24" s="18" t="s">
        <v>72</v>
      </c>
      <c r="B24" s="18" t="s">
        <v>165</v>
      </c>
      <c r="C24" s="18" t="s">
        <v>166</v>
      </c>
      <c r="D24" s="18">
        <v>22</v>
      </c>
      <c r="E24" s="18" t="s">
        <v>38</v>
      </c>
      <c r="F24" s="18" t="s">
        <v>36</v>
      </c>
      <c r="G24" s="18">
        <v>1051</v>
      </c>
    </row>
    <row r="25" spans="1:7" x14ac:dyDescent="0.2">
      <c r="A25" s="18" t="s">
        <v>72</v>
      </c>
      <c r="B25" s="18" t="s">
        <v>165</v>
      </c>
      <c r="C25" s="18" t="s">
        <v>166</v>
      </c>
      <c r="D25" s="18">
        <v>23</v>
      </c>
      <c r="E25" s="18" t="s">
        <v>39</v>
      </c>
      <c r="F25" s="18" t="s">
        <v>36</v>
      </c>
      <c r="G25" s="18">
        <v>8804</v>
      </c>
    </row>
    <row r="26" spans="1:7" x14ac:dyDescent="0.2">
      <c r="A26" s="18" t="s">
        <v>72</v>
      </c>
      <c r="B26" s="18" t="s">
        <v>165</v>
      </c>
      <c r="C26" s="18" t="s">
        <v>166</v>
      </c>
      <c r="D26" s="18">
        <v>30</v>
      </c>
      <c r="E26" s="18" t="s">
        <v>40</v>
      </c>
      <c r="F26" s="18" t="s">
        <v>36</v>
      </c>
      <c r="G26" s="18">
        <v>523</v>
      </c>
    </row>
    <row r="27" spans="1:7" x14ac:dyDescent="0.2">
      <c r="A27" s="18" t="s">
        <v>72</v>
      </c>
      <c r="B27" s="18" t="s">
        <v>165</v>
      </c>
      <c r="C27" s="18" t="s">
        <v>166</v>
      </c>
      <c r="D27" s="18">
        <v>31</v>
      </c>
      <c r="E27" s="18" t="s">
        <v>41</v>
      </c>
      <c r="F27" s="18" t="s">
        <v>36</v>
      </c>
      <c r="G27" s="18">
        <v>7277</v>
      </c>
    </row>
    <row r="28" spans="1:7" x14ac:dyDescent="0.2">
      <c r="A28" s="18" t="s">
        <v>72</v>
      </c>
      <c r="B28" s="18" t="s">
        <v>165</v>
      </c>
      <c r="C28" s="18" t="s">
        <v>166</v>
      </c>
      <c r="D28" s="18">
        <v>32</v>
      </c>
      <c r="E28" s="18" t="s">
        <v>42</v>
      </c>
      <c r="F28" s="18" t="s">
        <v>36</v>
      </c>
      <c r="G28" s="18">
        <v>275</v>
      </c>
    </row>
    <row r="29" spans="1:7" x14ac:dyDescent="0.2">
      <c r="A29" s="18" t="s">
        <v>72</v>
      </c>
      <c r="B29" s="18" t="s">
        <v>165</v>
      </c>
      <c r="C29" s="18" t="s">
        <v>166</v>
      </c>
      <c r="D29" s="18">
        <v>33</v>
      </c>
      <c r="E29" s="18" t="s">
        <v>43</v>
      </c>
      <c r="F29" s="18" t="s">
        <v>36</v>
      </c>
      <c r="G29" s="18">
        <v>312</v>
      </c>
    </row>
    <row r="30" spans="1:7" x14ac:dyDescent="0.2">
      <c r="A30" s="18" t="s">
        <v>72</v>
      </c>
      <c r="B30" s="18" t="s">
        <v>165</v>
      </c>
      <c r="C30" s="18" t="s">
        <v>166</v>
      </c>
      <c r="D30" s="18">
        <v>34</v>
      </c>
      <c r="E30" s="18" t="s">
        <v>44</v>
      </c>
      <c r="F30" s="18" t="s">
        <v>36</v>
      </c>
      <c r="G30" s="18">
        <v>114</v>
      </c>
    </row>
    <row r="31" spans="1:7" x14ac:dyDescent="0.2">
      <c r="A31" s="18" t="s">
        <v>72</v>
      </c>
      <c r="B31" s="18" t="s">
        <v>165</v>
      </c>
      <c r="C31" s="18" t="s">
        <v>166</v>
      </c>
      <c r="D31" s="18">
        <v>40</v>
      </c>
      <c r="E31" s="18" t="s">
        <v>40</v>
      </c>
      <c r="F31" s="18" t="s">
        <v>36</v>
      </c>
      <c r="G31" s="18">
        <v>18</v>
      </c>
    </row>
    <row r="32" spans="1:7" x14ac:dyDescent="0.2">
      <c r="A32" s="18" t="s">
        <v>72</v>
      </c>
      <c r="B32" s="18" t="s">
        <v>165</v>
      </c>
      <c r="C32" s="18" t="s">
        <v>166</v>
      </c>
      <c r="D32" s="18">
        <v>41</v>
      </c>
      <c r="E32" s="18" t="s">
        <v>41</v>
      </c>
      <c r="F32" s="18" t="s">
        <v>36</v>
      </c>
      <c r="G32" s="18">
        <v>240</v>
      </c>
    </row>
    <row r="33" spans="1:7" x14ac:dyDescent="0.2">
      <c r="A33" s="18" t="s">
        <v>72</v>
      </c>
      <c r="B33" s="18" t="s">
        <v>165</v>
      </c>
      <c r="C33" s="18" t="s">
        <v>166</v>
      </c>
      <c r="D33" s="18">
        <v>42</v>
      </c>
      <c r="E33" s="18" t="s">
        <v>42</v>
      </c>
      <c r="F33" s="18" t="s">
        <v>36</v>
      </c>
      <c r="G33" s="18">
        <v>21</v>
      </c>
    </row>
    <row r="34" spans="1:7" x14ac:dyDescent="0.2">
      <c r="A34" s="18" t="s">
        <v>72</v>
      </c>
      <c r="B34" s="18" t="s">
        <v>165</v>
      </c>
      <c r="C34" s="18" t="s">
        <v>166</v>
      </c>
      <c r="D34" s="18">
        <v>43</v>
      </c>
      <c r="E34" s="18" t="s">
        <v>43</v>
      </c>
      <c r="F34" s="18" t="s">
        <v>36</v>
      </c>
      <c r="G34" s="18">
        <v>2</v>
      </c>
    </row>
    <row r="35" spans="1:7" x14ac:dyDescent="0.2">
      <c r="A35" s="18" t="s">
        <v>72</v>
      </c>
      <c r="B35" s="18" t="s">
        <v>165</v>
      </c>
      <c r="C35" s="18" t="s">
        <v>166</v>
      </c>
      <c r="D35" s="18">
        <v>44</v>
      </c>
      <c r="E35" s="18" t="s">
        <v>44</v>
      </c>
      <c r="F35" s="18" t="s">
        <v>36</v>
      </c>
      <c r="G35" s="18">
        <v>2</v>
      </c>
    </row>
    <row r="36" spans="1:7" x14ac:dyDescent="0.2">
      <c r="A36" s="18" t="s">
        <v>72</v>
      </c>
      <c r="B36" s="18" t="s">
        <v>165</v>
      </c>
      <c r="C36" s="18" t="s">
        <v>166</v>
      </c>
      <c r="D36" s="18">
        <v>50</v>
      </c>
      <c r="E36" s="18" t="s">
        <v>40</v>
      </c>
      <c r="F36" s="18" t="s">
        <v>36</v>
      </c>
      <c r="G36" s="18">
        <v>41</v>
      </c>
    </row>
    <row r="37" spans="1:7" x14ac:dyDescent="0.2">
      <c r="A37" s="18" t="s">
        <v>72</v>
      </c>
      <c r="B37" s="18" t="s">
        <v>165</v>
      </c>
      <c r="C37" s="18" t="s">
        <v>166</v>
      </c>
      <c r="D37" s="18">
        <v>51</v>
      </c>
      <c r="E37" s="18" t="s">
        <v>41</v>
      </c>
      <c r="F37" s="18" t="s">
        <v>36</v>
      </c>
      <c r="G37" s="18">
        <v>336</v>
      </c>
    </row>
    <row r="38" spans="1:7" x14ac:dyDescent="0.2">
      <c r="A38" s="18" t="s">
        <v>72</v>
      </c>
      <c r="B38" s="18" t="s">
        <v>165</v>
      </c>
      <c r="C38" s="18" t="s">
        <v>166</v>
      </c>
      <c r="D38" s="18">
        <v>52</v>
      </c>
      <c r="E38" s="18" t="s">
        <v>42</v>
      </c>
      <c r="F38" s="18" t="s">
        <v>36</v>
      </c>
      <c r="G38" s="18">
        <v>32</v>
      </c>
    </row>
    <row r="39" spans="1:7" x14ac:dyDescent="0.2">
      <c r="A39" s="18" t="s">
        <v>72</v>
      </c>
      <c r="B39" s="18" t="s">
        <v>165</v>
      </c>
      <c r="C39" s="18" t="s">
        <v>166</v>
      </c>
      <c r="D39" s="18">
        <v>53</v>
      </c>
      <c r="E39" s="18" t="s">
        <v>43</v>
      </c>
      <c r="F39" s="18" t="s">
        <v>36</v>
      </c>
      <c r="G39" s="18">
        <v>92</v>
      </c>
    </row>
    <row r="40" spans="1:7" x14ac:dyDescent="0.2">
      <c r="A40" s="18" t="s">
        <v>72</v>
      </c>
      <c r="B40" s="18" t="s">
        <v>165</v>
      </c>
      <c r="C40" s="18" t="s">
        <v>166</v>
      </c>
      <c r="D40" s="18">
        <v>54</v>
      </c>
      <c r="E40" s="18" t="s">
        <v>44</v>
      </c>
      <c r="F40" s="18" t="s">
        <v>36</v>
      </c>
      <c r="G40" s="18">
        <v>42</v>
      </c>
    </row>
    <row r="41" spans="1:7" x14ac:dyDescent="0.2">
      <c r="A41" s="18" t="s">
        <v>72</v>
      </c>
      <c r="B41" s="18" t="s">
        <v>165</v>
      </c>
      <c r="C41" s="18" t="s">
        <v>166</v>
      </c>
      <c r="D41" s="18">
        <v>60</v>
      </c>
      <c r="E41" s="18" t="s">
        <v>40</v>
      </c>
      <c r="F41" s="18" t="s">
        <v>36</v>
      </c>
      <c r="G41" s="18">
        <v>5</v>
      </c>
    </row>
    <row r="42" spans="1:7" x14ac:dyDescent="0.2">
      <c r="A42" s="18" t="s">
        <v>72</v>
      </c>
      <c r="B42" s="18" t="s">
        <v>165</v>
      </c>
      <c r="C42" s="18" t="s">
        <v>166</v>
      </c>
      <c r="D42" s="18">
        <v>61</v>
      </c>
      <c r="E42" s="18" t="s">
        <v>41</v>
      </c>
      <c r="F42" s="18" t="s">
        <v>36</v>
      </c>
      <c r="G42" s="18">
        <v>64</v>
      </c>
    </row>
    <row r="43" spans="1:7" x14ac:dyDescent="0.2">
      <c r="A43" s="18" t="s">
        <v>72</v>
      </c>
      <c r="B43" s="18" t="s">
        <v>165</v>
      </c>
      <c r="C43" s="18" t="s">
        <v>166</v>
      </c>
      <c r="D43" s="18">
        <v>62</v>
      </c>
      <c r="E43" s="18" t="s">
        <v>42</v>
      </c>
      <c r="F43" s="18" t="s">
        <v>36</v>
      </c>
      <c r="G43" s="18">
        <v>10</v>
      </c>
    </row>
    <row r="44" spans="1:7" x14ac:dyDescent="0.2">
      <c r="A44" s="18" t="s">
        <v>72</v>
      </c>
      <c r="B44" s="18" t="s">
        <v>165</v>
      </c>
      <c r="C44" s="18" t="s">
        <v>166</v>
      </c>
      <c r="D44" s="18">
        <v>63</v>
      </c>
      <c r="E44" s="18" t="s">
        <v>43</v>
      </c>
      <c r="F44" s="18" t="s">
        <v>36</v>
      </c>
      <c r="G44" s="18">
        <v>5</v>
      </c>
    </row>
    <row r="45" spans="1:7" x14ac:dyDescent="0.2">
      <c r="A45" s="18" t="s">
        <v>72</v>
      </c>
      <c r="B45" s="18" t="s">
        <v>165</v>
      </c>
      <c r="C45" s="18" t="s">
        <v>166</v>
      </c>
      <c r="D45" s="18">
        <v>64</v>
      </c>
      <c r="E45" s="18" t="s">
        <v>44</v>
      </c>
      <c r="F45" s="18" t="s">
        <v>36</v>
      </c>
      <c r="G45" s="18">
        <v>2</v>
      </c>
    </row>
    <row r="46" spans="1:7" x14ac:dyDescent="0.2">
      <c r="A46" s="18" t="s">
        <v>72</v>
      </c>
      <c r="B46" s="18" t="s">
        <v>165</v>
      </c>
      <c r="C46" s="18" t="s">
        <v>166</v>
      </c>
      <c r="D46" s="18">
        <v>70</v>
      </c>
      <c r="E46" s="18" t="s">
        <v>40</v>
      </c>
      <c r="F46" s="18" t="s">
        <v>36</v>
      </c>
      <c r="G46" s="18">
        <v>217</v>
      </c>
    </row>
    <row r="47" spans="1:7" x14ac:dyDescent="0.2">
      <c r="A47" s="18" t="s">
        <v>72</v>
      </c>
      <c r="B47" s="18" t="s">
        <v>165</v>
      </c>
      <c r="C47" s="18" t="s">
        <v>166</v>
      </c>
      <c r="D47" s="18">
        <v>71</v>
      </c>
      <c r="E47" s="18" t="s">
        <v>41</v>
      </c>
      <c r="F47" s="18" t="s">
        <v>36</v>
      </c>
      <c r="G47" s="18">
        <v>3567</v>
      </c>
    </row>
    <row r="48" spans="1:7" x14ac:dyDescent="0.2">
      <c r="A48" s="18" t="s">
        <v>72</v>
      </c>
      <c r="B48" s="18" t="s">
        <v>165</v>
      </c>
      <c r="C48" s="18" t="s">
        <v>166</v>
      </c>
      <c r="D48" s="18">
        <v>72</v>
      </c>
      <c r="E48" s="18" t="s">
        <v>42</v>
      </c>
      <c r="F48" s="18" t="s">
        <v>36</v>
      </c>
      <c r="G48" s="18">
        <v>375</v>
      </c>
    </row>
    <row r="49" spans="1:7" x14ac:dyDescent="0.2">
      <c r="A49" s="18" t="s">
        <v>72</v>
      </c>
      <c r="B49" s="18" t="s">
        <v>165</v>
      </c>
      <c r="C49" s="18" t="s">
        <v>166</v>
      </c>
      <c r="D49" s="18">
        <v>73</v>
      </c>
      <c r="E49" s="18" t="s">
        <v>43</v>
      </c>
      <c r="F49" s="18" t="s">
        <v>36</v>
      </c>
      <c r="G49" s="18">
        <v>110</v>
      </c>
    </row>
    <row r="50" spans="1:7" x14ac:dyDescent="0.2">
      <c r="A50" s="18" t="s">
        <v>72</v>
      </c>
      <c r="B50" s="18" t="s">
        <v>165</v>
      </c>
      <c r="C50" s="18" t="s">
        <v>166</v>
      </c>
      <c r="D50" s="18">
        <v>74</v>
      </c>
      <c r="E50" s="18" t="s">
        <v>44</v>
      </c>
      <c r="F50" s="18" t="s">
        <v>36</v>
      </c>
      <c r="G50" s="18">
        <v>58</v>
      </c>
    </row>
    <row r="51" spans="1:7" x14ac:dyDescent="0.2">
      <c r="A51" s="18" t="s">
        <v>72</v>
      </c>
      <c r="B51" s="18" t="s">
        <v>165</v>
      </c>
      <c r="C51" s="18" t="s">
        <v>166</v>
      </c>
      <c r="D51" s="18">
        <v>80</v>
      </c>
      <c r="E51" s="18" t="s">
        <v>168</v>
      </c>
      <c r="F51" s="18" t="s">
        <v>36</v>
      </c>
      <c r="G51" s="18">
        <v>478</v>
      </c>
    </row>
    <row r="52" spans="1:7" x14ac:dyDescent="0.2">
      <c r="A52" s="18" t="s">
        <v>72</v>
      </c>
      <c r="B52" s="18" t="s">
        <v>165</v>
      </c>
      <c r="C52" s="18" t="s">
        <v>166</v>
      </c>
      <c r="D52" s="18">
        <v>81</v>
      </c>
      <c r="E52" s="18" t="s">
        <v>46</v>
      </c>
      <c r="F52" s="18" t="s">
        <v>36</v>
      </c>
      <c r="G52" s="18">
        <v>1506</v>
      </c>
    </row>
    <row r="53" spans="1:7" x14ac:dyDescent="0.2">
      <c r="A53" s="18" t="s">
        <v>72</v>
      </c>
      <c r="B53" s="18" t="s">
        <v>165</v>
      </c>
      <c r="C53" s="18" t="s">
        <v>166</v>
      </c>
      <c r="D53" s="18">
        <v>82</v>
      </c>
      <c r="E53" s="18" t="s">
        <v>47</v>
      </c>
      <c r="F53" s="18" t="s">
        <v>36</v>
      </c>
      <c r="G53" s="18">
        <v>1234</v>
      </c>
    </row>
    <row r="54" spans="1:7" x14ac:dyDescent="0.2">
      <c r="A54" s="18" t="s">
        <v>72</v>
      </c>
      <c r="B54" s="18" t="s">
        <v>165</v>
      </c>
      <c r="C54" s="18" t="s">
        <v>166</v>
      </c>
      <c r="D54" s="18">
        <v>83</v>
      </c>
      <c r="E54" s="18" t="s">
        <v>48</v>
      </c>
      <c r="F54" s="18" t="s">
        <v>36</v>
      </c>
      <c r="G54" s="18">
        <v>3926</v>
      </c>
    </row>
    <row r="55" spans="1:7" x14ac:dyDescent="0.2">
      <c r="A55" s="18" t="s">
        <v>72</v>
      </c>
      <c r="B55" s="18" t="s">
        <v>165</v>
      </c>
      <c r="C55" s="18" t="s">
        <v>166</v>
      </c>
      <c r="D55" s="18">
        <v>84</v>
      </c>
      <c r="E55" s="18" t="s">
        <v>49</v>
      </c>
      <c r="F55" s="18" t="s">
        <v>36</v>
      </c>
      <c r="G55" s="18">
        <v>214</v>
      </c>
    </row>
    <row r="56" spans="1:7" x14ac:dyDescent="0.2">
      <c r="A56" s="18" t="s">
        <v>72</v>
      </c>
      <c r="B56" s="18" t="s">
        <v>165</v>
      </c>
      <c r="C56" s="18" t="s">
        <v>166</v>
      </c>
      <c r="D56" s="18">
        <v>90</v>
      </c>
      <c r="E56" s="18" t="s">
        <v>169</v>
      </c>
      <c r="F56" s="18" t="s">
        <v>36</v>
      </c>
      <c r="G56" s="18">
        <v>487</v>
      </c>
    </row>
    <row r="57" spans="1:7" x14ac:dyDescent="0.2">
      <c r="A57" s="18" t="s">
        <v>72</v>
      </c>
      <c r="B57" s="18" t="s">
        <v>165</v>
      </c>
      <c r="C57" s="18" t="s">
        <v>166</v>
      </c>
      <c r="D57" s="18">
        <v>91</v>
      </c>
      <c r="E57" s="18" t="s">
        <v>51</v>
      </c>
      <c r="F57" s="18" t="s">
        <v>36</v>
      </c>
      <c r="G57" s="18">
        <v>135</v>
      </c>
    </row>
    <row r="58" spans="1:7" x14ac:dyDescent="0.2">
      <c r="A58" s="18" t="s">
        <v>72</v>
      </c>
      <c r="B58" s="18" t="s">
        <v>165</v>
      </c>
      <c r="C58" s="18" t="s">
        <v>166</v>
      </c>
      <c r="D58" s="18">
        <v>92</v>
      </c>
      <c r="E58" s="18" t="s">
        <v>170</v>
      </c>
      <c r="F58" s="18" t="s">
        <v>36</v>
      </c>
      <c r="G58" s="18">
        <v>75</v>
      </c>
    </row>
    <row r="59" spans="1:7" x14ac:dyDescent="0.2">
      <c r="A59" s="18" t="s">
        <v>72</v>
      </c>
      <c r="B59" s="18" t="s">
        <v>165</v>
      </c>
      <c r="C59" s="18" t="s">
        <v>171</v>
      </c>
      <c r="D59" s="18">
        <v>10</v>
      </c>
      <c r="E59" s="18" t="s">
        <v>32</v>
      </c>
      <c r="F59" s="18" t="s">
        <v>33</v>
      </c>
      <c r="G59" s="18">
        <v>1863</v>
      </c>
    </row>
    <row r="60" spans="1:7" x14ac:dyDescent="0.2">
      <c r="A60" s="18" t="s">
        <v>72</v>
      </c>
      <c r="B60" s="18" t="s">
        <v>165</v>
      </c>
      <c r="C60" s="18" t="s">
        <v>171</v>
      </c>
      <c r="D60" s="18">
        <v>100</v>
      </c>
      <c r="E60" s="18" t="s">
        <v>167</v>
      </c>
      <c r="F60" s="18" t="s">
        <v>36</v>
      </c>
      <c r="G60" s="18">
        <v>4626</v>
      </c>
    </row>
    <row r="61" spans="1:7" x14ac:dyDescent="0.2">
      <c r="A61" s="18" t="s">
        <v>72</v>
      </c>
      <c r="B61" s="18" t="s">
        <v>165</v>
      </c>
      <c r="C61" s="18" t="s">
        <v>171</v>
      </c>
      <c r="D61" s="18">
        <v>11</v>
      </c>
      <c r="E61" s="18" t="s">
        <v>134</v>
      </c>
      <c r="F61" s="18" t="s">
        <v>33</v>
      </c>
      <c r="G61" s="18">
        <v>954</v>
      </c>
    </row>
    <row r="62" spans="1:7" x14ac:dyDescent="0.2">
      <c r="A62" s="18" t="s">
        <v>72</v>
      </c>
      <c r="B62" s="18" t="s">
        <v>165</v>
      </c>
      <c r="C62" s="18" t="s">
        <v>171</v>
      </c>
      <c r="D62" s="18">
        <v>110</v>
      </c>
      <c r="E62" s="18" t="s">
        <v>54</v>
      </c>
      <c r="F62" s="18" t="s">
        <v>55</v>
      </c>
      <c r="G62" s="18">
        <v>414</v>
      </c>
    </row>
    <row r="63" spans="1:7" x14ac:dyDescent="0.2">
      <c r="A63" s="18" t="s">
        <v>72</v>
      </c>
      <c r="B63" s="18" t="s">
        <v>165</v>
      </c>
      <c r="C63" s="18" t="s">
        <v>171</v>
      </c>
      <c r="D63" s="18">
        <v>111</v>
      </c>
      <c r="E63" s="18" t="s">
        <v>56</v>
      </c>
      <c r="F63" s="18" t="s">
        <v>55</v>
      </c>
      <c r="G63" s="18">
        <v>964</v>
      </c>
    </row>
    <row r="64" spans="1:7" x14ac:dyDescent="0.2">
      <c r="A64" s="18" t="s">
        <v>72</v>
      </c>
      <c r="B64" s="18" t="s">
        <v>165</v>
      </c>
      <c r="C64" s="18" t="s">
        <v>171</v>
      </c>
      <c r="D64" s="18">
        <v>112</v>
      </c>
      <c r="E64" s="18" t="s">
        <v>57</v>
      </c>
      <c r="F64" s="18" t="s">
        <v>55</v>
      </c>
      <c r="G64" s="18">
        <v>1661</v>
      </c>
    </row>
    <row r="65" spans="1:7" x14ac:dyDescent="0.2">
      <c r="A65" s="18" t="s">
        <v>72</v>
      </c>
      <c r="B65" s="18" t="s">
        <v>165</v>
      </c>
      <c r="C65" s="18" t="s">
        <v>171</v>
      </c>
      <c r="D65" s="18">
        <v>113</v>
      </c>
      <c r="E65" s="18" t="s">
        <v>73</v>
      </c>
      <c r="F65" s="18" t="s">
        <v>55</v>
      </c>
      <c r="G65" s="18">
        <v>16</v>
      </c>
    </row>
    <row r="66" spans="1:7" x14ac:dyDescent="0.2">
      <c r="A66" s="18" t="s">
        <v>72</v>
      </c>
      <c r="B66" s="18" t="s">
        <v>165</v>
      </c>
      <c r="C66" s="18" t="s">
        <v>171</v>
      </c>
      <c r="D66" s="18">
        <v>120</v>
      </c>
      <c r="E66" s="18" t="s">
        <v>58</v>
      </c>
      <c r="F66" s="18" t="s">
        <v>55</v>
      </c>
      <c r="G66" s="18">
        <v>931</v>
      </c>
    </row>
    <row r="67" spans="1:7" x14ac:dyDescent="0.2">
      <c r="A67" s="18" t="s">
        <v>72</v>
      </c>
      <c r="B67" s="18" t="s">
        <v>165</v>
      </c>
      <c r="C67" s="18" t="s">
        <v>171</v>
      </c>
      <c r="D67" s="18">
        <v>121</v>
      </c>
      <c r="E67" s="18" t="s">
        <v>59</v>
      </c>
      <c r="F67" s="18" t="s">
        <v>55</v>
      </c>
      <c r="G67" s="18">
        <v>2747</v>
      </c>
    </row>
    <row r="68" spans="1:7" x14ac:dyDescent="0.2">
      <c r="A68" s="18" t="s">
        <v>72</v>
      </c>
      <c r="B68" s="18" t="s">
        <v>165</v>
      </c>
      <c r="C68" s="18" t="s">
        <v>171</v>
      </c>
      <c r="D68" s="18">
        <v>122</v>
      </c>
      <c r="E68" s="18" t="s">
        <v>74</v>
      </c>
      <c r="F68" s="18" t="s">
        <v>55</v>
      </c>
      <c r="G68" s="18">
        <v>1</v>
      </c>
    </row>
    <row r="69" spans="1:7" x14ac:dyDescent="0.2">
      <c r="A69" s="18" t="s">
        <v>72</v>
      </c>
      <c r="B69" s="18" t="s">
        <v>165</v>
      </c>
      <c r="C69" s="18" t="s">
        <v>171</v>
      </c>
      <c r="D69" s="18">
        <v>123</v>
      </c>
      <c r="E69" s="18" t="s">
        <v>75</v>
      </c>
      <c r="F69" s="18" t="s">
        <v>55</v>
      </c>
      <c r="G69" s="18">
        <v>8</v>
      </c>
    </row>
    <row r="70" spans="1:7" x14ac:dyDescent="0.2">
      <c r="A70" s="18" t="s">
        <v>72</v>
      </c>
      <c r="B70" s="18" t="s">
        <v>165</v>
      </c>
      <c r="C70" s="18" t="s">
        <v>171</v>
      </c>
      <c r="D70" s="18">
        <v>13</v>
      </c>
      <c r="E70" s="18" t="s">
        <v>135</v>
      </c>
      <c r="F70" s="18" t="s">
        <v>33</v>
      </c>
      <c r="G70" s="18">
        <v>3</v>
      </c>
    </row>
    <row r="71" spans="1:7" x14ac:dyDescent="0.2">
      <c r="A71" s="18" t="s">
        <v>72</v>
      </c>
      <c r="B71" s="18" t="s">
        <v>165</v>
      </c>
      <c r="C71" s="18" t="s">
        <v>171</v>
      </c>
      <c r="D71" s="18">
        <v>130</v>
      </c>
      <c r="E71" s="18" t="s">
        <v>60</v>
      </c>
      <c r="F71" s="18" t="s">
        <v>55</v>
      </c>
      <c r="G71" s="18">
        <v>5666</v>
      </c>
    </row>
    <row r="72" spans="1:7" x14ac:dyDescent="0.2">
      <c r="A72" s="18" t="s">
        <v>72</v>
      </c>
      <c r="B72" s="18" t="s">
        <v>165</v>
      </c>
      <c r="C72" s="18" t="s">
        <v>171</v>
      </c>
      <c r="D72" s="18">
        <v>131</v>
      </c>
      <c r="E72" s="18" t="s">
        <v>61</v>
      </c>
      <c r="F72" s="18" t="s">
        <v>55</v>
      </c>
      <c r="G72" s="18">
        <v>76</v>
      </c>
    </row>
    <row r="73" spans="1:7" x14ac:dyDescent="0.2">
      <c r="A73" s="18" t="s">
        <v>72</v>
      </c>
      <c r="B73" s="18" t="s">
        <v>165</v>
      </c>
      <c r="C73" s="18" t="s">
        <v>171</v>
      </c>
      <c r="D73" s="18">
        <v>132</v>
      </c>
      <c r="E73" s="18" t="s">
        <v>46</v>
      </c>
      <c r="F73" s="18" t="s">
        <v>55</v>
      </c>
      <c r="G73" s="18">
        <v>1324</v>
      </c>
    </row>
    <row r="74" spans="1:7" x14ac:dyDescent="0.2">
      <c r="A74" s="18" t="s">
        <v>72</v>
      </c>
      <c r="B74" s="18" t="s">
        <v>165</v>
      </c>
      <c r="C74" s="18" t="s">
        <v>171</v>
      </c>
      <c r="D74" s="18">
        <v>133</v>
      </c>
      <c r="E74" s="18" t="s">
        <v>62</v>
      </c>
      <c r="F74" s="18" t="s">
        <v>55</v>
      </c>
      <c r="G74" s="18">
        <v>262</v>
      </c>
    </row>
    <row r="75" spans="1:7" x14ac:dyDescent="0.2">
      <c r="A75" s="18" t="s">
        <v>72</v>
      </c>
      <c r="B75" s="18" t="s">
        <v>165</v>
      </c>
      <c r="C75" s="18" t="s">
        <v>171</v>
      </c>
      <c r="D75" s="18">
        <v>140</v>
      </c>
      <c r="E75" s="18" t="s">
        <v>63</v>
      </c>
      <c r="F75" s="18" t="s">
        <v>55</v>
      </c>
      <c r="G75" s="18">
        <v>297</v>
      </c>
    </row>
    <row r="76" spans="1:7" x14ac:dyDescent="0.2">
      <c r="A76" s="18" t="s">
        <v>72</v>
      </c>
      <c r="B76" s="18" t="s">
        <v>165</v>
      </c>
      <c r="C76" s="18" t="s">
        <v>171</v>
      </c>
      <c r="D76" s="18">
        <v>141</v>
      </c>
      <c r="E76" s="18" t="s">
        <v>64</v>
      </c>
      <c r="F76" s="18" t="s">
        <v>55</v>
      </c>
      <c r="G76" s="18">
        <v>5689</v>
      </c>
    </row>
    <row r="77" spans="1:7" x14ac:dyDescent="0.2">
      <c r="A77" s="18" t="s">
        <v>72</v>
      </c>
      <c r="B77" s="18" t="s">
        <v>165</v>
      </c>
      <c r="C77" s="18" t="s">
        <v>171</v>
      </c>
      <c r="D77" s="18">
        <v>142</v>
      </c>
      <c r="E77" s="18" t="s">
        <v>117</v>
      </c>
      <c r="F77" s="18" t="s">
        <v>55</v>
      </c>
      <c r="G77" s="18">
        <v>1</v>
      </c>
    </row>
    <row r="78" spans="1:7" x14ac:dyDescent="0.2">
      <c r="A78" s="18" t="s">
        <v>72</v>
      </c>
      <c r="B78" s="18" t="s">
        <v>165</v>
      </c>
      <c r="C78" s="18" t="s">
        <v>171</v>
      </c>
      <c r="D78" s="18">
        <v>20</v>
      </c>
      <c r="E78" s="18" t="s">
        <v>35</v>
      </c>
      <c r="F78" s="18" t="s">
        <v>36</v>
      </c>
      <c r="G78" s="18">
        <v>6721</v>
      </c>
    </row>
    <row r="79" spans="1:7" x14ac:dyDescent="0.2">
      <c r="A79" s="18" t="s">
        <v>72</v>
      </c>
      <c r="B79" s="18" t="s">
        <v>165</v>
      </c>
      <c r="C79" s="18" t="s">
        <v>171</v>
      </c>
      <c r="D79" s="18">
        <v>21</v>
      </c>
      <c r="E79" s="18" t="s">
        <v>37</v>
      </c>
      <c r="F79" s="18" t="s">
        <v>36</v>
      </c>
      <c r="G79" s="18">
        <v>2391</v>
      </c>
    </row>
    <row r="80" spans="1:7" x14ac:dyDescent="0.2">
      <c r="A80" s="18" t="s">
        <v>72</v>
      </c>
      <c r="B80" s="18" t="s">
        <v>165</v>
      </c>
      <c r="C80" s="18" t="s">
        <v>171</v>
      </c>
      <c r="D80" s="18">
        <v>22</v>
      </c>
      <c r="E80" s="18" t="s">
        <v>38</v>
      </c>
      <c r="F80" s="18" t="s">
        <v>36</v>
      </c>
      <c r="G80" s="18">
        <v>1036</v>
      </c>
    </row>
    <row r="81" spans="1:7" x14ac:dyDescent="0.2">
      <c r="A81" s="18" t="s">
        <v>72</v>
      </c>
      <c r="B81" s="18" t="s">
        <v>165</v>
      </c>
      <c r="C81" s="18" t="s">
        <v>171</v>
      </c>
      <c r="D81" s="18">
        <v>23</v>
      </c>
      <c r="E81" s="18" t="s">
        <v>39</v>
      </c>
      <c r="F81" s="18" t="s">
        <v>36</v>
      </c>
      <c r="G81" s="18">
        <v>9356</v>
      </c>
    </row>
    <row r="82" spans="1:7" x14ac:dyDescent="0.2">
      <c r="A82" s="18" t="s">
        <v>72</v>
      </c>
      <c r="B82" s="18" t="s">
        <v>165</v>
      </c>
      <c r="C82" s="18" t="s">
        <v>171</v>
      </c>
      <c r="D82" s="18">
        <v>30</v>
      </c>
      <c r="E82" s="18" t="s">
        <v>40</v>
      </c>
      <c r="F82" s="18" t="s">
        <v>36</v>
      </c>
      <c r="G82" s="18">
        <v>740</v>
      </c>
    </row>
    <row r="83" spans="1:7" x14ac:dyDescent="0.2">
      <c r="A83" s="18" t="s">
        <v>72</v>
      </c>
      <c r="B83" s="18" t="s">
        <v>165</v>
      </c>
      <c r="C83" s="18" t="s">
        <v>171</v>
      </c>
      <c r="D83" s="18">
        <v>31</v>
      </c>
      <c r="E83" s="18" t="s">
        <v>41</v>
      </c>
      <c r="F83" s="18" t="s">
        <v>36</v>
      </c>
      <c r="G83" s="18">
        <v>9932</v>
      </c>
    </row>
    <row r="84" spans="1:7" x14ac:dyDescent="0.2">
      <c r="A84" s="18" t="s">
        <v>72</v>
      </c>
      <c r="B84" s="18" t="s">
        <v>165</v>
      </c>
      <c r="C84" s="18" t="s">
        <v>171</v>
      </c>
      <c r="D84" s="18">
        <v>32</v>
      </c>
      <c r="E84" s="18" t="s">
        <v>42</v>
      </c>
      <c r="F84" s="18" t="s">
        <v>36</v>
      </c>
      <c r="G84" s="18">
        <v>296</v>
      </c>
    </row>
    <row r="85" spans="1:7" x14ac:dyDescent="0.2">
      <c r="A85" s="18" t="s">
        <v>72</v>
      </c>
      <c r="B85" s="18" t="s">
        <v>165</v>
      </c>
      <c r="C85" s="18" t="s">
        <v>171</v>
      </c>
      <c r="D85" s="18">
        <v>33</v>
      </c>
      <c r="E85" s="18" t="s">
        <v>43</v>
      </c>
      <c r="F85" s="18" t="s">
        <v>36</v>
      </c>
      <c r="G85" s="18">
        <v>309</v>
      </c>
    </row>
    <row r="86" spans="1:7" x14ac:dyDescent="0.2">
      <c r="A86" s="18" t="s">
        <v>72</v>
      </c>
      <c r="B86" s="18" t="s">
        <v>165</v>
      </c>
      <c r="C86" s="18" t="s">
        <v>171</v>
      </c>
      <c r="D86" s="18">
        <v>34</v>
      </c>
      <c r="E86" s="18" t="s">
        <v>44</v>
      </c>
      <c r="F86" s="18" t="s">
        <v>36</v>
      </c>
      <c r="G86" s="18">
        <v>116</v>
      </c>
    </row>
    <row r="87" spans="1:7" x14ac:dyDescent="0.2">
      <c r="A87" s="18" t="s">
        <v>72</v>
      </c>
      <c r="B87" s="18" t="s">
        <v>165</v>
      </c>
      <c r="C87" s="18" t="s">
        <v>171</v>
      </c>
      <c r="D87" s="18">
        <v>40</v>
      </c>
      <c r="E87" s="18" t="s">
        <v>40</v>
      </c>
      <c r="F87" s="18" t="s">
        <v>36</v>
      </c>
      <c r="G87" s="18">
        <v>20</v>
      </c>
    </row>
    <row r="88" spans="1:7" x14ac:dyDescent="0.2">
      <c r="A88" s="18" t="s">
        <v>72</v>
      </c>
      <c r="B88" s="18" t="s">
        <v>165</v>
      </c>
      <c r="C88" s="18" t="s">
        <v>171</v>
      </c>
      <c r="D88" s="18">
        <v>41</v>
      </c>
      <c r="E88" s="18" t="s">
        <v>41</v>
      </c>
      <c r="F88" s="18" t="s">
        <v>36</v>
      </c>
      <c r="G88" s="18">
        <v>265</v>
      </c>
    </row>
    <row r="89" spans="1:7" x14ac:dyDescent="0.2">
      <c r="A89" s="18" t="s">
        <v>72</v>
      </c>
      <c r="B89" s="18" t="s">
        <v>165</v>
      </c>
      <c r="C89" s="18" t="s">
        <v>171</v>
      </c>
      <c r="D89" s="18">
        <v>42</v>
      </c>
      <c r="E89" s="18" t="s">
        <v>42</v>
      </c>
      <c r="F89" s="18" t="s">
        <v>36</v>
      </c>
      <c r="G89" s="18">
        <v>31</v>
      </c>
    </row>
    <row r="90" spans="1:7" x14ac:dyDescent="0.2">
      <c r="A90" s="18" t="s">
        <v>72</v>
      </c>
      <c r="B90" s="18" t="s">
        <v>165</v>
      </c>
      <c r="C90" s="18" t="s">
        <v>171</v>
      </c>
      <c r="D90" s="18">
        <v>43</v>
      </c>
      <c r="E90" s="18" t="s">
        <v>43</v>
      </c>
      <c r="F90" s="18" t="s">
        <v>36</v>
      </c>
      <c r="G90" s="18">
        <v>2</v>
      </c>
    </row>
    <row r="91" spans="1:7" x14ac:dyDescent="0.2">
      <c r="A91" s="18" t="s">
        <v>72</v>
      </c>
      <c r="B91" s="18" t="s">
        <v>165</v>
      </c>
      <c r="C91" s="18" t="s">
        <v>171</v>
      </c>
      <c r="D91" s="18">
        <v>44</v>
      </c>
      <c r="E91" s="18" t="s">
        <v>44</v>
      </c>
      <c r="F91" s="18" t="s">
        <v>36</v>
      </c>
      <c r="G91" s="18">
        <v>3</v>
      </c>
    </row>
    <row r="92" spans="1:7" x14ac:dyDescent="0.2">
      <c r="A92" s="18" t="s">
        <v>72</v>
      </c>
      <c r="B92" s="18" t="s">
        <v>165</v>
      </c>
      <c r="C92" s="18" t="s">
        <v>171</v>
      </c>
      <c r="D92" s="18">
        <v>50</v>
      </c>
      <c r="E92" s="18" t="s">
        <v>40</v>
      </c>
      <c r="F92" s="18" t="s">
        <v>36</v>
      </c>
      <c r="G92" s="18">
        <v>37</v>
      </c>
    </row>
    <row r="93" spans="1:7" x14ac:dyDescent="0.2">
      <c r="A93" s="18" t="s">
        <v>72</v>
      </c>
      <c r="B93" s="18" t="s">
        <v>165</v>
      </c>
      <c r="C93" s="18" t="s">
        <v>171</v>
      </c>
      <c r="D93" s="18">
        <v>51</v>
      </c>
      <c r="E93" s="18" t="s">
        <v>41</v>
      </c>
      <c r="F93" s="18" t="s">
        <v>36</v>
      </c>
      <c r="G93" s="18">
        <v>367</v>
      </c>
    </row>
    <row r="94" spans="1:7" x14ac:dyDescent="0.2">
      <c r="A94" s="18" t="s">
        <v>72</v>
      </c>
      <c r="B94" s="18" t="s">
        <v>165</v>
      </c>
      <c r="C94" s="18" t="s">
        <v>171</v>
      </c>
      <c r="D94" s="18">
        <v>52</v>
      </c>
      <c r="E94" s="18" t="s">
        <v>42</v>
      </c>
      <c r="F94" s="18" t="s">
        <v>36</v>
      </c>
      <c r="G94" s="18">
        <v>15</v>
      </c>
    </row>
    <row r="95" spans="1:7" x14ac:dyDescent="0.2">
      <c r="A95" s="18" t="s">
        <v>72</v>
      </c>
      <c r="B95" s="18" t="s">
        <v>165</v>
      </c>
      <c r="C95" s="18" t="s">
        <v>171</v>
      </c>
      <c r="D95" s="18">
        <v>53</v>
      </c>
      <c r="E95" s="18" t="s">
        <v>43</v>
      </c>
      <c r="F95" s="18" t="s">
        <v>36</v>
      </c>
      <c r="G95" s="18">
        <v>94</v>
      </c>
    </row>
    <row r="96" spans="1:7" x14ac:dyDescent="0.2">
      <c r="A96" s="18" t="s">
        <v>72</v>
      </c>
      <c r="B96" s="18" t="s">
        <v>165</v>
      </c>
      <c r="C96" s="18" t="s">
        <v>171</v>
      </c>
      <c r="D96" s="18">
        <v>54</v>
      </c>
      <c r="E96" s="18" t="s">
        <v>44</v>
      </c>
      <c r="F96" s="18" t="s">
        <v>36</v>
      </c>
      <c r="G96" s="18">
        <v>24</v>
      </c>
    </row>
    <row r="97" spans="1:7" x14ac:dyDescent="0.2">
      <c r="A97" s="18" t="s">
        <v>72</v>
      </c>
      <c r="B97" s="18" t="s">
        <v>165</v>
      </c>
      <c r="C97" s="18" t="s">
        <v>171</v>
      </c>
      <c r="D97" s="18">
        <v>60</v>
      </c>
      <c r="E97" s="18" t="s">
        <v>40</v>
      </c>
      <c r="F97" s="18" t="s">
        <v>36</v>
      </c>
      <c r="G97" s="18">
        <v>9</v>
      </c>
    </row>
    <row r="98" spans="1:7" x14ac:dyDescent="0.2">
      <c r="A98" s="18" t="s">
        <v>72</v>
      </c>
      <c r="B98" s="18" t="s">
        <v>165</v>
      </c>
      <c r="C98" s="18" t="s">
        <v>171</v>
      </c>
      <c r="D98" s="18">
        <v>61</v>
      </c>
      <c r="E98" s="18" t="s">
        <v>41</v>
      </c>
      <c r="F98" s="18" t="s">
        <v>36</v>
      </c>
      <c r="G98" s="18">
        <v>80</v>
      </c>
    </row>
    <row r="99" spans="1:7" x14ac:dyDescent="0.2">
      <c r="A99" s="18" t="s">
        <v>72</v>
      </c>
      <c r="B99" s="18" t="s">
        <v>165</v>
      </c>
      <c r="C99" s="18" t="s">
        <v>171</v>
      </c>
      <c r="D99" s="18">
        <v>62</v>
      </c>
      <c r="E99" s="18" t="s">
        <v>42</v>
      </c>
      <c r="F99" s="18" t="s">
        <v>36</v>
      </c>
      <c r="G99" s="18">
        <v>11</v>
      </c>
    </row>
    <row r="100" spans="1:7" x14ac:dyDescent="0.2">
      <c r="A100" s="18" t="s">
        <v>72</v>
      </c>
      <c r="B100" s="18" t="s">
        <v>165</v>
      </c>
      <c r="C100" s="18" t="s">
        <v>171</v>
      </c>
      <c r="D100" s="18">
        <v>63</v>
      </c>
      <c r="E100" s="18" t="s">
        <v>43</v>
      </c>
      <c r="F100" s="18" t="s">
        <v>36</v>
      </c>
      <c r="G100" s="18">
        <v>13</v>
      </c>
    </row>
    <row r="101" spans="1:7" x14ac:dyDescent="0.2">
      <c r="A101" s="18" t="s">
        <v>72</v>
      </c>
      <c r="B101" s="18" t="s">
        <v>165</v>
      </c>
      <c r="C101" s="18" t="s">
        <v>171</v>
      </c>
      <c r="D101" s="18">
        <v>64</v>
      </c>
      <c r="E101" s="18" t="s">
        <v>44</v>
      </c>
      <c r="F101" s="18" t="s">
        <v>36</v>
      </c>
      <c r="G101" s="18">
        <v>3</v>
      </c>
    </row>
    <row r="102" spans="1:7" x14ac:dyDescent="0.2">
      <c r="A102" s="18" t="s">
        <v>72</v>
      </c>
      <c r="B102" s="18" t="s">
        <v>165</v>
      </c>
      <c r="C102" s="18" t="s">
        <v>171</v>
      </c>
      <c r="D102" s="18">
        <v>70</v>
      </c>
      <c r="E102" s="18" t="s">
        <v>40</v>
      </c>
      <c r="F102" s="18" t="s">
        <v>36</v>
      </c>
      <c r="G102" s="18">
        <v>264</v>
      </c>
    </row>
    <row r="103" spans="1:7" x14ac:dyDescent="0.2">
      <c r="A103" s="18" t="s">
        <v>72</v>
      </c>
      <c r="B103" s="18" t="s">
        <v>165</v>
      </c>
      <c r="C103" s="18" t="s">
        <v>171</v>
      </c>
      <c r="D103" s="18">
        <v>71</v>
      </c>
      <c r="E103" s="18" t="s">
        <v>41</v>
      </c>
      <c r="F103" s="18" t="s">
        <v>36</v>
      </c>
      <c r="G103" s="18">
        <v>4715</v>
      </c>
    </row>
    <row r="104" spans="1:7" x14ac:dyDescent="0.2">
      <c r="A104" s="18" t="s">
        <v>72</v>
      </c>
      <c r="B104" s="18" t="s">
        <v>165</v>
      </c>
      <c r="C104" s="18" t="s">
        <v>171</v>
      </c>
      <c r="D104" s="18">
        <v>72</v>
      </c>
      <c r="E104" s="18" t="s">
        <v>42</v>
      </c>
      <c r="F104" s="18" t="s">
        <v>36</v>
      </c>
      <c r="G104" s="18">
        <v>429</v>
      </c>
    </row>
    <row r="105" spans="1:7" x14ac:dyDescent="0.2">
      <c r="A105" s="18" t="s">
        <v>72</v>
      </c>
      <c r="B105" s="18" t="s">
        <v>165</v>
      </c>
      <c r="C105" s="18" t="s">
        <v>171</v>
      </c>
      <c r="D105" s="18">
        <v>73</v>
      </c>
      <c r="E105" s="18" t="s">
        <v>43</v>
      </c>
      <c r="F105" s="18" t="s">
        <v>36</v>
      </c>
      <c r="G105" s="18">
        <v>110</v>
      </c>
    </row>
    <row r="106" spans="1:7" x14ac:dyDescent="0.2">
      <c r="A106" s="18" t="s">
        <v>72</v>
      </c>
      <c r="B106" s="18" t="s">
        <v>165</v>
      </c>
      <c r="C106" s="18" t="s">
        <v>171</v>
      </c>
      <c r="D106" s="18">
        <v>74</v>
      </c>
      <c r="E106" s="18" t="s">
        <v>44</v>
      </c>
      <c r="F106" s="18" t="s">
        <v>36</v>
      </c>
      <c r="G106" s="18">
        <v>47</v>
      </c>
    </row>
    <row r="107" spans="1:7" x14ac:dyDescent="0.2">
      <c r="A107" s="18" t="s">
        <v>72</v>
      </c>
      <c r="B107" s="18" t="s">
        <v>165</v>
      </c>
      <c r="C107" s="18" t="s">
        <v>171</v>
      </c>
      <c r="D107" s="18">
        <v>80</v>
      </c>
      <c r="E107" s="18" t="s">
        <v>168</v>
      </c>
      <c r="F107" s="18" t="s">
        <v>36</v>
      </c>
      <c r="G107" s="18">
        <v>1017</v>
      </c>
    </row>
    <row r="108" spans="1:7" x14ac:dyDescent="0.2">
      <c r="A108" s="18" t="s">
        <v>72</v>
      </c>
      <c r="B108" s="18" t="s">
        <v>165</v>
      </c>
      <c r="C108" s="18" t="s">
        <v>171</v>
      </c>
      <c r="D108" s="18">
        <v>81</v>
      </c>
      <c r="E108" s="18" t="s">
        <v>46</v>
      </c>
      <c r="F108" s="18" t="s">
        <v>36</v>
      </c>
      <c r="G108" s="18">
        <v>1710</v>
      </c>
    </row>
    <row r="109" spans="1:7" x14ac:dyDescent="0.2">
      <c r="A109" s="18" t="s">
        <v>72</v>
      </c>
      <c r="B109" s="18" t="s">
        <v>165</v>
      </c>
      <c r="C109" s="18" t="s">
        <v>171</v>
      </c>
      <c r="D109" s="18">
        <v>82</v>
      </c>
      <c r="E109" s="18" t="s">
        <v>47</v>
      </c>
      <c r="F109" s="18" t="s">
        <v>36</v>
      </c>
      <c r="G109" s="18">
        <v>1487</v>
      </c>
    </row>
    <row r="110" spans="1:7" x14ac:dyDescent="0.2">
      <c r="A110" s="18" t="s">
        <v>72</v>
      </c>
      <c r="B110" s="18" t="s">
        <v>165</v>
      </c>
      <c r="C110" s="18" t="s">
        <v>171</v>
      </c>
      <c r="D110" s="18">
        <v>83</v>
      </c>
      <c r="E110" s="18" t="s">
        <v>48</v>
      </c>
      <c r="F110" s="18" t="s">
        <v>36</v>
      </c>
      <c r="G110" s="18">
        <v>4882</v>
      </c>
    </row>
    <row r="111" spans="1:7" x14ac:dyDescent="0.2">
      <c r="A111" s="18" t="s">
        <v>72</v>
      </c>
      <c r="B111" s="18" t="s">
        <v>165</v>
      </c>
      <c r="C111" s="18" t="s">
        <v>171</v>
      </c>
      <c r="D111" s="18">
        <v>84</v>
      </c>
      <c r="E111" s="18" t="s">
        <v>49</v>
      </c>
      <c r="F111" s="18" t="s">
        <v>36</v>
      </c>
      <c r="G111" s="18">
        <v>263</v>
      </c>
    </row>
    <row r="112" spans="1:7" x14ac:dyDescent="0.2">
      <c r="A112" s="18" t="s">
        <v>72</v>
      </c>
      <c r="B112" s="18" t="s">
        <v>165</v>
      </c>
      <c r="C112" s="18" t="s">
        <v>171</v>
      </c>
      <c r="D112" s="18">
        <v>90</v>
      </c>
      <c r="E112" s="18" t="s">
        <v>169</v>
      </c>
      <c r="F112" s="18" t="s">
        <v>36</v>
      </c>
      <c r="G112" s="18">
        <v>470</v>
      </c>
    </row>
    <row r="113" spans="1:7" x14ac:dyDescent="0.2">
      <c r="A113" s="18" t="s">
        <v>72</v>
      </c>
      <c r="B113" s="18" t="s">
        <v>165</v>
      </c>
      <c r="C113" s="18" t="s">
        <v>171</v>
      </c>
      <c r="D113" s="18">
        <v>91</v>
      </c>
      <c r="E113" s="18" t="s">
        <v>51</v>
      </c>
      <c r="F113" s="18" t="s">
        <v>36</v>
      </c>
      <c r="G113" s="18">
        <v>249</v>
      </c>
    </row>
    <row r="114" spans="1:7" x14ac:dyDescent="0.2">
      <c r="A114" s="18" t="s">
        <v>72</v>
      </c>
      <c r="B114" s="18" t="s">
        <v>165</v>
      </c>
      <c r="C114" s="18" t="s">
        <v>171</v>
      </c>
      <c r="D114" s="18">
        <v>92</v>
      </c>
      <c r="E114" s="18" t="s">
        <v>170</v>
      </c>
      <c r="F114" s="18" t="s">
        <v>36</v>
      </c>
      <c r="G114" s="18">
        <v>68</v>
      </c>
    </row>
    <row r="115" spans="1:7" x14ac:dyDescent="0.2">
      <c r="A115" s="18" t="s">
        <v>72</v>
      </c>
      <c r="B115" s="18" t="s">
        <v>165</v>
      </c>
      <c r="C115" s="18" t="s">
        <v>172</v>
      </c>
      <c r="D115" s="18">
        <v>10</v>
      </c>
      <c r="E115" s="18" t="s">
        <v>32</v>
      </c>
      <c r="F115" s="18" t="s">
        <v>33</v>
      </c>
      <c r="G115" s="18">
        <v>1778</v>
      </c>
    </row>
    <row r="116" spans="1:7" x14ac:dyDescent="0.2">
      <c r="A116" s="18" t="s">
        <v>72</v>
      </c>
      <c r="B116" s="18" t="s">
        <v>165</v>
      </c>
      <c r="C116" s="18" t="s">
        <v>172</v>
      </c>
      <c r="D116" s="18">
        <v>100</v>
      </c>
      <c r="E116" s="18" t="s">
        <v>167</v>
      </c>
      <c r="F116" s="18" t="s">
        <v>36</v>
      </c>
      <c r="G116" s="18">
        <v>4437</v>
      </c>
    </row>
    <row r="117" spans="1:7" x14ac:dyDescent="0.2">
      <c r="A117" s="18" t="s">
        <v>72</v>
      </c>
      <c r="B117" s="18" t="s">
        <v>165</v>
      </c>
      <c r="C117" s="18" t="s">
        <v>172</v>
      </c>
      <c r="D117" s="18">
        <v>11</v>
      </c>
      <c r="E117" s="18" t="s">
        <v>134</v>
      </c>
      <c r="F117" s="18" t="s">
        <v>33</v>
      </c>
      <c r="G117" s="18">
        <v>845</v>
      </c>
    </row>
    <row r="118" spans="1:7" x14ac:dyDescent="0.2">
      <c r="A118" s="18" t="s">
        <v>72</v>
      </c>
      <c r="B118" s="18" t="s">
        <v>165</v>
      </c>
      <c r="C118" s="18" t="s">
        <v>172</v>
      </c>
      <c r="D118" s="18">
        <v>110</v>
      </c>
      <c r="E118" s="18" t="s">
        <v>54</v>
      </c>
      <c r="F118" s="18" t="s">
        <v>55</v>
      </c>
      <c r="G118" s="18">
        <v>512</v>
      </c>
    </row>
    <row r="119" spans="1:7" x14ac:dyDescent="0.2">
      <c r="A119" s="18" t="s">
        <v>72</v>
      </c>
      <c r="B119" s="18" t="s">
        <v>165</v>
      </c>
      <c r="C119" s="18" t="s">
        <v>172</v>
      </c>
      <c r="D119" s="18">
        <v>111</v>
      </c>
      <c r="E119" s="18" t="s">
        <v>56</v>
      </c>
      <c r="F119" s="18" t="s">
        <v>55</v>
      </c>
      <c r="G119" s="18">
        <v>1056</v>
      </c>
    </row>
    <row r="120" spans="1:7" x14ac:dyDescent="0.2">
      <c r="A120" s="18" t="s">
        <v>72</v>
      </c>
      <c r="B120" s="18" t="s">
        <v>165</v>
      </c>
      <c r="C120" s="18" t="s">
        <v>172</v>
      </c>
      <c r="D120" s="18">
        <v>112</v>
      </c>
      <c r="E120" s="18" t="s">
        <v>57</v>
      </c>
      <c r="F120" s="18" t="s">
        <v>55</v>
      </c>
      <c r="G120" s="18">
        <v>1179</v>
      </c>
    </row>
    <row r="121" spans="1:7" x14ac:dyDescent="0.2">
      <c r="A121" s="18" t="s">
        <v>72</v>
      </c>
      <c r="B121" s="18" t="s">
        <v>165</v>
      </c>
      <c r="C121" s="18" t="s">
        <v>172</v>
      </c>
      <c r="D121" s="18">
        <v>113</v>
      </c>
      <c r="E121" s="18" t="s">
        <v>73</v>
      </c>
      <c r="F121" s="18" t="s">
        <v>55</v>
      </c>
      <c r="G121" s="18">
        <v>13</v>
      </c>
    </row>
    <row r="122" spans="1:7" x14ac:dyDescent="0.2">
      <c r="A122" s="18" t="s">
        <v>72</v>
      </c>
      <c r="B122" s="18" t="s">
        <v>165</v>
      </c>
      <c r="C122" s="18" t="s">
        <v>172</v>
      </c>
      <c r="D122" s="18">
        <v>120</v>
      </c>
      <c r="E122" s="18" t="s">
        <v>58</v>
      </c>
      <c r="F122" s="18" t="s">
        <v>55</v>
      </c>
      <c r="G122" s="18">
        <v>794</v>
      </c>
    </row>
    <row r="123" spans="1:7" x14ac:dyDescent="0.2">
      <c r="A123" s="18" t="s">
        <v>72</v>
      </c>
      <c r="B123" s="18" t="s">
        <v>165</v>
      </c>
      <c r="C123" s="18" t="s">
        <v>172</v>
      </c>
      <c r="D123" s="18">
        <v>121</v>
      </c>
      <c r="E123" s="18" t="s">
        <v>59</v>
      </c>
      <c r="F123" s="18" t="s">
        <v>55</v>
      </c>
      <c r="G123" s="18">
        <v>2347</v>
      </c>
    </row>
    <row r="124" spans="1:7" x14ac:dyDescent="0.2">
      <c r="A124" s="18" t="s">
        <v>72</v>
      </c>
      <c r="B124" s="18" t="s">
        <v>165</v>
      </c>
      <c r="C124" s="18" t="s">
        <v>172</v>
      </c>
      <c r="D124" s="18">
        <v>123</v>
      </c>
      <c r="E124" s="18" t="s">
        <v>75</v>
      </c>
      <c r="F124" s="18" t="s">
        <v>55</v>
      </c>
      <c r="G124" s="18">
        <v>1</v>
      </c>
    </row>
    <row r="125" spans="1:7" x14ac:dyDescent="0.2">
      <c r="A125" s="18" t="s">
        <v>72</v>
      </c>
      <c r="B125" s="18" t="s">
        <v>165</v>
      </c>
      <c r="C125" s="18" t="s">
        <v>172</v>
      </c>
      <c r="D125" s="18">
        <v>13</v>
      </c>
      <c r="E125" s="18" t="s">
        <v>135</v>
      </c>
      <c r="F125" s="18" t="s">
        <v>33</v>
      </c>
      <c r="G125" s="18">
        <v>16</v>
      </c>
    </row>
    <row r="126" spans="1:7" x14ac:dyDescent="0.2">
      <c r="A126" s="18" t="s">
        <v>72</v>
      </c>
      <c r="B126" s="18" t="s">
        <v>165</v>
      </c>
      <c r="C126" s="18" t="s">
        <v>172</v>
      </c>
      <c r="D126" s="18">
        <v>130</v>
      </c>
      <c r="E126" s="18" t="s">
        <v>60</v>
      </c>
      <c r="F126" s="18" t="s">
        <v>55</v>
      </c>
      <c r="G126" s="18">
        <v>3811</v>
      </c>
    </row>
    <row r="127" spans="1:7" x14ac:dyDescent="0.2">
      <c r="A127" s="18" t="s">
        <v>72</v>
      </c>
      <c r="B127" s="18" t="s">
        <v>165</v>
      </c>
      <c r="C127" s="18" t="s">
        <v>172</v>
      </c>
      <c r="D127" s="18">
        <v>131</v>
      </c>
      <c r="E127" s="18" t="s">
        <v>61</v>
      </c>
      <c r="F127" s="18" t="s">
        <v>55</v>
      </c>
      <c r="G127" s="18">
        <v>108</v>
      </c>
    </row>
    <row r="128" spans="1:7" x14ac:dyDescent="0.2">
      <c r="A128" s="18" t="s">
        <v>72</v>
      </c>
      <c r="B128" s="18" t="s">
        <v>165</v>
      </c>
      <c r="C128" s="18" t="s">
        <v>172</v>
      </c>
      <c r="D128" s="18">
        <v>132</v>
      </c>
      <c r="E128" s="18" t="s">
        <v>46</v>
      </c>
      <c r="F128" s="18" t="s">
        <v>55</v>
      </c>
      <c r="G128" s="18">
        <v>2269</v>
      </c>
    </row>
    <row r="129" spans="1:7" x14ac:dyDescent="0.2">
      <c r="A129" s="18" t="s">
        <v>72</v>
      </c>
      <c r="B129" s="18" t="s">
        <v>165</v>
      </c>
      <c r="C129" s="18" t="s">
        <v>172</v>
      </c>
      <c r="D129" s="18">
        <v>133</v>
      </c>
      <c r="E129" s="18" t="s">
        <v>62</v>
      </c>
      <c r="F129" s="18" t="s">
        <v>55</v>
      </c>
      <c r="G129" s="18">
        <v>661</v>
      </c>
    </row>
    <row r="130" spans="1:7" x14ac:dyDescent="0.2">
      <c r="A130" s="18" t="s">
        <v>72</v>
      </c>
      <c r="B130" s="18" t="s">
        <v>165</v>
      </c>
      <c r="C130" s="18" t="s">
        <v>172</v>
      </c>
      <c r="D130" s="18">
        <v>140</v>
      </c>
      <c r="E130" s="18" t="s">
        <v>63</v>
      </c>
      <c r="F130" s="18" t="s">
        <v>55</v>
      </c>
      <c r="G130" s="18">
        <v>262</v>
      </c>
    </row>
    <row r="131" spans="1:7" x14ac:dyDescent="0.2">
      <c r="A131" s="18" t="s">
        <v>72</v>
      </c>
      <c r="B131" s="18" t="s">
        <v>165</v>
      </c>
      <c r="C131" s="18" t="s">
        <v>172</v>
      </c>
      <c r="D131" s="18">
        <v>141</v>
      </c>
      <c r="E131" s="18" t="s">
        <v>64</v>
      </c>
      <c r="F131" s="18" t="s">
        <v>55</v>
      </c>
      <c r="G131" s="18">
        <v>5522</v>
      </c>
    </row>
    <row r="132" spans="1:7" x14ac:dyDescent="0.2">
      <c r="A132" s="18" t="s">
        <v>72</v>
      </c>
      <c r="B132" s="18" t="s">
        <v>165</v>
      </c>
      <c r="C132" s="18" t="s">
        <v>172</v>
      </c>
      <c r="D132" s="18">
        <v>143</v>
      </c>
      <c r="E132" s="18" t="s">
        <v>77</v>
      </c>
      <c r="F132" s="18" t="s">
        <v>55</v>
      </c>
      <c r="G132" s="18">
        <v>1</v>
      </c>
    </row>
    <row r="133" spans="1:7" x14ac:dyDescent="0.2">
      <c r="A133" s="18" t="s">
        <v>72</v>
      </c>
      <c r="B133" s="18" t="s">
        <v>165</v>
      </c>
      <c r="C133" s="18" t="s">
        <v>172</v>
      </c>
      <c r="D133" s="18">
        <v>20</v>
      </c>
      <c r="E133" s="18" t="s">
        <v>35</v>
      </c>
      <c r="F133" s="18" t="s">
        <v>36</v>
      </c>
      <c r="G133" s="18">
        <v>6568</v>
      </c>
    </row>
    <row r="134" spans="1:7" x14ac:dyDescent="0.2">
      <c r="A134" s="18" t="s">
        <v>72</v>
      </c>
      <c r="B134" s="18" t="s">
        <v>165</v>
      </c>
      <c r="C134" s="18" t="s">
        <v>172</v>
      </c>
      <c r="D134" s="18">
        <v>21</v>
      </c>
      <c r="E134" s="18" t="s">
        <v>37</v>
      </c>
      <c r="F134" s="18" t="s">
        <v>36</v>
      </c>
      <c r="G134" s="18">
        <v>2053</v>
      </c>
    </row>
    <row r="135" spans="1:7" x14ac:dyDescent="0.2">
      <c r="A135" s="18" t="s">
        <v>72</v>
      </c>
      <c r="B135" s="18" t="s">
        <v>165</v>
      </c>
      <c r="C135" s="18" t="s">
        <v>172</v>
      </c>
      <c r="D135" s="18">
        <v>22</v>
      </c>
      <c r="E135" s="18" t="s">
        <v>38</v>
      </c>
      <c r="F135" s="18" t="s">
        <v>36</v>
      </c>
      <c r="G135" s="18">
        <v>1174</v>
      </c>
    </row>
    <row r="136" spans="1:7" x14ac:dyDescent="0.2">
      <c r="A136" s="18" t="s">
        <v>72</v>
      </c>
      <c r="B136" s="18" t="s">
        <v>165</v>
      </c>
      <c r="C136" s="18" t="s">
        <v>172</v>
      </c>
      <c r="D136" s="18">
        <v>23</v>
      </c>
      <c r="E136" s="18" t="s">
        <v>39</v>
      </c>
      <c r="F136" s="18" t="s">
        <v>36</v>
      </c>
      <c r="G136" s="18">
        <v>8861</v>
      </c>
    </row>
    <row r="137" spans="1:7" x14ac:dyDescent="0.2">
      <c r="A137" s="18" t="s">
        <v>72</v>
      </c>
      <c r="B137" s="18" t="s">
        <v>165</v>
      </c>
      <c r="C137" s="18" t="s">
        <v>172</v>
      </c>
      <c r="D137" s="18">
        <v>30</v>
      </c>
      <c r="E137" s="18" t="s">
        <v>40</v>
      </c>
      <c r="F137" s="18" t="s">
        <v>36</v>
      </c>
      <c r="G137" s="18">
        <v>653</v>
      </c>
    </row>
    <row r="138" spans="1:7" x14ac:dyDescent="0.2">
      <c r="A138" s="18" t="s">
        <v>72</v>
      </c>
      <c r="B138" s="18" t="s">
        <v>165</v>
      </c>
      <c r="C138" s="18" t="s">
        <v>172</v>
      </c>
      <c r="D138" s="18">
        <v>31</v>
      </c>
      <c r="E138" s="18" t="s">
        <v>41</v>
      </c>
      <c r="F138" s="18" t="s">
        <v>36</v>
      </c>
      <c r="G138" s="18">
        <v>9353</v>
      </c>
    </row>
    <row r="139" spans="1:7" x14ac:dyDescent="0.2">
      <c r="A139" s="18" t="s">
        <v>72</v>
      </c>
      <c r="B139" s="18" t="s">
        <v>165</v>
      </c>
      <c r="C139" s="18" t="s">
        <v>172</v>
      </c>
      <c r="D139" s="18">
        <v>32</v>
      </c>
      <c r="E139" s="18" t="s">
        <v>42</v>
      </c>
      <c r="F139" s="18" t="s">
        <v>36</v>
      </c>
      <c r="G139" s="18">
        <v>548</v>
      </c>
    </row>
    <row r="140" spans="1:7" x14ac:dyDescent="0.2">
      <c r="A140" s="18" t="s">
        <v>72</v>
      </c>
      <c r="B140" s="18" t="s">
        <v>165</v>
      </c>
      <c r="C140" s="18" t="s">
        <v>172</v>
      </c>
      <c r="D140" s="18">
        <v>33</v>
      </c>
      <c r="E140" s="18" t="s">
        <v>43</v>
      </c>
      <c r="F140" s="18" t="s">
        <v>36</v>
      </c>
      <c r="G140" s="18">
        <v>359</v>
      </c>
    </row>
    <row r="141" spans="1:7" x14ac:dyDescent="0.2">
      <c r="A141" s="18" t="s">
        <v>72</v>
      </c>
      <c r="B141" s="18" t="s">
        <v>165</v>
      </c>
      <c r="C141" s="18" t="s">
        <v>172</v>
      </c>
      <c r="D141" s="18">
        <v>34</v>
      </c>
      <c r="E141" s="18" t="s">
        <v>44</v>
      </c>
      <c r="F141" s="18" t="s">
        <v>36</v>
      </c>
      <c r="G141" s="18">
        <v>142</v>
      </c>
    </row>
    <row r="142" spans="1:7" x14ac:dyDescent="0.2">
      <c r="A142" s="18" t="s">
        <v>72</v>
      </c>
      <c r="B142" s="18" t="s">
        <v>165</v>
      </c>
      <c r="C142" s="18" t="s">
        <v>172</v>
      </c>
      <c r="D142" s="18">
        <v>40</v>
      </c>
      <c r="E142" s="18" t="s">
        <v>40</v>
      </c>
      <c r="F142" s="18" t="s">
        <v>36</v>
      </c>
      <c r="G142" s="18">
        <v>23</v>
      </c>
    </row>
    <row r="143" spans="1:7" x14ac:dyDescent="0.2">
      <c r="A143" s="18" t="s">
        <v>72</v>
      </c>
      <c r="B143" s="18" t="s">
        <v>165</v>
      </c>
      <c r="C143" s="18" t="s">
        <v>172</v>
      </c>
      <c r="D143" s="18">
        <v>41</v>
      </c>
      <c r="E143" s="18" t="s">
        <v>41</v>
      </c>
      <c r="F143" s="18" t="s">
        <v>36</v>
      </c>
      <c r="G143" s="18">
        <v>467</v>
      </c>
    </row>
    <row r="144" spans="1:7" x14ac:dyDescent="0.2">
      <c r="A144" s="18" t="s">
        <v>72</v>
      </c>
      <c r="B144" s="18" t="s">
        <v>165</v>
      </c>
      <c r="C144" s="18" t="s">
        <v>172</v>
      </c>
      <c r="D144" s="18">
        <v>42</v>
      </c>
      <c r="E144" s="18" t="s">
        <v>42</v>
      </c>
      <c r="F144" s="18" t="s">
        <v>36</v>
      </c>
      <c r="G144" s="18">
        <v>286</v>
      </c>
    </row>
    <row r="145" spans="1:7" x14ac:dyDescent="0.2">
      <c r="A145" s="18" t="s">
        <v>72</v>
      </c>
      <c r="B145" s="18" t="s">
        <v>165</v>
      </c>
      <c r="C145" s="18" t="s">
        <v>172</v>
      </c>
      <c r="D145" s="18">
        <v>43</v>
      </c>
      <c r="E145" s="18" t="s">
        <v>43</v>
      </c>
      <c r="F145" s="18" t="s">
        <v>36</v>
      </c>
      <c r="G145" s="18">
        <v>7</v>
      </c>
    </row>
    <row r="146" spans="1:7" x14ac:dyDescent="0.2">
      <c r="A146" s="18" t="s">
        <v>72</v>
      </c>
      <c r="B146" s="18" t="s">
        <v>165</v>
      </c>
      <c r="C146" s="18" t="s">
        <v>172</v>
      </c>
      <c r="D146" s="18">
        <v>44</v>
      </c>
      <c r="E146" s="18" t="s">
        <v>44</v>
      </c>
      <c r="F146" s="18" t="s">
        <v>36</v>
      </c>
      <c r="G146" s="18">
        <v>2</v>
      </c>
    </row>
    <row r="147" spans="1:7" x14ac:dyDescent="0.2">
      <c r="A147" s="18" t="s">
        <v>72</v>
      </c>
      <c r="B147" s="18" t="s">
        <v>165</v>
      </c>
      <c r="C147" s="18" t="s">
        <v>172</v>
      </c>
      <c r="D147" s="18">
        <v>50</v>
      </c>
      <c r="E147" s="18" t="s">
        <v>40</v>
      </c>
      <c r="F147" s="18" t="s">
        <v>36</v>
      </c>
      <c r="G147" s="18">
        <v>48</v>
      </c>
    </row>
    <row r="148" spans="1:7" x14ac:dyDescent="0.2">
      <c r="A148" s="18" t="s">
        <v>72</v>
      </c>
      <c r="B148" s="18" t="s">
        <v>165</v>
      </c>
      <c r="C148" s="18" t="s">
        <v>172</v>
      </c>
      <c r="D148" s="18">
        <v>51</v>
      </c>
      <c r="E148" s="18" t="s">
        <v>41</v>
      </c>
      <c r="F148" s="18" t="s">
        <v>36</v>
      </c>
      <c r="G148" s="18">
        <v>312</v>
      </c>
    </row>
    <row r="149" spans="1:7" x14ac:dyDescent="0.2">
      <c r="A149" s="18" t="s">
        <v>72</v>
      </c>
      <c r="B149" s="18" t="s">
        <v>165</v>
      </c>
      <c r="C149" s="18" t="s">
        <v>172</v>
      </c>
      <c r="D149" s="18">
        <v>52</v>
      </c>
      <c r="E149" s="18" t="s">
        <v>42</v>
      </c>
      <c r="F149" s="18" t="s">
        <v>36</v>
      </c>
      <c r="G149" s="18">
        <v>33</v>
      </c>
    </row>
    <row r="150" spans="1:7" x14ac:dyDescent="0.2">
      <c r="A150" s="18" t="s">
        <v>72</v>
      </c>
      <c r="B150" s="18" t="s">
        <v>165</v>
      </c>
      <c r="C150" s="18" t="s">
        <v>172</v>
      </c>
      <c r="D150" s="18">
        <v>53</v>
      </c>
      <c r="E150" s="18" t="s">
        <v>43</v>
      </c>
      <c r="F150" s="18" t="s">
        <v>36</v>
      </c>
      <c r="G150" s="18">
        <v>91</v>
      </c>
    </row>
    <row r="151" spans="1:7" x14ac:dyDescent="0.2">
      <c r="A151" s="18" t="s">
        <v>72</v>
      </c>
      <c r="B151" s="18" t="s">
        <v>165</v>
      </c>
      <c r="C151" s="18" t="s">
        <v>172</v>
      </c>
      <c r="D151" s="18">
        <v>54</v>
      </c>
      <c r="E151" s="18" t="s">
        <v>44</v>
      </c>
      <c r="F151" s="18" t="s">
        <v>36</v>
      </c>
      <c r="G151" s="18">
        <v>30</v>
      </c>
    </row>
    <row r="152" spans="1:7" x14ac:dyDescent="0.2">
      <c r="A152" s="18" t="s">
        <v>72</v>
      </c>
      <c r="B152" s="18" t="s">
        <v>165</v>
      </c>
      <c r="C152" s="18" t="s">
        <v>172</v>
      </c>
      <c r="D152" s="18">
        <v>60</v>
      </c>
      <c r="E152" s="18" t="s">
        <v>40</v>
      </c>
      <c r="F152" s="18" t="s">
        <v>36</v>
      </c>
      <c r="G152" s="18">
        <v>9</v>
      </c>
    </row>
    <row r="153" spans="1:7" x14ac:dyDescent="0.2">
      <c r="A153" s="18" t="s">
        <v>72</v>
      </c>
      <c r="B153" s="18" t="s">
        <v>165</v>
      </c>
      <c r="C153" s="18" t="s">
        <v>172</v>
      </c>
      <c r="D153" s="18">
        <v>61</v>
      </c>
      <c r="E153" s="18" t="s">
        <v>41</v>
      </c>
      <c r="F153" s="18" t="s">
        <v>36</v>
      </c>
      <c r="G153" s="18">
        <v>71</v>
      </c>
    </row>
    <row r="154" spans="1:7" x14ac:dyDescent="0.2">
      <c r="A154" s="18" t="s">
        <v>72</v>
      </c>
      <c r="B154" s="18" t="s">
        <v>165</v>
      </c>
      <c r="C154" s="18" t="s">
        <v>172</v>
      </c>
      <c r="D154" s="18">
        <v>62</v>
      </c>
      <c r="E154" s="18" t="s">
        <v>42</v>
      </c>
      <c r="F154" s="18" t="s">
        <v>36</v>
      </c>
      <c r="G154" s="18">
        <v>16</v>
      </c>
    </row>
    <row r="155" spans="1:7" x14ac:dyDescent="0.2">
      <c r="A155" s="18" t="s">
        <v>72</v>
      </c>
      <c r="B155" s="18" t="s">
        <v>165</v>
      </c>
      <c r="C155" s="18" t="s">
        <v>172</v>
      </c>
      <c r="D155" s="18">
        <v>63</v>
      </c>
      <c r="E155" s="18" t="s">
        <v>43</v>
      </c>
      <c r="F155" s="18" t="s">
        <v>36</v>
      </c>
      <c r="G155" s="18">
        <v>11</v>
      </c>
    </row>
    <row r="156" spans="1:7" x14ac:dyDescent="0.2">
      <c r="A156" s="18" t="s">
        <v>72</v>
      </c>
      <c r="B156" s="18" t="s">
        <v>165</v>
      </c>
      <c r="C156" s="18" t="s">
        <v>172</v>
      </c>
      <c r="D156" s="18">
        <v>64</v>
      </c>
      <c r="E156" s="18" t="s">
        <v>44</v>
      </c>
      <c r="F156" s="18" t="s">
        <v>36</v>
      </c>
      <c r="G156" s="18">
        <v>5</v>
      </c>
    </row>
    <row r="157" spans="1:7" x14ac:dyDescent="0.2">
      <c r="A157" s="18" t="s">
        <v>72</v>
      </c>
      <c r="B157" s="18" t="s">
        <v>165</v>
      </c>
      <c r="C157" s="18" t="s">
        <v>172</v>
      </c>
      <c r="D157" s="18">
        <v>70</v>
      </c>
      <c r="E157" s="18" t="s">
        <v>40</v>
      </c>
      <c r="F157" s="18" t="s">
        <v>36</v>
      </c>
      <c r="G157" s="18">
        <v>258</v>
      </c>
    </row>
    <row r="158" spans="1:7" x14ac:dyDescent="0.2">
      <c r="A158" s="18" t="s">
        <v>72</v>
      </c>
      <c r="B158" s="18" t="s">
        <v>165</v>
      </c>
      <c r="C158" s="18" t="s">
        <v>172</v>
      </c>
      <c r="D158" s="18">
        <v>71</v>
      </c>
      <c r="E158" s="18" t="s">
        <v>41</v>
      </c>
      <c r="F158" s="18" t="s">
        <v>36</v>
      </c>
      <c r="G158" s="18">
        <v>4205</v>
      </c>
    </row>
    <row r="159" spans="1:7" x14ac:dyDescent="0.2">
      <c r="A159" s="18" t="s">
        <v>72</v>
      </c>
      <c r="B159" s="18" t="s">
        <v>165</v>
      </c>
      <c r="C159" s="18" t="s">
        <v>172</v>
      </c>
      <c r="D159" s="18">
        <v>72</v>
      </c>
      <c r="E159" s="18" t="s">
        <v>42</v>
      </c>
      <c r="F159" s="18" t="s">
        <v>36</v>
      </c>
      <c r="G159" s="18">
        <v>491</v>
      </c>
    </row>
    <row r="160" spans="1:7" x14ac:dyDescent="0.2">
      <c r="A160" s="18" t="s">
        <v>72</v>
      </c>
      <c r="B160" s="18" t="s">
        <v>165</v>
      </c>
      <c r="C160" s="18" t="s">
        <v>172</v>
      </c>
      <c r="D160" s="18">
        <v>73</v>
      </c>
      <c r="E160" s="18" t="s">
        <v>43</v>
      </c>
      <c r="F160" s="18" t="s">
        <v>36</v>
      </c>
      <c r="G160" s="18">
        <v>128</v>
      </c>
    </row>
    <row r="161" spans="1:7" x14ac:dyDescent="0.2">
      <c r="A161" s="18" t="s">
        <v>72</v>
      </c>
      <c r="B161" s="18" t="s">
        <v>165</v>
      </c>
      <c r="C161" s="18" t="s">
        <v>172</v>
      </c>
      <c r="D161" s="18">
        <v>74</v>
      </c>
      <c r="E161" s="18" t="s">
        <v>44</v>
      </c>
      <c r="F161" s="18" t="s">
        <v>36</v>
      </c>
      <c r="G161" s="18">
        <v>67</v>
      </c>
    </row>
    <row r="162" spans="1:7" x14ac:dyDescent="0.2">
      <c r="A162" s="18" t="s">
        <v>72</v>
      </c>
      <c r="B162" s="18" t="s">
        <v>165</v>
      </c>
      <c r="C162" s="18" t="s">
        <v>172</v>
      </c>
      <c r="D162" s="18">
        <v>80</v>
      </c>
      <c r="E162" s="18" t="s">
        <v>168</v>
      </c>
      <c r="F162" s="18" t="s">
        <v>36</v>
      </c>
      <c r="G162" s="18">
        <v>309</v>
      </c>
    </row>
    <row r="163" spans="1:7" x14ac:dyDescent="0.2">
      <c r="A163" s="18" t="s">
        <v>72</v>
      </c>
      <c r="B163" s="18" t="s">
        <v>165</v>
      </c>
      <c r="C163" s="18" t="s">
        <v>172</v>
      </c>
      <c r="D163" s="18">
        <v>81</v>
      </c>
      <c r="E163" s="18" t="s">
        <v>46</v>
      </c>
      <c r="F163" s="18" t="s">
        <v>36</v>
      </c>
      <c r="G163" s="18">
        <v>2315</v>
      </c>
    </row>
    <row r="164" spans="1:7" x14ac:dyDescent="0.2">
      <c r="A164" s="18" t="s">
        <v>72</v>
      </c>
      <c r="B164" s="18" t="s">
        <v>165</v>
      </c>
      <c r="C164" s="18" t="s">
        <v>172</v>
      </c>
      <c r="D164" s="18">
        <v>82</v>
      </c>
      <c r="E164" s="18" t="s">
        <v>47</v>
      </c>
      <c r="F164" s="18" t="s">
        <v>36</v>
      </c>
      <c r="G164" s="18">
        <v>1367</v>
      </c>
    </row>
    <row r="165" spans="1:7" x14ac:dyDescent="0.2">
      <c r="A165" s="18" t="s">
        <v>72</v>
      </c>
      <c r="B165" s="18" t="s">
        <v>165</v>
      </c>
      <c r="C165" s="18" t="s">
        <v>172</v>
      </c>
      <c r="D165" s="18">
        <v>83</v>
      </c>
      <c r="E165" s="18" t="s">
        <v>48</v>
      </c>
      <c r="F165" s="18" t="s">
        <v>36</v>
      </c>
      <c r="G165" s="18">
        <v>4350</v>
      </c>
    </row>
    <row r="166" spans="1:7" x14ac:dyDescent="0.2">
      <c r="A166" s="18" t="s">
        <v>72</v>
      </c>
      <c r="B166" s="18" t="s">
        <v>165</v>
      </c>
      <c r="C166" s="18" t="s">
        <v>172</v>
      </c>
      <c r="D166" s="18">
        <v>84</v>
      </c>
      <c r="E166" s="18" t="s">
        <v>49</v>
      </c>
      <c r="F166" s="18" t="s">
        <v>36</v>
      </c>
      <c r="G166" s="18">
        <v>256</v>
      </c>
    </row>
    <row r="167" spans="1:7" x14ac:dyDescent="0.2">
      <c r="A167" s="18" t="s">
        <v>72</v>
      </c>
      <c r="B167" s="18" t="s">
        <v>165</v>
      </c>
      <c r="C167" s="18" t="s">
        <v>172</v>
      </c>
      <c r="D167" s="18">
        <v>90</v>
      </c>
      <c r="E167" s="18" t="s">
        <v>169</v>
      </c>
      <c r="F167" s="18" t="s">
        <v>36</v>
      </c>
      <c r="G167" s="18">
        <v>450</v>
      </c>
    </row>
    <row r="168" spans="1:7" x14ac:dyDescent="0.2">
      <c r="A168" s="18" t="s">
        <v>72</v>
      </c>
      <c r="B168" s="18" t="s">
        <v>165</v>
      </c>
      <c r="C168" s="18" t="s">
        <v>172</v>
      </c>
      <c r="D168" s="18">
        <v>91</v>
      </c>
      <c r="E168" s="18" t="s">
        <v>51</v>
      </c>
      <c r="F168" s="18" t="s">
        <v>36</v>
      </c>
      <c r="G168" s="18">
        <v>143</v>
      </c>
    </row>
    <row r="169" spans="1:7" x14ac:dyDescent="0.2">
      <c r="A169" s="18" t="s">
        <v>72</v>
      </c>
      <c r="B169" s="18" t="s">
        <v>165</v>
      </c>
      <c r="C169" s="18" t="s">
        <v>172</v>
      </c>
      <c r="D169" s="18">
        <v>92</v>
      </c>
      <c r="E169" s="18" t="s">
        <v>170</v>
      </c>
      <c r="F169" s="18" t="s">
        <v>36</v>
      </c>
      <c r="G169" s="18">
        <v>180</v>
      </c>
    </row>
    <row r="170" spans="1:7" x14ac:dyDescent="0.2">
      <c r="A170" s="18" t="s">
        <v>72</v>
      </c>
      <c r="B170" s="18" t="s">
        <v>173</v>
      </c>
      <c r="C170" s="18" t="s">
        <v>174</v>
      </c>
      <c r="D170" s="18">
        <v>10</v>
      </c>
      <c r="E170" s="18" t="s">
        <v>32</v>
      </c>
      <c r="F170" s="18" t="s">
        <v>33</v>
      </c>
      <c r="G170" s="18">
        <v>1612</v>
      </c>
    </row>
    <row r="171" spans="1:7" x14ac:dyDescent="0.2">
      <c r="A171" s="18" t="s">
        <v>72</v>
      </c>
      <c r="B171" s="18" t="s">
        <v>173</v>
      </c>
      <c r="C171" s="18" t="s">
        <v>174</v>
      </c>
      <c r="D171" s="18">
        <v>100</v>
      </c>
      <c r="E171" s="18" t="s">
        <v>167</v>
      </c>
      <c r="F171" s="18" t="s">
        <v>36</v>
      </c>
      <c r="G171" s="18">
        <v>2958</v>
      </c>
    </row>
    <row r="172" spans="1:7" x14ac:dyDescent="0.2">
      <c r="A172" s="18" t="s">
        <v>72</v>
      </c>
      <c r="B172" s="18" t="s">
        <v>173</v>
      </c>
      <c r="C172" s="18" t="s">
        <v>174</v>
      </c>
      <c r="D172" s="18">
        <v>11</v>
      </c>
      <c r="E172" s="18" t="s">
        <v>134</v>
      </c>
      <c r="F172" s="18" t="s">
        <v>33</v>
      </c>
      <c r="G172" s="18">
        <v>801</v>
      </c>
    </row>
    <row r="173" spans="1:7" x14ac:dyDescent="0.2">
      <c r="A173" s="18" t="s">
        <v>72</v>
      </c>
      <c r="B173" s="18" t="s">
        <v>173</v>
      </c>
      <c r="C173" s="18" t="s">
        <v>174</v>
      </c>
      <c r="D173" s="18">
        <v>110</v>
      </c>
      <c r="E173" s="18" t="s">
        <v>54</v>
      </c>
      <c r="F173" s="18" t="s">
        <v>55</v>
      </c>
      <c r="G173" s="18">
        <v>404</v>
      </c>
    </row>
    <row r="174" spans="1:7" x14ac:dyDescent="0.2">
      <c r="A174" s="18" t="s">
        <v>72</v>
      </c>
      <c r="B174" s="18" t="s">
        <v>173</v>
      </c>
      <c r="C174" s="18" t="s">
        <v>174</v>
      </c>
      <c r="D174" s="18">
        <v>111</v>
      </c>
      <c r="E174" s="18" t="s">
        <v>56</v>
      </c>
      <c r="F174" s="18" t="s">
        <v>55</v>
      </c>
      <c r="G174" s="18">
        <v>918</v>
      </c>
    </row>
    <row r="175" spans="1:7" x14ac:dyDescent="0.2">
      <c r="A175" s="18" t="s">
        <v>72</v>
      </c>
      <c r="B175" s="18" t="s">
        <v>173</v>
      </c>
      <c r="C175" s="18" t="s">
        <v>174</v>
      </c>
      <c r="D175" s="18">
        <v>112</v>
      </c>
      <c r="E175" s="18" t="s">
        <v>57</v>
      </c>
      <c r="F175" s="18" t="s">
        <v>55</v>
      </c>
      <c r="G175" s="18">
        <v>1070</v>
      </c>
    </row>
    <row r="176" spans="1:7" x14ac:dyDescent="0.2">
      <c r="A176" s="18" t="s">
        <v>72</v>
      </c>
      <c r="B176" s="18" t="s">
        <v>173</v>
      </c>
      <c r="C176" s="18" t="s">
        <v>174</v>
      </c>
      <c r="D176" s="18">
        <v>113</v>
      </c>
      <c r="E176" s="18" t="s">
        <v>73</v>
      </c>
      <c r="F176" s="18" t="s">
        <v>55</v>
      </c>
      <c r="G176" s="18">
        <v>15</v>
      </c>
    </row>
    <row r="177" spans="1:7" x14ac:dyDescent="0.2">
      <c r="A177" s="18" t="s">
        <v>72</v>
      </c>
      <c r="B177" s="18" t="s">
        <v>173</v>
      </c>
      <c r="C177" s="18" t="s">
        <v>174</v>
      </c>
      <c r="D177" s="18">
        <v>120</v>
      </c>
      <c r="E177" s="18" t="s">
        <v>58</v>
      </c>
      <c r="F177" s="18" t="s">
        <v>55</v>
      </c>
      <c r="G177" s="18">
        <v>673</v>
      </c>
    </row>
    <row r="178" spans="1:7" x14ac:dyDescent="0.2">
      <c r="A178" s="18" t="s">
        <v>72</v>
      </c>
      <c r="B178" s="18" t="s">
        <v>173</v>
      </c>
      <c r="C178" s="18" t="s">
        <v>174</v>
      </c>
      <c r="D178" s="18">
        <v>121</v>
      </c>
      <c r="E178" s="18" t="s">
        <v>59</v>
      </c>
      <c r="F178" s="18" t="s">
        <v>55</v>
      </c>
      <c r="G178" s="18">
        <v>2111</v>
      </c>
    </row>
    <row r="179" spans="1:7" x14ac:dyDescent="0.2">
      <c r="A179" s="18" t="s">
        <v>72</v>
      </c>
      <c r="B179" s="18" t="s">
        <v>173</v>
      </c>
      <c r="C179" s="18" t="s">
        <v>174</v>
      </c>
      <c r="D179" s="18">
        <v>123</v>
      </c>
      <c r="E179" s="18" t="s">
        <v>75</v>
      </c>
      <c r="F179" s="18" t="s">
        <v>55</v>
      </c>
      <c r="G179" s="18">
        <v>3</v>
      </c>
    </row>
    <row r="180" spans="1:7" x14ac:dyDescent="0.2">
      <c r="A180" s="18" t="s">
        <v>72</v>
      </c>
      <c r="B180" s="18" t="s">
        <v>173</v>
      </c>
      <c r="C180" s="18" t="s">
        <v>174</v>
      </c>
      <c r="D180" s="18">
        <v>13</v>
      </c>
      <c r="E180" s="18" t="s">
        <v>135</v>
      </c>
      <c r="F180" s="18" t="s">
        <v>33</v>
      </c>
      <c r="G180" s="18">
        <v>10</v>
      </c>
    </row>
    <row r="181" spans="1:7" x14ac:dyDescent="0.2">
      <c r="A181" s="18" t="s">
        <v>72</v>
      </c>
      <c r="B181" s="18" t="s">
        <v>173</v>
      </c>
      <c r="C181" s="18" t="s">
        <v>174</v>
      </c>
      <c r="D181" s="18">
        <v>130</v>
      </c>
      <c r="E181" s="18" t="s">
        <v>60</v>
      </c>
      <c r="F181" s="18" t="s">
        <v>55</v>
      </c>
      <c r="G181" s="18">
        <v>4085</v>
      </c>
    </row>
    <row r="182" spans="1:7" x14ac:dyDescent="0.2">
      <c r="A182" s="18" t="s">
        <v>72</v>
      </c>
      <c r="B182" s="18" t="s">
        <v>173</v>
      </c>
      <c r="C182" s="18" t="s">
        <v>174</v>
      </c>
      <c r="D182" s="18">
        <v>131</v>
      </c>
      <c r="E182" s="18" t="s">
        <v>61</v>
      </c>
      <c r="F182" s="18" t="s">
        <v>55</v>
      </c>
      <c r="G182" s="18">
        <v>95</v>
      </c>
    </row>
    <row r="183" spans="1:7" x14ac:dyDescent="0.2">
      <c r="A183" s="18" t="s">
        <v>72</v>
      </c>
      <c r="B183" s="18" t="s">
        <v>173</v>
      </c>
      <c r="C183" s="18" t="s">
        <v>174</v>
      </c>
      <c r="D183" s="18">
        <v>132</v>
      </c>
      <c r="E183" s="18" t="s">
        <v>46</v>
      </c>
      <c r="F183" s="18" t="s">
        <v>55</v>
      </c>
      <c r="G183" s="18">
        <v>1658</v>
      </c>
    </row>
    <row r="184" spans="1:7" x14ac:dyDescent="0.2">
      <c r="A184" s="18" t="s">
        <v>72</v>
      </c>
      <c r="B184" s="18" t="s">
        <v>173</v>
      </c>
      <c r="C184" s="18" t="s">
        <v>174</v>
      </c>
      <c r="D184" s="18">
        <v>133</v>
      </c>
      <c r="E184" s="18" t="s">
        <v>62</v>
      </c>
      <c r="F184" s="18" t="s">
        <v>55</v>
      </c>
      <c r="G184" s="18">
        <v>593</v>
      </c>
    </row>
    <row r="185" spans="1:7" x14ac:dyDescent="0.2">
      <c r="A185" s="18" t="s">
        <v>72</v>
      </c>
      <c r="B185" s="18" t="s">
        <v>173</v>
      </c>
      <c r="C185" s="18" t="s">
        <v>174</v>
      </c>
      <c r="D185" s="18">
        <v>140</v>
      </c>
      <c r="E185" s="18" t="s">
        <v>63</v>
      </c>
      <c r="F185" s="18" t="s">
        <v>55</v>
      </c>
      <c r="G185" s="18">
        <v>301</v>
      </c>
    </row>
    <row r="186" spans="1:7" x14ac:dyDescent="0.2">
      <c r="A186" s="18" t="s">
        <v>72</v>
      </c>
      <c r="B186" s="18" t="s">
        <v>173</v>
      </c>
      <c r="C186" s="18" t="s">
        <v>174</v>
      </c>
      <c r="D186" s="18">
        <v>141</v>
      </c>
      <c r="E186" s="18" t="s">
        <v>64</v>
      </c>
      <c r="F186" s="18" t="s">
        <v>55</v>
      </c>
      <c r="G186" s="18">
        <v>4651</v>
      </c>
    </row>
    <row r="187" spans="1:7" x14ac:dyDescent="0.2">
      <c r="A187" s="18" t="s">
        <v>72</v>
      </c>
      <c r="B187" s="18" t="s">
        <v>173</v>
      </c>
      <c r="C187" s="18" t="s">
        <v>174</v>
      </c>
      <c r="D187" s="18">
        <v>20</v>
      </c>
      <c r="E187" s="18" t="s">
        <v>35</v>
      </c>
      <c r="F187" s="18" t="s">
        <v>36</v>
      </c>
      <c r="G187" s="18">
        <v>6196</v>
      </c>
    </row>
    <row r="188" spans="1:7" x14ac:dyDescent="0.2">
      <c r="A188" s="18" t="s">
        <v>72</v>
      </c>
      <c r="B188" s="18" t="s">
        <v>173</v>
      </c>
      <c r="C188" s="18" t="s">
        <v>174</v>
      </c>
      <c r="D188" s="18">
        <v>21</v>
      </c>
      <c r="E188" s="18" t="s">
        <v>37</v>
      </c>
      <c r="F188" s="18" t="s">
        <v>36</v>
      </c>
      <c r="G188" s="18">
        <v>2216</v>
      </c>
    </row>
    <row r="189" spans="1:7" x14ac:dyDescent="0.2">
      <c r="A189" s="18" t="s">
        <v>72</v>
      </c>
      <c r="B189" s="18" t="s">
        <v>173</v>
      </c>
      <c r="C189" s="18" t="s">
        <v>174</v>
      </c>
      <c r="D189" s="18">
        <v>22</v>
      </c>
      <c r="E189" s="18" t="s">
        <v>38</v>
      </c>
      <c r="F189" s="18" t="s">
        <v>36</v>
      </c>
      <c r="G189" s="18">
        <v>967</v>
      </c>
    </row>
    <row r="190" spans="1:7" x14ac:dyDescent="0.2">
      <c r="A190" s="18" t="s">
        <v>72</v>
      </c>
      <c r="B190" s="18" t="s">
        <v>173</v>
      </c>
      <c r="C190" s="18" t="s">
        <v>174</v>
      </c>
      <c r="D190" s="18">
        <v>23</v>
      </c>
      <c r="E190" s="18" t="s">
        <v>39</v>
      </c>
      <c r="F190" s="18" t="s">
        <v>36</v>
      </c>
      <c r="G190" s="18">
        <v>8004</v>
      </c>
    </row>
    <row r="191" spans="1:7" x14ac:dyDescent="0.2">
      <c r="A191" s="18" t="s">
        <v>72</v>
      </c>
      <c r="B191" s="18" t="s">
        <v>173</v>
      </c>
      <c r="C191" s="18" t="s">
        <v>174</v>
      </c>
      <c r="D191" s="18">
        <v>30</v>
      </c>
      <c r="E191" s="18" t="s">
        <v>40</v>
      </c>
      <c r="F191" s="18" t="s">
        <v>36</v>
      </c>
      <c r="G191" s="18">
        <v>511</v>
      </c>
    </row>
    <row r="192" spans="1:7" x14ac:dyDescent="0.2">
      <c r="A192" s="18" t="s">
        <v>72</v>
      </c>
      <c r="B192" s="18" t="s">
        <v>173</v>
      </c>
      <c r="C192" s="18" t="s">
        <v>174</v>
      </c>
      <c r="D192" s="18">
        <v>31</v>
      </c>
      <c r="E192" s="18" t="s">
        <v>41</v>
      </c>
      <c r="F192" s="18" t="s">
        <v>36</v>
      </c>
      <c r="G192" s="18">
        <v>6408</v>
      </c>
    </row>
    <row r="193" spans="1:7" x14ac:dyDescent="0.2">
      <c r="A193" s="18" t="s">
        <v>72</v>
      </c>
      <c r="B193" s="18" t="s">
        <v>173</v>
      </c>
      <c r="C193" s="18" t="s">
        <v>174</v>
      </c>
      <c r="D193" s="18">
        <v>32</v>
      </c>
      <c r="E193" s="18" t="s">
        <v>42</v>
      </c>
      <c r="F193" s="18" t="s">
        <v>36</v>
      </c>
      <c r="G193" s="18">
        <v>285</v>
      </c>
    </row>
    <row r="194" spans="1:7" x14ac:dyDescent="0.2">
      <c r="A194" s="18" t="s">
        <v>72</v>
      </c>
      <c r="B194" s="18" t="s">
        <v>173</v>
      </c>
      <c r="C194" s="18" t="s">
        <v>174</v>
      </c>
      <c r="D194" s="18">
        <v>33</v>
      </c>
      <c r="E194" s="18" t="s">
        <v>43</v>
      </c>
      <c r="F194" s="18" t="s">
        <v>36</v>
      </c>
      <c r="G194" s="18">
        <v>270</v>
      </c>
    </row>
    <row r="195" spans="1:7" x14ac:dyDescent="0.2">
      <c r="A195" s="18" t="s">
        <v>72</v>
      </c>
      <c r="B195" s="18" t="s">
        <v>173</v>
      </c>
      <c r="C195" s="18" t="s">
        <v>174</v>
      </c>
      <c r="D195" s="18">
        <v>34</v>
      </c>
      <c r="E195" s="18" t="s">
        <v>44</v>
      </c>
      <c r="F195" s="18" t="s">
        <v>36</v>
      </c>
      <c r="G195" s="18">
        <v>88</v>
      </c>
    </row>
    <row r="196" spans="1:7" x14ac:dyDescent="0.2">
      <c r="A196" s="18" t="s">
        <v>72</v>
      </c>
      <c r="B196" s="18" t="s">
        <v>173</v>
      </c>
      <c r="C196" s="18" t="s">
        <v>174</v>
      </c>
      <c r="D196" s="18">
        <v>40</v>
      </c>
      <c r="E196" s="18" t="s">
        <v>40</v>
      </c>
      <c r="F196" s="18" t="s">
        <v>36</v>
      </c>
      <c r="G196" s="18">
        <v>25</v>
      </c>
    </row>
    <row r="197" spans="1:7" x14ac:dyDescent="0.2">
      <c r="A197" s="18" t="s">
        <v>72</v>
      </c>
      <c r="B197" s="18" t="s">
        <v>173</v>
      </c>
      <c r="C197" s="18" t="s">
        <v>174</v>
      </c>
      <c r="D197" s="18">
        <v>41</v>
      </c>
      <c r="E197" s="18" t="s">
        <v>41</v>
      </c>
      <c r="F197" s="18" t="s">
        <v>36</v>
      </c>
      <c r="G197" s="18">
        <v>258</v>
      </c>
    </row>
    <row r="198" spans="1:7" x14ac:dyDescent="0.2">
      <c r="A198" s="18" t="s">
        <v>72</v>
      </c>
      <c r="B198" s="18" t="s">
        <v>173</v>
      </c>
      <c r="C198" s="18" t="s">
        <v>174</v>
      </c>
      <c r="D198" s="18">
        <v>42</v>
      </c>
      <c r="E198" s="18" t="s">
        <v>42</v>
      </c>
      <c r="F198" s="18" t="s">
        <v>36</v>
      </c>
      <c r="G198" s="18">
        <v>29</v>
      </c>
    </row>
    <row r="199" spans="1:7" x14ac:dyDescent="0.2">
      <c r="A199" s="18" t="s">
        <v>72</v>
      </c>
      <c r="B199" s="18" t="s">
        <v>173</v>
      </c>
      <c r="C199" s="18" t="s">
        <v>174</v>
      </c>
      <c r="D199" s="18">
        <v>43</v>
      </c>
      <c r="E199" s="18" t="s">
        <v>43</v>
      </c>
      <c r="F199" s="18" t="s">
        <v>36</v>
      </c>
      <c r="G199" s="18">
        <v>1</v>
      </c>
    </row>
    <row r="200" spans="1:7" x14ac:dyDescent="0.2">
      <c r="A200" s="18" t="s">
        <v>72</v>
      </c>
      <c r="B200" s="18" t="s">
        <v>173</v>
      </c>
      <c r="C200" s="18" t="s">
        <v>174</v>
      </c>
      <c r="D200" s="18">
        <v>44</v>
      </c>
      <c r="E200" s="18" t="s">
        <v>44</v>
      </c>
      <c r="F200" s="18" t="s">
        <v>36</v>
      </c>
      <c r="G200" s="18">
        <v>4</v>
      </c>
    </row>
    <row r="201" spans="1:7" x14ac:dyDescent="0.2">
      <c r="A201" s="18" t="s">
        <v>72</v>
      </c>
      <c r="B201" s="18" t="s">
        <v>173</v>
      </c>
      <c r="C201" s="18" t="s">
        <v>174</v>
      </c>
      <c r="D201" s="18">
        <v>50</v>
      </c>
      <c r="E201" s="18" t="s">
        <v>40</v>
      </c>
      <c r="F201" s="18" t="s">
        <v>36</v>
      </c>
      <c r="G201" s="18">
        <v>42</v>
      </c>
    </row>
    <row r="202" spans="1:7" x14ac:dyDescent="0.2">
      <c r="A202" s="18" t="s">
        <v>72</v>
      </c>
      <c r="B202" s="18" t="s">
        <v>173</v>
      </c>
      <c r="C202" s="18" t="s">
        <v>174</v>
      </c>
      <c r="D202" s="18">
        <v>51</v>
      </c>
      <c r="E202" s="18" t="s">
        <v>41</v>
      </c>
      <c r="F202" s="18" t="s">
        <v>36</v>
      </c>
      <c r="G202" s="18">
        <v>240</v>
      </c>
    </row>
    <row r="203" spans="1:7" x14ac:dyDescent="0.2">
      <c r="A203" s="18" t="s">
        <v>72</v>
      </c>
      <c r="B203" s="18" t="s">
        <v>173</v>
      </c>
      <c r="C203" s="18" t="s">
        <v>174</v>
      </c>
      <c r="D203" s="18">
        <v>52</v>
      </c>
      <c r="E203" s="18" t="s">
        <v>42</v>
      </c>
      <c r="F203" s="18" t="s">
        <v>36</v>
      </c>
      <c r="G203" s="18">
        <v>18</v>
      </c>
    </row>
    <row r="204" spans="1:7" x14ac:dyDescent="0.2">
      <c r="A204" s="18" t="s">
        <v>72</v>
      </c>
      <c r="B204" s="18" t="s">
        <v>173</v>
      </c>
      <c r="C204" s="18" t="s">
        <v>174</v>
      </c>
      <c r="D204" s="18">
        <v>53</v>
      </c>
      <c r="E204" s="18" t="s">
        <v>43</v>
      </c>
      <c r="F204" s="18" t="s">
        <v>36</v>
      </c>
      <c r="G204" s="18">
        <v>60</v>
      </c>
    </row>
    <row r="205" spans="1:7" x14ac:dyDescent="0.2">
      <c r="A205" s="18" t="s">
        <v>72</v>
      </c>
      <c r="B205" s="18" t="s">
        <v>173</v>
      </c>
      <c r="C205" s="18" t="s">
        <v>174</v>
      </c>
      <c r="D205" s="18">
        <v>54</v>
      </c>
      <c r="E205" s="18" t="s">
        <v>44</v>
      </c>
      <c r="F205" s="18" t="s">
        <v>36</v>
      </c>
      <c r="G205" s="18">
        <v>26</v>
      </c>
    </row>
    <row r="206" spans="1:7" x14ac:dyDescent="0.2">
      <c r="A206" s="18" t="s">
        <v>72</v>
      </c>
      <c r="B206" s="18" t="s">
        <v>173</v>
      </c>
      <c r="C206" s="18" t="s">
        <v>174</v>
      </c>
      <c r="D206" s="18">
        <v>60</v>
      </c>
      <c r="E206" s="18" t="s">
        <v>40</v>
      </c>
      <c r="F206" s="18" t="s">
        <v>36</v>
      </c>
      <c r="G206" s="18">
        <v>6</v>
      </c>
    </row>
    <row r="207" spans="1:7" x14ac:dyDescent="0.2">
      <c r="A207" s="18" t="s">
        <v>72</v>
      </c>
      <c r="B207" s="18" t="s">
        <v>173</v>
      </c>
      <c r="C207" s="18" t="s">
        <v>174</v>
      </c>
      <c r="D207" s="18">
        <v>61</v>
      </c>
      <c r="E207" s="18" t="s">
        <v>41</v>
      </c>
      <c r="F207" s="18" t="s">
        <v>36</v>
      </c>
      <c r="G207" s="18">
        <v>77</v>
      </c>
    </row>
    <row r="208" spans="1:7" x14ac:dyDescent="0.2">
      <c r="A208" s="18" t="s">
        <v>72</v>
      </c>
      <c r="B208" s="18" t="s">
        <v>173</v>
      </c>
      <c r="C208" s="18" t="s">
        <v>174</v>
      </c>
      <c r="D208" s="18">
        <v>62</v>
      </c>
      <c r="E208" s="18" t="s">
        <v>42</v>
      </c>
      <c r="F208" s="18" t="s">
        <v>36</v>
      </c>
      <c r="G208" s="18">
        <v>7</v>
      </c>
    </row>
    <row r="209" spans="1:7" x14ac:dyDescent="0.2">
      <c r="A209" s="18" t="s">
        <v>72</v>
      </c>
      <c r="B209" s="18" t="s">
        <v>173</v>
      </c>
      <c r="C209" s="18" t="s">
        <v>174</v>
      </c>
      <c r="D209" s="18">
        <v>63</v>
      </c>
      <c r="E209" s="18" t="s">
        <v>43</v>
      </c>
      <c r="F209" s="18" t="s">
        <v>36</v>
      </c>
      <c r="G209" s="18">
        <v>11</v>
      </c>
    </row>
    <row r="210" spans="1:7" x14ac:dyDescent="0.2">
      <c r="A210" s="18" t="s">
        <v>72</v>
      </c>
      <c r="B210" s="18" t="s">
        <v>173</v>
      </c>
      <c r="C210" s="18" t="s">
        <v>174</v>
      </c>
      <c r="D210" s="18">
        <v>64</v>
      </c>
      <c r="E210" s="18" t="s">
        <v>44</v>
      </c>
      <c r="F210" s="18" t="s">
        <v>36</v>
      </c>
      <c r="G210" s="18">
        <v>3</v>
      </c>
    </row>
    <row r="211" spans="1:7" x14ac:dyDescent="0.2">
      <c r="A211" s="18" t="s">
        <v>72</v>
      </c>
      <c r="B211" s="18" t="s">
        <v>173</v>
      </c>
      <c r="C211" s="18" t="s">
        <v>174</v>
      </c>
      <c r="D211" s="18">
        <v>70</v>
      </c>
      <c r="E211" s="18" t="s">
        <v>40</v>
      </c>
      <c r="F211" s="18" t="s">
        <v>36</v>
      </c>
      <c r="G211" s="18">
        <v>193</v>
      </c>
    </row>
    <row r="212" spans="1:7" x14ac:dyDescent="0.2">
      <c r="A212" s="18" t="s">
        <v>72</v>
      </c>
      <c r="B212" s="18" t="s">
        <v>173</v>
      </c>
      <c r="C212" s="18" t="s">
        <v>174</v>
      </c>
      <c r="D212" s="18">
        <v>71</v>
      </c>
      <c r="E212" s="18" t="s">
        <v>41</v>
      </c>
      <c r="F212" s="18" t="s">
        <v>36</v>
      </c>
      <c r="G212" s="18">
        <v>2959</v>
      </c>
    </row>
    <row r="213" spans="1:7" x14ac:dyDescent="0.2">
      <c r="A213" s="18" t="s">
        <v>72</v>
      </c>
      <c r="B213" s="18" t="s">
        <v>173</v>
      </c>
      <c r="C213" s="18" t="s">
        <v>174</v>
      </c>
      <c r="D213" s="18">
        <v>72</v>
      </c>
      <c r="E213" s="18" t="s">
        <v>42</v>
      </c>
      <c r="F213" s="18" t="s">
        <v>36</v>
      </c>
      <c r="G213" s="18">
        <v>288</v>
      </c>
    </row>
    <row r="214" spans="1:7" x14ac:dyDescent="0.2">
      <c r="A214" s="18" t="s">
        <v>72</v>
      </c>
      <c r="B214" s="18" t="s">
        <v>173</v>
      </c>
      <c r="C214" s="18" t="s">
        <v>174</v>
      </c>
      <c r="D214" s="18">
        <v>73</v>
      </c>
      <c r="E214" s="18" t="s">
        <v>43</v>
      </c>
      <c r="F214" s="18" t="s">
        <v>36</v>
      </c>
      <c r="G214" s="18">
        <v>97</v>
      </c>
    </row>
    <row r="215" spans="1:7" x14ac:dyDescent="0.2">
      <c r="A215" s="18" t="s">
        <v>72</v>
      </c>
      <c r="B215" s="18" t="s">
        <v>173</v>
      </c>
      <c r="C215" s="18" t="s">
        <v>174</v>
      </c>
      <c r="D215" s="18">
        <v>74</v>
      </c>
      <c r="E215" s="18" t="s">
        <v>44</v>
      </c>
      <c r="F215" s="18" t="s">
        <v>36</v>
      </c>
      <c r="G215" s="18">
        <v>48</v>
      </c>
    </row>
    <row r="216" spans="1:7" x14ac:dyDescent="0.2">
      <c r="A216" s="18" t="s">
        <v>72</v>
      </c>
      <c r="B216" s="18" t="s">
        <v>173</v>
      </c>
      <c r="C216" s="18" t="s">
        <v>174</v>
      </c>
      <c r="D216" s="18">
        <v>80</v>
      </c>
      <c r="E216" s="18" t="s">
        <v>168</v>
      </c>
      <c r="F216" s="18" t="s">
        <v>36</v>
      </c>
      <c r="G216" s="18">
        <v>149</v>
      </c>
    </row>
    <row r="217" spans="1:7" x14ac:dyDescent="0.2">
      <c r="A217" s="18" t="s">
        <v>72</v>
      </c>
      <c r="B217" s="18" t="s">
        <v>173</v>
      </c>
      <c r="C217" s="18" t="s">
        <v>174</v>
      </c>
      <c r="D217" s="18">
        <v>81</v>
      </c>
      <c r="E217" s="18" t="s">
        <v>46</v>
      </c>
      <c r="F217" s="18" t="s">
        <v>36</v>
      </c>
      <c r="G217" s="18">
        <v>1683</v>
      </c>
    </row>
    <row r="218" spans="1:7" x14ac:dyDescent="0.2">
      <c r="A218" s="18" t="s">
        <v>72</v>
      </c>
      <c r="B218" s="18" t="s">
        <v>173</v>
      </c>
      <c r="C218" s="18" t="s">
        <v>174</v>
      </c>
      <c r="D218" s="18">
        <v>82</v>
      </c>
      <c r="E218" s="18" t="s">
        <v>47</v>
      </c>
      <c r="F218" s="18" t="s">
        <v>36</v>
      </c>
      <c r="G218" s="18">
        <v>1142</v>
      </c>
    </row>
    <row r="219" spans="1:7" x14ac:dyDescent="0.2">
      <c r="A219" s="18" t="s">
        <v>72</v>
      </c>
      <c r="B219" s="18" t="s">
        <v>173</v>
      </c>
      <c r="C219" s="18" t="s">
        <v>174</v>
      </c>
      <c r="D219" s="18">
        <v>83</v>
      </c>
      <c r="E219" s="18" t="s">
        <v>48</v>
      </c>
      <c r="F219" s="18" t="s">
        <v>36</v>
      </c>
      <c r="G219" s="18">
        <v>3547</v>
      </c>
    </row>
    <row r="220" spans="1:7" x14ac:dyDescent="0.2">
      <c r="A220" s="18" t="s">
        <v>72</v>
      </c>
      <c r="B220" s="18" t="s">
        <v>173</v>
      </c>
      <c r="C220" s="18" t="s">
        <v>174</v>
      </c>
      <c r="D220" s="18">
        <v>84</v>
      </c>
      <c r="E220" s="18" t="s">
        <v>49</v>
      </c>
      <c r="F220" s="18" t="s">
        <v>36</v>
      </c>
      <c r="G220" s="18">
        <v>186</v>
      </c>
    </row>
    <row r="221" spans="1:7" x14ac:dyDescent="0.2">
      <c r="A221" s="18" t="s">
        <v>72</v>
      </c>
      <c r="B221" s="18" t="s">
        <v>173</v>
      </c>
      <c r="C221" s="18" t="s">
        <v>174</v>
      </c>
      <c r="D221" s="18">
        <v>90</v>
      </c>
      <c r="E221" s="18" t="s">
        <v>169</v>
      </c>
      <c r="F221" s="18" t="s">
        <v>36</v>
      </c>
      <c r="G221" s="18">
        <v>391</v>
      </c>
    </row>
    <row r="222" spans="1:7" x14ac:dyDescent="0.2">
      <c r="A222" s="18" t="s">
        <v>72</v>
      </c>
      <c r="B222" s="18" t="s">
        <v>173</v>
      </c>
      <c r="C222" s="18" t="s">
        <v>174</v>
      </c>
      <c r="D222" s="18">
        <v>91</v>
      </c>
      <c r="E222" s="18" t="s">
        <v>51</v>
      </c>
      <c r="F222" s="18" t="s">
        <v>36</v>
      </c>
      <c r="G222" s="18">
        <v>53</v>
      </c>
    </row>
    <row r="223" spans="1:7" x14ac:dyDescent="0.2">
      <c r="A223" s="18" t="s">
        <v>72</v>
      </c>
      <c r="B223" s="18" t="s">
        <v>173</v>
      </c>
      <c r="C223" s="18" t="s">
        <v>174</v>
      </c>
      <c r="D223" s="18">
        <v>92</v>
      </c>
      <c r="E223" s="18" t="s">
        <v>170</v>
      </c>
      <c r="F223" s="18" t="s">
        <v>36</v>
      </c>
      <c r="G223" s="18">
        <v>71</v>
      </c>
    </row>
    <row r="224" spans="1:7" x14ac:dyDescent="0.2">
      <c r="A224" s="18" t="s">
        <v>78</v>
      </c>
      <c r="B224" s="18" t="s">
        <v>173</v>
      </c>
      <c r="C224" s="18" t="s">
        <v>175</v>
      </c>
      <c r="D224" s="18">
        <v>10</v>
      </c>
      <c r="E224" s="18" t="s">
        <v>32</v>
      </c>
      <c r="F224" s="18" t="s">
        <v>33</v>
      </c>
      <c r="G224" s="18">
        <v>1790</v>
      </c>
    </row>
    <row r="225" spans="1:7" x14ac:dyDescent="0.2">
      <c r="A225" s="18" t="s">
        <v>78</v>
      </c>
      <c r="B225" s="18" t="s">
        <v>173</v>
      </c>
      <c r="C225" s="18" t="s">
        <v>175</v>
      </c>
      <c r="D225" s="18">
        <v>100</v>
      </c>
      <c r="E225" s="18" t="s">
        <v>167</v>
      </c>
      <c r="F225" s="18" t="s">
        <v>36</v>
      </c>
      <c r="G225" s="18">
        <v>3187</v>
      </c>
    </row>
    <row r="226" spans="1:7" x14ac:dyDescent="0.2">
      <c r="A226" s="18" t="s">
        <v>78</v>
      </c>
      <c r="B226" s="18" t="s">
        <v>173</v>
      </c>
      <c r="C226" s="18" t="s">
        <v>175</v>
      </c>
      <c r="D226" s="18">
        <v>11</v>
      </c>
      <c r="E226" s="18" t="s">
        <v>134</v>
      </c>
      <c r="F226" s="18" t="s">
        <v>33</v>
      </c>
      <c r="G226" s="18">
        <v>877</v>
      </c>
    </row>
    <row r="227" spans="1:7" x14ac:dyDescent="0.2">
      <c r="A227" s="18" t="s">
        <v>78</v>
      </c>
      <c r="B227" s="18" t="s">
        <v>173</v>
      </c>
      <c r="C227" s="18" t="s">
        <v>175</v>
      </c>
      <c r="D227" s="18">
        <v>110</v>
      </c>
      <c r="E227" s="18" t="s">
        <v>54</v>
      </c>
      <c r="F227" s="18" t="s">
        <v>55</v>
      </c>
      <c r="G227" s="18">
        <v>383</v>
      </c>
    </row>
    <row r="228" spans="1:7" x14ac:dyDescent="0.2">
      <c r="A228" s="18" t="s">
        <v>78</v>
      </c>
      <c r="B228" s="18" t="s">
        <v>173</v>
      </c>
      <c r="C228" s="18" t="s">
        <v>175</v>
      </c>
      <c r="D228" s="18">
        <v>111</v>
      </c>
      <c r="E228" s="18" t="s">
        <v>56</v>
      </c>
      <c r="F228" s="18" t="s">
        <v>55</v>
      </c>
      <c r="G228" s="18">
        <v>855</v>
      </c>
    </row>
    <row r="229" spans="1:7" x14ac:dyDescent="0.2">
      <c r="A229" s="18" t="s">
        <v>78</v>
      </c>
      <c r="B229" s="18" t="s">
        <v>173</v>
      </c>
      <c r="C229" s="18" t="s">
        <v>175</v>
      </c>
      <c r="D229" s="18">
        <v>112</v>
      </c>
      <c r="E229" s="18" t="s">
        <v>57</v>
      </c>
      <c r="F229" s="18" t="s">
        <v>55</v>
      </c>
      <c r="G229" s="18">
        <v>1655</v>
      </c>
    </row>
    <row r="230" spans="1:7" x14ac:dyDescent="0.2">
      <c r="A230" s="18" t="s">
        <v>78</v>
      </c>
      <c r="B230" s="18" t="s">
        <v>173</v>
      </c>
      <c r="C230" s="18" t="s">
        <v>175</v>
      </c>
      <c r="D230" s="18">
        <v>113</v>
      </c>
      <c r="E230" s="18" t="s">
        <v>73</v>
      </c>
      <c r="F230" s="18" t="s">
        <v>55</v>
      </c>
      <c r="G230" s="18">
        <v>28</v>
      </c>
    </row>
    <row r="231" spans="1:7" x14ac:dyDescent="0.2">
      <c r="A231" s="18" t="s">
        <v>78</v>
      </c>
      <c r="B231" s="18" t="s">
        <v>173</v>
      </c>
      <c r="C231" s="18" t="s">
        <v>175</v>
      </c>
      <c r="D231" s="18">
        <v>120</v>
      </c>
      <c r="E231" s="18" t="s">
        <v>58</v>
      </c>
      <c r="F231" s="18" t="s">
        <v>55</v>
      </c>
      <c r="G231" s="18">
        <v>654</v>
      </c>
    </row>
    <row r="232" spans="1:7" x14ac:dyDescent="0.2">
      <c r="A232" s="18" t="s">
        <v>78</v>
      </c>
      <c r="B232" s="18" t="s">
        <v>173</v>
      </c>
      <c r="C232" s="18" t="s">
        <v>175</v>
      </c>
      <c r="D232" s="18">
        <v>121</v>
      </c>
      <c r="E232" s="18" t="s">
        <v>59</v>
      </c>
      <c r="F232" s="18" t="s">
        <v>55</v>
      </c>
      <c r="G232" s="18">
        <v>2324</v>
      </c>
    </row>
    <row r="233" spans="1:7" x14ac:dyDescent="0.2">
      <c r="A233" s="18" t="s">
        <v>78</v>
      </c>
      <c r="B233" s="18" t="s">
        <v>173</v>
      </c>
      <c r="C233" s="18" t="s">
        <v>175</v>
      </c>
      <c r="D233" s="18">
        <v>123</v>
      </c>
      <c r="E233" s="18" t="s">
        <v>75</v>
      </c>
      <c r="F233" s="18" t="s">
        <v>55</v>
      </c>
      <c r="G233" s="18">
        <v>6</v>
      </c>
    </row>
    <row r="234" spans="1:7" x14ac:dyDescent="0.2">
      <c r="A234" s="18" t="s">
        <v>78</v>
      </c>
      <c r="B234" s="18" t="s">
        <v>173</v>
      </c>
      <c r="C234" s="18" t="s">
        <v>175</v>
      </c>
      <c r="D234" s="18">
        <v>13</v>
      </c>
      <c r="E234" s="18" t="s">
        <v>135</v>
      </c>
      <c r="F234" s="18" t="s">
        <v>33</v>
      </c>
      <c r="G234" s="18">
        <v>5</v>
      </c>
    </row>
    <row r="235" spans="1:7" x14ac:dyDescent="0.2">
      <c r="A235" s="18" t="s">
        <v>78</v>
      </c>
      <c r="B235" s="18" t="s">
        <v>173</v>
      </c>
      <c r="C235" s="18" t="s">
        <v>175</v>
      </c>
      <c r="D235" s="18">
        <v>130</v>
      </c>
      <c r="E235" s="18" t="s">
        <v>60</v>
      </c>
      <c r="F235" s="18" t="s">
        <v>55</v>
      </c>
      <c r="G235" s="18">
        <v>6049</v>
      </c>
    </row>
    <row r="236" spans="1:7" x14ac:dyDescent="0.2">
      <c r="A236" s="18" t="s">
        <v>78</v>
      </c>
      <c r="B236" s="18" t="s">
        <v>173</v>
      </c>
      <c r="C236" s="18" t="s">
        <v>175</v>
      </c>
      <c r="D236" s="18">
        <v>131</v>
      </c>
      <c r="E236" s="18" t="s">
        <v>61</v>
      </c>
      <c r="F236" s="18" t="s">
        <v>55</v>
      </c>
      <c r="G236" s="18">
        <v>68</v>
      </c>
    </row>
    <row r="237" spans="1:7" x14ac:dyDescent="0.2">
      <c r="A237" s="18" t="s">
        <v>78</v>
      </c>
      <c r="B237" s="18" t="s">
        <v>173</v>
      </c>
      <c r="C237" s="18" t="s">
        <v>175</v>
      </c>
      <c r="D237" s="18">
        <v>132</v>
      </c>
      <c r="E237" s="18" t="s">
        <v>46</v>
      </c>
      <c r="F237" s="18" t="s">
        <v>55</v>
      </c>
      <c r="G237" s="18">
        <v>1081</v>
      </c>
    </row>
    <row r="238" spans="1:7" x14ac:dyDescent="0.2">
      <c r="A238" s="18" t="s">
        <v>78</v>
      </c>
      <c r="B238" s="18" t="s">
        <v>173</v>
      </c>
      <c r="C238" s="18" t="s">
        <v>175</v>
      </c>
      <c r="D238" s="18">
        <v>133</v>
      </c>
      <c r="E238" s="18" t="s">
        <v>62</v>
      </c>
      <c r="F238" s="18" t="s">
        <v>55</v>
      </c>
      <c r="G238" s="18">
        <v>267</v>
      </c>
    </row>
    <row r="239" spans="1:7" x14ac:dyDescent="0.2">
      <c r="A239" s="18" t="s">
        <v>78</v>
      </c>
      <c r="B239" s="18" t="s">
        <v>173</v>
      </c>
      <c r="C239" s="18" t="s">
        <v>175</v>
      </c>
      <c r="D239" s="18">
        <v>134</v>
      </c>
      <c r="E239" s="18" t="s">
        <v>76</v>
      </c>
      <c r="F239" s="18" t="s">
        <v>55</v>
      </c>
      <c r="G239" s="18">
        <v>6</v>
      </c>
    </row>
    <row r="240" spans="1:7" x14ac:dyDescent="0.2">
      <c r="A240" s="18" t="s">
        <v>78</v>
      </c>
      <c r="B240" s="18" t="s">
        <v>173</v>
      </c>
      <c r="C240" s="18" t="s">
        <v>175</v>
      </c>
      <c r="D240" s="18">
        <v>140</v>
      </c>
      <c r="E240" s="18" t="s">
        <v>63</v>
      </c>
      <c r="F240" s="18" t="s">
        <v>55</v>
      </c>
      <c r="G240" s="18">
        <v>282</v>
      </c>
    </row>
    <row r="241" spans="1:7" x14ac:dyDescent="0.2">
      <c r="A241" s="18" t="s">
        <v>78</v>
      </c>
      <c r="B241" s="18" t="s">
        <v>173</v>
      </c>
      <c r="C241" s="18" t="s">
        <v>175</v>
      </c>
      <c r="D241" s="18">
        <v>141</v>
      </c>
      <c r="E241" s="18" t="s">
        <v>64</v>
      </c>
      <c r="F241" s="18" t="s">
        <v>55</v>
      </c>
      <c r="G241" s="18">
        <v>5553</v>
      </c>
    </row>
    <row r="242" spans="1:7" x14ac:dyDescent="0.2">
      <c r="A242" s="18" t="s">
        <v>78</v>
      </c>
      <c r="B242" s="18" t="s">
        <v>173</v>
      </c>
      <c r="C242" s="18" t="s">
        <v>175</v>
      </c>
      <c r="D242" s="18">
        <v>142</v>
      </c>
      <c r="E242" s="18" t="s">
        <v>117</v>
      </c>
      <c r="F242" s="18" t="s">
        <v>55</v>
      </c>
      <c r="G242" s="18">
        <v>2</v>
      </c>
    </row>
    <row r="243" spans="1:7" x14ac:dyDescent="0.2">
      <c r="A243" s="18" t="s">
        <v>78</v>
      </c>
      <c r="B243" s="18" t="s">
        <v>173</v>
      </c>
      <c r="C243" s="18" t="s">
        <v>175</v>
      </c>
      <c r="D243" s="18">
        <v>20</v>
      </c>
      <c r="E243" s="18" t="s">
        <v>35</v>
      </c>
      <c r="F243" s="18" t="s">
        <v>36</v>
      </c>
      <c r="G243" s="18">
        <v>5598</v>
      </c>
    </row>
    <row r="244" spans="1:7" x14ac:dyDescent="0.2">
      <c r="A244" s="18" t="s">
        <v>78</v>
      </c>
      <c r="B244" s="18" t="s">
        <v>173</v>
      </c>
      <c r="C244" s="18" t="s">
        <v>175</v>
      </c>
      <c r="D244" s="18">
        <v>21</v>
      </c>
      <c r="E244" s="18" t="s">
        <v>37</v>
      </c>
      <c r="F244" s="18" t="s">
        <v>36</v>
      </c>
      <c r="G244" s="18">
        <v>1929</v>
      </c>
    </row>
    <row r="245" spans="1:7" x14ac:dyDescent="0.2">
      <c r="A245" s="18" t="s">
        <v>78</v>
      </c>
      <c r="B245" s="18" t="s">
        <v>173</v>
      </c>
      <c r="C245" s="18" t="s">
        <v>175</v>
      </c>
      <c r="D245" s="18">
        <v>22</v>
      </c>
      <c r="E245" s="18" t="s">
        <v>38</v>
      </c>
      <c r="F245" s="18" t="s">
        <v>36</v>
      </c>
      <c r="G245" s="18">
        <v>899</v>
      </c>
    </row>
    <row r="246" spans="1:7" x14ac:dyDescent="0.2">
      <c r="A246" s="18" t="s">
        <v>78</v>
      </c>
      <c r="B246" s="18" t="s">
        <v>173</v>
      </c>
      <c r="C246" s="18" t="s">
        <v>175</v>
      </c>
      <c r="D246" s="18">
        <v>23</v>
      </c>
      <c r="E246" s="18" t="s">
        <v>39</v>
      </c>
      <c r="F246" s="18" t="s">
        <v>36</v>
      </c>
      <c r="G246" s="18">
        <v>8715</v>
      </c>
    </row>
    <row r="247" spans="1:7" x14ac:dyDescent="0.2">
      <c r="A247" s="18" t="s">
        <v>78</v>
      </c>
      <c r="B247" s="18" t="s">
        <v>173</v>
      </c>
      <c r="C247" s="18" t="s">
        <v>175</v>
      </c>
      <c r="D247" s="18">
        <v>30</v>
      </c>
      <c r="E247" s="18" t="s">
        <v>40</v>
      </c>
      <c r="F247" s="18" t="s">
        <v>36</v>
      </c>
      <c r="G247" s="18">
        <v>510</v>
      </c>
    </row>
    <row r="248" spans="1:7" x14ac:dyDescent="0.2">
      <c r="A248" s="18" t="s">
        <v>78</v>
      </c>
      <c r="B248" s="18" t="s">
        <v>173</v>
      </c>
      <c r="C248" s="18" t="s">
        <v>175</v>
      </c>
      <c r="D248" s="18">
        <v>31</v>
      </c>
      <c r="E248" s="18" t="s">
        <v>41</v>
      </c>
      <c r="F248" s="18" t="s">
        <v>36</v>
      </c>
      <c r="G248" s="18">
        <v>6746</v>
      </c>
    </row>
    <row r="249" spans="1:7" x14ac:dyDescent="0.2">
      <c r="A249" s="18" t="s">
        <v>78</v>
      </c>
      <c r="B249" s="18" t="s">
        <v>173</v>
      </c>
      <c r="C249" s="18" t="s">
        <v>175</v>
      </c>
      <c r="D249" s="18">
        <v>32</v>
      </c>
      <c r="E249" s="18" t="s">
        <v>42</v>
      </c>
      <c r="F249" s="18" t="s">
        <v>36</v>
      </c>
      <c r="G249" s="18">
        <v>284</v>
      </c>
    </row>
    <row r="250" spans="1:7" x14ac:dyDescent="0.2">
      <c r="A250" s="18" t="s">
        <v>78</v>
      </c>
      <c r="B250" s="18" t="s">
        <v>173</v>
      </c>
      <c r="C250" s="18" t="s">
        <v>175</v>
      </c>
      <c r="D250" s="18">
        <v>33</v>
      </c>
      <c r="E250" s="18" t="s">
        <v>43</v>
      </c>
      <c r="F250" s="18" t="s">
        <v>36</v>
      </c>
      <c r="G250" s="18">
        <v>237</v>
      </c>
    </row>
    <row r="251" spans="1:7" x14ac:dyDescent="0.2">
      <c r="A251" s="18" t="s">
        <v>78</v>
      </c>
      <c r="B251" s="18" t="s">
        <v>173</v>
      </c>
      <c r="C251" s="18" t="s">
        <v>175</v>
      </c>
      <c r="D251" s="18">
        <v>34</v>
      </c>
      <c r="E251" s="18" t="s">
        <v>44</v>
      </c>
      <c r="F251" s="18" t="s">
        <v>36</v>
      </c>
      <c r="G251" s="18">
        <v>94</v>
      </c>
    </row>
    <row r="252" spans="1:7" x14ac:dyDescent="0.2">
      <c r="A252" s="18" t="s">
        <v>78</v>
      </c>
      <c r="B252" s="18" t="s">
        <v>173</v>
      </c>
      <c r="C252" s="18" t="s">
        <v>175</v>
      </c>
      <c r="D252" s="18">
        <v>36</v>
      </c>
      <c r="E252" s="18" t="s">
        <v>64</v>
      </c>
      <c r="F252" s="18" t="s">
        <v>36</v>
      </c>
      <c r="G252" s="18">
        <v>3</v>
      </c>
    </row>
    <row r="253" spans="1:7" x14ac:dyDescent="0.2">
      <c r="A253" s="18" t="s">
        <v>78</v>
      </c>
      <c r="B253" s="18" t="s">
        <v>173</v>
      </c>
      <c r="C253" s="18" t="s">
        <v>175</v>
      </c>
      <c r="D253" s="18">
        <v>40</v>
      </c>
      <c r="E253" s="18" t="s">
        <v>40</v>
      </c>
      <c r="F253" s="18" t="s">
        <v>36</v>
      </c>
      <c r="G253" s="18">
        <v>16</v>
      </c>
    </row>
    <row r="254" spans="1:7" x14ac:dyDescent="0.2">
      <c r="A254" s="18" t="s">
        <v>78</v>
      </c>
      <c r="B254" s="18" t="s">
        <v>173</v>
      </c>
      <c r="C254" s="18" t="s">
        <v>175</v>
      </c>
      <c r="D254" s="18">
        <v>41</v>
      </c>
      <c r="E254" s="18" t="s">
        <v>41</v>
      </c>
      <c r="F254" s="18" t="s">
        <v>36</v>
      </c>
      <c r="G254" s="18">
        <v>228</v>
      </c>
    </row>
    <row r="255" spans="1:7" x14ac:dyDescent="0.2">
      <c r="A255" s="18" t="s">
        <v>78</v>
      </c>
      <c r="B255" s="18" t="s">
        <v>173</v>
      </c>
      <c r="C255" s="18" t="s">
        <v>175</v>
      </c>
      <c r="D255" s="18">
        <v>42</v>
      </c>
      <c r="E255" s="18" t="s">
        <v>42</v>
      </c>
      <c r="F255" s="18" t="s">
        <v>36</v>
      </c>
      <c r="G255" s="18">
        <v>32</v>
      </c>
    </row>
    <row r="256" spans="1:7" x14ac:dyDescent="0.2">
      <c r="A256" s="18" t="s">
        <v>78</v>
      </c>
      <c r="B256" s="18" t="s">
        <v>173</v>
      </c>
      <c r="C256" s="18" t="s">
        <v>175</v>
      </c>
      <c r="D256" s="18">
        <v>43</v>
      </c>
      <c r="E256" s="18" t="s">
        <v>43</v>
      </c>
      <c r="F256" s="18" t="s">
        <v>36</v>
      </c>
      <c r="G256" s="18">
        <v>1</v>
      </c>
    </row>
    <row r="257" spans="1:7" x14ac:dyDescent="0.2">
      <c r="A257" s="18" t="s">
        <v>78</v>
      </c>
      <c r="B257" s="18" t="s">
        <v>173</v>
      </c>
      <c r="C257" s="18" t="s">
        <v>175</v>
      </c>
      <c r="D257" s="18">
        <v>44</v>
      </c>
      <c r="E257" s="18" t="s">
        <v>44</v>
      </c>
      <c r="F257" s="18" t="s">
        <v>36</v>
      </c>
      <c r="G257" s="18">
        <v>2</v>
      </c>
    </row>
    <row r="258" spans="1:7" x14ac:dyDescent="0.2">
      <c r="A258" s="18" t="s">
        <v>78</v>
      </c>
      <c r="B258" s="18" t="s">
        <v>173</v>
      </c>
      <c r="C258" s="18" t="s">
        <v>175</v>
      </c>
      <c r="D258" s="18">
        <v>50</v>
      </c>
      <c r="E258" s="18" t="s">
        <v>40</v>
      </c>
      <c r="F258" s="18" t="s">
        <v>36</v>
      </c>
      <c r="G258" s="18">
        <v>44</v>
      </c>
    </row>
    <row r="259" spans="1:7" x14ac:dyDescent="0.2">
      <c r="A259" s="18" t="s">
        <v>78</v>
      </c>
      <c r="B259" s="18" t="s">
        <v>173</v>
      </c>
      <c r="C259" s="18" t="s">
        <v>175</v>
      </c>
      <c r="D259" s="18">
        <v>51</v>
      </c>
      <c r="E259" s="18" t="s">
        <v>41</v>
      </c>
      <c r="F259" s="18" t="s">
        <v>36</v>
      </c>
      <c r="G259" s="18">
        <v>285</v>
      </c>
    </row>
    <row r="260" spans="1:7" x14ac:dyDescent="0.2">
      <c r="A260" s="18" t="s">
        <v>78</v>
      </c>
      <c r="B260" s="18" t="s">
        <v>173</v>
      </c>
      <c r="C260" s="18" t="s">
        <v>175</v>
      </c>
      <c r="D260" s="18">
        <v>52</v>
      </c>
      <c r="E260" s="18" t="s">
        <v>42</v>
      </c>
      <c r="F260" s="18" t="s">
        <v>36</v>
      </c>
      <c r="G260" s="18">
        <v>18</v>
      </c>
    </row>
    <row r="261" spans="1:7" x14ac:dyDescent="0.2">
      <c r="A261" s="18" t="s">
        <v>78</v>
      </c>
      <c r="B261" s="18" t="s">
        <v>173</v>
      </c>
      <c r="C261" s="18" t="s">
        <v>175</v>
      </c>
      <c r="D261" s="18">
        <v>53</v>
      </c>
      <c r="E261" s="18" t="s">
        <v>43</v>
      </c>
      <c r="F261" s="18" t="s">
        <v>36</v>
      </c>
      <c r="G261" s="18">
        <v>79</v>
      </c>
    </row>
    <row r="262" spans="1:7" x14ac:dyDescent="0.2">
      <c r="A262" s="18" t="s">
        <v>78</v>
      </c>
      <c r="B262" s="18" t="s">
        <v>173</v>
      </c>
      <c r="C262" s="18" t="s">
        <v>175</v>
      </c>
      <c r="D262" s="18">
        <v>54</v>
      </c>
      <c r="E262" s="18" t="s">
        <v>44</v>
      </c>
      <c r="F262" s="18" t="s">
        <v>36</v>
      </c>
      <c r="G262" s="18">
        <v>29</v>
      </c>
    </row>
    <row r="263" spans="1:7" x14ac:dyDescent="0.2">
      <c r="A263" s="18" t="s">
        <v>78</v>
      </c>
      <c r="B263" s="18" t="s">
        <v>173</v>
      </c>
      <c r="C263" s="18" t="s">
        <v>175</v>
      </c>
      <c r="D263" s="18">
        <v>60</v>
      </c>
      <c r="E263" s="18" t="s">
        <v>40</v>
      </c>
      <c r="F263" s="18" t="s">
        <v>36</v>
      </c>
      <c r="G263" s="18">
        <v>8</v>
      </c>
    </row>
    <row r="264" spans="1:7" x14ac:dyDescent="0.2">
      <c r="A264" s="18" t="s">
        <v>78</v>
      </c>
      <c r="B264" s="18" t="s">
        <v>173</v>
      </c>
      <c r="C264" s="18" t="s">
        <v>175</v>
      </c>
      <c r="D264" s="18">
        <v>61</v>
      </c>
      <c r="E264" s="18" t="s">
        <v>41</v>
      </c>
      <c r="F264" s="18" t="s">
        <v>36</v>
      </c>
      <c r="G264" s="18">
        <v>69</v>
      </c>
    </row>
    <row r="265" spans="1:7" x14ac:dyDescent="0.2">
      <c r="A265" s="18" t="s">
        <v>78</v>
      </c>
      <c r="B265" s="18" t="s">
        <v>173</v>
      </c>
      <c r="C265" s="18" t="s">
        <v>175</v>
      </c>
      <c r="D265" s="18">
        <v>62</v>
      </c>
      <c r="E265" s="18" t="s">
        <v>42</v>
      </c>
      <c r="F265" s="18" t="s">
        <v>36</v>
      </c>
      <c r="G265" s="18">
        <v>11</v>
      </c>
    </row>
    <row r="266" spans="1:7" x14ac:dyDescent="0.2">
      <c r="A266" s="18" t="s">
        <v>78</v>
      </c>
      <c r="B266" s="18" t="s">
        <v>173</v>
      </c>
      <c r="C266" s="18" t="s">
        <v>175</v>
      </c>
      <c r="D266" s="18">
        <v>63</v>
      </c>
      <c r="E266" s="18" t="s">
        <v>43</v>
      </c>
      <c r="F266" s="18" t="s">
        <v>36</v>
      </c>
      <c r="G266" s="18">
        <v>9</v>
      </c>
    </row>
    <row r="267" spans="1:7" x14ac:dyDescent="0.2">
      <c r="A267" s="18" t="s">
        <v>78</v>
      </c>
      <c r="B267" s="18" t="s">
        <v>173</v>
      </c>
      <c r="C267" s="18" t="s">
        <v>175</v>
      </c>
      <c r="D267" s="18">
        <v>64</v>
      </c>
      <c r="E267" s="18" t="s">
        <v>44</v>
      </c>
      <c r="F267" s="18" t="s">
        <v>36</v>
      </c>
      <c r="G267" s="18">
        <v>1</v>
      </c>
    </row>
    <row r="268" spans="1:7" x14ac:dyDescent="0.2">
      <c r="A268" s="18" t="s">
        <v>78</v>
      </c>
      <c r="B268" s="18" t="s">
        <v>173</v>
      </c>
      <c r="C268" s="18" t="s">
        <v>175</v>
      </c>
      <c r="D268" s="18">
        <v>70</v>
      </c>
      <c r="E268" s="18" t="s">
        <v>40</v>
      </c>
      <c r="F268" s="18" t="s">
        <v>36</v>
      </c>
      <c r="G268" s="18">
        <v>201</v>
      </c>
    </row>
    <row r="269" spans="1:7" x14ac:dyDescent="0.2">
      <c r="A269" s="18" t="s">
        <v>78</v>
      </c>
      <c r="B269" s="18" t="s">
        <v>173</v>
      </c>
      <c r="C269" s="18" t="s">
        <v>175</v>
      </c>
      <c r="D269" s="18">
        <v>71</v>
      </c>
      <c r="E269" s="18" t="s">
        <v>41</v>
      </c>
      <c r="F269" s="18" t="s">
        <v>36</v>
      </c>
      <c r="G269" s="18">
        <v>3272</v>
      </c>
    </row>
    <row r="270" spans="1:7" x14ac:dyDescent="0.2">
      <c r="A270" s="18" t="s">
        <v>78</v>
      </c>
      <c r="B270" s="18" t="s">
        <v>173</v>
      </c>
      <c r="C270" s="18" t="s">
        <v>175</v>
      </c>
      <c r="D270" s="18">
        <v>72</v>
      </c>
      <c r="E270" s="18" t="s">
        <v>42</v>
      </c>
      <c r="F270" s="18" t="s">
        <v>36</v>
      </c>
      <c r="G270" s="18">
        <v>285</v>
      </c>
    </row>
    <row r="271" spans="1:7" x14ac:dyDescent="0.2">
      <c r="A271" s="18" t="s">
        <v>78</v>
      </c>
      <c r="B271" s="18" t="s">
        <v>173</v>
      </c>
      <c r="C271" s="18" t="s">
        <v>175</v>
      </c>
      <c r="D271" s="18">
        <v>73</v>
      </c>
      <c r="E271" s="18" t="s">
        <v>43</v>
      </c>
      <c r="F271" s="18" t="s">
        <v>36</v>
      </c>
      <c r="G271" s="18">
        <v>90</v>
      </c>
    </row>
    <row r="272" spans="1:7" x14ac:dyDescent="0.2">
      <c r="A272" s="18" t="s">
        <v>78</v>
      </c>
      <c r="B272" s="18" t="s">
        <v>173</v>
      </c>
      <c r="C272" s="18" t="s">
        <v>175</v>
      </c>
      <c r="D272" s="18">
        <v>74</v>
      </c>
      <c r="E272" s="18" t="s">
        <v>44</v>
      </c>
      <c r="F272" s="18" t="s">
        <v>36</v>
      </c>
      <c r="G272" s="18">
        <v>40</v>
      </c>
    </row>
    <row r="273" spans="1:7" x14ac:dyDescent="0.2">
      <c r="A273" s="18" t="s">
        <v>78</v>
      </c>
      <c r="B273" s="18" t="s">
        <v>173</v>
      </c>
      <c r="C273" s="18" t="s">
        <v>175</v>
      </c>
      <c r="D273" s="18">
        <v>76</v>
      </c>
      <c r="E273" s="18" t="s">
        <v>64</v>
      </c>
      <c r="F273" s="18" t="s">
        <v>36</v>
      </c>
      <c r="G273" s="18">
        <v>1</v>
      </c>
    </row>
    <row r="274" spans="1:7" x14ac:dyDescent="0.2">
      <c r="A274" s="18" t="s">
        <v>78</v>
      </c>
      <c r="B274" s="18" t="s">
        <v>173</v>
      </c>
      <c r="C274" s="18" t="s">
        <v>175</v>
      </c>
      <c r="D274" s="18">
        <v>80</v>
      </c>
      <c r="E274" s="18" t="s">
        <v>168</v>
      </c>
      <c r="F274" s="18" t="s">
        <v>36</v>
      </c>
      <c r="G274" s="18">
        <v>415</v>
      </c>
    </row>
    <row r="275" spans="1:7" x14ac:dyDescent="0.2">
      <c r="A275" s="18" t="s">
        <v>78</v>
      </c>
      <c r="B275" s="18" t="s">
        <v>173</v>
      </c>
      <c r="C275" s="18" t="s">
        <v>175</v>
      </c>
      <c r="D275" s="18">
        <v>81</v>
      </c>
      <c r="E275" s="18" t="s">
        <v>46</v>
      </c>
      <c r="F275" s="18" t="s">
        <v>36</v>
      </c>
      <c r="G275" s="18">
        <v>1415</v>
      </c>
    </row>
    <row r="276" spans="1:7" x14ac:dyDescent="0.2">
      <c r="A276" s="18" t="s">
        <v>78</v>
      </c>
      <c r="B276" s="18" t="s">
        <v>173</v>
      </c>
      <c r="C276" s="18" t="s">
        <v>175</v>
      </c>
      <c r="D276" s="18">
        <v>82</v>
      </c>
      <c r="E276" s="18" t="s">
        <v>47</v>
      </c>
      <c r="F276" s="18" t="s">
        <v>36</v>
      </c>
      <c r="G276" s="18">
        <v>1113</v>
      </c>
    </row>
    <row r="277" spans="1:7" x14ac:dyDescent="0.2">
      <c r="A277" s="18" t="s">
        <v>78</v>
      </c>
      <c r="B277" s="18" t="s">
        <v>173</v>
      </c>
      <c r="C277" s="18" t="s">
        <v>175</v>
      </c>
      <c r="D277" s="18">
        <v>83</v>
      </c>
      <c r="E277" s="18" t="s">
        <v>48</v>
      </c>
      <c r="F277" s="18" t="s">
        <v>36</v>
      </c>
      <c r="G277" s="18">
        <v>3417</v>
      </c>
    </row>
    <row r="278" spans="1:7" x14ac:dyDescent="0.2">
      <c r="A278" s="18" t="s">
        <v>78</v>
      </c>
      <c r="B278" s="18" t="s">
        <v>173</v>
      </c>
      <c r="C278" s="18" t="s">
        <v>175</v>
      </c>
      <c r="D278" s="18">
        <v>84</v>
      </c>
      <c r="E278" s="18" t="s">
        <v>49</v>
      </c>
      <c r="F278" s="18" t="s">
        <v>36</v>
      </c>
      <c r="G278" s="18">
        <v>211</v>
      </c>
    </row>
    <row r="279" spans="1:7" x14ac:dyDescent="0.2">
      <c r="A279" s="18" t="s">
        <v>78</v>
      </c>
      <c r="B279" s="18" t="s">
        <v>173</v>
      </c>
      <c r="C279" s="18" t="s">
        <v>175</v>
      </c>
      <c r="D279" s="18">
        <v>90</v>
      </c>
      <c r="E279" s="18" t="s">
        <v>169</v>
      </c>
      <c r="F279" s="18" t="s">
        <v>36</v>
      </c>
      <c r="G279" s="18">
        <v>351</v>
      </c>
    </row>
    <row r="280" spans="1:7" x14ac:dyDescent="0.2">
      <c r="A280" s="18" t="s">
        <v>78</v>
      </c>
      <c r="B280" s="18" t="s">
        <v>173</v>
      </c>
      <c r="C280" s="18" t="s">
        <v>175</v>
      </c>
      <c r="D280" s="18">
        <v>91</v>
      </c>
      <c r="E280" s="18" t="s">
        <v>51</v>
      </c>
      <c r="F280" s="18" t="s">
        <v>36</v>
      </c>
      <c r="G280" s="18">
        <v>168</v>
      </c>
    </row>
    <row r="281" spans="1:7" x14ac:dyDescent="0.2">
      <c r="A281" s="18" t="s">
        <v>78</v>
      </c>
      <c r="B281" s="18" t="s">
        <v>173</v>
      </c>
      <c r="C281" s="18" t="s">
        <v>175</v>
      </c>
      <c r="D281" s="18">
        <v>92</v>
      </c>
      <c r="E281" s="18" t="s">
        <v>170</v>
      </c>
      <c r="F281" s="18" t="s">
        <v>36</v>
      </c>
      <c r="G281" s="18">
        <v>60</v>
      </c>
    </row>
    <row r="282" spans="1:7" x14ac:dyDescent="0.2">
      <c r="A282" s="18" t="s">
        <v>78</v>
      </c>
      <c r="B282" s="18" t="s">
        <v>173</v>
      </c>
      <c r="C282" s="18" t="s">
        <v>176</v>
      </c>
      <c r="D282" s="18">
        <v>10</v>
      </c>
      <c r="E282" s="18" t="s">
        <v>32</v>
      </c>
      <c r="F282" s="18" t="s">
        <v>33</v>
      </c>
      <c r="G282" s="18">
        <v>1840</v>
      </c>
    </row>
    <row r="283" spans="1:7" x14ac:dyDescent="0.2">
      <c r="A283" s="18" t="s">
        <v>78</v>
      </c>
      <c r="B283" s="18" t="s">
        <v>173</v>
      </c>
      <c r="C283" s="18" t="s">
        <v>176</v>
      </c>
      <c r="D283" s="18">
        <v>100</v>
      </c>
      <c r="E283" s="18" t="s">
        <v>167</v>
      </c>
      <c r="F283" s="18" t="s">
        <v>36</v>
      </c>
      <c r="G283" s="18">
        <v>3853</v>
      </c>
    </row>
    <row r="284" spans="1:7" x14ac:dyDescent="0.2">
      <c r="A284" s="18" t="s">
        <v>78</v>
      </c>
      <c r="B284" s="18" t="s">
        <v>173</v>
      </c>
      <c r="C284" s="18" t="s">
        <v>176</v>
      </c>
      <c r="D284" s="18">
        <v>11</v>
      </c>
      <c r="E284" s="18" t="s">
        <v>134</v>
      </c>
      <c r="F284" s="18" t="s">
        <v>33</v>
      </c>
      <c r="G284" s="18">
        <v>826</v>
      </c>
    </row>
    <row r="285" spans="1:7" x14ac:dyDescent="0.2">
      <c r="A285" s="18" t="s">
        <v>78</v>
      </c>
      <c r="B285" s="18" t="s">
        <v>173</v>
      </c>
      <c r="C285" s="18" t="s">
        <v>176</v>
      </c>
      <c r="D285" s="18">
        <v>110</v>
      </c>
      <c r="E285" s="18" t="s">
        <v>54</v>
      </c>
      <c r="F285" s="18" t="s">
        <v>55</v>
      </c>
      <c r="G285" s="18">
        <v>406</v>
      </c>
    </row>
    <row r="286" spans="1:7" x14ac:dyDescent="0.2">
      <c r="A286" s="18" t="s">
        <v>78</v>
      </c>
      <c r="B286" s="18" t="s">
        <v>173</v>
      </c>
      <c r="C286" s="18" t="s">
        <v>176</v>
      </c>
      <c r="D286" s="18">
        <v>111</v>
      </c>
      <c r="E286" s="18" t="s">
        <v>56</v>
      </c>
      <c r="F286" s="18" t="s">
        <v>55</v>
      </c>
      <c r="G286" s="18">
        <v>821</v>
      </c>
    </row>
    <row r="287" spans="1:7" x14ac:dyDescent="0.2">
      <c r="A287" s="18" t="s">
        <v>78</v>
      </c>
      <c r="B287" s="18" t="s">
        <v>173</v>
      </c>
      <c r="C287" s="18" t="s">
        <v>176</v>
      </c>
      <c r="D287" s="18">
        <v>112</v>
      </c>
      <c r="E287" s="18" t="s">
        <v>57</v>
      </c>
      <c r="F287" s="18" t="s">
        <v>55</v>
      </c>
      <c r="G287" s="18">
        <v>1645</v>
      </c>
    </row>
    <row r="288" spans="1:7" x14ac:dyDescent="0.2">
      <c r="A288" s="18" t="s">
        <v>78</v>
      </c>
      <c r="B288" s="18" t="s">
        <v>173</v>
      </c>
      <c r="C288" s="18" t="s">
        <v>176</v>
      </c>
      <c r="D288" s="18">
        <v>113</v>
      </c>
      <c r="E288" s="18" t="s">
        <v>73</v>
      </c>
      <c r="F288" s="18" t="s">
        <v>55</v>
      </c>
      <c r="G288" s="18">
        <v>22</v>
      </c>
    </row>
    <row r="289" spans="1:7" x14ac:dyDescent="0.2">
      <c r="A289" s="18" t="s">
        <v>78</v>
      </c>
      <c r="B289" s="18" t="s">
        <v>173</v>
      </c>
      <c r="C289" s="18" t="s">
        <v>176</v>
      </c>
      <c r="D289" s="18">
        <v>120</v>
      </c>
      <c r="E289" s="18" t="s">
        <v>58</v>
      </c>
      <c r="F289" s="18" t="s">
        <v>55</v>
      </c>
      <c r="G289" s="18">
        <v>661</v>
      </c>
    </row>
    <row r="290" spans="1:7" x14ac:dyDescent="0.2">
      <c r="A290" s="18" t="s">
        <v>78</v>
      </c>
      <c r="B290" s="18" t="s">
        <v>173</v>
      </c>
      <c r="C290" s="18" t="s">
        <v>176</v>
      </c>
      <c r="D290" s="18">
        <v>121</v>
      </c>
      <c r="E290" s="18" t="s">
        <v>59</v>
      </c>
      <c r="F290" s="18" t="s">
        <v>55</v>
      </c>
      <c r="G290" s="18">
        <v>2350</v>
      </c>
    </row>
    <row r="291" spans="1:7" x14ac:dyDescent="0.2">
      <c r="A291" s="18" t="s">
        <v>78</v>
      </c>
      <c r="B291" s="18" t="s">
        <v>173</v>
      </c>
      <c r="C291" s="18" t="s">
        <v>176</v>
      </c>
      <c r="D291" s="18">
        <v>123</v>
      </c>
      <c r="E291" s="18" t="s">
        <v>75</v>
      </c>
      <c r="F291" s="18" t="s">
        <v>55</v>
      </c>
      <c r="G291" s="18">
        <v>6</v>
      </c>
    </row>
    <row r="292" spans="1:7" x14ac:dyDescent="0.2">
      <c r="A292" s="18" t="s">
        <v>78</v>
      </c>
      <c r="B292" s="18" t="s">
        <v>173</v>
      </c>
      <c r="C292" s="18" t="s">
        <v>176</v>
      </c>
      <c r="D292" s="18">
        <v>13</v>
      </c>
      <c r="E292" s="18" t="s">
        <v>135</v>
      </c>
      <c r="F292" s="18" t="s">
        <v>33</v>
      </c>
      <c r="G292" s="18">
        <v>2</v>
      </c>
    </row>
    <row r="293" spans="1:7" x14ac:dyDescent="0.2">
      <c r="A293" s="18" t="s">
        <v>78</v>
      </c>
      <c r="B293" s="18" t="s">
        <v>173</v>
      </c>
      <c r="C293" s="18" t="s">
        <v>176</v>
      </c>
      <c r="D293" s="18">
        <v>130</v>
      </c>
      <c r="E293" s="18" t="s">
        <v>60</v>
      </c>
      <c r="F293" s="18" t="s">
        <v>55</v>
      </c>
      <c r="G293" s="18">
        <v>5988</v>
      </c>
    </row>
    <row r="294" spans="1:7" x14ac:dyDescent="0.2">
      <c r="A294" s="18" t="s">
        <v>78</v>
      </c>
      <c r="B294" s="18" t="s">
        <v>173</v>
      </c>
      <c r="C294" s="18" t="s">
        <v>176</v>
      </c>
      <c r="D294" s="18">
        <v>131</v>
      </c>
      <c r="E294" s="18" t="s">
        <v>61</v>
      </c>
      <c r="F294" s="18" t="s">
        <v>55</v>
      </c>
      <c r="G294" s="18">
        <v>53</v>
      </c>
    </row>
    <row r="295" spans="1:7" x14ac:dyDescent="0.2">
      <c r="A295" s="18" t="s">
        <v>78</v>
      </c>
      <c r="B295" s="18" t="s">
        <v>173</v>
      </c>
      <c r="C295" s="18" t="s">
        <v>176</v>
      </c>
      <c r="D295" s="18">
        <v>132</v>
      </c>
      <c r="E295" s="18" t="s">
        <v>46</v>
      </c>
      <c r="F295" s="18" t="s">
        <v>55</v>
      </c>
      <c r="G295" s="18">
        <v>1098</v>
      </c>
    </row>
    <row r="296" spans="1:7" x14ac:dyDescent="0.2">
      <c r="A296" s="18" t="s">
        <v>78</v>
      </c>
      <c r="B296" s="18" t="s">
        <v>173</v>
      </c>
      <c r="C296" s="18" t="s">
        <v>176</v>
      </c>
      <c r="D296" s="18">
        <v>133</v>
      </c>
      <c r="E296" s="18" t="s">
        <v>62</v>
      </c>
      <c r="F296" s="18" t="s">
        <v>55</v>
      </c>
      <c r="G296" s="18">
        <v>217</v>
      </c>
    </row>
    <row r="297" spans="1:7" x14ac:dyDescent="0.2">
      <c r="A297" s="18" t="s">
        <v>78</v>
      </c>
      <c r="B297" s="18" t="s">
        <v>173</v>
      </c>
      <c r="C297" s="18" t="s">
        <v>176</v>
      </c>
      <c r="D297" s="18">
        <v>134</v>
      </c>
      <c r="E297" s="18" t="s">
        <v>76</v>
      </c>
      <c r="F297" s="18" t="s">
        <v>55</v>
      </c>
      <c r="G297" s="18">
        <v>3</v>
      </c>
    </row>
    <row r="298" spans="1:7" x14ac:dyDescent="0.2">
      <c r="A298" s="18" t="s">
        <v>78</v>
      </c>
      <c r="B298" s="18" t="s">
        <v>173</v>
      </c>
      <c r="C298" s="18" t="s">
        <v>176</v>
      </c>
      <c r="D298" s="18">
        <v>140</v>
      </c>
      <c r="E298" s="18" t="s">
        <v>63</v>
      </c>
      <c r="F298" s="18" t="s">
        <v>55</v>
      </c>
      <c r="G298" s="18">
        <v>284</v>
      </c>
    </row>
    <row r="299" spans="1:7" x14ac:dyDescent="0.2">
      <c r="A299" s="18" t="s">
        <v>78</v>
      </c>
      <c r="B299" s="18" t="s">
        <v>173</v>
      </c>
      <c r="C299" s="18" t="s">
        <v>176</v>
      </c>
      <c r="D299" s="18">
        <v>141</v>
      </c>
      <c r="E299" s="18" t="s">
        <v>64</v>
      </c>
      <c r="F299" s="18" t="s">
        <v>55</v>
      </c>
      <c r="G299" s="18">
        <v>5447</v>
      </c>
    </row>
    <row r="300" spans="1:7" x14ac:dyDescent="0.2">
      <c r="A300" s="18" t="s">
        <v>78</v>
      </c>
      <c r="B300" s="18" t="s">
        <v>173</v>
      </c>
      <c r="C300" s="18" t="s">
        <v>176</v>
      </c>
      <c r="D300" s="18">
        <v>142</v>
      </c>
      <c r="E300" s="18" t="s">
        <v>117</v>
      </c>
      <c r="F300" s="18" t="s">
        <v>55</v>
      </c>
      <c r="G300" s="18">
        <v>1</v>
      </c>
    </row>
    <row r="301" spans="1:7" x14ac:dyDescent="0.2">
      <c r="A301" s="18" t="s">
        <v>78</v>
      </c>
      <c r="B301" s="18" t="s">
        <v>173</v>
      </c>
      <c r="C301" s="18" t="s">
        <v>176</v>
      </c>
      <c r="D301" s="18">
        <v>143</v>
      </c>
      <c r="E301" s="18" t="s">
        <v>77</v>
      </c>
      <c r="F301" s="18" t="s">
        <v>55</v>
      </c>
      <c r="G301" s="18">
        <v>1</v>
      </c>
    </row>
    <row r="302" spans="1:7" x14ac:dyDescent="0.2">
      <c r="A302" s="18" t="s">
        <v>78</v>
      </c>
      <c r="B302" s="18" t="s">
        <v>173</v>
      </c>
      <c r="C302" s="18" t="s">
        <v>176</v>
      </c>
      <c r="D302" s="18">
        <v>20</v>
      </c>
      <c r="E302" s="18" t="s">
        <v>35</v>
      </c>
      <c r="F302" s="18" t="s">
        <v>36</v>
      </c>
      <c r="G302" s="18">
        <v>5991</v>
      </c>
    </row>
    <row r="303" spans="1:7" x14ac:dyDescent="0.2">
      <c r="A303" s="18" t="s">
        <v>78</v>
      </c>
      <c r="B303" s="18" t="s">
        <v>173</v>
      </c>
      <c r="C303" s="18" t="s">
        <v>176</v>
      </c>
      <c r="D303" s="18">
        <v>21</v>
      </c>
      <c r="E303" s="18" t="s">
        <v>37</v>
      </c>
      <c r="F303" s="18" t="s">
        <v>36</v>
      </c>
      <c r="G303" s="18">
        <v>2055</v>
      </c>
    </row>
    <row r="304" spans="1:7" x14ac:dyDescent="0.2">
      <c r="A304" s="18" t="s">
        <v>78</v>
      </c>
      <c r="B304" s="18" t="s">
        <v>173</v>
      </c>
      <c r="C304" s="18" t="s">
        <v>176</v>
      </c>
      <c r="D304" s="18">
        <v>22</v>
      </c>
      <c r="E304" s="18" t="s">
        <v>38</v>
      </c>
      <c r="F304" s="18" t="s">
        <v>36</v>
      </c>
      <c r="G304" s="18">
        <v>945</v>
      </c>
    </row>
    <row r="305" spans="1:7" x14ac:dyDescent="0.2">
      <c r="A305" s="18" t="s">
        <v>78</v>
      </c>
      <c r="B305" s="18" t="s">
        <v>173</v>
      </c>
      <c r="C305" s="18" t="s">
        <v>176</v>
      </c>
      <c r="D305" s="18">
        <v>23</v>
      </c>
      <c r="E305" s="18" t="s">
        <v>39</v>
      </c>
      <c r="F305" s="18" t="s">
        <v>36</v>
      </c>
      <c r="G305" s="18">
        <v>8956</v>
      </c>
    </row>
    <row r="306" spans="1:7" x14ac:dyDescent="0.2">
      <c r="A306" s="18" t="s">
        <v>78</v>
      </c>
      <c r="B306" s="18" t="s">
        <v>173</v>
      </c>
      <c r="C306" s="18" t="s">
        <v>176</v>
      </c>
      <c r="D306" s="18">
        <v>30</v>
      </c>
      <c r="E306" s="18" t="s">
        <v>40</v>
      </c>
      <c r="F306" s="18" t="s">
        <v>36</v>
      </c>
      <c r="G306" s="18">
        <v>569</v>
      </c>
    </row>
    <row r="307" spans="1:7" x14ac:dyDescent="0.2">
      <c r="A307" s="18" t="s">
        <v>78</v>
      </c>
      <c r="B307" s="18" t="s">
        <v>173</v>
      </c>
      <c r="C307" s="18" t="s">
        <v>176</v>
      </c>
      <c r="D307" s="18">
        <v>31</v>
      </c>
      <c r="E307" s="18" t="s">
        <v>41</v>
      </c>
      <c r="F307" s="18" t="s">
        <v>36</v>
      </c>
      <c r="G307" s="18">
        <v>8773</v>
      </c>
    </row>
    <row r="308" spans="1:7" x14ac:dyDescent="0.2">
      <c r="A308" s="18" t="s">
        <v>78</v>
      </c>
      <c r="B308" s="18" t="s">
        <v>173</v>
      </c>
      <c r="C308" s="18" t="s">
        <v>176</v>
      </c>
      <c r="D308" s="18">
        <v>32</v>
      </c>
      <c r="E308" s="18" t="s">
        <v>42</v>
      </c>
      <c r="F308" s="18" t="s">
        <v>36</v>
      </c>
      <c r="G308" s="18">
        <v>236</v>
      </c>
    </row>
    <row r="309" spans="1:7" x14ac:dyDescent="0.2">
      <c r="A309" s="18" t="s">
        <v>78</v>
      </c>
      <c r="B309" s="18" t="s">
        <v>173</v>
      </c>
      <c r="C309" s="18" t="s">
        <v>176</v>
      </c>
      <c r="D309" s="18">
        <v>33</v>
      </c>
      <c r="E309" s="18" t="s">
        <v>43</v>
      </c>
      <c r="F309" s="18" t="s">
        <v>36</v>
      </c>
      <c r="G309" s="18">
        <v>233</v>
      </c>
    </row>
    <row r="310" spans="1:7" x14ac:dyDescent="0.2">
      <c r="A310" s="18" t="s">
        <v>78</v>
      </c>
      <c r="B310" s="18" t="s">
        <v>173</v>
      </c>
      <c r="C310" s="18" t="s">
        <v>176</v>
      </c>
      <c r="D310" s="18">
        <v>34</v>
      </c>
      <c r="E310" s="18" t="s">
        <v>44</v>
      </c>
      <c r="F310" s="18" t="s">
        <v>36</v>
      </c>
      <c r="G310" s="18">
        <v>100</v>
      </c>
    </row>
    <row r="311" spans="1:7" x14ac:dyDescent="0.2">
      <c r="A311" s="18" t="s">
        <v>78</v>
      </c>
      <c r="B311" s="18" t="s">
        <v>173</v>
      </c>
      <c r="C311" s="18" t="s">
        <v>176</v>
      </c>
      <c r="D311" s="18">
        <v>35</v>
      </c>
      <c r="E311" s="18" t="s">
        <v>79</v>
      </c>
      <c r="F311" s="18" t="s">
        <v>36</v>
      </c>
      <c r="G311" s="18">
        <v>1</v>
      </c>
    </row>
    <row r="312" spans="1:7" x14ac:dyDescent="0.2">
      <c r="A312" s="18" t="s">
        <v>78</v>
      </c>
      <c r="B312" s="18" t="s">
        <v>173</v>
      </c>
      <c r="C312" s="18" t="s">
        <v>176</v>
      </c>
      <c r="D312" s="18">
        <v>36</v>
      </c>
      <c r="E312" s="18" t="s">
        <v>64</v>
      </c>
      <c r="F312" s="18" t="s">
        <v>36</v>
      </c>
      <c r="G312" s="18">
        <v>2</v>
      </c>
    </row>
    <row r="313" spans="1:7" x14ac:dyDescent="0.2">
      <c r="A313" s="18" t="s">
        <v>78</v>
      </c>
      <c r="B313" s="18" t="s">
        <v>173</v>
      </c>
      <c r="C313" s="18" t="s">
        <v>176</v>
      </c>
      <c r="D313" s="18">
        <v>40</v>
      </c>
      <c r="E313" s="18" t="s">
        <v>40</v>
      </c>
      <c r="F313" s="18" t="s">
        <v>36</v>
      </c>
      <c r="G313" s="18">
        <v>22</v>
      </c>
    </row>
    <row r="314" spans="1:7" x14ac:dyDescent="0.2">
      <c r="A314" s="18" t="s">
        <v>78</v>
      </c>
      <c r="B314" s="18" t="s">
        <v>173</v>
      </c>
      <c r="C314" s="18" t="s">
        <v>176</v>
      </c>
      <c r="D314" s="18">
        <v>41</v>
      </c>
      <c r="E314" s="18" t="s">
        <v>41</v>
      </c>
      <c r="F314" s="18" t="s">
        <v>36</v>
      </c>
      <c r="G314" s="18">
        <v>206</v>
      </c>
    </row>
    <row r="315" spans="1:7" x14ac:dyDescent="0.2">
      <c r="A315" s="18" t="s">
        <v>78</v>
      </c>
      <c r="B315" s="18" t="s">
        <v>173</v>
      </c>
      <c r="C315" s="18" t="s">
        <v>176</v>
      </c>
      <c r="D315" s="18">
        <v>42</v>
      </c>
      <c r="E315" s="18" t="s">
        <v>42</v>
      </c>
      <c r="F315" s="18" t="s">
        <v>36</v>
      </c>
      <c r="G315" s="18">
        <v>28</v>
      </c>
    </row>
    <row r="316" spans="1:7" x14ac:dyDescent="0.2">
      <c r="A316" s="18" t="s">
        <v>78</v>
      </c>
      <c r="B316" s="18" t="s">
        <v>173</v>
      </c>
      <c r="C316" s="18" t="s">
        <v>176</v>
      </c>
      <c r="D316" s="18">
        <v>43</v>
      </c>
      <c r="E316" s="18" t="s">
        <v>43</v>
      </c>
      <c r="F316" s="18" t="s">
        <v>36</v>
      </c>
      <c r="G316" s="18">
        <v>2</v>
      </c>
    </row>
    <row r="317" spans="1:7" x14ac:dyDescent="0.2">
      <c r="A317" s="18" t="s">
        <v>78</v>
      </c>
      <c r="B317" s="18" t="s">
        <v>173</v>
      </c>
      <c r="C317" s="18" t="s">
        <v>176</v>
      </c>
      <c r="D317" s="18">
        <v>44</v>
      </c>
      <c r="E317" s="18" t="s">
        <v>44</v>
      </c>
      <c r="F317" s="18" t="s">
        <v>36</v>
      </c>
      <c r="G317" s="18">
        <v>2</v>
      </c>
    </row>
    <row r="318" spans="1:7" x14ac:dyDescent="0.2">
      <c r="A318" s="18" t="s">
        <v>78</v>
      </c>
      <c r="B318" s="18" t="s">
        <v>173</v>
      </c>
      <c r="C318" s="18" t="s">
        <v>176</v>
      </c>
      <c r="D318" s="18">
        <v>50</v>
      </c>
      <c r="E318" s="18" t="s">
        <v>40</v>
      </c>
      <c r="F318" s="18" t="s">
        <v>36</v>
      </c>
      <c r="G318" s="18">
        <v>29</v>
      </c>
    </row>
    <row r="319" spans="1:7" x14ac:dyDescent="0.2">
      <c r="A319" s="18" t="s">
        <v>78</v>
      </c>
      <c r="B319" s="18" t="s">
        <v>173</v>
      </c>
      <c r="C319" s="18" t="s">
        <v>176</v>
      </c>
      <c r="D319" s="18">
        <v>51</v>
      </c>
      <c r="E319" s="18" t="s">
        <v>41</v>
      </c>
      <c r="F319" s="18" t="s">
        <v>36</v>
      </c>
      <c r="G319" s="18">
        <v>320</v>
      </c>
    </row>
    <row r="320" spans="1:7" x14ac:dyDescent="0.2">
      <c r="A320" s="18" t="s">
        <v>78</v>
      </c>
      <c r="B320" s="18" t="s">
        <v>173</v>
      </c>
      <c r="C320" s="18" t="s">
        <v>176</v>
      </c>
      <c r="D320" s="18">
        <v>52</v>
      </c>
      <c r="E320" s="18" t="s">
        <v>42</v>
      </c>
      <c r="F320" s="18" t="s">
        <v>36</v>
      </c>
      <c r="G320" s="18">
        <v>25</v>
      </c>
    </row>
    <row r="321" spans="1:7" x14ac:dyDescent="0.2">
      <c r="A321" s="18" t="s">
        <v>78</v>
      </c>
      <c r="B321" s="18" t="s">
        <v>173</v>
      </c>
      <c r="C321" s="18" t="s">
        <v>176</v>
      </c>
      <c r="D321" s="18">
        <v>53</v>
      </c>
      <c r="E321" s="18" t="s">
        <v>43</v>
      </c>
      <c r="F321" s="18" t="s">
        <v>36</v>
      </c>
      <c r="G321" s="18">
        <v>73</v>
      </c>
    </row>
    <row r="322" spans="1:7" x14ac:dyDescent="0.2">
      <c r="A322" s="18" t="s">
        <v>78</v>
      </c>
      <c r="B322" s="18" t="s">
        <v>173</v>
      </c>
      <c r="C322" s="18" t="s">
        <v>176</v>
      </c>
      <c r="D322" s="18">
        <v>54</v>
      </c>
      <c r="E322" s="18" t="s">
        <v>44</v>
      </c>
      <c r="F322" s="18" t="s">
        <v>36</v>
      </c>
      <c r="G322" s="18">
        <v>26</v>
      </c>
    </row>
    <row r="323" spans="1:7" x14ac:dyDescent="0.2">
      <c r="A323" s="18" t="s">
        <v>78</v>
      </c>
      <c r="B323" s="18" t="s">
        <v>173</v>
      </c>
      <c r="C323" s="18" t="s">
        <v>176</v>
      </c>
      <c r="D323" s="18">
        <v>60</v>
      </c>
      <c r="E323" s="18" t="s">
        <v>40</v>
      </c>
      <c r="F323" s="18" t="s">
        <v>36</v>
      </c>
      <c r="G323" s="18">
        <v>13</v>
      </c>
    </row>
    <row r="324" spans="1:7" x14ac:dyDescent="0.2">
      <c r="A324" s="18" t="s">
        <v>78</v>
      </c>
      <c r="B324" s="18" t="s">
        <v>173</v>
      </c>
      <c r="C324" s="18" t="s">
        <v>176</v>
      </c>
      <c r="D324" s="18">
        <v>61</v>
      </c>
      <c r="E324" s="18" t="s">
        <v>41</v>
      </c>
      <c r="F324" s="18" t="s">
        <v>36</v>
      </c>
      <c r="G324" s="18">
        <v>84</v>
      </c>
    </row>
    <row r="325" spans="1:7" x14ac:dyDescent="0.2">
      <c r="A325" s="18" t="s">
        <v>78</v>
      </c>
      <c r="B325" s="18" t="s">
        <v>173</v>
      </c>
      <c r="C325" s="18" t="s">
        <v>176</v>
      </c>
      <c r="D325" s="18">
        <v>62</v>
      </c>
      <c r="E325" s="18" t="s">
        <v>42</v>
      </c>
      <c r="F325" s="18" t="s">
        <v>36</v>
      </c>
      <c r="G325" s="18">
        <v>12</v>
      </c>
    </row>
    <row r="326" spans="1:7" x14ac:dyDescent="0.2">
      <c r="A326" s="18" t="s">
        <v>78</v>
      </c>
      <c r="B326" s="18" t="s">
        <v>173</v>
      </c>
      <c r="C326" s="18" t="s">
        <v>176</v>
      </c>
      <c r="D326" s="18">
        <v>63</v>
      </c>
      <c r="E326" s="18" t="s">
        <v>43</v>
      </c>
      <c r="F326" s="18" t="s">
        <v>36</v>
      </c>
      <c r="G326" s="18">
        <v>12</v>
      </c>
    </row>
    <row r="327" spans="1:7" x14ac:dyDescent="0.2">
      <c r="A327" s="18" t="s">
        <v>78</v>
      </c>
      <c r="B327" s="18" t="s">
        <v>173</v>
      </c>
      <c r="C327" s="18" t="s">
        <v>176</v>
      </c>
      <c r="D327" s="18">
        <v>64</v>
      </c>
      <c r="E327" s="18" t="s">
        <v>44</v>
      </c>
      <c r="F327" s="18" t="s">
        <v>36</v>
      </c>
      <c r="G327" s="18">
        <v>4</v>
      </c>
    </row>
    <row r="328" spans="1:7" x14ac:dyDescent="0.2">
      <c r="A328" s="18" t="s">
        <v>78</v>
      </c>
      <c r="B328" s="18" t="s">
        <v>173</v>
      </c>
      <c r="C328" s="18" t="s">
        <v>176</v>
      </c>
      <c r="D328" s="18">
        <v>70</v>
      </c>
      <c r="E328" s="18" t="s">
        <v>40</v>
      </c>
      <c r="F328" s="18" t="s">
        <v>36</v>
      </c>
      <c r="G328" s="18">
        <v>198</v>
      </c>
    </row>
    <row r="329" spans="1:7" x14ac:dyDescent="0.2">
      <c r="A329" s="18" t="s">
        <v>78</v>
      </c>
      <c r="B329" s="18" t="s">
        <v>173</v>
      </c>
      <c r="C329" s="18" t="s">
        <v>176</v>
      </c>
      <c r="D329" s="18">
        <v>71</v>
      </c>
      <c r="E329" s="18" t="s">
        <v>41</v>
      </c>
      <c r="F329" s="18" t="s">
        <v>36</v>
      </c>
      <c r="G329" s="18">
        <v>3832</v>
      </c>
    </row>
    <row r="330" spans="1:7" x14ac:dyDescent="0.2">
      <c r="A330" s="18" t="s">
        <v>78</v>
      </c>
      <c r="B330" s="18" t="s">
        <v>173</v>
      </c>
      <c r="C330" s="18" t="s">
        <v>176</v>
      </c>
      <c r="D330" s="18">
        <v>72</v>
      </c>
      <c r="E330" s="18" t="s">
        <v>42</v>
      </c>
      <c r="F330" s="18" t="s">
        <v>36</v>
      </c>
      <c r="G330" s="18">
        <v>275</v>
      </c>
    </row>
    <row r="331" spans="1:7" x14ac:dyDescent="0.2">
      <c r="A331" s="18" t="s">
        <v>78</v>
      </c>
      <c r="B331" s="18" t="s">
        <v>173</v>
      </c>
      <c r="C331" s="18" t="s">
        <v>176</v>
      </c>
      <c r="D331" s="18">
        <v>73</v>
      </c>
      <c r="E331" s="18" t="s">
        <v>43</v>
      </c>
      <c r="F331" s="18" t="s">
        <v>36</v>
      </c>
      <c r="G331" s="18">
        <v>72</v>
      </c>
    </row>
    <row r="332" spans="1:7" x14ac:dyDescent="0.2">
      <c r="A332" s="18" t="s">
        <v>78</v>
      </c>
      <c r="B332" s="18" t="s">
        <v>173</v>
      </c>
      <c r="C332" s="18" t="s">
        <v>176</v>
      </c>
      <c r="D332" s="18">
        <v>74</v>
      </c>
      <c r="E332" s="18" t="s">
        <v>44</v>
      </c>
      <c r="F332" s="18" t="s">
        <v>36</v>
      </c>
      <c r="G332" s="18">
        <v>43</v>
      </c>
    </row>
    <row r="333" spans="1:7" x14ac:dyDescent="0.2">
      <c r="A333" s="18" t="s">
        <v>78</v>
      </c>
      <c r="B333" s="18" t="s">
        <v>173</v>
      </c>
      <c r="C333" s="18" t="s">
        <v>176</v>
      </c>
      <c r="D333" s="18">
        <v>80</v>
      </c>
      <c r="E333" s="18" t="s">
        <v>168</v>
      </c>
      <c r="F333" s="18" t="s">
        <v>36</v>
      </c>
      <c r="G333" s="18">
        <v>665</v>
      </c>
    </row>
    <row r="334" spans="1:7" x14ac:dyDescent="0.2">
      <c r="A334" s="18" t="s">
        <v>78</v>
      </c>
      <c r="B334" s="18" t="s">
        <v>173</v>
      </c>
      <c r="C334" s="18" t="s">
        <v>176</v>
      </c>
      <c r="D334" s="18">
        <v>81</v>
      </c>
      <c r="E334" s="18" t="s">
        <v>46</v>
      </c>
      <c r="F334" s="18" t="s">
        <v>36</v>
      </c>
      <c r="G334" s="18">
        <v>1610</v>
      </c>
    </row>
    <row r="335" spans="1:7" x14ac:dyDescent="0.2">
      <c r="A335" s="18" t="s">
        <v>78</v>
      </c>
      <c r="B335" s="18" t="s">
        <v>173</v>
      </c>
      <c r="C335" s="18" t="s">
        <v>176</v>
      </c>
      <c r="D335" s="18">
        <v>82</v>
      </c>
      <c r="E335" s="18" t="s">
        <v>47</v>
      </c>
      <c r="F335" s="18" t="s">
        <v>36</v>
      </c>
      <c r="G335" s="18">
        <v>1258</v>
      </c>
    </row>
    <row r="336" spans="1:7" x14ac:dyDescent="0.2">
      <c r="A336" s="18" t="s">
        <v>78</v>
      </c>
      <c r="B336" s="18" t="s">
        <v>173</v>
      </c>
      <c r="C336" s="18" t="s">
        <v>176</v>
      </c>
      <c r="D336" s="18">
        <v>83</v>
      </c>
      <c r="E336" s="18" t="s">
        <v>48</v>
      </c>
      <c r="F336" s="18" t="s">
        <v>36</v>
      </c>
      <c r="G336" s="18">
        <v>4196</v>
      </c>
    </row>
    <row r="337" spans="1:7" x14ac:dyDescent="0.2">
      <c r="A337" s="18" t="s">
        <v>78</v>
      </c>
      <c r="B337" s="18" t="s">
        <v>173</v>
      </c>
      <c r="C337" s="18" t="s">
        <v>176</v>
      </c>
      <c r="D337" s="18">
        <v>84</v>
      </c>
      <c r="E337" s="18" t="s">
        <v>49</v>
      </c>
      <c r="F337" s="18" t="s">
        <v>36</v>
      </c>
      <c r="G337" s="18">
        <v>241</v>
      </c>
    </row>
    <row r="338" spans="1:7" x14ac:dyDescent="0.2">
      <c r="A338" s="18" t="s">
        <v>78</v>
      </c>
      <c r="B338" s="18" t="s">
        <v>173</v>
      </c>
      <c r="C338" s="18" t="s">
        <v>176</v>
      </c>
      <c r="D338" s="18">
        <v>90</v>
      </c>
      <c r="E338" s="18" t="s">
        <v>169</v>
      </c>
      <c r="F338" s="18" t="s">
        <v>36</v>
      </c>
      <c r="G338" s="18">
        <v>331</v>
      </c>
    </row>
    <row r="339" spans="1:7" x14ac:dyDescent="0.2">
      <c r="A339" s="18" t="s">
        <v>78</v>
      </c>
      <c r="B339" s="18" t="s">
        <v>173</v>
      </c>
      <c r="C339" s="18" t="s">
        <v>176</v>
      </c>
      <c r="D339" s="18">
        <v>91</v>
      </c>
      <c r="E339" s="18" t="s">
        <v>51</v>
      </c>
      <c r="F339" s="18" t="s">
        <v>36</v>
      </c>
      <c r="G339" s="18">
        <v>183</v>
      </c>
    </row>
    <row r="340" spans="1:7" x14ac:dyDescent="0.2">
      <c r="A340" s="18" t="s">
        <v>78</v>
      </c>
      <c r="B340" s="18" t="s">
        <v>173</v>
      </c>
      <c r="C340" s="18" t="s">
        <v>176</v>
      </c>
      <c r="D340" s="18">
        <v>92</v>
      </c>
      <c r="E340" s="18" t="s">
        <v>170</v>
      </c>
      <c r="F340" s="18" t="s">
        <v>36</v>
      </c>
      <c r="G340" s="18">
        <v>61</v>
      </c>
    </row>
    <row r="341" spans="1:7" x14ac:dyDescent="0.2">
      <c r="A341" s="18" t="s">
        <v>78</v>
      </c>
      <c r="B341" s="18" t="s">
        <v>173</v>
      </c>
      <c r="C341" s="18" t="s">
        <v>176</v>
      </c>
      <c r="D341" s="18">
        <v>94</v>
      </c>
      <c r="E341" s="18" t="s">
        <v>80</v>
      </c>
      <c r="F341" s="18" t="s">
        <v>36</v>
      </c>
      <c r="G341" s="18">
        <v>3</v>
      </c>
    </row>
    <row r="342" spans="1:7" x14ac:dyDescent="0.2">
      <c r="A342" s="18" t="s">
        <v>78</v>
      </c>
      <c r="B342" s="18" t="s">
        <v>173</v>
      </c>
      <c r="C342" s="18" t="s">
        <v>176</v>
      </c>
      <c r="D342" s="18">
        <v>95</v>
      </c>
      <c r="E342" s="18" t="s">
        <v>64</v>
      </c>
      <c r="F342" s="18" t="s">
        <v>36</v>
      </c>
      <c r="G342" s="18">
        <v>1</v>
      </c>
    </row>
    <row r="343" spans="1:7" x14ac:dyDescent="0.2">
      <c r="A343" s="18" t="s">
        <v>78</v>
      </c>
      <c r="B343" s="18" t="s">
        <v>173</v>
      </c>
      <c r="C343" s="18" t="s">
        <v>177</v>
      </c>
      <c r="D343" s="18">
        <v>10</v>
      </c>
      <c r="E343" s="18" t="s">
        <v>32</v>
      </c>
      <c r="F343" s="18" t="s">
        <v>33</v>
      </c>
      <c r="G343" s="18">
        <v>1596</v>
      </c>
    </row>
    <row r="344" spans="1:7" x14ac:dyDescent="0.2">
      <c r="A344" s="18" t="s">
        <v>78</v>
      </c>
      <c r="B344" s="18" t="s">
        <v>173</v>
      </c>
      <c r="C344" s="18" t="s">
        <v>177</v>
      </c>
      <c r="D344" s="18">
        <v>100</v>
      </c>
      <c r="E344" s="18" t="s">
        <v>167</v>
      </c>
      <c r="F344" s="18" t="s">
        <v>36</v>
      </c>
      <c r="G344" s="18">
        <v>3704</v>
      </c>
    </row>
    <row r="345" spans="1:7" x14ac:dyDescent="0.2">
      <c r="A345" s="18" t="s">
        <v>78</v>
      </c>
      <c r="B345" s="18" t="s">
        <v>173</v>
      </c>
      <c r="C345" s="18" t="s">
        <v>177</v>
      </c>
      <c r="D345" s="18">
        <v>11</v>
      </c>
      <c r="E345" s="18" t="s">
        <v>134</v>
      </c>
      <c r="F345" s="18" t="s">
        <v>33</v>
      </c>
      <c r="G345" s="18">
        <v>648</v>
      </c>
    </row>
    <row r="346" spans="1:7" x14ac:dyDescent="0.2">
      <c r="A346" s="18" t="s">
        <v>78</v>
      </c>
      <c r="B346" s="18" t="s">
        <v>173</v>
      </c>
      <c r="C346" s="18" t="s">
        <v>177</v>
      </c>
      <c r="D346" s="18">
        <v>110</v>
      </c>
      <c r="E346" s="18" t="s">
        <v>54</v>
      </c>
      <c r="F346" s="18" t="s">
        <v>55</v>
      </c>
      <c r="G346" s="18">
        <v>453</v>
      </c>
    </row>
    <row r="347" spans="1:7" x14ac:dyDescent="0.2">
      <c r="A347" s="18" t="s">
        <v>78</v>
      </c>
      <c r="B347" s="18" t="s">
        <v>173</v>
      </c>
      <c r="C347" s="18" t="s">
        <v>177</v>
      </c>
      <c r="D347" s="18">
        <v>111</v>
      </c>
      <c r="E347" s="18" t="s">
        <v>56</v>
      </c>
      <c r="F347" s="18" t="s">
        <v>55</v>
      </c>
      <c r="G347" s="18">
        <v>885</v>
      </c>
    </row>
    <row r="348" spans="1:7" x14ac:dyDescent="0.2">
      <c r="A348" s="18" t="s">
        <v>78</v>
      </c>
      <c r="B348" s="18" t="s">
        <v>173</v>
      </c>
      <c r="C348" s="18" t="s">
        <v>177</v>
      </c>
      <c r="D348" s="18">
        <v>112</v>
      </c>
      <c r="E348" s="18" t="s">
        <v>57</v>
      </c>
      <c r="F348" s="18" t="s">
        <v>55</v>
      </c>
      <c r="G348" s="18">
        <v>1125</v>
      </c>
    </row>
    <row r="349" spans="1:7" x14ac:dyDescent="0.2">
      <c r="A349" s="18" t="s">
        <v>78</v>
      </c>
      <c r="B349" s="18" t="s">
        <v>173</v>
      </c>
      <c r="C349" s="18" t="s">
        <v>177</v>
      </c>
      <c r="D349" s="18">
        <v>113</v>
      </c>
      <c r="E349" s="18" t="s">
        <v>73</v>
      </c>
      <c r="F349" s="18" t="s">
        <v>55</v>
      </c>
      <c r="G349" s="18">
        <v>14</v>
      </c>
    </row>
    <row r="350" spans="1:7" x14ac:dyDescent="0.2">
      <c r="A350" s="18" t="s">
        <v>78</v>
      </c>
      <c r="B350" s="18" t="s">
        <v>173</v>
      </c>
      <c r="C350" s="18" t="s">
        <v>177</v>
      </c>
      <c r="D350" s="18">
        <v>120</v>
      </c>
      <c r="E350" s="18" t="s">
        <v>58</v>
      </c>
      <c r="F350" s="18" t="s">
        <v>55</v>
      </c>
      <c r="G350" s="18">
        <v>522</v>
      </c>
    </row>
    <row r="351" spans="1:7" x14ac:dyDescent="0.2">
      <c r="A351" s="18" t="s">
        <v>78</v>
      </c>
      <c r="B351" s="18" t="s">
        <v>173</v>
      </c>
      <c r="C351" s="18" t="s">
        <v>177</v>
      </c>
      <c r="D351" s="18">
        <v>121</v>
      </c>
      <c r="E351" s="18" t="s">
        <v>59</v>
      </c>
      <c r="F351" s="18" t="s">
        <v>55</v>
      </c>
      <c r="G351" s="18">
        <v>1985</v>
      </c>
    </row>
    <row r="352" spans="1:7" x14ac:dyDescent="0.2">
      <c r="A352" s="18" t="s">
        <v>78</v>
      </c>
      <c r="B352" s="18" t="s">
        <v>173</v>
      </c>
      <c r="C352" s="18" t="s">
        <v>177</v>
      </c>
      <c r="D352" s="18">
        <v>123</v>
      </c>
      <c r="E352" s="18" t="s">
        <v>75</v>
      </c>
      <c r="F352" s="18" t="s">
        <v>55</v>
      </c>
      <c r="G352" s="18">
        <v>4</v>
      </c>
    </row>
    <row r="353" spans="1:7" x14ac:dyDescent="0.2">
      <c r="A353" s="18" t="s">
        <v>78</v>
      </c>
      <c r="B353" s="18" t="s">
        <v>173</v>
      </c>
      <c r="C353" s="18" t="s">
        <v>177</v>
      </c>
      <c r="D353" s="18">
        <v>13</v>
      </c>
      <c r="E353" s="18" t="s">
        <v>135</v>
      </c>
      <c r="F353" s="18" t="s">
        <v>33</v>
      </c>
      <c r="G353" s="18">
        <v>2</v>
      </c>
    </row>
    <row r="354" spans="1:7" x14ac:dyDescent="0.2">
      <c r="A354" s="18" t="s">
        <v>78</v>
      </c>
      <c r="B354" s="18" t="s">
        <v>173</v>
      </c>
      <c r="C354" s="18" t="s">
        <v>177</v>
      </c>
      <c r="D354" s="18">
        <v>130</v>
      </c>
      <c r="E354" s="18" t="s">
        <v>60</v>
      </c>
      <c r="F354" s="18" t="s">
        <v>55</v>
      </c>
      <c r="G354" s="18">
        <v>4682</v>
      </c>
    </row>
    <row r="355" spans="1:7" x14ac:dyDescent="0.2">
      <c r="A355" s="18" t="s">
        <v>78</v>
      </c>
      <c r="B355" s="18" t="s">
        <v>173</v>
      </c>
      <c r="C355" s="18" t="s">
        <v>177</v>
      </c>
      <c r="D355" s="18">
        <v>131</v>
      </c>
      <c r="E355" s="18" t="s">
        <v>61</v>
      </c>
      <c r="F355" s="18" t="s">
        <v>55</v>
      </c>
      <c r="G355" s="18">
        <v>89</v>
      </c>
    </row>
    <row r="356" spans="1:7" x14ac:dyDescent="0.2">
      <c r="A356" s="18" t="s">
        <v>78</v>
      </c>
      <c r="B356" s="18" t="s">
        <v>173</v>
      </c>
      <c r="C356" s="18" t="s">
        <v>177</v>
      </c>
      <c r="D356" s="18">
        <v>132</v>
      </c>
      <c r="E356" s="18" t="s">
        <v>46</v>
      </c>
      <c r="F356" s="18" t="s">
        <v>55</v>
      </c>
      <c r="G356" s="18">
        <v>1408</v>
      </c>
    </row>
    <row r="357" spans="1:7" x14ac:dyDescent="0.2">
      <c r="A357" s="18" t="s">
        <v>78</v>
      </c>
      <c r="B357" s="18" t="s">
        <v>173</v>
      </c>
      <c r="C357" s="18" t="s">
        <v>177</v>
      </c>
      <c r="D357" s="18">
        <v>133</v>
      </c>
      <c r="E357" s="18" t="s">
        <v>62</v>
      </c>
      <c r="F357" s="18" t="s">
        <v>55</v>
      </c>
      <c r="G357" s="18">
        <v>471</v>
      </c>
    </row>
    <row r="358" spans="1:7" x14ac:dyDescent="0.2">
      <c r="A358" s="18" t="s">
        <v>78</v>
      </c>
      <c r="B358" s="18" t="s">
        <v>173</v>
      </c>
      <c r="C358" s="18" t="s">
        <v>177</v>
      </c>
      <c r="D358" s="18">
        <v>134</v>
      </c>
      <c r="E358" s="18" t="s">
        <v>76</v>
      </c>
      <c r="F358" s="18" t="s">
        <v>55</v>
      </c>
      <c r="G358" s="18">
        <v>6</v>
      </c>
    </row>
    <row r="359" spans="1:7" x14ac:dyDescent="0.2">
      <c r="A359" s="18" t="s">
        <v>78</v>
      </c>
      <c r="B359" s="18" t="s">
        <v>173</v>
      </c>
      <c r="C359" s="18" t="s">
        <v>177</v>
      </c>
      <c r="D359" s="18">
        <v>140</v>
      </c>
      <c r="E359" s="18" t="s">
        <v>63</v>
      </c>
      <c r="F359" s="18" t="s">
        <v>55</v>
      </c>
      <c r="G359" s="18">
        <v>289</v>
      </c>
    </row>
    <row r="360" spans="1:7" x14ac:dyDescent="0.2">
      <c r="A360" s="18" t="s">
        <v>78</v>
      </c>
      <c r="B360" s="18" t="s">
        <v>173</v>
      </c>
      <c r="C360" s="18" t="s">
        <v>177</v>
      </c>
      <c r="D360" s="18">
        <v>141</v>
      </c>
      <c r="E360" s="18" t="s">
        <v>64</v>
      </c>
      <c r="F360" s="18" t="s">
        <v>55</v>
      </c>
      <c r="G360" s="18">
        <v>4698</v>
      </c>
    </row>
    <row r="361" spans="1:7" x14ac:dyDescent="0.2">
      <c r="A361" s="18" t="s">
        <v>78</v>
      </c>
      <c r="B361" s="18" t="s">
        <v>173</v>
      </c>
      <c r="C361" s="18" t="s">
        <v>177</v>
      </c>
      <c r="D361" s="18">
        <v>142</v>
      </c>
      <c r="E361" s="18" t="s">
        <v>117</v>
      </c>
      <c r="F361" s="18" t="s">
        <v>55</v>
      </c>
      <c r="G361" s="18">
        <v>1</v>
      </c>
    </row>
    <row r="362" spans="1:7" x14ac:dyDescent="0.2">
      <c r="A362" s="18" t="s">
        <v>78</v>
      </c>
      <c r="B362" s="18" t="s">
        <v>173</v>
      </c>
      <c r="C362" s="18" t="s">
        <v>177</v>
      </c>
      <c r="D362" s="18">
        <v>143</v>
      </c>
      <c r="E362" s="18" t="s">
        <v>77</v>
      </c>
      <c r="F362" s="18" t="s">
        <v>55</v>
      </c>
      <c r="G362" s="18">
        <v>4</v>
      </c>
    </row>
    <row r="363" spans="1:7" x14ac:dyDescent="0.2">
      <c r="A363" s="18" t="s">
        <v>78</v>
      </c>
      <c r="B363" s="18" t="s">
        <v>173</v>
      </c>
      <c r="C363" s="18" t="s">
        <v>177</v>
      </c>
      <c r="D363" s="18">
        <v>144</v>
      </c>
      <c r="E363" s="18" t="s">
        <v>81</v>
      </c>
      <c r="F363" s="18" t="s">
        <v>55</v>
      </c>
      <c r="G363" s="18">
        <v>1</v>
      </c>
    </row>
    <row r="364" spans="1:7" x14ac:dyDescent="0.2">
      <c r="A364" s="18" t="s">
        <v>78</v>
      </c>
      <c r="B364" s="18" t="s">
        <v>173</v>
      </c>
      <c r="C364" s="18" t="s">
        <v>177</v>
      </c>
      <c r="D364" s="18">
        <v>20</v>
      </c>
      <c r="E364" s="18" t="s">
        <v>35</v>
      </c>
      <c r="F364" s="18" t="s">
        <v>36</v>
      </c>
      <c r="G364" s="18">
        <v>5839</v>
      </c>
    </row>
    <row r="365" spans="1:7" x14ac:dyDescent="0.2">
      <c r="A365" s="18" t="s">
        <v>78</v>
      </c>
      <c r="B365" s="18" t="s">
        <v>173</v>
      </c>
      <c r="C365" s="18" t="s">
        <v>177</v>
      </c>
      <c r="D365" s="18">
        <v>21</v>
      </c>
      <c r="E365" s="18" t="s">
        <v>37</v>
      </c>
      <c r="F365" s="18" t="s">
        <v>36</v>
      </c>
      <c r="G365" s="18">
        <v>1845</v>
      </c>
    </row>
    <row r="366" spans="1:7" x14ac:dyDescent="0.2">
      <c r="A366" s="18" t="s">
        <v>78</v>
      </c>
      <c r="B366" s="18" t="s">
        <v>173</v>
      </c>
      <c r="C366" s="18" t="s">
        <v>177</v>
      </c>
      <c r="D366" s="18">
        <v>22</v>
      </c>
      <c r="E366" s="18" t="s">
        <v>38</v>
      </c>
      <c r="F366" s="18" t="s">
        <v>36</v>
      </c>
      <c r="G366" s="18">
        <v>907</v>
      </c>
    </row>
    <row r="367" spans="1:7" x14ac:dyDescent="0.2">
      <c r="A367" s="18" t="s">
        <v>78</v>
      </c>
      <c r="B367" s="18" t="s">
        <v>173</v>
      </c>
      <c r="C367" s="18" t="s">
        <v>177</v>
      </c>
      <c r="D367" s="18">
        <v>23</v>
      </c>
      <c r="E367" s="18" t="s">
        <v>39</v>
      </c>
      <c r="F367" s="18" t="s">
        <v>36</v>
      </c>
      <c r="G367" s="18">
        <v>8862</v>
      </c>
    </row>
    <row r="368" spans="1:7" x14ac:dyDescent="0.2">
      <c r="A368" s="18" t="s">
        <v>78</v>
      </c>
      <c r="B368" s="18" t="s">
        <v>173</v>
      </c>
      <c r="C368" s="18" t="s">
        <v>177</v>
      </c>
      <c r="D368" s="18">
        <v>30</v>
      </c>
      <c r="E368" s="18" t="s">
        <v>40</v>
      </c>
      <c r="F368" s="18" t="s">
        <v>36</v>
      </c>
      <c r="G368" s="18">
        <v>528</v>
      </c>
    </row>
    <row r="369" spans="1:7" x14ac:dyDescent="0.2">
      <c r="A369" s="18" t="s">
        <v>78</v>
      </c>
      <c r="B369" s="18" t="s">
        <v>173</v>
      </c>
      <c r="C369" s="18" t="s">
        <v>177</v>
      </c>
      <c r="D369" s="18">
        <v>31</v>
      </c>
      <c r="E369" s="18" t="s">
        <v>41</v>
      </c>
      <c r="F369" s="18" t="s">
        <v>36</v>
      </c>
      <c r="G369" s="18">
        <v>7879</v>
      </c>
    </row>
    <row r="370" spans="1:7" x14ac:dyDescent="0.2">
      <c r="A370" s="18" t="s">
        <v>78</v>
      </c>
      <c r="B370" s="18" t="s">
        <v>173</v>
      </c>
      <c r="C370" s="18" t="s">
        <v>177</v>
      </c>
      <c r="D370" s="18">
        <v>32</v>
      </c>
      <c r="E370" s="18" t="s">
        <v>42</v>
      </c>
      <c r="F370" s="18" t="s">
        <v>36</v>
      </c>
      <c r="G370" s="18">
        <v>255</v>
      </c>
    </row>
    <row r="371" spans="1:7" x14ac:dyDescent="0.2">
      <c r="A371" s="18" t="s">
        <v>78</v>
      </c>
      <c r="B371" s="18" t="s">
        <v>173</v>
      </c>
      <c r="C371" s="18" t="s">
        <v>177</v>
      </c>
      <c r="D371" s="18">
        <v>33</v>
      </c>
      <c r="E371" s="18" t="s">
        <v>43</v>
      </c>
      <c r="F371" s="18" t="s">
        <v>36</v>
      </c>
      <c r="G371" s="18">
        <v>268</v>
      </c>
    </row>
    <row r="372" spans="1:7" x14ac:dyDescent="0.2">
      <c r="A372" s="18" t="s">
        <v>78</v>
      </c>
      <c r="B372" s="18" t="s">
        <v>173</v>
      </c>
      <c r="C372" s="18" t="s">
        <v>177</v>
      </c>
      <c r="D372" s="18">
        <v>34</v>
      </c>
      <c r="E372" s="18" t="s">
        <v>44</v>
      </c>
      <c r="F372" s="18" t="s">
        <v>36</v>
      </c>
      <c r="G372" s="18">
        <v>100</v>
      </c>
    </row>
    <row r="373" spans="1:7" x14ac:dyDescent="0.2">
      <c r="A373" s="18" t="s">
        <v>78</v>
      </c>
      <c r="B373" s="18" t="s">
        <v>173</v>
      </c>
      <c r="C373" s="18" t="s">
        <v>177</v>
      </c>
      <c r="D373" s="18">
        <v>35</v>
      </c>
      <c r="E373" s="18" t="s">
        <v>79</v>
      </c>
      <c r="F373" s="18" t="s">
        <v>36</v>
      </c>
      <c r="G373" s="18">
        <v>1</v>
      </c>
    </row>
    <row r="374" spans="1:7" x14ac:dyDescent="0.2">
      <c r="A374" s="18" t="s">
        <v>78</v>
      </c>
      <c r="B374" s="18" t="s">
        <v>173</v>
      </c>
      <c r="C374" s="18" t="s">
        <v>177</v>
      </c>
      <c r="D374" s="18">
        <v>40</v>
      </c>
      <c r="E374" s="18" t="s">
        <v>40</v>
      </c>
      <c r="F374" s="18" t="s">
        <v>36</v>
      </c>
      <c r="G374" s="18">
        <v>20</v>
      </c>
    </row>
    <row r="375" spans="1:7" x14ac:dyDescent="0.2">
      <c r="A375" s="18" t="s">
        <v>78</v>
      </c>
      <c r="B375" s="18" t="s">
        <v>173</v>
      </c>
      <c r="C375" s="18" t="s">
        <v>177</v>
      </c>
      <c r="D375" s="18">
        <v>41</v>
      </c>
      <c r="E375" s="18" t="s">
        <v>41</v>
      </c>
      <c r="F375" s="18" t="s">
        <v>36</v>
      </c>
      <c r="G375" s="18">
        <v>245</v>
      </c>
    </row>
    <row r="376" spans="1:7" x14ac:dyDescent="0.2">
      <c r="A376" s="18" t="s">
        <v>78</v>
      </c>
      <c r="B376" s="18" t="s">
        <v>173</v>
      </c>
      <c r="C376" s="18" t="s">
        <v>177</v>
      </c>
      <c r="D376" s="18">
        <v>42</v>
      </c>
      <c r="E376" s="18" t="s">
        <v>42</v>
      </c>
      <c r="F376" s="18" t="s">
        <v>36</v>
      </c>
      <c r="G376" s="18">
        <v>28</v>
      </c>
    </row>
    <row r="377" spans="1:7" x14ac:dyDescent="0.2">
      <c r="A377" s="18" t="s">
        <v>78</v>
      </c>
      <c r="B377" s="18" t="s">
        <v>173</v>
      </c>
      <c r="C377" s="18" t="s">
        <v>177</v>
      </c>
      <c r="D377" s="18">
        <v>43</v>
      </c>
      <c r="E377" s="18" t="s">
        <v>43</v>
      </c>
      <c r="F377" s="18" t="s">
        <v>36</v>
      </c>
      <c r="G377" s="18">
        <v>4</v>
      </c>
    </row>
    <row r="378" spans="1:7" x14ac:dyDescent="0.2">
      <c r="A378" s="18" t="s">
        <v>78</v>
      </c>
      <c r="B378" s="18" t="s">
        <v>173</v>
      </c>
      <c r="C378" s="18" t="s">
        <v>177</v>
      </c>
      <c r="D378" s="18">
        <v>44</v>
      </c>
      <c r="E378" s="18" t="s">
        <v>44</v>
      </c>
      <c r="F378" s="18" t="s">
        <v>36</v>
      </c>
      <c r="G378" s="18">
        <v>3</v>
      </c>
    </row>
    <row r="379" spans="1:7" x14ac:dyDescent="0.2">
      <c r="A379" s="18" t="s">
        <v>78</v>
      </c>
      <c r="B379" s="18" t="s">
        <v>173</v>
      </c>
      <c r="C379" s="18" t="s">
        <v>177</v>
      </c>
      <c r="D379" s="18">
        <v>50</v>
      </c>
      <c r="E379" s="18" t="s">
        <v>40</v>
      </c>
      <c r="F379" s="18" t="s">
        <v>36</v>
      </c>
      <c r="G379" s="18">
        <v>48</v>
      </c>
    </row>
    <row r="380" spans="1:7" x14ac:dyDescent="0.2">
      <c r="A380" s="18" t="s">
        <v>78</v>
      </c>
      <c r="B380" s="18" t="s">
        <v>173</v>
      </c>
      <c r="C380" s="18" t="s">
        <v>177</v>
      </c>
      <c r="D380" s="18">
        <v>51</v>
      </c>
      <c r="E380" s="18" t="s">
        <v>41</v>
      </c>
      <c r="F380" s="18" t="s">
        <v>36</v>
      </c>
      <c r="G380" s="18">
        <v>315</v>
      </c>
    </row>
    <row r="381" spans="1:7" x14ac:dyDescent="0.2">
      <c r="A381" s="18" t="s">
        <v>78</v>
      </c>
      <c r="B381" s="18" t="s">
        <v>173</v>
      </c>
      <c r="C381" s="18" t="s">
        <v>177</v>
      </c>
      <c r="D381" s="18">
        <v>52</v>
      </c>
      <c r="E381" s="18" t="s">
        <v>42</v>
      </c>
      <c r="F381" s="18" t="s">
        <v>36</v>
      </c>
      <c r="G381" s="18">
        <v>17</v>
      </c>
    </row>
    <row r="382" spans="1:7" x14ac:dyDescent="0.2">
      <c r="A382" s="18" t="s">
        <v>78</v>
      </c>
      <c r="B382" s="18" t="s">
        <v>173</v>
      </c>
      <c r="C382" s="18" t="s">
        <v>177</v>
      </c>
      <c r="D382" s="18">
        <v>53</v>
      </c>
      <c r="E382" s="18" t="s">
        <v>43</v>
      </c>
      <c r="F382" s="18" t="s">
        <v>36</v>
      </c>
      <c r="G382" s="18">
        <v>76</v>
      </c>
    </row>
    <row r="383" spans="1:7" x14ac:dyDescent="0.2">
      <c r="A383" s="18" t="s">
        <v>78</v>
      </c>
      <c r="B383" s="18" t="s">
        <v>173</v>
      </c>
      <c r="C383" s="18" t="s">
        <v>177</v>
      </c>
      <c r="D383" s="18">
        <v>54</v>
      </c>
      <c r="E383" s="18" t="s">
        <v>44</v>
      </c>
      <c r="F383" s="18" t="s">
        <v>36</v>
      </c>
      <c r="G383" s="18">
        <v>14</v>
      </c>
    </row>
    <row r="384" spans="1:7" x14ac:dyDescent="0.2">
      <c r="A384" s="18" t="s">
        <v>78</v>
      </c>
      <c r="B384" s="18" t="s">
        <v>173</v>
      </c>
      <c r="C384" s="18" t="s">
        <v>177</v>
      </c>
      <c r="D384" s="18">
        <v>60</v>
      </c>
      <c r="E384" s="18" t="s">
        <v>40</v>
      </c>
      <c r="F384" s="18" t="s">
        <v>36</v>
      </c>
      <c r="G384" s="18">
        <v>7</v>
      </c>
    </row>
    <row r="385" spans="1:7" x14ac:dyDescent="0.2">
      <c r="A385" s="18" t="s">
        <v>78</v>
      </c>
      <c r="B385" s="18" t="s">
        <v>173</v>
      </c>
      <c r="C385" s="18" t="s">
        <v>177</v>
      </c>
      <c r="D385" s="18">
        <v>61</v>
      </c>
      <c r="E385" s="18" t="s">
        <v>41</v>
      </c>
      <c r="F385" s="18" t="s">
        <v>36</v>
      </c>
      <c r="G385" s="18">
        <v>71</v>
      </c>
    </row>
    <row r="386" spans="1:7" x14ac:dyDescent="0.2">
      <c r="A386" s="18" t="s">
        <v>78</v>
      </c>
      <c r="B386" s="18" t="s">
        <v>173</v>
      </c>
      <c r="C386" s="18" t="s">
        <v>177</v>
      </c>
      <c r="D386" s="18">
        <v>62</v>
      </c>
      <c r="E386" s="18" t="s">
        <v>42</v>
      </c>
      <c r="F386" s="18" t="s">
        <v>36</v>
      </c>
      <c r="G386" s="18">
        <v>15</v>
      </c>
    </row>
    <row r="387" spans="1:7" x14ac:dyDescent="0.2">
      <c r="A387" s="18" t="s">
        <v>78</v>
      </c>
      <c r="B387" s="18" t="s">
        <v>173</v>
      </c>
      <c r="C387" s="18" t="s">
        <v>177</v>
      </c>
      <c r="D387" s="18">
        <v>63</v>
      </c>
      <c r="E387" s="18" t="s">
        <v>43</v>
      </c>
      <c r="F387" s="18" t="s">
        <v>36</v>
      </c>
      <c r="G387" s="18">
        <v>5</v>
      </c>
    </row>
    <row r="388" spans="1:7" x14ac:dyDescent="0.2">
      <c r="A388" s="18" t="s">
        <v>78</v>
      </c>
      <c r="B388" s="18" t="s">
        <v>173</v>
      </c>
      <c r="C388" s="18" t="s">
        <v>177</v>
      </c>
      <c r="D388" s="18">
        <v>64</v>
      </c>
      <c r="E388" s="18" t="s">
        <v>44</v>
      </c>
      <c r="F388" s="18" t="s">
        <v>36</v>
      </c>
      <c r="G388" s="18">
        <v>5</v>
      </c>
    </row>
    <row r="389" spans="1:7" x14ac:dyDescent="0.2">
      <c r="A389" s="18" t="s">
        <v>78</v>
      </c>
      <c r="B389" s="18" t="s">
        <v>173</v>
      </c>
      <c r="C389" s="18" t="s">
        <v>177</v>
      </c>
      <c r="D389" s="18">
        <v>70</v>
      </c>
      <c r="E389" s="18" t="s">
        <v>40</v>
      </c>
      <c r="F389" s="18" t="s">
        <v>36</v>
      </c>
      <c r="G389" s="18">
        <v>188</v>
      </c>
    </row>
    <row r="390" spans="1:7" x14ac:dyDescent="0.2">
      <c r="A390" s="18" t="s">
        <v>78</v>
      </c>
      <c r="B390" s="18" t="s">
        <v>173</v>
      </c>
      <c r="C390" s="18" t="s">
        <v>177</v>
      </c>
      <c r="D390" s="18">
        <v>71</v>
      </c>
      <c r="E390" s="18" t="s">
        <v>41</v>
      </c>
      <c r="F390" s="18" t="s">
        <v>36</v>
      </c>
      <c r="G390" s="18">
        <v>3513</v>
      </c>
    </row>
    <row r="391" spans="1:7" x14ac:dyDescent="0.2">
      <c r="A391" s="18" t="s">
        <v>78</v>
      </c>
      <c r="B391" s="18" t="s">
        <v>173</v>
      </c>
      <c r="C391" s="18" t="s">
        <v>177</v>
      </c>
      <c r="D391" s="18">
        <v>72</v>
      </c>
      <c r="E391" s="18" t="s">
        <v>42</v>
      </c>
      <c r="F391" s="18" t="s">
        <v>36</v>
      </c>
      <c r="G391" s="18">
        <v>294</v>
      </c>
    </row>
    <row r="392" spans="1:7" x14ac:dyDescent="0.2">
      <c r="A392" s="18" t="s">
        <v>78</v>
      </c>
      <c r="B392" s="18" t="s">
        <v>173</v>
      </c>
      <c r="C392" s="18" t="s">
        <v>177</v>
      </c>
      <c r="D392" s="18">
        <v>73</v>
      </c>
      <c r="E392" s="18" t="s">
        <v>43</v>
      </c>
      <c r="F392" s="18" t="s">
        <v>36</v>
      </c>
      <c r="G392" s="18">
        <v>66</v>
      </c>
    </row>
    <row r="393" spans="1:7" x14ac:dyDescent="0.2">
      <c r="A393" s="18" t="s">
        <v>78</v>
      </c>
      <c r="B393" s="18" t="s">
        <v>173</v>
      </c>
      <c r="C393" s="18" t="s">
        <v>177</v>
      </c>
      <c r="D393" s="18">
        <v>74</v>
      </c>
      <c r="E393" s="18" t="s">
        <v>44</v>
      </c>
      <c r="F393" s="18" t="s">
        <v>36</v>
      </c>
      <c r="G393" s="18">
        <v>37</v>
      </c>
    </row>
    <row r="394" spans="1:7" x14ac:dyDescent="0.2">
      <c r="A394" s="18" t="s">
        <v>78</v>
      </c>
      <c r="B394" s="18" t="s">
        <v>173</v>
      </c>
      <c r="C394" s="18" t="s">
        <v>177</v>
      </c>
      <c r="D394" s="18">
        <v>76</v>
      </c>
      <c r="E394" s="18" t="s">
        <v>64</v>
      </c>
      <c r="F394" s="18" t="s">
        <v>36</v>
      </c>
      <c r="G394" s="18">
        <v>1</v>
      </c>
    </row>
    <row r="395" spans="1:7" x14ac:dyDescent="0.2">
      <c r="A395" s="18" t="s">
        <v>78</v>
      </c>
      <c r="B395" s="18" t="s">
        <v>173</v>
      </c>
      <c r="C395" s="18" t="s">
        <v>177</v>
      </c>
      <c r="D395" s="18">
        <v>80</v>
      </c>
      <c r="E395" s="18" t="s">
        <v>168</v>
      </c>
      <c r="F395" s="18" t="s">
        <v>36</v>
      </c>
      <c r="G395" s="18">
        <v>313</v>
      </c>
    </row>
    <row r="396" spans="1:7" x14ac:dyDescent="0.2">
      <c r="A396" s="18" t="s">
        <v>78</v>
      </c>
      <c r="B396" s="18" t="s">
        <v>173</v>
      </c>
      <c r="C396" s="18" t="s">
        <v>177</v>
      </c>
      <c r="D396" s="18">
        <v>81</v>
      </c>
      <c r="E396" s="18" t="s">
        <v>46</v>
      </c>
      <c r="F396" s="18" t="s">
        <v>36</v>
      </c>
      <c r="G396" s="18">
        <v>1876</v>
      </c>
    </row>
    <row r="397" spans="1:7" x14ac:dyDescent="0.2">
      <c r="A397" s="18" t="s">
        <v>78</v>
      </c>
      <c r="B397" s="18" t="s">
        <v>173</v>
      </c>
      <c r="C397" s="18" t="s">
        <v>177</v>
      </c>
      <c r="D397" s="18">
        <v>82</v>
      </c>
      <c r="E397" s="18" t="s">
        <v>47</v>
      </c>
      <c r="F397" s="18" t="s">
        <v>36</v>
      </c>
      <c r="G397" s="18">
        <v>1214</v>
      </c>
    </row>
    <row r="398" spans="1:7" x14ac:dyDescent="0.2">
      <c r="A398" s="18" t="s">
        <v>78</v>
      </c>
      <c r="B398" s="18" t="s">
        <v>173</v>
      </c>
      <c r="C398" s="18" t="s">
        <v>177</v>
      </c>
      <c r="D398" s="18">
        <v>83</v>
      </c>
      <c r="E398" s="18" t="s">
        <v>48</v>
      </c>
      <c r="F398" s="18" t="s">
        <v>36</v>
      </c>
      <c r="G398" s="18">
        <v>3762</v>
      </c>
    </row>
    <row r="399" spans="1:7" x14ac:dyDescent="0.2">
      <c r="A399" s="18" t="s">
        <v>78</v>
      </c>
      <c r="B399" s="18" t="s">
        <v>173</v>
      </c>
      <c r="C399" s="18" t="s">
        <v>177</v>
      </c>
      <c r="D399" s="18">
        <v>84</v>
      </c>
      <c r="E399" s="18" t="s">
        <v>49</v>
      </c>
      <c r="F399" s="18" t="s">
        <v>36</v>
      </c>
      <c r="G399" s="18">
        <v>290</v>
      </c>
    </row>
    <row r="400" spans="1:7" x14ac:dyDescent="0.2">
      <c r="A400" s="18" t="s">
        <v>78</v>
      </c>
      <c r="B400" s="18" t="s">
        <v>173</v>
      </c>
      <c r="C400" s="18" t="s">
        <v>177</v>
      </c>
      <c r="D400" s="18">
        <v>85</v>
      </c>
      <c r="E400" s="18" t="s">
        <v>64</v>
      </c>
      <c r="F400" s="18" t="s">
        <v>36</v>
      </c>
      <c r="G400" s="18">
        <v>3</v>
      </c>
    </row>
    <row r="401" spans="1:7" x14ac:dyDescent="0.2">
      <c r="A401" s="18" t="s">
        <v>78</v>
      </c>
      <c r="B401" s="18" t="s">
        <v>173</v>
      </c>
      <c r="C401" s="18" t="s">
        <v>177</v>
      </c>
      <c r="D401" s="18">
        <v>90</v>
      </c>
      <c r="E401" s="18" t="s">
        <v>169</v>
      </c>
      <c r="F401" s="18" t="s">
        <v>36</v>
      </c>
      <c r="G401" s="18">
        <v>368</v>
      </c>
    </row>
    <row r="402" spans="1:7" x14ac:dyDescent="0.2">
      <c r="A402" s="18" t="s">
        <v>78</v>
      </c>
      <c r="B402" s="18" t="s">
        <v>173</v>
      </c>
      <c r="C402" s="18" t="s">
        <v>177</v>
      </c>
      <c r="D402" s="18">
        <v>91</v>
      </c>
      <c r="E402" s="18" t="s">
        <v>51</v>
      </c>
      <c r="F402" s="18" t="s">
        <v>36</v>
      </c>
      <c r="G402" s="18">
        <v>90</v>
      </c>
    </row>
    <row r="403" spans="1:7" x14ac:dyDescent="0.2">
      <c r="A403" s="18" t="s">
        <v>78</v>
      </c>
      <c r="B403" s="18" t="s">
        <v>173</v>
      </c>
      <c r="C403" s="18" t="s">
        <v>177</v>
      </c>
      <c r="D403" s="18">
        <v>92</v>
      </c>
      <c r="E403" s="18" t="s">
        <v>170</v>
      </c>
      <c r="F403" s="18" t="s">
        <v>36</v>
      </c>
      <c r="G403" s="18">
        <v>79</v>
      </c>
    </row>
    <row r="404" spans="1:7" x14ac:dyDescent="0.2">
      <c r="A404" s="18" t="s">
        <v>78</v>
      </c>
      <c r="B404" s="18" t="s">
        <v>173</v>
      </c>
      <c r="C404" s="18" t="s">
        <v>177</v>
      </c>
      <c r="D404" s="18">
        <v>93</v>
      </c>
      <c r="E404" s="18" t="s">
        <v>75</v>
      </c>
      <c r="F404" s="18" t="s">
        <v>36</v>
      </c>
      <c r="G404" s="18">
        <v>1</v>
      </c>
    </row>
    <row r="405" spans="1:7" x14ac:dyDescent="0.2">
      <c r="A405" s="18" t="s">
        <v>78</v>
      </c>
      <c r="B405" s="18" t="s">
        <v>173</v>
      </c>
      <c r="C405" s="18" t="s">
        <v>177</v>
      </c>
      <c r="D405" s="18">
        <v>94</v>
      </c>
      <c r="E405" s="18" t="s">
        <v>80</v>
      </c>
      <c r="F405" s="18" t="s">
        <v>36</v>
      </c>
      <c r="G405" s="18">
        <v>3</v>
      </c>
    </row>
    <row r="406" spans="1:7" x14ac:dyDescent="0.2">
      <c r="A406" s="18" t="s">
        <v>78</v>
      </c>
      <c r="B406" s="18" t="s">
        <v>173</v>
      </c>
      <c r="C406" s="18" t="s">
        <v>177</v>
      </c>
      <c r="D406" s="18">
        <v>95</v>
      </c>
      <c r="E406" s="18" t="s">
        <v>64</v>
      </c>
      <c r="F406" s="18" t="s">
        <v>36</v>
      </c>
      <c r="G406" s="18">
        <v>2</v>
      </c>
    </row>
    <row r="407" spans="1:7" x14ac:dyDescent="0.2">
      <c r="A407" s="18" t="s">
        <v>78</v>
      </c>
      <c r="B407" s="18" t="s">
        <v>178</v>
      </c>
      <c r="C407" s="18" t="s">
        <v>179</v>
      </c>
      <c r="D407" s="18">
        <v>10</v>
      </c>
      <c r="E407" s="18" t="s">
        <v>32</v>
      </c>
      <c r="F407" s="18" t="s">
        <v>33</v>
      </c>
      <c r="G407" s="18">
        <v>1396</v>
      </c>
    </row>
    <row r="408" spans="1:7" x14ac:dyDescent="0.2">
      <c r="A408" s="18" t="s">
        <v>78</v>
      </c>
      <c r="B408" s="18" t="s">
        <v>178</v>
      </c>
      <c r="C408" s="18" t="s">
        <v>179</v>
      </c>
      <c r="D408" s="18">
        <v>100</v>
      </c>
      <c r="E408" s="18" t="s">
        <v>167</v>
      </c>
      <c r="F408" s="18" t="s">
        <v>36</v>
      </c>
      <c r="G408" s="18">
        <v>3097</v>
      </c>
    </row>
    <row r="409" spans="1:7" x14ac:dyDescent="0.2">
      <c r="A409" s="18" t="s">
        <v>78</v>
      </c>
      <c r="B409" s="18" t="s">
        <v>178</v>
      </c>
      <c r="C409" s="18" t="s">
        <v>179</v>
      </c>
      <c r="D409" s="18">
        <v>11</v>
      </c>
      <c r="E409" s="18" t="s">
        <v>134</v>
      </c>
      <c r="F409" s="18" t="s">
        <v>33</v>
      </c>
      <c r="G409" s="18">
        <v>618</v>
      </c>
    </row>
    <row r="410" spans="1:7" x14ac:dyDescent="0.2">
      <c r="A410" s="18" t="s">
        <v>78</v>
      </c>
      <c r="B410" s="18" t="s">
        <v>178</v>
      </c>
      <c r="C410" s="18" t="s">
        <v>179</v>
      </c>
      <c r="D410" s="18">
        <v>110</v>
      </c>
      <c r="E410" s="18" t="s">
        <v>54</v>
      </c>
      <c r="F410" s="18" t="s">
        <v>55</v>
      </c>
      <c r="G410" s="18">
        <v>450</v>
      </c>
    </row>
    <row r="411" spans="1:7" x14ac:dyDescent="0.2">
      <c r="A411" s="18" t="s">
        <v>78</v>
      </c>
      <c r="B411" s="18" t="s">
        <v>178</v>
      </c>
      <c r="C411" s="18" t="s">
        <v>179</v>
      </c>
      <c r="D411" s="18">
        <v>111</v>
      </c>
      <c r="E411" s="18" t="s">
        <v>56</v>
      </c>
      <c r="F411" s="18" t="s">
        <v>55</v>
      </c>
      <c r="G411" s="18">
        <v>978</v>
      </c>
    </row>
    <row r="412" spans="1:7" x14ac:dyDescent="0.2">
      <c r="A412" s="18" t="s">
        <v>78</v>
      </c>
      <c r="B412" s="18" t="s">
        <v>178</v>
      </c>
      <c r="C412" s="18" t="s">
        <v>179</v>
      </c>
      <c r="D412" s="18">
        <v>112</v>
      </c>
      <c r="E412" s="18" t="s">
        <v>57</v>
      </c>
      <c r="F412" s="18" t="s">
        <v>55</v>
      </c>
      <c r="G412" s="18">
        <v>1307</v>
      </c>
    </row>
    <row r="413" spans="1:7" x14ac:dyDescent="0.2">
      <c r="A413" s="18" t="s">
        <v>78</v>
      </c>
      <c r="B413" s="18" t="s">
        <v>178</v>
      </c>
      <c r="C413" s="18" t="s">
        <v>179</v>
      </c>
      <c r="D413" s="18">
        <v>113</v>
      </c>
      <c r="E413" s="18" t="s">
        <v>73</v>
      </c>
      <c r="F413" s="18" t="s">
        <v>55</v>
      </c>
      <c r="G413" s="18">
        <v>29</v>
      </c>
    </row>
    <row r="414" spans="1:7" x14ac:dyDescent="0.2">
      <c r="A414" s="18" t="s">
        <v>78</v>
      </c>
      <c r="B414" s="18" t="s">
        <v>178</v>
      </c>
      <c r="C414" s="18" t="s">
        <v>179</v>
      </c>
      <c r="D414" s="18">
        <v>120</v>
      </c>
      <c r="E414" s="18" t="s">
        <v>58</v>
      </c>
      <c r="F414" s="18" t="s">
        <v>55</v>
      </c>
      <c r="G414" s="18">
        <v>464</v>
      </c>
    </row>
    <row r="415" spans="1:7" x14ac:dyDescent="0.2">
      <c r="A415" s="18" t="s">
        <v>78</v>
      </c>
      <c r="B415" s="18" t="s">
        <v>178</v>
      </c>
      <c r="C415" s="18" t="s">
        <v>179</v>
      </c>
      <c r="D415" s="18">
        <v>121</v>
      </c>
      <c r="E415" s="18" t="s">
        <v>59</v>
      </c>
      <c r="F415" s="18" t="s">
        <v>55</v>
      </c>
      <c r="G415" s="18">
        <v>1775</v>
      </c>
    </row>
    <row r="416" spans="1:7" x14ac:dyDescent="0.2">
      <c r="A416" s="18" t="s">
        <v>78</v>
      </c>
      <c r="B416" s="18" t="s">
        <v>178</v>
      </c>
      <c r="C416" s="18" t="s">
        <v>179</v>
      </c>
      <c r="D416" s="18">
        <v>122</v>
      </c>
      <c r="E416" s="18" t="s">
        <v>74</v>
      </c>
      <c r="F416" s="18" t="s">
        <v>55</v>
      </c>
      <c r="G416" s="18">
        <v>9</v>
      </c>
    </row>
    <row r="417" spans="1:7" x14ac:dyDescent="0.2">
      <c r="A417" s="18" t="s">
        <v>78</v>
      </c>
      <c r="B417" s="18" t="s">
        <v>178</v>
      </c>
      <c r="C417" s="18" t="s">
        <v>179</v>
      </c>
      <c r="D417" s="18">
        <v>123</v>
      </c>
      <c r="E417" s="18" t="s">
        <v>75</v>
      </c>
      <c r="F417" s="18" t="s">
        <v>55</v>
      </c>
      <c r="G417" s="18">
        <v>13</v>
      </c>
    </row>
    <row r="418" spans="1:7" x14ac:dyDescent="0.2">
      <c r="A418" s="18" t="s">
        <v>78</v>
      </c>
      <c r="B418" s="18" t="s">
        <v>178</v>
      </c>
      <c r="C418" s="18" t="s">
        <v>179</v>
      </c>
      <c r="D418" s="18">
        <v>13</v>
      </c>
      <c r="E418" s="18" t="s">
        <v>135</v>
      </c>
      <c r="F418" s="18" t="s">
        <v>33</v>
      </c>
      <c r="G418" s="18">
        <v>17</v>
      </c>
    </row>
    <row r="419" spans="1:7" x14ac:dyDescent="0.2">
      <c r="A419" s="18" t="s">
        <v>78</v>
      </c>
      <c r="B419" s="18" t="s">
        <v>178</v>
      </c>
      <c r="C419" s="18" t="s">
        <v>179</v>
      </c>
      <c r="D419" s="18">
        <v>130</v>
      </c>
      <c r="E419" s="18" t="s">
        <v>60</v>
      </c>
      <c r="F419" s="18" t="s">
        <v>55</v>
      </c>
      <c r="G419" s="18">
        <v>5023</v>
      </c>
    </row>
    <row r="420" spans="1:7" x14ac:dyDescent="0.2">
      <c r="A420" s="18" t="s">
        <v>78</v>
      </c>
      <c r="B420" s="18" t="s">
        <v>178</v>
      </c>
      <c r="C420" s="18" t="s">
        <v>179</v>
      </c>
      <c r="D420" s="18">
        <v>131</v>
      </c>
      <c r="E420" s="18" t="s">
        <v>61</v>
      </c>
      <c r="F420" s="18" t="s">
        <v>55</v>
      </c>
      <c r="G420" s="18">
        <v>64</v>
      </c>
    </row>
    <row r="421" spans="1:7" x14ac:dyDescent="0.2">
      <c r="A421" s="18" t="s">
        <v>78</v>
      </c>
      <c r="B421" s="18" t="s">
        <v>178</v>
      </c>
      <c r="C421" s="18" t="s">
        <v>179</v>
      </c>
      <c r="D421" s="18">
        <v>132</v>
      </c>
      <c r="E421" s="18" t="s">
        <v>46</v>
      </c>
      <c r="F421" s="18" t="s">
        <v>55</v>
      </c>
      <c r="G421" s="18">
        <v>1688</v>
      </c>
    </row>
    <row r="422" spans="1:7" x14ac:dyDescent="0.2">
      <c r="A422" s="18" t="s">
        <v>78</v>
      </c>
      <c r="B422" s="18" t="s">
        <v>178</v>
      </c>
      <c r="C422" s="18" t="s">
        <v>179</v>
      </c>
      <c r="D422" s="18">
        <v>133</v>
      </c>
      <c r="E422" s="18" t="s">
        <v>62</v>
      </c>
      <c r="F422" s="18" t="s">
        <v>55</v>
      </c>
      <c r="G422" s="18">
        <v>600</v>
      </c>
    </row>
    <row r="423" spans="1:7" x14ac:dyDescent="0.2">
      <c r="A423" s="18" t="s">
        <v>78</v>
      </c>
      <c r="B423" s="18" t="s">
        <v>178</v>
      </c>
      <c r="C423" s="18" t="s">
        <v>179</v>
      </c>
      <c r="D423" s="18">
        <v>134</v>
      </c>
      <c r="E423" s="18" t="s">
        <v>76</v>
      </c>
      <c r="F423" s="18" t="s">
        <v>55</v>
      </c>
      <c r="G423" s="18">
        <v>70</v>
      </c>
    </row>
    <row r="424" spans="1:7" x14ac:dyDescent="0.2">
      <c r="A424" s="18" t="s">
        <v>78</v>
      </c>
      <c r="B424" s="18" t="s">
        <v>178</v>
      </c>
      <c r="C424" s="18" t="s">
        <v>179</v>
      </c>
      <c r="D424" s="18">
        <v>140</v>
      </c>
      <c r="E424" s="18" t="s">
        <v>63</v>
      </c>
      <c r="F424" s="18" t="s">
        <v>55</v>
      </c>
      <c r="G424" s="18">
        <v>295</v>
      </c>
    </row>
    <row r="425" spans="1:7" x14ac:dyDescent="0.2">
      <c r="A425" s="18" t="s">
        <v>78</v>
      </c>
      <c r="B425" s="18" t="s">
        <v>178</v>
      </c>
      <c r="C425" s="18" t="s">
        <v>179</v>
      </c>
      <c r="D425" s="18">
        <v>141</v>
      </c>
      <c r="E425" s="18" t="s">
        <v>64</v>
      </c>
      <c r="F425" s="18" t="s">
        <v>55</v>
      </c>
      <c r="G425" s="18">
        <v>4681</v>
      </c>
    </row>
    <row r="426" spans="1:7" x14ac:dyDescent="0.2">
      <c r="A426" s="18" t="s">
        <v>78</v>
      </c>
      <c r="B426" s="18" t="s">
        <v>178</v>
      </c>
      <c r="C426" s="18" t="s">
        <v>179</v>
      </c>
      <c r="D426" s="18">
        <v>142</v>
      </c>
      <c r="E426" s="18" t="s">
        <v>117</v>
      </c>
      <c r="F426" s="18" t="s">
        <v>55</v>
      </c>
      <c r="G426" s="18">
        <v>10</v>
      </c>
    </row>
    <row r="427" spans="1:7" x14ac:dyDescent="0.2">
      <c r="A427" s="18" t="s">
        <v>78</v>
      </c>
      <c r="B427" s="18" t="s">
        <v>178</v>
      </c>
      <c r="C427" s="18" t="s">
        <v>179</v>
      </c>
      <c r="D427" s="18">
        <v>143</v>
      </c>
      <c r="E427" s="18" t="s">
        <v>77</v>
      </c>
      <c r="F427" s="18" t="s">
        <v>55</v>
      </c>
      <c r="G427" s="18">
        <v>3</v>
      </c>
    </row>
    <row r="428" spans="1:7" x14ac:dyDescent="0.2">
      <c r="A428" s="18" t="s">
        <v>78</v>
      </c>
      <c r="B428" s="18" t="s">
        <v>178</v>
      </c>
      <c r="C428" s="18" t="s">
        <v>179</v>
      </c>
      <c r="D428" s="18">
        <v>144</v>
      </c>
      <c r="E428" s="18" t="s">
        <v>81</v>
      </c>
      <c r="F428" s="18" t="s">
        <v>55</v>
      </c>
      <c r="G428" s="18">
        <v>4</v>
      </c>
    </row>
    <row r="429" spans="1:7" x14ac:dyDescent="0.2">
      <c r="A429" s="18" t="s">
        <v>78</v>
      </c>
      <c r="B429" s="18" t="s">
        <v>178</v>
      </c>
      <c r="C429" s="18" t="s">
        <v>179</v>
      </c>
      <c r="D429" s="18">
        <v>20</v>
      </c>
      <c r="E429" s="18" t="s">
        <v>35</v>
      </c>
      <c r="F429" s="18" t="s">
        <v>36</v>
      </c>
      <c r="G429" s="18">
        <v>5555</v>
      </c>
    </row>
    <row r="430" spans="1:7" x14ac:dyDescent="0.2">
      <c r="A430" s="18" t="s">
        <v>78</v>
      </c>
      <c r="B430" s="18" t="s">
        <v>178</v>
      </c>
      <c r="C430" s="18" t="s">
        <v>179</v>
      </c>
      <c r="D430" s="18">
        <v>21</v>
      </c>
      <c r="E430" s="18" t="s">
        <v>37</v>
      </c>
      <c r="F430" s="18" t="s">
        <v>36</v>
      </c>
      <c r="G430" s="18">
        <v>1947</v>
      </c>
    </row>
    <row r="431" spans="1:7" x14ac:dyDescent="0.2">
      <c r="A431" s="18" t="s">
        <v>78</v>
      </c>
      <c r="B431" s="18" t="s">
        <v>178</v>
      </c>
      <c r="C431" s="18" t="s">
        <v>179</v>
      </c>
      <c r="D431" s="18">
        <v>22</v>
      </c>
      <c r="E431" s="18" t="s">
        <v>38</v>
      </c>
      <c r="F431" s="18" t="s">
        <v>36</v>
      </c>
      <c r="G431" s="18">
        <v>933</v>
      </c>
    </row>
    <row r="432" spans="1:7" x14ac:dyDescent="0.2">
      <c r="A432" s="18" t="s">
        <v>78</v>
      </c>
      <c r="B432" s="18" t="s">
        <v>178</v>
      </c>
      <c r="C432" s="18" t="s">
        <v>179</v>
      </c>
      <c r="D432" s="18">
        <v>23</v>
      </c>
      <c r="E432" s="18" t="s">
        <v>39</v>
      </c>
      <c r="F432" s="18" t="s">
        <v>36</v>
      </c>
      <c r="G432" s="18">
        <v>8316</v>
      </c>
    </row>
    <row r="433" spans="1:7" x14ac:dyDescent="0.2">
      <c r="A433" s="18" t="s">
        <v>78</v>
      </c>
      <c r="B433" s="18" t="s">
        <v>178</v>
      </c>
      <c r="C433" s="18" t="s">
        <v>179</v>
      </c>
      <c r="D433" s="18">
        <v>24</v>
      </c>
      <c r="E433" s="18" t="s">
        <v>64</v>
      </c>
      <c r="F433" s="18" t="s">
        <v>36</v>
      </c>
      <c r="G433" s="18">
        <v>2</v>
      </c>
    </row>
    <row r="434" spans="1:7" x14ac:dyDescent="0.2">
      <c r="A434" s="18" t="s">
        <v>78</v>
      </c>
      <c r="B434" s="18" t="s">
        <v>178</v>
      </c>
      <c r="C434" s="18" t="s">
        <v>179</v>
      </c>
      <c r="D434" s="18">
        <v>25</v>
      </c>
      <c r="E434" s="18" t="s">
        <v>35</v>
      </c>
      <c r="F434" s="18" t="s">
        <v>36</v>
      </c>
      <c r="G434" s="18">
        <v>1</v>
      </c>
    </row>
    <row r="435" spans="1:7" x14ac:dyDescent="0.2">
      <c r="A435" s="18" t="s">
        <v>78</v>
      </c>
      <c r="B435" s="18" t="s">
        <v>178</v>
      </c>
      <c r="C435" s="18" t="s">
        <v>179</v>
      </c>
      <c r="D435" s="18">
        <v>30</v>
      </c>
      <c r="E435" s="18" t="s">
        <v>40</v>
      </c>
      <c r="F435" s="18" t="s">
        <v>36</v>
      </c>
      <c r="G435" s="18">
        <v>491</v>
      </c>
    </row>
    <row r="436" spans="1:7" x14ac:dyDescent="0.2">
      <c r="A436" s="18" t="s">
        <v>78</v>
      </c>
      <c r="B436" s="18" t="s">
        <v>178</v>
      </c>
      <c r="C436" s="18" t="s">
        <v>179</v>
      </c>
      <c r="D436" s="18">
        <v>31</v>
      </c>
      <c r="E436" s="18" t="s">
        <v>41</v>
      </c>
      <c r="F436" s="18" t="s">
        <v>36</v>
      </c>
      <c r="G436" s="18">
        <v>6668</v>
      </c>
    </row>
    <row r="437" spans="1:7" x14ac:dyDescent="0.2">
      <c r="A437" s="18" t="s">
        <v>78</v>
      </c>
      <c r="B437" s="18" t="s">
        <v>178</v>
      </c>
      <c r="C437" s="18" t="s">
        <v>179</v>
      </c>
      <c r="D437" s="18">
        <v>32</v>
      </c>
      <c r="E437" s="18" t="s">
        <v>42</v>
      </c>
      <c r="F437" s="18" t="s">
        <v>36</v>
      </c>
      <c r="G437" s="18">
        <v>271</v>
      </c>
    </row>
    <row r="438" spans="1:7" x14ac:dyDescent="0.2">
      <c r="A438" s="18" t="s">
        <v>78</v>
      </c>
      <c r="B438" s="18" t="s">
        <v>178</v>
      </c>
      <c r="C438" s="18" t="s">
        <v>179</v>
      </c>
      <c r="D438" s="18">
        <v>33</v>
      </c>
      <c r="E438" s="18" t="s">
        <v>43</v>
      </c>
      <c r="F438" s="18" t="s">
        <v>36</v>
      </c>
      <c r="G438" s="18">
        <v>239</v>
      </c>
    </row>
    <row r="439" spans="1:7" x14ac:dyDescent="0.2">
      <c r="A439" s="18" t="s">
        <v>78</v>
      </c>
      <c r="B439" s="18" t="s">
        <v>178</v>
      </c>
      <c r="C439" s="18" t="s">
        <v>179</v>
      </c>
      <c r="D439" s="18">
        <v>34</v>
      </c>
      <c r="E439" s="18" t="s">
        <v>44</v>
      </c>
      <c r="F439" s="18" t="s">
        <v>36</v>
      </c>
      <c r="G439" s="18">
        <v>67</v>
      </c>
    </row>
    <row r="440" spans="1:7" x14ac:dyDescent="0.2">
      <c r="A440" s="18" t="s">
        <v>78</v>
      </c>
      <c r="B440" s="18" t="s">
        <v>178</v>
      </c>
      <c r="C440" s="18" t="s">
        <v>179</v>
      </c>
      <c r="D440" s="18">
        <v>35</v>
      </c>
      <c r="E440" s="18" t="s">
        <v>79</v>
      </c>
      <c r="F440" s="18" t="s">
        <v>36</v>
      </c>
      <c r="G440" s="18">
        <v>1</v>
      </c>
    </row>
    <row r="441" spans="1:7" x14ac:dyDescent="0.2">
      <c r="A441" s="18" t="s">
        <v>78</v>
      </c>
      <c r="B441" s="18" t="s">
        <v>178</v>
      </c>
      <c r="C441" s="18" t="s">
        <v>179</v>
      </c>
      <c r="D441" s="18">
        <v>40</v>
      </c>
      <c r="E441" s="18" t="s">
        <v>40</v>
      </c>
      <c r="F441" s="18" t="s">
        <v>36</v>
      </c>
      <c r="G441" s="18">
        <v>12</v>
      </c>
    </row>
    <row r="442" spans="1:7" x14ac:dyDescent="0.2">
      <c r="A442" s="18" t="s">
        <v>78</v>
      </c>
      <c r="B442" s="18" t="s">
        <v>178</v>
      </c>
      <c r="C442" s="18" t="s">
        <v>179</v>
      </c>
      <c r="D442" s="18">
        <v>41</v>
      </c>
      <c r="E442" s="18" t="s">
        <v>41</v>
      </c>
      <c r="F442" s="18" t="s">
        <v>36</v>
      </c>
      <c r="G442" s="18">
        <v>240</v>
      </c>
    </row>
    <row r="443" spans="1:7" x14ac:dyDescent="0.2">
      <c r="A443" s="18" t="s">
        <v>78</v>
      </c>
      <c r="B443" s="18" t="s">
        <v>178</v>
      </c>
      <c r="C443" s="18" t="s">
        <v>179</v>
      </c>
      <c r="D443" s="18">
        <v>42</v>
      </c>
      <c r="E443" s="18" t="s">
        <v>42</v>
      </c>
      <c r="F443" s="18" t="s">
        <v>36</v>
      </c>
      <c r="G443" s="18">
        <v>44</v>
      </c>
    </row>
    <row r="444" spans="1:7" x14ac:dyDescent="0.2">
      <c r="A444" s="18" t="s">
        <v>78</v>
      </c>
      <c r="B444" s="18" t="s">
        <v>178</v>
      </c>
      <c r="C444" s="18" t="s">
        <v>179</v>
      </c>
      <c r="D444" s="18">
        <v>43</v>
      </c>
      <c r="E444" s="18" t="s">
        <v>43</v>
      </c>
      <c r="F444" s="18" t="s">
        <v>36</v>
      </c>
      <c r="G444" s="18">
        <v>2</v>
      </c>
    </row>
    <row r="445" spans="1:7" x14ac:dyDescent="0.2">
      <c r="A445" s="18" t="s">
        <v>78</v>
      </c>
      <c r="B445" s="18" t="s">
        <v>178</v>
      </c>
      <c r="C445" s="18" t="s">
        <v>179</v>
      </c>
      <c r="D445" s="18">
        <v>44</v>
      </c>
      <c r="E445" s="18" t="s">
        <v>44</v>
      </c>
      <c r="F445" s="18" t="s">
        <v>36</v>
      </c>
      <c r="G445" s="18">
        <v>3</v>
      </c>
    </row>
    <row r="446" spans="1:7" x14ac:dyDescent="0.2">
      <c r="A446" s="18" t="s">
        <v>78</v>
      </c>
      <c r="B446" s="18" t="s">
        <v>178</v>
      </c>
      <c r="C446" s="18" t="s">
        <v>179</v>
      </c>
      <c r="D446" s="18">
        <v>50</v>
      </c>
      <c r="E446" s="18" t="s">
        <v>40</v>
      </c>
      <c r="F446" s="18" t="s">
        <v>36</v>
      </c>
      <c r="G446" s="18">
        <v>33</v>
      </c>
    </row>
    <row r="447" spans="1:7" x14ac:dyDescent="0.2">
      <c r="A447" s="18" t="s">
        <v>78</v>
      </c>
      <c r="B447" s="18" t="s">
        <v>178</v>
      </c>
      <c r="C447" s="18" t="s">
        <v>179</v>
      </c>
      <c r="D447" s="18">
        <v>51</v>
      </c>
      <c r="E447" s="18" t="s">
        <v>41</v>
      </c>
      <c r="F447" s="18" t="s">
        <v>36</v>
      </c>
      <c r="G447" s="18">
        <v>212</v>
      </c>
    </row>
    <row r="448" spans="1:7" x14ac:dyDescent="0.2">
      <c r="A448" s="18" t="s">
        <v>78</v>
      </c>
      <c r="B448" s="18" t="s">
        <v>178</v>
      </c>
      <c r="C448" s="18" t="s">
        <v>179</v>
      </c>
      <c r="D448" s="18">
        <v>52</v>
      </c>
      <c r="E448" s="18" t="s">
        <v>42</v>
      </c>
      <c r="F448" s="18" t="s">
        <v>36</v>
      </c>
      <c r="G448" s="18">
        <v>15</v>
      </c>
    </row>
    <row r="449" spans="1:7" x14ac:dyDescent="0.2">
      <c r="A449" s="18" t="s">
        <v>78</v>
      </c>
      <c r="B449" s="18" t="s">
        <v>178</v>
      </c>
      <c r="C449" s="18" t="s">
        <v>179</v>
      </c>
      <c r="D449" s="18">
        <v>53</v>
      </c>
      <c r="E449" s="18" t="s">
        <v>43</v>
      </c>
      <c r="F449" s="18" t="s">
        <v>36</v>
      </c>
      <c r="G449" s="18">
        <v>63</v>
      </c>
    </row>
    <row r="450" spans="1:7" x14ac:dyDescent="0.2">
      <c r="A450" s="18" t="s">
        <v>78</v>
      </c>
      <c r="B450" s="18" t="s">
        <v>178</v>
      </c>
      <c r="C450" s="18" t="s">
        <v>179</v>
      </c>
      <c r="D450" s="18">
        <v>54</v>
      </c>
      <c r="E450" s="18" t="s">
        <v>44</v>
      </c>
      <c r="F450" s="18" t="s">
        <v>36</v>
      </c>
      <c r="G450" s="18">
        <v>26</v>
      </c>
    </row>
    <row r="451" spans="1:7" x14ac:dyDescent="0.2">
      <c r="A451" s="18" t="s">
        <v>78</v>
      </c>
      <c r="B451" s="18" t="s">
        <v>178</v>
      </c>
      <c r="C451" s="18" t="s">
        <v>179</v>
      </c>
      <c r="D451" s="18">
        <v>60</v>
      </c>
      <c r="E451" s="18" t="s">
        <v>40</v>
      </c>
      <c r="F451" s="18" t="s">
        <v>36</v>
      </c>
      <c r="G451" s="18">
        <v>9</v>
      </c>
    </row>
    <row r="452" spans="1:7" x14ac:dyDescent="0.2">
      <c r="A452" s="18" t="s">
        <v>78</v>
      </c>
      <c r="B452" s="18" t="s">
        <v>178</v>
      </c>
      <c r="C452" s="18" t="s">
        <v>179</v>
      </c>
      <c r="D452" s="18">
        <v>61</v>
      </c>
      <c r="E452" s="18" t="s">
        <v>41</v>
      </c>
      <c r="F452" s="18" t="s">
        <v>36</v>
      </c>
      <c r="G452" s="18">
        <v>63</v>
      </c>
    </row>
    <row r="453" spans="1:7" x14ac:dyDescent="0.2">
      <c r="A453" s="18" t="s">
        <v>78</v>
      </c>
      <c r="B453" s="18" t="s">
        <v>178</v>
      </c>
      <c r="C453" s="18" t="s">
        <v>179</v>
      </c>
      <c r="D453" s="18">
        <v>62</v>
      </c>
      <c r="E453" s="18" t="s">
        <v>42</v>
      </c>
      <c r="F453" s="18" t="s">
        <v>36</v>
      </c>
      <c r="G453" s="18">
        <v>12</v>
      </c>
    </row>
    <row r="454" spans="1:7" x14ac:dyDescent="0.2">
      <c r="A454" s="18" t="s">
        <v>78</v>
      </c>
      <c r="B454" s="18" t="s">
        <v>178</v>
      </c>
      <c r="C454" s="18" t="s">
        <v>179</v>
      </c>
      <c r="D454" s="18">
        <v>63</v>
      </c>
      <c r="E454" s="18" t="s">
        <v>43</v>
      </c>
      <c r="F454" s="18" t="s">
        <v>36</v>
      </c>
      <c r="G454" s="18">
        <v>5</v>
      </c>
    </row>
    <row r="455" spans="1:7" x14ac:dyDescent="0.2">
      <c r="A455" s="18" t="s">
        <v>78</v>
      </c>
      <c r="B455" s="18" t="s">
        <v>178</v>
      </c>
      <c r="C455" s="18" t="s">
        <v>179</v>
      </c>
      <c r="D455" s="18">
        <v>64</v>
      </c>
      <c r="E455" s="18" t="s">
        <v>44</v>
      </c>
      <c r="F455" s="18" t="s">
        <v>36</v>
      </c>
      <c r="G455" s="18">
        <v>4</v>
      </c>
    </row>
    <row r="456" spans="1:7" x14ac:dyDescent="0.2">
      <c r="A456" s="18" t="s">
        <v>78</v>
      </c>
      <c r="B456" s="18" t="s">
        <v>178</v>
      </c>
      <c r="C456" s="18" t="s">
        <v>179</v>
      </c>
      <c r="D456" s="18">
        <v>70</v>
      </c>
      <c r="E456" s="18" t="s">
        <v>40</v>
      </c>
      <c r="F456" s="18" t="s">
        <v>36</v>
      </c>
      <c r="G456" s="18">
        <v>170</v>
      </c>
    </row>
    <row r="457" spans="1:7" x14ac:dyDescent="0.2">
      <c r="A457" s="18" t="s">
        <v>78</v>
      </c>
      <c r="B457" s="18" t="s">
        <v>178</v>
      </c>
      <c r="C457" s="18" t="s">
        <v>179</v>
      </c>
      <c r="D457" s="18">
        <v>71</v>
      </c>
      <c r="E457" s="18" t="s">
        <v>41</v>
      </c>
      <c r="F457" s="18" t="s">
        <v>36</v>
      </c>
      <c r="G457" s="18">
        <v>2890</v>
      </c>
    </row>
    <row r="458" spans="1:7" x14ac:dyDescent="0.2">
      <c r="A458" s="18" t="s">
        <v>78</v>
      </c>
      <c r="B458" s="18" t="s">
        <v>178</v>
      </c>
      <c r="C458" s="18" t="s">
        <v>179</v>
      </c>
      <c r="D458" s="18">
        <v>72</v>
      </c>
      <c r="E458" s="18" t="s">
        <v>42</v>
      </c>
      <c r="F458" s="18" t="s">
        <v>36</v>
      </c>
      <c r="G458" s="18">
        <v>291</v>
      </c>
    </row>
    <row r="459" spans="1:7" x14ac:dyDescent="0.2">
      <c r="A459" s="18" t="s">
        <v>78</v>
      </c>
      <c r="B459" s="18" t="s">
        <v>178</v>
      </c>
      <c r="C459" s="18" t="s">
        <v>179</v>
      </c>
      <c r="D459" s="18">
        <v>73</v>
      </c>
      <c r="E459" s="18" t="s">
        <v>43</v>
      </c>
      <c r="F459" s="18" t="s">
        <v>36</v>
      </c>
      <c r="G459" s="18">
        <v>69</v>
      </c>
    </row>
    <row r="460" spans="1:7" x14ac:dyDescent="0.2">
      <c r="A460" s="18" t="s">
        <v>78</v>
      </c>
      <c r="B460" s="18" t="s">
        <v>178</v>
      </c>
      <c r="C460" s="18" t="s">
        <v>179</v>
      </c>
      <c r="D460" s="18">
        <v>74</v>
      </c>
      <c r="E460" s="18" t="s">
        <v>44</v>
      </c>
      <c r="F460" s="18" t="s">
        <v>36</v>
      </c>
      <c r="G460" s="18">
        <v>35</v>
      </c>
    </row>
    <row r="461" spans="1:7" x14ac:dyDescent="0.2">
      <c r="A461" s="18" t="s">
        <v>78</v>
      </c>
      <c r="B461" s="18" t="s">
        <v>178</v>
      </c>
      <c r="C461" s="18" t="s">
        <v>179</v>
      </c>
      <c r="D461" s="18">
        <v>75</v>
      </c>
      <c r="E461" s="18" t="s">
        <v>79</v>
      </c>
      <c r="F461" s="18" t="s">
        <v>36</v>
      </c>
      <c r="G461" s="18">
        <v>3</v>
      </c>
    </row>
    <row r="462" spans="1:7" x14ac:dyDescent="0.2">
      <c r="A462" s="18" t="s">
        <v>78</v>
      </c>
      <c r="B462" s="18" t="s">
        <v>178</v>
      </c>
      <c r="C462" s="18" t="s">
        <v>179</v>
      </c>
      <c r="D462" s="18">
        <v>76</v>
      </c>
      <c r="E462" s="18" t="s">
        <v>64</v>
      </c>
      <c r="F462" s="18" t="s">
        <v>36</v>
      </c>
      <c r="G462" s="18">
        <v>1</v>
      </c>
    </row>
    <row r="463" spans="1:7" x14ac:dyDescent="0.2">
      <c r="A463" s="18" t="s">
        <v>78</v>
      </c>
      <c r="B463" s="18" t="s">
        <v>178</v>
      </c>
      <c r="C463" s="18" t="s">
        <v>179</v>
      </c>
      <c r="D463" s="18">
        <v>80</v>
      </c>
      <c r="E463" s="18" t="s">
        <v>168</v>
      </c>
      <c r="F463" s="18" t="s">
        <v>36</v>
      </c>
      <c r="G463" s="18">
        <v>184</v>
      </c>
    </row>
    <row r="464" spans="1:7" x14ac:dyDescent="0.2">
      <c r="A464" s="18" t="s">
        <v>78</v>
      </c>
      <c r="B464" s="18" t="s">
        <v>178</v>
      </c>
      <c r="C464" s="18" t="s">
        <v>179</v>
      </c>
      <c r="D464" s="18">
        <v>81</v>
      </c>
      <c r="E464" s="18" t="s">
        <v>46</v>
      </c>
      <c r="F464" s="18" t="s">
        <v>36</v>
      </c>
      <c r="G464" s="18">
        <v>1666</v>
      </c>
    </row>
    <row r="465" spans="1:7" x14ac:dyDescent="0.2">
      <c r="A465" s="18" t="s">
        <v>78</v>
      </c>
      <c r="B465" s="18" t="s">
        <v>178</v>
      </c>
      <c r="C465" s="18" t="s">
        <v>179</v>
      </c>
      <c r="D465" s="18">
        <v>82</v>
      </c>
      <c r="E465" s="18" t="s">
        <v>47</v>
      </c>
      <c r="F465" s="18" t="s">
        <v>36</v>
      </c>
      <c r="G465" s="18">
        <v>1086</v>
      </c>
    </row>
    <row r="466" spans="1:7" x14ac:dyDescent="0.2">
      <c r="A466" s="18" t="s">
        <v>78</v>
      </c>
      <c r="B466" s="18" t="s">
        <v>178</v>
      </c>
      <c r="C466" s="18" t="s">
        <v>179</v>
      </c>
      <c r="D466" s="18">
        <v>83</v>
      </c>
      <c r="E466" s="18" t="s">
        <v>48</v>
      </c>
      <c r="F466" s="18" t="s">
        <v>36</v>
      </c>
      <c r="G466" s="18">
        <v>3334</v>
      </c>
    </row>
    <row r="467" spans="1:7" x14ac:dyDescent="0.2">
      <c r="A467" s="18" t="s">
        <v>78</v>
      </c>
      <c r="B467" s="18" t="s">
        <v>178</v>
      </c>
      <c r="C467" s="18" t="s">
        <v>179</v>
      </c>
      <c r="D467" s="18">
        <v>84</v>
      </c>
      <c r="E467" s="18" t="s">
        <v>49</v>
      </c>
      <c r="F467" s="18" t="s">
        <v>36</v>
      </c>
      <c r="G467" s="18">
        <v>221</v>
      </c>
    </row>
    <row r="468" spans="1:7" x14ac:dyDescent="0.2">
      <c r="A468" s="18" t="s">
        <v>78</v>
      </c>
      <c r="B468" s="18" t="s">
        <v>178</v>
      </c>
      <c r="C468" s="18" t="s">
        <v>179</v>
      </c>
      <c r="D468" s="18">
        <v>85</v>
      </c>
      <c r="E468" s="18" t="s">
        <v>64</v>
      </c>
      <c r="F468" s="18" t="s">
        <v>36</v>
      </c>
      <c r="G468" s="18">
        <v>3</v>
      </c>
    </row>
    <row r="469" spans="1:7" x14ac:dyDescent="0.2">
      <c r="A469" s="18" t="s">
        <v>78</v>
      </c>
      <c r="B469" s="18" t="s">
        <v>178</v>
      </c>
      <c r="C469" s="18" t="s">
        <v>179</v>
      </c>
      <c r="D469" s="18">
        <v>90</v>
      </c>
      <c r="E469" s="18" t="s">
        <v>169</v>
      </c>
      <c r="F469" s="18" t="s">
        <v>36</v>
      </c>
      <c r="G469" s="18">
        <v>342</v>
      </c>
    </row>
    <row r="470" spans="1:7" x14ac:dyDescent="0.2">
      <c r="A470" s="18" t="s">
        <v>78</v>
      </c>
      <c r="B470" s="18" t="s">
        <v>178</v>
      </c>
      <c r="C470" s="18" t="s">
        <v>179</v>
      </c>
      <c r="D470" s="18">
        <v>91</v>
      </c>
      <c r="E470" s="18" t="s">
        <v>51</v>
      </c>
      <c r="F470" s="18" t="s">
        <v>36</v>
      </c>
      <c r="G470" s="18">
        <v>85</v>
      </c>
    </row>
    <row r="471" spans="1:7" x14ac:dyDescent="0.2">
      <c r="A471" s="18" t="s">
        <v>78</v>
      </c>
      <c r="B471" s="18" t="s">
        <v>178</v>
      </c>
      <c r="C471" s="18" t="s">
        <v>179</v>
      </c>
      <c r="D471" s="18">
        <v>92</v>
      </c>
      <c r="E471" s="18" t="s">
        <v>170</v>
      </c>
      <c r="F471" s="18" t="s">
        <v>36</v>
      </c>
      <c r="G471" s="18">
        <v>63</v>
      </c>
    </row>
    <row r="472" spans="1:7" x14ac:dyDescent="0.2">
      <c r="A472" s="18" t="s">
        <v>78</v>
      </c>
      <c r="B472" s="18" t="s">
        <v>178</v>
      </c>
      <c r="C472" s="18" t="s">
        <v>179</v>
      </c>
      <c r="D472" s="18">
        <v>93</v>
      </c>
      <c r="E472" s="18" t="s">
        <v>75</v>
      </c>
      <c r="F472" s="18" t="s">
        <v>36</v>
      </c>
      <c r="G472" s="18">
        <v>2</v>
      </c>
    </row>
    <row r="473" spans="1:7" x14ac:dyDescent="0.2">
      <c r="A473" s="18" t="s">
        <v>78</v>
      </c>
      <c r="B473" s="18" t="s">
        <v>178</v>
      </c>
      <c r="C473" s="18" t="s">
        <v>179</v>
      </c>
      <c r="D473" s="18">
        <v>94</v>
      </c>
      <c r="E473" s="18" t="s">
        <v>80</v>
      </c>
      <c r="F473" s="18" t="s">
        <v>36</v>
      </c>
      <c r="G473" s="18">
        <v>3</v>
      </c>
    </row>
    <row r="474" spans="1:7" x14ac:dyDescent="0.2">
      <c r="A474" s="18" t="s">
        <v>78</v>
      </c>
      <c r="B474" s="18" t="s">
        <v>178</v>
      </c>
      <c r="C474" s="18" t="s">
        <v>179</v>
      </c>
      <c r="D474" s="18">
        <v>95</v>
      </c>
      <c r="E474" s="18" t="s">
        <v>64</v>
      </c>
      <c r="F474" s="18" t="s">
        <v>36</v>
      </c>
      <c r="G474" s="18">
        <v>1</v>
      </c>
    </row>
    <row r="475" spans="1:7" x14ac:dyDescent="0.2">
      <c r="A475" s="18" t="s">
        <v>82</v>
      </c>
      <c r="B475" s="18" t="s">
        <v>178</v>
      </c>
      <c r="C475" s="18" t="s">
        <v>180</v>
      </c>
      <c r="D475" s="18">
        <v>10</v>
      </c>
      <c r="E475" s="18" t="s">
        <v>32</v>
      </c>
      <c r="F475" s="18" t="s">
        <v>33</v>
      </c>
      <c r="G475" s="18">
        <v>1049</v>
      </c>
    </row>
    <row r="476" spans="1:7" x14ac:dyDescent="0.2">
      <c r="A476" s="18" t="s">
        <v>82</v>
      </c>
      <c r="B476" s="18" t="s">
        <v>178</v>
      </c>
      <c r="C476" s="18" t="s">
        <v>180</v>
      </c>
      <c r="D476" s="18">
        <v>100</v>
      </c>
      <c r="E476" s="18" t="s">
        <v>167</v>
      </c>
      <c r="F476" s="18" t="s">
        <v>36</v>
      </c>
      <c r="G476" s="18">
        <v>2947</v>
      </c>
    </row>
    <row r="477" spans="1:7" x14ac:dyDescent="0.2">
      <c r="A477" s="18" t="s">
        <v>82</v>
      </c>
      <c r="B477" s="18" t="s">
        <v>178</v>
      </c>
      <c r="C477" s="18" t="s">
        <v>180</v>
      </c>
      <c r="D477" s="18">
        <v>11</v>
      </c>
      <c r="E477" s="18" t="s">
        <v>134</v>
      </c>
      <c r="F477" s="18" t="s">
        <v>33</v>
      </c>
      <c r="G477" s="18">
        <v>563</v>
      </c>
    </row>
    <row r="478" spans="1:7" x14ac:dyDescent="0.2">
      <c r="A478" s="18" t="s">
        <v>82</v>
      </c>
      <c r="B478" s="18" t="s">
        <v>178</v>
      </c>
      <c r="C478" s="18" t="s">
        <v>180</v>
      </c>
      <c r="D478" s="18">
        <v>110</v>
      </c>
      <c r="E478" s="18" t="s">
        <v>54</v>
      </c>
      <c r="F478" s="18" t="s">
        <v>55</v>
      </c>
      <c r="G478" s="18">
        <v>342</v>
      </c>
    </row>
    <row r="479" spans="1:7" x14ac:dyDescent="0.2">
      <c r="A479" s="18" t="s">
        <v>82</v>
      </c>
      <c r="B479" s="18" t="s">
        <v>178</v>
      </c>
      <c r="C479" s="18" t="s">
        <v>180</v>
      </c>
      <c r="D479" s="18">
        <v>111</v>
      </c>
      <c r="E479" s="18" t="s">
        <v>56</v>
      </c>
      <c r="F479" s="18" t="s">
        <v>55</v>
      </c>
      <c r="G479" s="18">
        <v>705</v>
      </c>
    </row>
    <row r="480" spans="1:7" x14ac:dyDescent="0.2">
      <c r="A480" s="18" t="s">
        <v>82</v>
      </c>
      <c r="B480" s="18" t="s">
        <v>178</v>
      </c>
      <c r="C480" s="18" t="s">
        <v>180</v>
      </c>
      <c r="D480" s="18">
        <v>112</v>
      </c>
      <c r="E480" s="18" t="s">
        <v>57</v>
      </c>
      <c r="F480" s="18" t="s">
        <v>55</v>
      </c>
      <c r="G480" s="18">
        <v>819</v>
      </c>
    </row>
    <row r="481" spans="1:7" x14ac:dyDescent="0.2">
      <c r="A481" s="18" t="s">
        <v>82</v>
      </c>
      <c r="B481" s="18" t="s">
        <v>178</v>
      </c>
      <c r="C481" s="18" t="s">
        <v>180</v>
      </c>
      <c r="D481" s="18">
        <v>113</v>
      </c>
      <c r="E481" s="18" t="s">
        <v>73</v>
      </c>
      <c r="F481" s="18" t="s">
        <v>55</v>
      </c>
      <c r="G481" s="18">
        <v>694</v>
      </c>
    </row>
    <row r="482" spans="1:7" x14ac:dyDescent="0.2">
      <c r="A482" s="18" t="s">
        <v>82</v>
      </c>
      <c r="B482" s="18" t="s">
        <v>178</v>
      </c>
      <c r="C482" s="18" t="s">
        <v>180</v>
      </c>
      <c r="D482" s="18">
        <v>120</v>
      </c>
      <c r="E482" s="18" t="s">
        <v>58</v>
      </c>
      <c r="F482" s="18" t="s">
        <v>55</v>
      </c>
      <c r="G482" s="18">
        <v>636</v>
      </c>
    </row>
    <row r="483" spans="1:7" x14ac:dyDescent="0.2">
      <c r="A483" s="18" t="s">
        <v>82</v>
      </c>
      <c r="B483" s="18" t="s">
        <v>178</v>
      </c>
      <c r="C483" s="18" t="s">
        <v>180</v>
      </c>
      <c r="D483" s="18">
        <v>121</v>
      </c>
      <c r="E483" s="18" t="s">
        <v>59</v>
      </c>
      <c r="F483" s="18" t="s">
        <v>55</v>
      </c>
      <c r="G483" s="18">
        <v>1515</v>
      </c>
    </row>
    <row r="484" spans="1:7" x14ac:dyDescent="0.2">
      <c r="A484" s="18" t="s">
        <v>82</v>
      </c>
      <c r="B484" s="18" t="s">
        <v>178</v>
      </c>
      <c r="C484" s="18" t="s">
        <v>180</v>
      </c>
      <c r="D484" s="18">
        <v>122</v>
      </c>
      <c r="E484" s="18" t="s">
        <v>74</v>
      </c>
      <c r="F484" s="18" t="s">
        <v>55</v>
      </c>
      <c r="G484" s="18">
        <v>296</v>
      </c>
    </row>
    <row r="485" spans="1:7" x14ac:dyDescent="0.2">
      <c r="A485" s="18" t="s">
        <v>82</v>
      </c>
      <c r="B485" s="18" t="s">
        <v>178</v>
      </c>
      <c r="C485" s="18" t="s">
        <v>180</v>
      </c>
      <c r="D485" s="18">
        <v>123</v>
      </c>
      <c r="E485" s="18" t="s">
        <v>75</v>
      </c>
      <c r="F485" s="18" t="s">
        <v>55</v>
      </c>
      <c r="G485" s="18">
        <v>737</v>
      </c>
    </row>
    <row r="486" spans="1:7" x14ac:dyDescent="0.2">
      <c r="A486" s="18" t="s">
        <v>82</v>
      </c>
      <c r="B486" s="18" t="s">
        <v>178</v>
      </c>
      <c r="C486" s="18" t="s">
        <v>180</v>
      </c>
      <c r="D486" s="18">
        <v>13</v>
      </c>
      <c r="E486" s="18" t="s">
        <v>135</v>
      </c>
      <c r="F486" s="18" t="s">
        <v>33</v>
      </c>
      <c r="G486" s="18">
        <v>607</v>
      </c>
    </row>
    <row r="487" spans="1:7" x14ac:dyDescent="0.2">
      <c r="A487" s="18" t="s">
        <v>82</v>
      </c>
      <c r="B487" s="18" t="s">
        <v>178</v>
      </c>
      <c r="C487" s="18" t="s">
        <v>180</v>
      </c>
      <c r="D487" s="18">
        <v>130</v>
      </c>
      <c r="E487" s="18" t="s">
        <v>60</v>
      </c>
      <c r="F487" s="18" t="s">
        <v>55</v>
      </c>
      <c r="G487" s="18">
        <v>3866</v>
      </c>
    </row>
    <row r="488" spans="1:7" x14ac:dyDescent="0.2">
      <c r="A488" s="18" t="s">
        <v>82</v>
      </c>
      <c r="B488" s="18" t="s">
        <v>178</v>
      </c>
      <c r="C488" s="18" t="s">
        <v>180</v>
      </c>
      <c r="D488" s="18">
        <v>131</v>
      </c>
      <c r="E488" s="18" t="s">
        <v>61</v>
      </c>
      <c r="F488" s="18" t="s">
        <v>55</v>
      </c>
      <c r="G488" s="18">
        <v>56</v>
      </c>
    </row>
    <row r="489" spans="1:7" x14ac:dyDescent="0.2">
      <c r="A489" s="18" t="s">
        <v>82</v>
      </c>
      <c r="B489" s="18" t="s">
        <v>178</v>
      </c>
      <c r="C489" s="18" t="s">
        <v>180</v>
      </c>
      <c r="D489" s="18">
        <v>132</v>
      </c>
      <c r="E489" s="18" t="s">
        <v>46</v>
      </c>
      <c r="F489" s="18" t="s">
        <v>55</v>
      </c>
      <c r="G489" s="18">
        <v>966</v>
      </c>
    </row>
    <row r="490" spans="1:7" x14ac:dyDescent="0.2">
      <c r="A490" s="18" t="s">
        <v>82</v>
      </c>
      <c r="B490" s="18" t="s">
        <v>178</v>
      </c>
      <c r="C490" s="18" t="s">
        <v>180</v>
      </c>
      <c r="D490" s="18">
        <v>133</v>
      </c>
      <c r="E490" s="18" t="s">
        <v>62</v>
      </c>
      <c r="F490" s="18" t="s">
        <v>55</v>
      </c>
      <c r="G490" s="18">
        <v>315</v>
      </c>
    </row>
    <row r="491" spans="1:7" x14ac:dyDescent="0.2">
      <c r="A491" s="18" t="s">
        <v>82</v>
      </c>
      <c r="B491" s="18" t="s">
        <v>178</v>
      </c>
      <c r="C491" s="18" t="s">
        <v>180</v>
      </c>
      <c r="D491" s="18">
        <v>134</v>
      </c>
      <c r="E491" s="18" t="s">
        <v>76</v>
      </c>
      <c r="F491" s="18" t="s">
        <v>55</v>
      </c>
      <c r="G491" s="18">
        <v>488</v>
      </c>
    </row>
    <row r="492" spans="1:7" x14ac:dyDescent="0.2">
      <c r="A492" s="18" t="s">
        <v>82</v>
      </c>
      <c r="B492" s="18" t="s">
        <v>178</v>
      </c>
      <c r="C492" s="18" t="s">
        <v>180</v>
      </c>
      <c r="D492" s="18">
        <v>135</v>
      </c>
      <c r="E492" s="18" t="s">
        <v>79</v>
      </c>
      <c r="F492" s="18" t="s">
        <v>55</v>
      </c>
      <c r="G492" s="18">
        <v>76</v>
      </c>
    </row>
    <row r="493" spans="1:7" x14ac:dyDescent="0.2">
      <c r="A493" s="18" t="s">
        <v>82</v>
      </c>
      <c r="B493" s="18" t="s">
        <v>178</v>
      </c>
      <c r="C493" s="18" t="s">
        <v>180</v>
      </c>
      <c r="D493" s="18">
        <v>14</v>
      </c>
      <c r="E493" s="18" t="s">
        <v>75</v>
      </c>
      <c r="F493" s="18" t="s">
        <v>33</v>
      </c>
      <c r="G493" s="18">
        <v>8</v>
      </c>
    </row>
    <row r="494" spans="1:7" x14ac:dyDescent="0.2">
      <c r="A494" s="18" t="s">
        <v>82</v>
      </c>
      <c r="B494" s="18" t="s">
        <v>178</v>
      </c>
      <c r="C494" s="18" t="s">
        <v>180</v>
      </c>
      <c r="D494" s="18">
        <v>140</v>
      </c>
      <c r="E494" s="18" t="s">
        <v>63</v>
      </c>
      <c r="F494" s="18" t="s">
        <v>55</v>
      </c>
      <c r="G494" s="18">
        <v>162</v>
      </c>
    </row>
    <row r="495" spans="1:7" x14ac:dyDescent="0.2">
      <c r="A495" s="18" t="s">
        <v>82</v>
      </c>
      <c r="B495" s="18" t="s">
        <v>178</v>
      </c>
      <c r="C495" s="18" t="s">
        <v>180</v>
      </c>
      <c r="D495" s="18">
        <v>141</v>
      </c>
      <c r="E495" s="18" t="s">
        <v>64</v>
      </c>
      <c r="F495" s="18" t="s">
        <v>55</v>
      </c>
      <c r="G495" s="18">
        <v>3197</v>
      </c>
    </row>
    <row r="496" spans="1:7" x14ac:dyDescent="0.2">
      <c r="A496" s="18" t="s">
        <v>82</v>
      </c>
      <c r="B496" s="18" t="s">
        <v>178</v>
      </c>
      <c r="C496" s="18" t="s">
        <v>180</v>
      </c>
      <c r="D496" s="18">
        <v>142</v>
      </c>
      <c r="E496" s="18" t="s">
        <v>117</v>
      </c>
      <c r="F496" s="18" t="s">
        <v>55</v>
      </c>
      <c r="G496" s="18">
        <v>590</v>
      </c>
    </row>
    <row r="497" spans="1:7" x14ac:dyDescent="0.2">
      <c r="A497" s="18" t="s">
        <v>82</v>
      </c>
      <c r="B497" s="18" t="s">
        <v>178</v>
      </c>
      <c r="C497" s="18" t="s">
        <v>180</v>
      </c>
      <c r="D497" s="18">
        <v>143</v>
      </c>
      <c r="E497" s="18" t="s">
        <v>77</v>
      </c>
      <c r="F497" s="18" t="s">
        <v>55</v>
      </c>
      <c r="G497" s="18">
        <v>98</v>
      </c>
    </row>
    <row r="498" spans="1:7" x14ac:dyDescent="0.2">
      <c r="A498" s="18" t="s">
        <v>82</v>
      </c>
      <c r="B498" s="18" t="s">
        <v>178</v>
      </c>
      <c r="C498" s="18" t="s">
        <v>180</v>
      </c>
      <c r="D498" s="18">
        <v>144</v>
      </c>
      <c r="E498" s="18" t="s">
        <v>81</v>
      </c>
      <c r="F498" s="18" t="s">
        <v>55</v>
      </c>
      <c r="G498" s="18">
        <v>227</v>
      </c>
    </row>
    <row r="499" spans="1:7" x14ac:dyDescent="0.2">
      <c r="A499" s="18" t="s">
        <v>82</v>
      </c>
      <c r="B499" s="18" t="s">
        <v>178</v>
      </c>
      <c r="C499" s="18" t="s">
        <v>180</v>
      </c>
      <c r="D499" s="18">
        <v>15</v>
      </c>
      <c r="E499" s="18" t="s">
        <v>64</v>
      </c>
      <c r="F499" s="18" t="s">
        <v>33</v>
      </c>
      <c r="G499" s="18">
        <v>43</v>
      </c>
    </row>
    <row r="500" spans="1:7" x14ac:dyDescent="0.2">
      <c r="A500" s="18" t="s">
        <v>82</v>
      </c>
      <c r="B500" s="18" t="s">
        <v>178</v>
      </c>
      <c r="C500" s="18" t="s">
        <v>180</v>
      </c>
      <c r="D500" s="18">
        <v>20</v>
      </c>
      <c r="E500" s="18" t="s">
        <v>35</v>
      </c>
      <c r="F500" s="18" t="s">
        <v>36</v>
      </c>
      <c r="G500" s="18">
        <v>4186</v>
      </c>
    </row>
    <row r="501" spans="1:7" x14ac:dyDescent="0.2">
      <c r="A501" s="18" t="s">
        <v>82</v>
      </c>
      <c r="B501" s="18" t="s">
        <v>178</v>
      </c>
      <c r="C501" s="18" t="s">
        <v>180</v>
      </c>
      <c r="D501" s="18">
        <v>21</v>
      </c>
      <c r="E501" s="18" t="s">
        <v>37</v>
      </c>
      <c r="F501" s="18" t="s">
        <v>36</v>
      </c>
      <c r="G501" s="18">
        <v>1789</v>
      </c>
    </row>
    <row r="502" spans="1:7" x14ac:dyDescent="0.2">
      <c r="A502" s="18" t="s">
        <v>82</v>
      </c>
      <c r="B502" s="18" t="s">
        <v>178</v>
      </c>
      <c r="C502" s="18" t="s">
        <v>180</v>
      </c>
      <c r="D502" s="18">
        <v>22</v>
      </c>
      <c r="E502" s="18" t="s">
        <v>38</v>
      </c>
      <c r="F502" s="18" t="s">
        <v>36</v>
      </c>
      <c r="G502" s="18">
        <v>873</v>
      </c>
    </row>
    <row r="503" spans="1:7" x14ac:dyDescent="0.2">
      <c r="A503" s="18" t="s">
        <v>82</v>
      </c>
      <c r="B503" s="18" t="s">
        <v>178</v>
      </c>
      <c r="C503" s="18" t="s">
        <v>180</v>
      </c>
      <c r="D503" s="18">
        <v>23</v>
      </c>
      <c r="E503" s="18" t="s">
        <v>39</v>
      </c>
      <c r="F503" s="18" t="s">
        <v>36</v>
      </c>
      <c r="G503" s="18">
        <v>8445</v>
      </c>
    </row>
    <row r="504" spans="1:7" x14ac:dyDescent="0.2">
      <c r="A504" s="18" t="s">
        <v>82</v>
      </c>
      <c r="B504" s="18" t="s">
        <v>178</v>
      </c>
      <c r="C504" s="18" t="s">
        <v>180</v>
      </c>
      <c r="D504" s="18">
        <v>24</v>
      </c>
      <c r="E504" s="18" t="s">
        <v>64</v>
      </c>
      <c r="F504" s="18" t="s">
        <v>36</v>
      </c>
      <c r="G504" s="18">
        <v>525</v>
      </c>
    </row>
    <row r="505" spans="1:7" x14ac:dyDescent="0.2">
      <c r="A505" s="18" t="s">
        <v>82</v>
      </c>
      <c r="B505" s="18" t="s">
        <v>178</v>
      </c>
      <c r="C505" s="18" t="s">
        <v>180</v>
      </c>
      <c r="D505" s="18">
        <v>25</v>
      </c>
      <c r="E505" s="18" t="s">
        <v>35</v>
      </c>
      <c r="F505" s="18" t="s">
        <v>36</v>
      </c>
      <c r="G505" s="18">
        <v>25</v>
      </c>
    </row>
    <row r="506" spans="1:7" x14ac:dyDescent="0.2">
      <c r="A506" s="18" t="s">
        <v>82</v>
      </c>
      <c r="B506" s="18" t="s">
        <v>178</v>
      </c>
      <c r="C506" s="18" t="s">
        <v>180</v>
      </c>
      <c r="D506" s="18">
        <v>26</v>
      </c>
      <c r="E506" s="18" t="s">
        <v>64</v>
      </c>
      <c r="F506" s="18" t="s">
        <v>36</v>
      </c>
      <c r="G506" s="18">
        <v>4</v>
      </c>
    </row>
    <row r="507" spans="1:7" x14ac:dyDescent="0.2">
      <c r="A507" s="18" t="s">
        <v>82</v>
      </c>
      <c r="B507" s="18" t="s">
        <v>178</v>
      </c>
      <c r="C507" s="18" t="s">
        <v>180</v>
      </c>
      <c r="D507" s="18">
        <v>30</v>
      </c>
      <c r="E507" s="18" t="s">
        <v>40</v>
      </c>
      <c r="F507" s="18" t="s">
        <v>36</v>
      </c>
      <c r="G507" s="18">
        <v>381</v>
      </c>
    </row>
    <row r="508" spans="1:7" x14ac:dyDescent="0.2">
      <c r="A508" s="18" t="s">
        <v>82</v>
      </c>
      <c r="B508" s="18" t="s">
        <v>178</v>
      </c>
      <c r="C508" s="18" t="s">
        <v>180</v>
      </c>
      <c r="D508" s="18">
        <v>31</v>
      </c>
      <c r="E508" s="18" t="s">
        <v>41</v>
      </c>
      <c r="F508" s="18" t="s">
        <v>36</v>
      </c>
      <c r="G508" s="18">
        <v>6579</v>
      </c>
    </row>
    <row r="509" spans="1:7" x14ac:dyDescent="0.2">
      <c r="A509" s="18" t="s">
        <v>82</v>
      </c>
      <c r="B509" s="18" t="s">
        <v>178</v>
      </c>
      <c r="C509" s="18" t="s">
        <v>180</v>
      </c>
      <c r="D509" s="18">
        <v>32</v>
      </c>
      <c r="E509" s="18" t="s">
        <v>42</v>
      </c>
      <c r="F509" s="18" t="s">
        <v>36</v>
      </c>
      <c r="G509" s="18">
        <v>160</v>
      </c>
    </row>
    <row r="510" spans="1:7" x14ac:dyDescent="0.2">
      <c r="A510" s="18" t="s">
        <v>82</v>
      </c>
      <c r="B510" s="18" t="s">
        <v>178</v>
      </c>
      <c r="C510" s="18" t="s">
        <v>180</v>
      </c>
      <c r="D510" s="18">
        <v>33</v>
      </c>
      <c r="E510" s="18" t="s">
        <v>43</v>
      </c>
      <c r="F510" s="18" t="s">
        <v>36</v>
      </c>
      <c r="G510" s="18">
        <v>163</v>
      </c>
    </row>
    <row r="511" spans="1:7" x14ac:dyDescent="0.2">
      <c r="A511" s="18" t="s">
        <v>82</v>
      </c>
      <c r="B511" s="18" t="s">
        <v>178</v>
      </c>
      <c r="C511" s="18" t="s">
        <v>180</v>
      </c>
      <c r="D511" s="18">
        <v>34</v>
      </c>
      <c r="E511" s="18" t="s">
        <v>44</v>
      </c>
      <c r="F511" s="18" t="s">
        <v>36</v>
      </c>
      <c r="G511" s="18">
        <v>68</v>
      </c>
    </row>
    <row r="512" spans="1:7" x14ac:dyDescent="0.2">
      <c r="A512" s="18" t="s">
        <v>82</v>
      </c>
      <c r="B512" s="18" t="s">
        <v>178</v>
      </c>
      <c r="C512" s="18" t="s">
        <v>180</v>
      </c>
      <c r="D512" s="18">
        <v>35</v>
      </c>
      <c r="E512" s="18" t="s">
        <v>79</v>
      </c>
      <c r="F512" s="18" t="s">
        <v>36</v>
      </c>
      <c r="G512" s="18">
        <v>210</v>
      </c>
    </row>
    <row r="513" spans="1:7" x14ac:dyDescent="0.2">
      <c r="A513" s="18" t="s">
        <v>82</v>
      </c>
      <c r="B513" s="18" t="s">
        <v>178</v>
      </c>
      <c r="C513" s="18" t="s">
        <v>180</v>
      </c>
      <c r="D513" s="18">
        <v>36</v>
      </c>
      <c r="E513" s="18" t="s">
        <v>64</v>
      </c>
      <c r="F513" s="18" t="s">
        <v>36</v>
      </c>
      <c r="G513" s="18">
        <v>267</v>
      </c>
    </row>
    <row r="514" spans="1:7" x14ac:dyDescent="0.2">
      <c r="A514" s="18" t="s">
        <v>82</v>
      </c>
      <c r="B514" s="18" t="s">
        <v>178</v>
      </c>
      <c r="C514" s="18" t="s">
        <v>180</v>
      </c>
      <c r="D514" s="18">
        <v>40</v>
      </c>
      <c r="E514" s="18" t="s">
        <v>40</v>
      </c>
      <c r="F514" s="18" t="s">
        <v>36</v>
      </c>
      <c r="G514" s="18">
        <v>22</v>
      </c>
    </row>
    <row r="515" spans="1:7" x14ac:dyDescent="0.2">
      <c r="A515" s="18" t="s">
        <v>82</v>
      </c>
      <c r="B515" s="18" t="s">
        <v>178</v>
      </c>
      <c r="C515" s="18" t="s">
        <v>180</v>
      </c>
      <c r="D515" s="18">
        <v>41</v>
      </c>
      <c r="E515" s="18" t="s">
        <v>41</v>
      </c>
      <c r="F515" s="18" t="s">
        <v>36</v>
      </c>
      <c r="G515" s="18">
        <v>178</v>
      </c>
    </row>
    <row r="516" spans="1:7" x14ac:dyDescent="0.2">
      <c r="A516" s="18" t="s">
        <v>82</v>
      </c>
      <c r="B516" s="18" t="s">
        <v>178</v>
      </c>
      <c r="C516" s="18" t="s">
        <v>180</v>
      </c>
      <c r="D516" s="18">
        <v>42</v>
      </c>
      <c r="E516" s="18" t="s">
        <v>42</v>
      </c>
      <c r="F516" s="18" t="s">
        <v>36</v>
      </c>
      <c r="G516" s="18">
        <v>27</v>
      </c>
    </row>
    <row r="517" spans="1:7" x14ac:dyDescent="0.2">
      <c r="A517" s="18" t="s">
        <v>82</v>
      </c>
      <c r="B517" s="18" t="s">
        <v>178</v>
      </c>
      <c r="C517" s="18" t="s">
        <v>180</v>
      </c>
      <c r="D517" s="18">
        <v>43</v>
      </c>
      <c r="E517" s="18" t="s">
        <v>43</v>
      </c>
      <c r="F517" s="18" t="s">
        <v>36</v>
      </c>
      <c r="G517" s="18">
        <v>2</v>
      </c>
    </row>
    <row r="518" spans="1:7" x14ac:dyDescent="0.2">
      <c r="A518" s="18" t="s">
        <v>82</v>
      </c>
      <c r="B518" s="18" t="s">
        <v>178</v>
      </c>
      <c r="C518" s="18" t="s">
        <v>180</v>
      </c>
      <c r="D518" s="18">
        <v>44</v>
      </c>
      <c r="E518" s="18" t="s">
        <v>44</v>
      </c>
      <c r="F518" s="18" t="s">
        <v>36</v>
      </c>
      <c r="G518" s="18">
        <v>2</v>
      </c>
    </row>
    <row r="519" spans="1:7" x14ac:dyDescent="0.2">
      <c r="A519" s="18" t="s">
        <v>82</v>
      </c>
      <c r="B519" s="18" t="s">
        <v>178</v>
      </c>
      <c r="C519" s="18" t="s">
        <v>180</v>
      </c>
      <c r="D519" s="18">
        <v>45</v>
      </c>
      <c r="E519" s="18" t="s">
        <v>79</v>
      </c>
      <c r="F519" s="18" t="s">
        <v>36</v>
      </c>
      <c r="G519" s="18">
        <v>16</v>
      </c>
    </row>
    <row r="520" spans="1:7" x14ac:dyDescent="0.2">
      <c r="A520" s="18" t="s">
        <v>82</v>
      </c>
      <c r="B520" s="18" t="s">
        <v>178</v>
      </c>
      <c r="C520" s="18" t="s">
        <v>180</v>
      </c>
      <c r="D520" s="18">
        <v>46</v>
      </c>
      <c r="E520" s="18" t="s">
        <v>64</v>
      </c>
      <c r="F520" s="18" t="s">
        <v>36</v>
      </c>
      <c r="G520" s="18">
        <v>46</v>
      </c>
    </row>
    <row r="521" spans="1:7" x14ac:dyDescent="0.2">
      <c r="A521" s="18" t="s">
        <v>82</v>
      </c>
      <c r="B521" s="18" t="s">
        <v>178</v>
      </c>
      <c r="C521" s="18" t="s">
        <v>180</v>
      </c>
      <c r="D521" s="18">
        <v>50</v>
      </c>
      <c r="E521" s="18" t="s">
        <v>40</v>
      </c>
      <c r="F521" s="18" t="s">
        <v>36</v>
      </c>
      <c r="G521" s="18">
        <v>20</v>
      </c>
    </row>
    <row r="522" spans="1:7" x14ac:dyDescent="0.2">
      <c r="A522" s="18" t="s">
        <v>82</v>
      </c>
      <c r="B522" s="18" t="s">
        <v>178</v>
      </c>
      <c r="C522" s="18" t="s">
        <v>180</v>
      </c>
      <c r="D522" s="18">
        <v>51</v>
      </c>
      <c r="E522" s="18" t="s">
        <v>41</v>
      </c>
      <c r="F522" s="18" t="s">
        <v>36</v>
      </c>
      <c r="G522" s="18">
        <v>271</v>
      </c>
    </row>
    <row r="523" spans="1:7" x14ac:dyDescent="0.2">
      <c r="A523" s="18" t="s">
        <v>82</v>
      </c>
      <c r="B523" s="18" t="s">
        <v>178</v>
      </c>
      <c r="C523" s="18" t="s">
        <v>180</v>
      </c>
      <c r="D523" s="18">
        <v>52</v>
      </c>
      <c r="E523" s="18" t="s">
        <v>42</v>
      </c>
      <c r="F523" s="18" t="s">
        <v>36</v>
      </c>
      <c r="G523" s="18">
        <v>9</v>
      </c>
    </row>
    <row r="524" spans="1:7" x14ac:dyDescent="0.2">
      <c r="A524" s="18" t="s">
        <v>82</v>
      </c>
      <c r="B524" s="18" t="s">
        <v>178</v>
      </c>
      <c r="C524" s="18" t="s">
        <v>180</v>
      </c>
      <c r="D524" s="18">
        <v>53</v>
      </c>
      <c r="E524" s="18" t="s">
        <v>43</v>
      </c>
      <c r="F524" s="18" t="s">
        <v>36</v>
      </c>
      <c r="G524" s="18">
        <v>56</v>
      </c>
    </row>
    <row r="525" spans="1:7" x14ac:dyDescent="0.2">
      <c r="A525" s="18" t="s">
        <v>82</v>
      </c>
      <c r="B525" s="18" t="s">
        <v>178</v>
      </c>
      <c r="C525" s="18" t="s">
        <v>180</v>
      </c>
      <c r="D525" s="18">
        <v>54</v>
      </c>
      <c r="E525" s="18" t="s">
        <v>44</v>
      </c>
      <c r="F525" s="18" t="s">
        <v>36</v>
      </c>
      <c r="G525" s="18">
        <v>16</v>
      </c>
    </row>
    <row r="526" spans="1:7" x14ac:dyDescent="0.2">
      <c r="A526" s="18" t="s">
        <v>82</v>
      </c>
      <c r="B526" s="18" t="s">
        <v>178</v>
      </c>
      <c r="C526" s="18" t="s">
        <v>180</v>
      </c>
      <c r="D526" s="18">
        <v>55</v>
      </c>
      <c r="E526" s="18" t="s">
        <v>79</v>
      </c>
      <c r="F526" s="18" t="s">
        <v>36</v>
      </c>
      <c r="G526" s="18">
        <v>19</v>
      </c>
    </row>
    <row r="527" spans="1:7" x14ac:dyDescent="0.2">
      <c r="A527" s="18" t="s">
        <v>82</v>
      </c>
      <c r="B527" s="18" t="s">
        <v>178</v>
      </c>
      <c r="C527" s="18" t="s">
        <v>180</v>
      </c>
      <c r="D527" s="18">
        <v>56</v>
      </c>
      <c r="E527" s="18" t="s">
        <v>64</v>
      </c>
      <c r="F527" s="18" t="s">
        <v>36</v>
      </c>
      <c r="G527" s="18">
        <v>46</v>
      </c>
    </row>
    <row r="528" spans="1:7" x14ac:dyDescent="0.2">
      <c r="A528" s="18" t="s">
        <v>82</v>
      </c>
      <c r="B528" s="18" t="s">
        <v>178</v>
      </c>
      <c r="C528" s="18" t="s">
        <v>180</v>
      </c>
      <c r="D528" s="18">
        <v>60</v>
      </c>
      <c r="E528" s="18" t="s">
        <v>40</v>
      </c>
      <c r="F528" s="18" t="s">
        <v>36</v>
      </c>
      <c r="G528" s="18">
        <v>9</v>
      </c>
    </row>
    <row r="529" spans="1:7" x14ac:dyDescent="0.2">
      <c r="A529" s="18" t="s">
        <v>82</v>
      </c>
      <c r="B529" s="18" t="s">
        <v>178</v>
      </c>
      <c r="C529" s="18" t="s">
        <v>180</v>
      </c>
      <c r="D529" s="18">
        <v>61</v>
      </c>
      <c r="E529" s="18" t="s">
        <v>41</v>
      </c>
      <c r="F529" s="18" t="s">
        <v>36</v>
      </c>
      <c r="G529" s="18">
        <v>78</v>
      </c>
    </row>
    <row r="530" spans="1:7" x14ac:dyDescent="0.2">
      <c r="A530" s="18" t="s">
        <v>82</v>
      </c>
      <c r="B530" s="18" t="s">
        <v>178</v>
      </c>
      <c r="C530" s="18" t="s">
        <v>180</v>
      </c>
      <c r="D530" s="18">
        <v>62</v>
      </c>
      <c r="E530" s="18" t="s">
        <v>42</v>
      </c>
      <c r="F530" s="18" t="s">
        <v>36</v>
      </c>
      <c r="G530" s="18">
        <v>4</v>
      </c>
    </row>
    <row r="531" spans="1:7" x14ac:dyDescent="0.2">
      <c r="A531" s="18" t="s">
        <v>82</v>
      </c>
      <c r="B531" s="18" t="s">
        <v>178</v>
      </c>
      <c r="C531" s="18" t="s">
        <v>180</v>
      </c>
      <c r="D531" s="18">
        <v>63</v>
      </c>
      <c r="E531" s="18" t="s">
        <v>43</v>
      </c>
      <c r="F531" s="18" t="s">
        <v>36</v>
      </c>
      <c r="G531" s="18">
        <v>10</v>
      </c>
    </row>
    <row r="532" spans="1:7" x14ac:dyDescent="0.2">
      <c r="A532" s="18" t="s">
        <v>82</v>
      </c>
      <c r="B532" s="18" t="s">
        <v>178</v>
      </c>
      <c r="C532" s="18" t="s">
        <v>180</v>
      </c>
      <c r="D532" s="18">
        <v>64</v>
      </c>
      <c r="E532" s="18" t="s">
        <v>44</v>
      </c>
      <c r="F532" s="18" t="s">
        <v>36</v>
      </c>
      <c r="G532" s="18">
        <v>3</v>
      </c>
    </row>
    <row r="533" spans="1:7" x14ac:dyDescent="0.2">
      <c r="A533" s="18" t="s">
        <v>82</v>
      </c>
      <c r="B533" s="18" t="s">
        <v>178</v>
      </c>
      <c r="C533" s="18" t="s">
        <v>180</v>
      </c>
      <c r="D533" s="18">
        <v>65</v>
      </c>
      <c r="E533" s="18" t="s">
        <v>79</v>
      </c>
      <c r="F533" s="18" t="s">
        <v>36</v>
      </c>
      <c r="G533" s="18">
        <v>3</v>
      </c>
    </row>
    <row r="534" spans="1:7" x14ac:dyDescent="0.2">
      <c r="A534" s="18" t="s">
        <v>82</v>
      </c>
      <c r="B534" s="18" t="s">
        <v>178</v>
      </c>
      <c r="C534" s="18" t="s">
        <v>180</v>
      </c>
      <c r="D534" s="18">
        <v>66</v>
      </c>
      <c r="E534" s="18" t="s">
        <v>64</v>
      </c>
      <c r="F534" s="18" t="s">
        <v>36</v>
      </c>
      <c r="G534" s="18">
        <v>1</v>
      </c>
    </row>
    <row r="535" spans="1:7" x14ac:dyDescent="0.2">
      <c r="A535" s="18" t="s">
        <v>82</v>
      </c>
      <c r="B535" s="18" t="s">
        <v>178</v>
      </c>
      <c r="C535" s="18" t="s">
        <v>180</v>
      </c>
      <c r="D535" s="18">
        <v>70</v>
      </c>
      <c r="E535" s="18" t="s">
        <v>40</v>
      </c>
      <c r="F535" s="18" t="s">
        <v>36</v>
      </c>
      <c r="G535" s="18">
        <v>119</v>
      </c>
    </row>
    <row r="536" spans="1:7" x14ac:dyDescent="0.2">
      <c r="A536" s="18" t="s">
        <v>82</v>
      </c>
      <c r="B536" s="18" t="s">
        <v>178</v>
      </c>
      <c r="C536" s="18" t="s">
        <v>180</v>
      </c>
      <c r="D536" s="18">
        <v>71</v>
      </c>
      <c r="E536" s="18" t="s">
        <v>41</v>
      </c>
      <c r="F536" s="18" t="s">
        <v>36</v>
      </c>
      <c r="G536" s="18">
        <v>2940</v>
      </c>
    </row>
    <row r="537" spans="1:7" x14ac:dyDescent="0.2">
      <c r="A537" s="18" t="s">
        <v>82</v>
      </c>
      <c r="B537" s="18" t="s">
        <v>178</v>
      </c>
      <c r="C537" s="18" t="s">
        <v>180</v>
      </c>
      <c r="D537" s="18">
        <v>72</v>
      </c>
      <c r="E537" s="18" t="s">
        <v>42</v>
      </c>
      <c r="F537" s="18" t="s">
        <v>36</v>
      </c>
      <c r="G537" s="18">
        <v>164</v>
      </c>
    </row>
    <row r="538" spans="1:7" x14ac:dyDescent="0.2">
      <c r="A538" s="18" t="s">
        <v>82</v>
      </c>
      <c r="B538" s="18" t="s">
        <v>178</v>
      </c>
      <c r="C538" s="18" t="s">
        <v>180</v>
      </c>
      <c r="D538" s="18">
        <v>73</v>
      </c>
      <c r="E538" s="18" t="s">
        <v>43</v>
      </c>
      <c r="F538" s="18" t="s">
        <v>36</v>
      </c>
      <c r="G538" s="18">
        <v>53</v>
      </c>
    </row>
    <row r="539" spans="1:7" x14ac:dyDescent="0.2">
      <c r="A539" s="18" t="s">
        <v>82</v>
      </c>
      <c r="B539" s="18" t="s">
        <v>178</v>
      </c>
      <c r="C539" s="18" t="s">
        <v>180</v>
      </c>
      <c r="D539" s="18">
        <v>74</v>
      </c>
      <c r="E539" s="18" t="s">
        <v>44</v>
      </c>
      <c r="F539" s="18" t="s">
        <v>36</v>
      </c>
      <c r="G539" s="18">
        <v>17</v>
      </c>
    </row>
    <row r="540" spans="1:7" x14ac:dyDescent="0.2">
      <c r="A540" s="18" t="s">
        <v>82</v>
      </c>
      <c r="B540" s="18" t="s">
        <v>178</v>
      </c>
      <c r="C540" s="18" t="s">
        <v>180</v>
      </c>
      <c r="D540" s="18">
        <v>75</v>
      </c>
      <c r="E540" s="18" t="s">
        <v>79</v>
      </c>
      <c r="F540" s="18" t="s">
        <v>36</v>
      </c>
      <c r="G540" s="18">
        <v>122</v>
      </c>
    </row>
    <row r="541" spans="1:7" x14ac:dyDescent="0.2">
      <c r="A541" s="18" t="s">
        <v>82</v>
      </c>
      <c r="B541" s="18" t="s">
        <v>178</v>
      </c>
      <c r="C541" s="18" t="s">
        <v>180</v>
      </c>
      <c r="D541" s="18">
        <v>76</v>
      </c>
      <c r="E541" s="18" t="s">
        <v>64</v>
      </c>
      <c r="F541" s="18" t="s">
        <v>36</v>
      </c>
      <c r="G541" s="18">
        <v>192</v>
      </c>
    </row>
    <row r="542" spans="1:7" x14ac:dyDescent="0.2">
      <c r="A542" s="18" t="s">
        <v>82</v>
      </c>
      <c r="B542" s="18" t="s">
        <v>178</v>
      </c>
      <c r="C542" s="18" t="s">
        <v>180</v>
      </c>
      <c r="D542" s="18">
        <v>80</v>
      </c>
      <c r="E542" s="18" t="s">
        <v>168</v>
      </c>
      <c r="F542" s="18" t="s">
        <v>36</v>
      </c>
      <c r="G542" s="18">
        <v>346</v>
      </c>
    </row>
    <row r="543" spans="1:7" x14ac:dyDescent="0.2">
      <c r="A543" s="18" t="s">
        <v>82</v>
      </c>
      <c r="B543" s="18" t="s">
        <v>178</v>
      </c>
      <c r="C543" s="18" t="s">
        <v>180</v>
      </c>
      <c r="D543" s="18">
        <v>81</v>
      </c>
      <c r="E543" s="18" t="s">
        <v>46</v>
      </c>
      <c r="F543" s="18" t="s">
        <v>36</v>
      </c>
      <c r="G543" s="18">
        <v>1403</v>
      </c>
    </row>
    <row r="544" spans="1:7" x14ac:dyDescent="0.2">
      <c r="A544" s="18" t="s">
        <v>82</v>
      </c>
      <c r="B544" s="18" t="s">
        <v>178</v>
      </c>
      <c r="C544" s="18" t="s">
        <v>180</v>
      </c>
      <c r="D544" s="18">
        <v>82</v>
      </c>
      <c r="E544" s="18" t="s">
        <v>47</v>
      </c>
      <c r="F544" s="18" t="s">
        <v>36</v>
      </c>
      <c r="G544" s="18">
        <v>984</v>
      </c>
    </row>
    <row r="545" spans="1:7" x14ac:dyDescent="0.2">
      <c r="A545" s="18" t="s">
        <v>82</v>
      </c>
      <c r="B545" s="18" t="s">
        <v>178</v>
      </c>
      <c r="C545" s="18" t="s">
        <v>180</v>
      </c>
      <c r="D545" s="18">
        <v>83</v>
      </c>
      <c r="E545" s="18" t="s">
        <v>48</v>
      </c>
      <c r="F545" s="18" t="s">
        <v>36</v>
      </c>
      <c r="G545" s="18">
        <v>3161</v>
      </c>
    </row>
    <row r="546" spans="1:7" x14ac:dyDescent="0.2">
      <c r="A546" s="18" t="s">
        <v>82</v>
      </c>
      <c r="B546" s="18" t="s">
        <v>178</v>
      </c>
      <c r="C546" s="18" t="s">
        <v>180</v>
      </c>
      <c r="D546" s="18">
        <v>84</v>
      </c>
      <c r="E546" s="18" t="s">
        <v>49</v>
      </c>
      <c r="F546" s="18" t="s">
        <v>36</v>
      </c>
      <c r="G546" s="18">
        <v>168</v>
      </c>
    </row>
    <row r="547" spans="1:7" x14ac:dyDescent="0.2">
      <c r="A547" s="18" t="s">
        <v>82</v>
      </c>
      <c r="B547" s="18" t="s">
        <v>178</v>
      </c>
      <c r="C547" s="18" t="s">
        <v>180</v>
      </c>
      <c r="D547" s="18">
        <v>85</v>
      </c>
      <c r="E547" s="18" t="s">
        <v>64</v>
      </c>
      <c r="F547" s="18" t="s">
        <v>36</v>
      </c>
      <c r="G547" s="18">
        <v>229</v>
      </c>
    </row>
    <row r="548" spans="1:7" x14ac:dyDescent="0.2">
      <c r="A548" s="18" t="s">
        <v>82</v>
      </c>
      <c r="B548" s="18" t="s">
        <v>178</v>
      </c>
      <c r="C548" s="18" t="s">
        <v>180</v>
      </c>
      <c r="D548" s="18">
        <v>90</v>
      </c>
      <c r="E548" s="18" t="s">
        <v>169</v>
      </c>
      <c r="F548" s="18" t="s">
        <v>36</v>
      </c>
      <c r="G548" s="18">
        <v>267</v>
      </c>
    </row>
    <row r="549" spans="1:7" x14ac:dyDescent="0.2">
      <c r="A549" s="18" t="s">
        <v>82</v>
      </c>
      <c r="B549" s="18" t="s">
        <v>178</v>
      </c>
      <c r="C549" s="18" t="s">
        <v>180</v>
      </c>
      <c r="D549" s="18">
        <v>91</v>
      </c>
      <c r="E549" s="18" t="s">
        <v>51</v>
      </c>
      <c r="F549" s="18" t="s">
        <v>36</v>
      </c>
      <c r="G549" s="18">
        <v>172</v>
      </c>
    </row>
    <row r="550" spans="1:7" x14ac:dyDescent="0.2">
      <c r="A550" s="18" t="s">
        <v>82</v>
      </c>
      <c r="B550" s="18" t="s">
        <v>178</v>
      </c>
      <c r="C550" s="18" t="s">
        <v>180</v>
      </c>
      <c r="D550" s="18">
        <v>92</v>
      </c>
      <c r="E550" s="18" t="s">
        <v>170</v>
      </c>
      <c r="F550" s="18" t="s">
        <v>36</v>
      </c>
      <c r="G550" s="18">
        <v>33</v>
      </c>
    </row>
    <row r="551" spans="1:7" x14ac:dyDescent="0.2">
      <c r="A551" s="18" t="s">
        <v>82</v>
      </c>
      <c r="B551" s="18" t="s">
        <v>178</v>
      </c>
      <c r="C551" s="18" t="s">
        <v>180</v>
      </c>
      <c r="D551" s="18">
        <v>93</v>
      </c>
      <c r="E551" s="18" t="s">
        <v>75</v>
      </c>
      <c r="F551" s="18" t="s">
        <v>36</v>
      </c>
      <c r="G551" s="18">
        <v>21</v>
      </c>
    </row>
    <row r="552" spans="1:7" x14ac:dyDescent="0.2">
      <c r="A552" s="18" t="s">
        <v>82</v>
      </c>
      <c r="B552" s="18" t="s">
        <v>178</v>
      </c>
      <c r="C552" s="18" t="s">
        <v>180</v>
      </c>
      <c r="D552" s="18">
        <v>94</v>
      </c>
      <c r="E552" s="18" t="s">
        <v>80</v>
      </c>
      <c r="F552" s="18" t="s">
        <v>36</v>
      </c>
      <c r="G552" s="18">
        <v>83</v>
      </c>
    </row>
    <row r="553" spans="1:7" x14ac:dyDescent="0.2">
      <c r="A553" s="18" t="s">
        <v>82</v>
      </c>
      <c r="B553" s="18" t="s">
        <v>178</v>
      </c>
      <c r="C553" s="18" t="s">
        <v>180</v>
      </c>
      <c r="D553" s="18">
        <v>95</v>
      </c>
      <c r="E553" s="18" t="s">
        <v>64</v>
      </c>
      <c r="F553" s="18" t="s">
        <v>36</v>
      </c>
      <c r="G553" s="18">
        <v>108</v>
      </c>
    </row>
    <row r="554" spans="1:7" x14ac:dyDescent="0.2">
      <c r="A554" s="18" t="s">
        <v>82</v>
      </c>
      <c r="B554" s="18" t="s">
        <v>178</v>
      </c>
      <c r="C554" s="18" t="s">
        <v>181</v>
      </c>
      <c r="D554" s="18">
        <v>10</v>
      </c>
      <c r="E554" s="18" t="s">
        <v>32</v>
      </c>
      <c r="F554" s="18" t="s">
        <v>33</v>
      </c>
      <c r="G554" s="18">
        <v>1037</v>
      </c>
    </row>
    <row r="555" spans="1:7" x14ac:dyDescent="0.2">
      <c r="A555" s="18" t="s">
        <v>82</v>
      </c>
      <c r="B555" s="18" t="s">
        <v>178</v>
      </c>
      <c r="C555" s="18" t="s">
        <v>181</v>
      </c>
      <c r="D555" s="18">
        <v>100</v>
      </c>
      <c r="E555" s="18" t="s">
        <v>167</v>
      </c>
      <c r="F555" s="18" t="s">
        <v>36</v>
      </c>
      <c r="G555" s="18">
        <v>3719</v>
      </c>
    </row>
    <row r="556" spans="1:7" x14ac:dyDescent="0.2">
      <c r="A556" s="18" t="s">
        <v>82</v>
      </c>
      <c r="B556" s="18" t="s">
        <v>178</v>
      </c>
      <c r="C556" s="18" t="s">
        <v>181</v>
      </c>
      <c r="D556" s="18">
        <v>11</v>
      </c>
      <c r="E556" s="18" t="s">
        <v>134</v>
      </c>
      <c r="F556" s="18" t="s">
        <v>33</v>
      </c>
      <c r="G556" s="18">
        <v>425</v>
      </c>
    </row>
    <row r="557" spans="1:7" x14ac:dyDescent="0.2">
      <c r="A557" s="18" t="s">
        <v>82</v>
      </c>
      <c r="B557" s="18" t="s">
        <v>178</v>
      </c>
      <c r="C557" s="18" t="s">
        <v>181</v>
      </c>
      <c r="D557" s="18">
        <v>110</v>
      </c>
      <c r="E557" s="18" t="s">
        <v>54</v>
      </c>
      <c r="F557" s="18" t="s">
        <v>55</v>
      </c>
      <c r="G557" s="18">
        <v>315</v>
      </c>
    </row>
    <row r="558" spans="1:7" x14ac:dyDescent="0.2">
      <c r="A558" s="18" t="s">
        <v>82</v>
      </c>
      <c r="B558" s="18" t="s">
        <v>178</v>
      </c>
      <c r="C558" s="18" t="s">
        <v>181</v>
      </c>
      <c r="D558" s="18">
        <v>111</v>
      </c>
      <c r="E558" s="18" t="s">
        <v>56</v>
      </c>
      <c r="F558" s="18" t="s">
        <v>55</v>
      </c>
      <c r="G558" s="18">
        <v>609</v>
      </c>
    </row>
    <row r="559" spans="1:7" x14ac:dyDescent="0.2">
      <c r="A559" s="18" t="s">
        <v>82</v>
      </c>
      <c r="B559" s="18" t="s">
        <v>178</v>
      </c>
      <c r="C559" s="18" t="s">
        <v>181</v>
      </c>
      <c r="D559" s="18">
        <v>112</v>
      </c>
      <c r="E559" s="18" t="s">
        <v>57</v>
      </c>
      <c r="F559" s="18" t="s">
        <v>55</v>
      </c>
      <c r="G559" s="18">
        <v>871</v>
      </c>
    </row>
    <row r="560" spans="1:7" x14ac:dyDescent="0.2">
      <c r="A560" s="18" t="s">
        <v>82</v>
      </c>
      <c r="B560" s="18" t="s">
        <v>178</v>
      </c>
      <c r="C560" s="18" t="s">
        <v>181</v>
      </c>
      <c r="D560" s="18">
        <v>113</v>
      </c>
      <c r="E560" s="18" t="s">
        <v>73</v>
      </c>
      <c r="F560" s="18" t="s">
        <v>55</v>
      </c>
      <c r="G560" s="18">
        <v>982</v>
      </c>
    </row>
    <row r="561" spans="1:7" x14ac:dyDescent="0.2">
      <c r="A561" s="18" t="s">
        <v>82</v>
      </c>
      <c r="B561" s="18" t="s">
        <v>178</v>
      </c>
      <c r="C561" s="18" t="s">
        <v>181</v>
      </c>
      <c r="D561" s="18">
        <v>120</v>
      </c>
      <c r="E561" s="18" t="s">
        <v>58</v>
      </c>
      <c r="F561" s="18" t="s">
        <v>55</v>
      </c>
      <c r="G561" s="18">
        <v>693</v>
      </c>
    </row>
    <row r="562" spans="1:7" x14ac:dyDescent="0.2">
      <c r="A562" s="18" t="s">
        <v>82</v>
      </c>
      <c r="B562" s="18" t="s">
        <v>178</v>
      </c>
      <c r="C562" s="18" t="s">
        <v>181</v>
      </c>
      <c r="D562" s="18">
        <v>121</v>
      </c>
      <c r="E562" s="18" t="s">
        <v>59</v>
      </c>
      <c r="F562" s="18" t="s">
        <v>55</v>
      </c>
      <c r="G562" s="18">
        <v>1333</v>
      </c>
    </row>
    <row r="563" spans="1:7" x14ac:dyDescent="0.2">
      <c r="A563" s="18" t="s">
        <v>82</v>
      </c>
      <c r="B563" s="18" t="s">
        <v>178</v>
      </c>
      <c r="C563" s="18" t="s">
        <v>181</v>
      </c>
      <c r="D563" s="18">
        <v>122</v>
      </c>
      <c r="E563" s="18" t="s">
        <v>74</v>
      </c>
      <c r="F563" s="18" t="s">
        <v>55</v>
      </c>
      <c r="G563" s="18">
        <v>525</v>
      </c>
    </row>
    <row r="564" spans="1:7" x14ac:dyDescent="0.2">
      <c r="A564" s="18" t="s">
        <v>82</v>
      </c>
      <c r="B564" s="18" t="s">
        <v>178</v>
      </c>
      <c r="C564" s="18" t="s">
        <v>181</v>
      </c>
      <c r="D564" s="18">
        <v>123</v>
      </c>
      <c r="E564" s="18" t="s">
        <v>75</v>
      </c>
      <c r="F564" s="18" t="s">
        <v>55</v>
      </c>
      <c r="G564" s="18">
        <v>1678</v>
      </c>
    </row>
    <row r="565" spans="1:7" x14ac:dyDescent="0.2">
      <c r="A565" s="18" t="s">
        <v>82</v>
      </c>
      <c r="B565" s="18" t="s">
        <v>178</v>
      </c>
      <c r="C565" s="18" t="s">
        <v>181</v>
      </c>
      <c r="D565" s="18">
        <v>13</v>
      </c>
      <c r="E565" s="18" t="s">
        <v>135</v>
      </c>
      <c r="F565" s="18" t="s">
        <v>33</v>
      </c>
      <c r="G565" s="18">
        <v>800</v>
      </c>
    </row>
    <row r="566" spans="1:7" x14ac:dyDescent="0.2">
      <c r="A566" s="18" t="s">
        <v>82</v>
      </c>
      <c r="B566" s="18" t="s">
        <v>178</v>
      </c>
      <c r="C566" s="18" t="s">
        <v>181</v>
      </c>
      <c r="D566" s="18">
        <v>130</v>
      </c>
      <c r="E566" s="18" t="s">
        <v>60</v>
      </c>
      <c r="F566" s="18" t="s">
        <v>55</v>
      </c>
      <c r="G566" s="18">
        <v>4497</v>
      </c>
    </row>
    <row r="567" spans="1:7" x14ac:dyDescent="0.2">
      <c r="A567" s="18" t="s">
        <v>82</v>
      </c>
      <c r="B567" s="18" t="s">
        <v>178</v>
      </c>
      <c r="C567" s="18" t="s">
        <v>181</v>
      </c>
      <c r="D567" s="18">
        <v>131</v>
      </c>
      <c r="E567" s="18" t="s">
        <v>61</v>
      </c>
      <c r="F567" s="18" t="s">
        <v>55</v>
      </c>
      <c r="G567" s="18">
        <v>47</v>
      </c>
    </row>
    <row r="568" spans="1:7" x14ac:dyDescent="0.2">
      <c r="A568" s="18" t="s">
        <v>82</v>
      </c>
      <c r="B568" s="18" t="s">
        <v>178</v>
      </c>
      <c r="C568" s="18" t="s">
        <v>181</v>
      </c>
      <c r="D568" s="18">
        <v>132</v>
      </c>
      <c r="E568" s="18" t="s">
        <v>46</v>
      </c>
      <c r="F568" s="18" t="s">
        <v>55</v>
      </c>
      <c r="G568" s="18">
        <v>652</v>
      </c>
    </row>
    <row r="569" spans="1:7" x14ac:dyDescent="0.2">
      <c r="A569" s="18" t="s">
        <v>82</v>
      </c>
      <c r="B569" s="18" t="s">
        <v>178</v>
      </c>
      <c r="C569" s="18" t="s">
        <v>181</v>
      </c>
      <c r="D569" s="18">
        <v>133</v>
      </c>
      <c r="E569" s="18" t="s">
        <v>62</v>
      </c>
      <c r="F569" s="18" t="s">
        <v>55</v>
      </c>
      <c r="G569" s="18">
        <v>205</v>
      </c>
    </row>
    <row r="570" spans="1:7" x14ac:dyDescent="0.2">
      <c r="A570" s="18" t="s">
        <v>82</v>
      </c>
      <c r="B570" s="18" t="s">
        <v>178</v>
      </c>
      <c r="C570" s="18" t="s">
        <v>181</v>
      </c>
      <c r="D570" s="18">
        <v>134</v>
      </c>
      <c r="E570" s="18" t="s">
        <v>76</v>
      </c>
      <c r="F570" s="18" t="s">
        <v>55</v>
      </c>
      <c r="G570" s="18">
        <v>730</v>
      </c>
    </row>
    <row r="571" spans="1:7" x14ac:dyDescent="0.2">
      <c r="A571" s="18" t="s">
        <v>82</v>
      </c>
      <c r="B571" s="18" t="s">
        <v>178</v>
      </c>
      <c r="C571" s="18" t="s">
        <v>181</v>
      </c>
      <c r="D571" s="18">
        <v>135</v>
      </c>
      <c r="E571" s="18" t="s">
        <v>79</v>
      </c>
      <c r="F571" s="18" t="s">
        <v>55</v>
      </c>
      <c r="G571" s="18">
        <v>85</v>
      </c>
    </row>
    <row r="572" spans="1:7" x14ac:dyDescent="0.2">
      <c r="A572" s="18" t="s">
        <v>82</v>
      </c>
      <c r="B572" s="18" t="s">
        <v>178</v>
      </c>
      <c r="C572" s="18" t="s">
        <v>181</v>
      </c>
      <c r="D572" s="18">
        <v>14</v>
      </c>
      <c r="E572" s="18" t="s">
        <v>75</v>
      </c>
      <c r="F572" s="18" t="s">
        <v>33</v>
      </c>
      <c r="G572" s="18">
        <v>16</v>
      </c>
    </row>
    <row r="573" spans="1:7" x14ac:dyDescent="0.2">
      <c r="A573" s="18" t="s">
        <v>82</v>
      </c>
      <c r="B573" s="18" t="s">
        <v>178</v>
      </c>
      <c r="C573" s="18" t="s">
        <v>181</v>
      </c>
      <c r="D573" s="18">
        <v>140</v>
      </c>
      <c r="E573" s="18" t="s">
        <v>63</v>
      </c>
      <c r="F573" s="18" t="s">
        <v>55</v>
      </c>
      <c r="G573" s="18">
        <v>118</v>
      </c>
    </row>
    <row r="574" spans="1:7" x14ac:dyDescent="0.2">
      <c r="A574" s="18" t="s">
        <v>82</v>
      </c>
      <c r="B574" s="18" t="s">
        <v>178</v>
      </c>
      <c r="C574" s="18" t="s">
        <v>181</v>
      </c>
      <c r="D574" s="18">
        <v>141</v>
      </c>
      <c r="E574" s="18" t="s">
        <v>64</v>
      </c>
      <c r="F574" s="18" t="s">
        <v>55</v>
      </c>
      <c r="G574" s="18">
        <v>2670</v>
      </c>
    </row>
    <row r="575" spans="1:7" x14ac:dyDescent="0.2">
      <c r="A575" s="18" t="s">
        <v>82</v>
      </c>
      <c r="B575" s="18" t="s">
        <v>178</v>
      </c>
      <c r="C575" s="18" t="s">
        <v>181</v>
      </c>
      <c r="D575" s="18">
        <v>142</v>
      </c>
      <c r="E575" s="18" t="s">
        <v>117</v>
      </c>
      <c r="F575" s="18" t="s">
        <v>55</v>
      </c>
      <c r="G575" s="18">
        <v>1179</v>
      </c>
    </row>
    <row r="576" spans="1:7" x14ac:dyDescent="0.2">
      <c r="A576" s="18" t="s">
        <v>82</v>
      </c>
      <c r="B576" s="18" t="s">
        <v>178</v>
      </c>
      <c r="C576" s="18" t="s">
        <v>181</v>
      </c>
      <c r="D576" s="18">
        <v>143</v>
      </c>
      <c r="E576" s="18" t="s">
        <v>77</v>
      </c>
      <c r="F576" s="18" t="s">
        <v>55</v>
      </c>
      <c r="G576" s="18">
        <v>166</v>
      </c>
    </row>
    <row r="577" spans="1:7" x14ac:dyDescent="0.2">
      <c r="A577" s="18" t="s">
        <v>82</v>
      </c>
      <c r="B577" s="18" t="s">
        <v>178</v>
      </c>
      <c r="C577" s="18" t="s">
        <v>181</v>
      </c>
      <c r="D577" s="18">
        <v>144</v>
      </c>
      <c r="E577" s="18" t="s">
        <v>81</v>
      </c>
      <c r="F577" s="18" t="s">
        <v>55</v>
      </c>
      <c r="G577" s="18">
        <v>341</v>
      </c>
    </row>
    <row r="578" spans="1:7" x14ac:dyDescent="0.2">
      <c r="A578" s="18" t="s">
        <v>82</v>
      </c>
      <c r="B578" s="18" t="s">
        <v>178</v>
      </c>
      <c r="C578" s="18" t="s">
        <v>181</v>
      </c>
      <c r="D578" s="18">
        <v>15</v>
      </c>
      <c r="E578" s="18" t="s">
        <v>64</v>
      </c>
      <c r="F578" s="18" t="s">
        <v>33</v>
      </c>
      <c r="G578" s="18">
        <v>70</v>
      </c>
    </row>
    <row r="579" spans="1:7" x14ac:dyDescent="0.2">
      <c r="A579" s="18" t="s">
        <v>82</v>
      </c>
      <c r="B579" s="18" t="s">
        <v>178</v>
      </c>
      <c r="C579" s="18" t="s">
        <v>181</v>
      </c>
      <c r="D579" s="18">
        <v>20</v>
      </c>
      <c r="E579" s="18" t="s">
        <v>35</v>
      </c>
      <c r="F579" s="18" t="s">
        <v>36</v>
      </c>
      <c r="G579" s="18">
        <v>3690</v>
      </c>
    </row>
    <row r="580" spans="1:7" x14ac:dyDescent="0.2">
      <c r="A580" s="18" t="s">
        <v>82</v>
      </c>
      <c r="B580" s="18" t="s">
        <v>178</v>
      </c>
      <c r="C580" s="18" t="s">
        <v>181</v>
      </c>
      <c r="D580" s="18">
        <v>21</v>
      </c>
      <c r="E580" s="18" t="s">
        <v>37</v>
      </c>
      <c r="F580" s="18" t="s">
        <v>36</v>
      </c>
      <c r="G580" s="18">
        <v>2003</v>
      </c>
    </row>
    <row r="581" spans="1:7" x14ac:dyDescent="0.2">
      <c r="A581" s="18" t="s">
        <v>82</v>
      </c>
      <c r="B581" s="18" t="s">
        <v>178</v>
      </c>
      <c r="C581" s="18" t="s">
        <v>181</v>
      </c>
      <c r="D581" s="18">
        <v>22</v>
      </c>
      <c r="E581" s="18" t="s">
        <v>38</v>
      </c>
      <c r="F581" s="18" t="s">
        <v>36</v>
      </c>
      <c r="G581" s="18">
        <v>894</v>
      </c>
    </row>
    <row r="582" spans="1:7" x14ac:dyDescent="0.2">
      <c r="A582" s="18" t="s">
        <v>82</v>
      </c>
      <c r="B582" s="18" t="s">
        <v>178</v>
      </c>
      <c r="C582" s="18" t="s">
        <v>181</v>
      </c>
      <c r="D582" s="18">
        <v>23</v>
      </c>
      <c r="E582" s="18" t="s">
        <v>39</v>
      </c>
      <c r="F582" s="18" t="s">
        <v>36</v>
      </c>
      <c r="G582" s="18">
        <v>9221</v>
      </c>
    </row>
    <row r="583" spans="1:7" x14ac:dyDescent="0.2">
      <c r="A583" s="18" t="s">
        <v>82</v>
      </c>
      <c r="B583" s="18" t="s">
        <v>178</v>
      </c>
      <c r="C583" s="18" t="s">
        <v>181</v>
      </c>
      <c r="D583" s="18">
        <v>24</v>
      </c>
      <c r="E583" s="18" t="s">
        <v>64</v>
      </c>
      <c r="F583" s="18" t="s">
        <v>36</v>
      </c>
      <c r="G583" s="18">
        <v>895</v>
      </c>
    </row>
    <row r="584" spans="1:7" x14ac:dyDescent="0.2">
      <c r="A584" s="18" t="s">
        <v>82</v>
      </c>
      <c r="B584" s="18" t="s">
        <v>178</v>
      </c>
      <c r="C584" s="18" t="s">
        <v>181</v>
      </c>
      <c r="D584" s="18">
        <v>25</v>
      </c>
      <c r="E584" s="18" t="s">
        <v>35</v>
      </c>
      <c r="F584" s="18" t="s">
        <v>36</v>
      </c>
      <c r="G584" s="18">
        <v>37</v>
      </c>
    </row>
    <row r="585" spans="1:7" x14ac:dyDescent="0.2">
      <c r="A585" s="18" t="s">
        <v>82</v>
      </c>
      <c r="B585" s="18" t="s">
        <v>178</v>
      </c>
      <c r="C585" s="18" t="s">
        <v>181</v>
      </c>
      <c r="D585" s="18">
        <v>26</v>
      </c>
      <c r="E585" s="18" t="s">
        <v>64</v>
      </c>
      <c r="F585" s="18" t="s">
        <v>36</v>
      </c>
      <c r="G585" s="18">
        <v>12</v>
      </c>
    </row>
    <row r="586" spans="1:7" x14ac:dyDescent="0.2">
      <c r="A586" s="18" t="s">
        <v>82</v>
      </c>
      <c r="B586" s="18" t="s">
        <v>178</v>
      </c>
      <c r="C586" s="18" t="s">
        <v>181</v>
      </c>
      <c r="D586" s="18">
        <v>30</v>
      </c>
      <c r="E586" s="18" t="s">
        <v>40</v>
      </c>
      <c r="F586" s="18" t="s">
        <v>36</v>
      </c>
      <c r="G586" s="18">
        <v>430</v>
      </c>
    </row>
    <row r="587" spans="1:7" x14ac:dyDescent="0.2">
      <c r="A587" s="18" t="s">
        <v>82</v>
      </c>
      <c r="B587" s="18" t="s">
        <v>178</v>
      </c>
      <c r="C587" s="18" t="s">
        <v>181</v>
      </c>
      <c r="D587" s="18">
        <v>31</v>
      </c>
      <c r="E587" s="18" t="s">
        <v>41</v>
      </c>
      <c r="F587" s="18" t="s">
        <v>36</v>
      </c>
      <c r="G587" s="18">
        <v>8606</v>
      </c>
    </row>
    <row r="588" spans="1:7" x14ac:dyDescent="0.2">
      <c r="A588" s="18" t="s">
        <v>82</v>
      </c>
      <c r="B588" s="18" t="s">
        <v>178</v>
      </c>
      <c r="C588" s="18" t="s">
        <v>181</v>
      </c>
      <c r="D588" s="18">
        <v>32</v>
      </c>
      <c r="E588" s="18" t="s">
        <v>42</v>
      </c>
      <c r="F588" s="18" t="s">
        <v>36</v>
      </c>
      <c r="G588" s="18">
        <v>135</v>
      </c>
    </row>
    <row r="589" spans="1:7" x14ac:dyDescent="0.2">
      <c r="A589" s="18" t="s">
        <v>82</v>
      </c>
      <c r="B589" s="18" t="s">
        <v>178</v>
      </c>
      <c r="C589" s="18" t="s">
        <v>181</v>
      </c>
      <c r="D589" s="18">
        <v>33</v>
      </c>
      <c r="E589" s="18" t="s">
        <v>43</v>
      </c>
      <c r="F589" s="18" t="s">
        <v>36</v>
      </c>
      <c r="G589" s="18">
        <v>178</v>
      </c>
    </row>
    <row r="590" spans="1:7" x14ac:dyDescent="0.2">
      <c r="A590" s="18" t="s">
        <v>82</v>
      </c>
      <c r="B590" s="18" t="s">
        <v>178</v>
      </c>
      <c r="C590" s="18" t="s">
        <v>181</v>
      </c>
      <c r="D590" s="18">
        <v>34</v>
      </c>
      <c r="E590" s="18" t="s">
        <v>44</v>
      </c>
      <c r="F590" s="18" t="s">
        <v>36</v>
      </c>
      <c r="G590" s="18">
        <v>47</v>
      </c>
    </row>
    <row r="591" spans="1:7" x14ac:dyDescent="0.2">
      <c r="A591" s="18" t="s">
        <v>82</v>
      </c>
      <c r="B591" s="18" t="s">
        <v>178</v>
      </c>
      <c r="C591" s="18" t="s">
        <v>181</v>
      </c>
      <c r="D591" s="18">
        <v>35</v>
      </c>
      <c r="E591" s="18" t="s">
        <v>79</v>
      </c>
      <c r="F591" s="18" t="s">
        <v>36</v>
      </c>
      <c r="G591" s="18">
        <v>377</v>
      </c>
    </row>
    <row r="592" spans="1:7" x14ac:dyDescent="0.2">
      <c r="A592" s="18" t="s">
        <v>82</v>
      </c>
      <c r="B592" s="18" t="s">
        <v>178</v>
      </c>
      <c r="C592" s="18" t="s">
        <v>181</v>
      </c>
      <c r="D592" s="18">
        <v>36</v>
      </c>
      <c r="E592" s="18" t="s">
        <v>64</v>
      </c>
      <c r="F592" s="18" t="s">
        <v>36</v>
      </c>
      <c r="G592" s="18">
        <v>467</v>
      </c>
    </row>
    <row r="593" spans="1:7" x14ac:dyDescent="0.2">
      <c r="A593" s="18" t="s">
        <v>82</v>
      </c>
      <c r="B593" s="18" t="s">
        <v>178</v>
      </c>
      <c r="C593" s="18" t="s">
        <v>181</v>
      </c>
      <c r="D593" s="18">
        <v>40</v>
      </c>
      <c r="E593" s="18" t="s">
        <v>40</v>
      </c>
      <c r="F593" s="18" t="s">
        <v>36</v>
      </c>
      <c r="G593" s="18">
        <v>12</v>
      </c>
    </row>
    <row r="594" spans="1:7" x14ac:dyDescent="0.2">
      <c r="A594" s="18" t="s">
        <v>82</v>
      </c>
      <c r="B594" s="18" t="s">
        <v>178</v>
      </c>
      <c r="C594" s="18" t="s">
        <v>181</v>
      </c>
      <c r="D594" s="18">
        <v>41</v>
      </c>
      <c r="E594" s="18" t="s">
        <v>41</v>
      </c>
      <c r="F594" s="18" t="s">
        <v>36</v>
      </c>
      <c r="G594" s="18">
        <v>170</v>
      </c>
    </row>
    <row r="595" spans="1:7" x14ac:dyDescent="0.2">
      <c r="A595" s="18" t="s">
        <v>82</v>
      </c>
      <c r="B595" s="18" t="s">
        <v>178</v>
      </c>
      <c r="C595" s="18" t="s">
        <v>181</v>
      </c>
      <c r="D595" s="18">
        <v>42</v>
      </c>
      <c r="E595" s="18" t="s">
        <v>42</v>
      </c>
      <c r="F595" s="18" t="s">
        <v>36</v>
      </c>
      <c r="G595" s="18">
        <v>23</v>
      </c>
    </row>
    <row r="596" spans="1:7" x14ac:dyDescent="0.2">
      <c r="A596" s="18" t="s">
        <v>82</v>
      </c>
      <c r="B596" s="18" t="s">
        <v>178</v>
      </c>
      <c r="C596" s="18" t="s">
        <v>181</v>
      </c>
      <c r="D596" s="18">
        <v>43</v>
      </c>
      <c r="E596" s="18" t="s">
        <v>43</v>
      </c>
      <c r="F596" s="18" t="s">
        <v>36</v>
      </c>
      <c r="G596" s="18">
        <v>2</v>
      </c>
    </row>
    <row r="597" spans="1:7" x14ac:dyDescent="0.2">
      <c r="A597" s="18" t="s">
        <v>82</v>
      </c>
      <c r="B597" s="18" t="s">
        <v>178</v>
      </c>
      <c r="C597" s="18" t="s">
        <v>181</v>
      </c>
      <c r="D597" s="18">
        <v>44</v>
      </c>
      <c r="E597" s="18" t="s">
        <v>44</v>
      </c>
      <c r="F597" s="18" t="s">
        <v>36</v>
      </c>
      <c r="G597" s="18">
        <v>5</v>
      </c>
    </row>
    <row r="598" spans="1:7" x14ac:dyDescent="0.2">
      <c r="A598" s="18" t="s">
        <v>82</v>
      </c>
      <c r="B598" s="18" t="s">
        <v>178</v>
      </c>
      <c r="C598" s="18" t="s">
        <v>181</v>
      </c>
      <c r="D598" s="18">
        <v>45</v>
      </c>
      <c r="E598" s="18" t="s">
        <v>79</v>
      </c>
      <c r="F598" s="18" t="s">
        <v>36</v>
      </c>
      <c r="G598" s="18">
        <v>22</v>
      </c>
    </row>
    <row r="599" spans="1:7" x14ac:dyDescent="0.2">
      <c r="A599" s="18" t="s">
        <v>82</v>
      </c>
      <c r="B599" s="18" t="s">
        <v>178</v>
      </c>
      <c r="C599" s="18" t="s">
        <v>181</v>
      </c>
      <c r="D599" s="18">
        <v>46</v>
      </c>
      <c r="E599" s="18" t="s">
        <v>64</v>
      </c>
      <c r="F599" s="18" t="s">
        <v>36</v>
      </c>
      <c r="G599" s="18">
        <v>68</v>
      </c>
    </row>
    <row r="600" spans="1:7" x14ac:dyDescent="0.2">
      <c r="A600" s="18" t="s">
        <v>82</v>
      </c>
      <c r="B600" s="18" t="s">
        <v>178</v>
      </c>
      <c r="C600" s="18" t="s">
        <v>181</v>
      </c>
      <c r="D600" s="18">
        <v>50</v>
      </c>
      <c r="E600" s="18" t="s">
        <v>40</v>
      </c>
      <c r="F600" s="18" t="s">
        <v>36</v>
      </c>
      <c r="G600" s="18">
        <v>21</v>
      </c>
    </row>
    <row r="601" spans="1:7" x14ac:dyDescent="0.2">
      <c r="A601" s="18" t="s">
        <v>82</v>
      </c>
      <c r="B601" s="18" t="s">
        <v>178</v>
      </c>
      <c r="C601" s="18" t="s">
        <v>181</v>
      </c>
      <c r="D601" s="18">
        <v>51</v>
      </c>
      <c r="E601" s="18" t="s">
        <v>41</v>
      </c>
      <c r="F601" s="18" t="s">
        <v>36</v>
      </c>
      <c r="G601" s="18">
        <v>348</v>
      </c>
    </row>
    <row r="602" spans="1:7" x14ac:dyDescent="0.2">
      <c r="A602" s="18" t="s">
        <v>82</v>
      </c>
      <c r="B602" s="18" t="s">
        <v>178</v>
      </c>
      <c r="C602" s="18" t="s">
        <v>181</v>
      </c>
      <c r="D602" s="18">
        <v>52</v>
      </c>
      <c r="E602" s="18" t="s">
        <v>42</v>
      </c>
      <c r="F602" s="18" t="s">
        <v>36</v>
      </c>
      <c r="G602" s="18">
        <v>7</v>
      </c>
    </row>
    <row r="603" spans="1:7" x14ac:dyDescent="0.2">
      <c r="A603" s="18" t="s">
        <v>82</v>
      </c>
      <c r="B603" s="18" t="s">
        <v>178</v>
      </c>
      <c r="C603" s="18" t="s">
        <v>181</v>
      </c>
      <c r="D603" s="18">
        <v>53</v>
      </c>
      <c r="E603" s="18" t="s">
        <v>43</v>
      </c>
      <c r="F603" s="18" t="s">
        <v>36</v>
      </c>
      <c r="G603" s="18">
        <v>66</v>
      </c>
    </row>
    <row r="604" spans="1:7" x14ac:dyDescent="0.2">
      <c r="A604" s="18" t="s">
        <v>82</v>
      </c>
      <c r="B604" s="18" t="s">
        <v>178</v>
      </c>
      <c r="C604" s="18" t="s">
        <v>181</v>
      </c>
      <c r="D604" s="18">
        <v>54</v>
      </c>
      <c r="E604" s="18" t="s">
        <v>44</v>
      </c>
      <c r="F604" s="18" t="s">
        <v>36</v>
      </c>
      <c r="G604" s="18">
        <v>21</v>
      </c>
    </row>
    <row r="605" spans="1:7" x14ac:dyDescent="0.2">
      <c r="A605" s="18" t="s">
        <v>82</v>
      </c>
      <c r="B605" s="18" t="s">
        <v>178</v>
      </c>
      <c r="C605" s="18" t="s">
        <v>181</v>
      </c>
      <c r="D605" s="18">
        <v>55</v>
      </c>
      <c r="E605" s="18" t="s">
        <v>79</v>
      </c>
      <c r="F605" s="18" t="s">
        <v>36</v>
      </c>
      <c r="G605" s="18">
        <v>39</v>
      </c>
    </row>
    <row r="606" spans="1:7" x14ac:dyDescent="0.2">
      <c r="A606" s="18" t="s">
        <v>82</v>
      </c>
      <c r="B606" s="18" t="s">
        <v>178</v>
      </c>
      <c r="C606" s="18" t="s">
        <v>181</v>
      </c>
      <c r="D606" s="18">
        <v>56</v>
      </c>
      <c r="E606" s="18" t="s">
        <v>64</v>
      </c>
      <c r="F606" s="18" t="s">
        <v>36</v>
      </c>
      <c r="G606" s="18">
        <v>83</v>
      </c>
    </row>
    <row r="607" spans="1:7" x14ac:dyDescent="0.2">
      <c r="A607" s="18" t="s">
        <v>82</v>
      </c>
      <c r="B607" s="18" t="s">
        <v>178</v>
      </c>
      <c r="C607" s="18" t="s">
        <v>181</v>
      </c>
      <c r="D607" s="18">
        <v>60</v>
      </c>
      <c r="E607" s="18" t="s">
        <v>40</v>
      </c>
      <c r="F607" s="18" t="s">
        <v>36</v>
      </c>
      <c r="G607" s="18">
        <v>1</v>
      </c>
    </row>
    <row r="608" spans="1:7" x14ac:dyDescent="0.2">
      <c r="A608" s="18" t="s">
        <v>82</v>
      </c>
      <c r="B608" s="18" t="s">
        <v>178</v>
      </c>
      <c r="C608" s="18" t="s">
        <v>181</v>
      </c>
      <c r="D608" s="18">
        <v>61</v>
      </c>
      <c r="E608" s="18" t="s">
        <v>41</v>
      </c>
      <c r="F608" s="18" t="s">
        <v>36</v>
      </c>
      <c r="G608" s="18">
        <v>83</v>
      </c>
    </row>
    <row r="609" spans="1:7" x14ac:dyDescent="0.2">
      <c r="A609" s="18" t="s">
        <v>82</v>
      </c>
      <c r="B609" s="18" t="s">
        <v>178</v>
      </c>
      <c r="C609" s="18" t="s">
        <v>181</v>
      </c>
      <c r="D609" s="18">
        <v>62</v>
      </c>
      <c r="E609" s="18" t="s">
        <v>42</v>
      </c>
      <c r="F609" s="18" t="s">
        <v>36</v>
      </c>
      <c r="G609" s="18">
        <v>7</v>
      </c>
    </row>
    <row r="610" spans="1:7" x14ac:dyDescent="0.2">
      <c r="A610" s="18" t="s">
        <v>82</v>
      </c>
      <c r="B610" s="18" t="s">
        <v>178</v>
      </c>
      <c r="C610" s="18" t="s">
        <v>181</v>
      </c>
      <c r="D610" s="18">
        <v>63</v>
      </c>
      <c r="E610" s="18" t="s">
        <v>43</v>
      </c>
      <c r="F610" s="18" t="s">
        <v>36</v>
      </c>
      <c r="G610" s="18">
        <v>5</v>
      </c>
    </row>
    <row r="611" spans="1:7" x14ac:dyDescent="0.2">
      <c r="A611" s="18" t="s">
        <v>82</v>
      </c>
      <c r="B611" s="18" t="s">
        <v>178</v>
      </c>
      <c r="C611" s="18" t="s">
        <v>181</v>
      </c>
      <c r="D611" s="18">
        <v>64</v>
      </c>
      <c r="E611" s="18" t="s">
        <v>44</v>
      </c>
      <c r="F611" s="18" t="s">
        <v>36</v>
      </c>
      <c r="G611" s="18">
        <v>2</v>
      </c>
    </row>
    <row r="612" spans="1:7" x14ac:dyDescent="0.2">
      <c r="A612" s="18" t="s">
        <v>82</v>
      </c>
      <c r="B612" s="18" t="s">
        <v>178</v>
      </c>
      <c r="C612" s="18" t="s">
        <v>181</v>
      </c>
      <c r="D612" s="18">
        <v>65</v>
      </c>
      <c r="E612" s="18" t="s">
        <v>79</v>
      </c>
      <c r="F612" s="18" t="s">
        <v>36</v>
      </c>
      <c r="G612" s="18">
        <v>11</v>
      </c>
    </row>
    <row r="613" spans="1:7" x14ac:dyDescent="0.2">
      <c r="A613" s="18" t="s">
        <v>82</v>
      </c>
      <c r="B613" s="18" t="s">
        <v>178</v>
      </c>
      <c r="C613" s="18" t="s">
        <v>181</v>
      </c>
      <c r="D613" s="18">
        <v>66</v>
      </c>
      <c r="E613" s="18" t="s">
        <v>64</v>
      </c>
      <c r="F613" s="18" t="s">
        <v>36</v>
      </c>
      <c r="G613" s="18">
        <v>14</v>
      </c>
    </row>
    <row r="614" spans="1:7" x14ac:dyDescent="0.2">
      <c r="A614" s="18" t="s">
        <v>82</v>
      </c>
      <c r="B614" s="18" t="s">
        <v>178</v>
      </c>
      <c r="C614" s="18" t="s">
        <v>181</v>
      </c>
      <c r="D614" s="18">
        <v>70</v>
      </c>
      <c r="E614" s="18" t="s">
        <v>40</v>
      </c>
      <c r="F614" s="18" t="s">
        <v>36</v>
      </c>
      <c r="G614" s="18">
        <v>130</v>
      </c>
    </row>
    <row r="615" spans="1:7" x14ac:dyDescent="0.2">
      <c r="A615" s="18" t="s">
        <v>82</v>
      </c>
      <c r="B615" s="18" t="s">
        <v>178</v>
      </c>
      <c r="C615" s="18" t="s">
        <v>181</v>
      </c>
      <c r="D615" s="18">
        <v>71</v>
      </c>
      <c r="E615" s="18" t="s">
        <v>41</v>
      </c>
      <c r="F615" s="18" t="s">
        <v>36</v>
      </c>
      <c r="G615" s="18">
        <v>3595</v>
      </c>
    </row>
    <row r="616" spans="1:7" x14ac:dyDescent="0.2">
      <c r="A616" s="18" t="s">
        <v>82</v>
      </c>
      <c r="B616" s="18" t="s">
        <v>178</v>
      </c>
      <c r="C616" s="18" t="s">
        <v>181</v>
      </c>
      <c r="D616" s="18">
        <v>72</v>
      </c>
      <c r="E616" s="18" t="s">
        <v>42</v>
      </c>
      <c r="F616" s="18" t="s">
        <v>36</v>
      </c>
      <c r="G616" s="18">
        <v>109</v>
      </c>
    </row>
    <row r="617" spans="1:7" x14ac:dyDescent="0.2">
      <c r="A617" s="18" t="s">
        <v>82</v>
      </c>
      <c r="B617" s="18" t="s">
        <v>178</v>
      </c>
      <c r="C617" s="18" t="s">
        <v>181</v>
      </c>
      <c r="D617" s="18">
        <v>73</v>
      </c>
      <c r="E617" s="18" t="s">
        <v>43</v>
      </c>
      <c r="F617" s="18" t="s">
        <v>36</v>
      </c>
      <c r="G617" s="18">
        <v>46</v>
      </c>
    </row>
    <row r="618" spans="1:7" x14ac:dyDescent="0.2">
      <c r="A618" s="18" t="s">
        <v>82</v>
      </c>
      <c r="B618" s="18" t="s">
        <v>178</v>
      </c>
      <c r="C618" s="18" t="s">
        <v>181</v>
      </c>
      <c r="D618" s="18">
        <v>74</v>
      </c>
      <c r="E618" s="18" t="s">
        <v>44</v>
      </c>
      <c r="F618" s="18" t="s">
        <v>36</v>
      </c>
      <c r="G618" s="18">
        <v>20</v>
      </c>
    </row>
    <row r="619" spans="1:7" x14ac:dyDescent="0.2">
      <c r="A619" s="18" t="s">
        <v>82</v>
      </c>
      <c r="B619" s="18" t="s">
        <v>178</v>
      </c>
      <c r="C619" s="18" t="s">
        <v>181</v>
      </c>
      <c r="D619" s="18">
        <v>75</v>
      </c>
      <c r="E619" s="18" t="s">
        <v>79</v>
      </c>
      <c r="F619" s="18" t="s">
        <v>36</v>
      </c>
      <c r="G619" s="18">
        <v>221</v>
      </c>
    </row>
    <row r="620" spans="1:7" x14ac:dyDescent="0.2">
      <c r="A620" s="18" t="s">
        <v>82</v>
      </c>
      <c r="B620" s="18" t="s">
        <v>178</v>
      </c>
      <c r="C620" s="18" t="s">
        <v>181</v>
      </c>
      <c r="D620" s="18">
        <v>76</v>
      </c>
      <c r="E620" s="18" t="s">
        <v>64</v>
      </c>
      <c r="F620" s="18" t="s">
        <v>36</v>
      </c>
      <c r="G620" s="18">
        <v>386</v>
      </c>
    </row>
    <row r="621" spans="1:7" x14ac:dyDescent="0.2">
      <c r="A621" s="18" t="s">
        <v>82</v>
      </c>
      <c r="B621" s="18" t="s">
        <v>178</v>
      </c>
      <c r="C621" s="18" t="s">
        <v>181</v>
      </c>
      <c r="D621" s="18">
        <v>80</v>
      </c>
      <c r="E621" s="18" t="s">
        <v>168</v>
      </c>
      <c r="F621" s="18" t="s">
        <v>36</v>
      </c>
      <c r="G621" s="18">
        <v>676</v>
      </c>
    </row>
    <row r="622" spans="1:7" x14ac:dyDescent="0.2">
      <c r="A622" s="18" t="s">
        <v>82</v>
      </c>
      <c r="B622" s="18" t="s">
        <v>178</v>
      </c>
      <c r="C622" s="18" t="s">
        <v>181</v>
      </c>
      <c r="D622" s="18">
        <v>81</v>
      </c>
      <c r="E622" s="18" t="s">
        <v>46</v>
      </c>
      <c r="F622" s="18" t="s">
        <v>36</v>
      </c>
      <c r="G622" s="18">
        <v>1459</v>
      </c>
    </row>
    <row r="623" spans="1:7" x14ac:dyDescent="0.2">
      <c r="A623" s="18" t="s">
        <v>82</v>
      </c>
      <c r="B623" s="18" t="s">
        <v>178</v>
      </c>
      <c r="C623" s="18" t="s">
        <v>181</v>
      </c>
      <c r="D623" s="18">
        <v>82</v>
      </c>
      <c r="E623" s="18" t="s">
        <v>47</v>
      </c>
      <c r="F623" s="18" t="s">
        <v>36</v>
      </c>
      <c r="G623" s="18">
        <v>1071</v>
      </c>
    </row>
    <row r="624" spans="1:7" x14ac:dyDescent="0.2">
      <c r="A624" s="18" t="s">
        <v>82</v>
      </c>
      <c r="B624" s="18" t="s">
        <v>178</v>
      </c>
      <c r="C624" s="18" t="s">
        <v>181</v>
      </c>
      <c r="D624" s="18">
        <v>83</v>
      </c>
      <c r="E624" s="18" t="s">
        <v>48</v>
      </c>
      <c r="F624" s="18" t="s">
        <v>36</v>
      </c>
      <c r="G624" s="18">
        <v>3861</v>
      </c>
    </row>
    <row r="625" spans="1:7" x14ac:dyDescent="0.2">
      <c r="A625" s="18" t="s">
        <v>82</v>
      </c>
      <c r="B625" s="18" t="s">
        <v>178</v>
      </c>
      <c r="C625" s="18" t="s">
        <v>181</v>
      </c>
      <c r="D625" s="18">
        <v>84</v>
      </c>
      <c r="E625" s="18" t="s">
        <v>49</v>
      </c>
      <c r="F625" s="18" t="s">
        <v>36</v>
      </c>
      <c r="G625" s="18">
        <v>167</v>
      </c>
    </row>
    <row r="626" spans="1:7" x14ac:dyDescent="0.2">
      <c r="A626" s="18" t="s">
        <v>82</v>
      </c>
      <c r="B626" s="18" t="s">
        <v>178</v>
      </c>
      <c r="C626" s="18" t="s">
        <v>181</v>
      </c>
      <c r="D626" s="18">
        <v>85</v>
      </c>
      <c r="E626" s="18" t="s">
        <v>64</v>
      </c>
      <c r="F626" s="18" t="s">
        <v>36</v>
      </c>
      <c r="G626" s="18">
        <v>431</v>
      </c>
    </row>
    <row r="627" spans="1:7" x14ac:dyDescent="0.2">
      <c r="A627" s="18" t="s">
        <v>82</v>
      </c>
      <c r="B627" s="18" t="s">
        <v>178</v>
      </c>
      <c r="C627" s="18" t="s">
        <v>181</v>
      </c>
      <c r="D627" s="18">
        <v>90</v>
      </c>
      <c r="E627" s="18" t="s">
        <v>169</v>
      </c>
      <c r="F627" s="18" t="s">
        <v>36</v>
      </c>
      <c r="G627" s="18">
        <v>260</v>
      </c>
    </row>
    <row r="628" spans="1:7" x14ac:dyDescent="0.2">
      <c r="A628" s="18" t="s">
        <v>82</v>
      </c>
      <c r="B628" s="18" t="s">
        <v>178</v>
      </c>
      <c r="C628" s="18" t="s">
        <v>181</v>
      </c>
      <c r="D628" s="18">
        <v>91</v>
      </c>
      <c r="E628" s="18" t="s">
        <v>51</v>
      </c>
      <c r="F628" s="18" t="s">
        <v>36</v>
      </c>
      <c r="G628" s="18">
        <v>179</v>
      </c>
    </row>
    <row r="629" spans="1:7" x14ac:dyDescent="0.2">
      <c r="A629" s="18" t="s">
        <v>82</v>
      </c>
      <c r="B629" s="18" t="s">
        <v>178</v>
      </c>
      <c r="C629" s="18" t="s">
        <v>181</v>
      </c>
      <c r="D629" s="18">
        <v>92</v>
      </c>
      <c r="E629" s="18" t="s">
        <v>170</v>
      </c>
      <c r="F629" s="18" t="s">
        <v>36</v>
      </c>
      <c r="G629" s="18">
        <v>40</v>
      </c>
    </row>
    <row r="630" spans="1:7" x14ac:dyDescent="0.2">
      <c r="A630" s="18" t="s">
        <v>82</v>
      </c>
      <c r="B630" s="18" t="s">
        <v>178</v>
      </c>
      <c r="C630" s="18" t="s">
        <v>181</v>
      </c>
      <c r="D630" s="18">
        <v>93</v>
      </c>
      <c r="E630" s="18" t="s">
        <v>75</v>
      </c>
      <c r="F630" s="18" t="s">
        <v>36</v>
      </c>
      <c r="G630" s="18">
        <v>42</v>
      </c>
    </row>
    <row r="631" spans="1:7" x14ac:dyDescent="0.2">
      <c r="A631" s="18" t="s">
        <v>82</v>
      </c>
      <c r="B631" s="18" t="s">
        <v>178</v>
      </c>
      <c r="C631" s="18" t="s">
        <v>181</v>
      </c>
      <c r="D631" s="18">
        <v>94</v>
      </c>
      <c r="E631" s="18" t="s">
        <v>80</v>
      </c>
      <c r="F631" s="18" t="s">
        <v>36</v>
      </c>
      <c r="G631" s="18">
        <v>168</v>
      </c>
    </row>
    <row r="632" spans="1:7" x14ac:dyDescent="0.2">
      <c r="A632" s="18" t="s">
        <v>82</v>
      </c>
      <c r="B632" s="18" t="s">
        <v>178</v>
      </c>
      <c r="C632" s="18" t="s">
        <v>181</v>
      </c>
      <c r="D632" s="18">
        <v>95</v>
      </c>
      <c r="E632" s="18" t="s">
        <v>64</v>
      </c>
      <c r="F632" s="18" t="s">
        <v>36</v>
      </c>
      <c r="G632" s="18">
        <v>172</v>
      </c>
    </row>
    <row r="633" spans="1:7" x14ac:dyDescent="0.2">
      <c r="A633" s="18" t="s">
        <v>82</v>
      </c>
      <c r="B633" s="18" t="s">
        <v>178</v>
      </c>
      <c r="C633" s="18" t="s">
        <v>182</v>
      </c>
      <c r="D633" s="18">
        <v>10</v>
      </c>
      <c r="E633" s="18" t="s">
        <v>32</v>
      </c>
      <c r="F633" s="18" t="s">
        <v>33</v>
      </c>
      <c r="G633" s="18">
        <v>880</v>
      </c>
    </row>
    <row r="634" spans="1:7" x14ac:dyDescent="0.2">
      <c r="A634" s="18" t="s">
        <v>82</v>
      </c>
      <c r="B634" s="18" t="s">
        <v>178</v>
      </c>
      <c r="C634" s="18" t="s">
        <v>182</v>
      </c>
      <c r="D634" s="18">
        <v>100</v>
      </c>
      <c r="E634" s="18" t="s">
        <v>167</v>
      </c>
      <c r="F634" s="18" t="s">
        <v>36</v>
      </c>
      <c r="G634" s="18">
        <v>3134</v>
      </c>
    </row>
    <row r="635" spans="1:7" x14ac:dyDescent="0.2">
      <c r="A635" s="18" t="s">
        <v>82</v>
      </c>
      <c r="B635" s="18" t="s">
        <v>178</v>
      </c>
      <c r="C635" s="18" t="s">
        <v>182</v>
      </c>
      <c r="D635" s="18">
        <v>11</v>
      </c>
      <c r="E635" s="18" t="s">
        <v>134</v>
      </c>
      <c r="F635" s="18" t="s">
        <v>33</v>
      </c>
      <c r="G635" s="18">
        <v>390</v>
      </c>
    </row>
    <row r="636" spans="1:7" x14ac:dyDescent="0.2">
      <c r="A636" s="18" t="s">
        <v>82</v>
      </c>
      <c r="B636" s="18" t="s">
        <v>178</v>
      </c>
      <c r="C636" s="18" t="s">
        <v>182</v>
      </c>
      <c r="D636" s="18">
        <v>110</v>
      </c>
      <c r="E636" s="18" t="s">
        <v>54</v>
      </c>
      <c r="F636" s="18" t="s">
        <v>55</v>
      </c>
      <c r="G636" s="18">
        <v>423</v>
      </c>
    </row>
    <row r="637" spans="1:7" x14ac:dyDescent="0.2">
      <c r="A637" s="18" t="s">
        <v>82</v>
      </c>
      <c r="B637" s="18" t="s">
        <v>178</v>
      </c>
      <c r="C637" s="18" t="s">
        <v>182</v>
      </c>
      <c r="D637" s="18">
        <v>111</v>
      </c>
      <c r="E637" s="18" t="s">
        <v>56</v>
      </c>
      <c r="F637" s="18" t="s">
        <v>55</v>
      </c>
      <c r="G637" s="18">
        <v>701</v>
      </c>
    </row>
    <row r="638" spans="1:7" x14ac:dyDescent="0.2">
      <c r="A638" s="18" t="s">
        <v>82</v>
      </c>
      <c r="B638" s="18" t="s">
        <v>178</v>
      </c>
      <c r="C638" s="18" t="s">
        <v>182</v>
      </c>
      <c r="D638" s="18">
        <v>112</v>
      </c>
      <c r="E638" s="18" t="s">
        <v>57</v>
      </c>
      <c r="F638" s="18" t="s">
        <v>55</v>
      </c>
      <c r="G638" s="18">
        <v>664</v>
      </c>
    </row>
    <row r="639" spans="1:7" x14ac:dyDescent="0.2">
      <c r="A639" s="18" t="s">
        <v>82</v>
      </c>
      <c r="B639" s="18" t="s">
        <v>178</v>
      </c>
      <c r="C639" s="18" t="s">
        <v>182</v>
      </c>
      <c r="D639" s="18">
        <v>113</v>
      </c>
      <c r="E639" s="18" t="s">
        <v>73</v>
      </c>
      <c r="F639" s="18" t="s">
        <v>55</v>
      </c>
      <c r="G639" s="18">
        <v>919</v>
      </c>
    </row>
    <row r="640" spans="1:7" x14ac:dyDescent="0.2">
      <c r="A640" s="18" t="s">
        <v>82</v>
      </c>
      <c r="B640" s="18" t="s">
        <v>178</v>
      </c>
      <c r="C640" s="18" t="s">
        <v>182</v>
      </c>
      <c r="D640" s="18">
        <v>120</v>
      </c>
      <c r="E640" s="18" t="s">
        <v>58</v>
      </c>
      <c r="F640" s="18" t="s">
        <v>55</v>
      </c>
      <c r="G640" s="18">
        <v>642</v>
      </c>
    </row>
    <row r="641" spans="1:7" x14ac:dyDescent="0.2">
      <c r="A641" s="18" t="s">
        <v>82</v>
      </c>
      <c r="B641" s="18" t="s">
        <v>178</v>
      </c>
      <c r="C641" s="18" t="s">
        <v>182</v>
      </c>
      <c r="D641" s="18">
        <v>121</v>
      </c>
      <c r="E641" s="18" t="s">
        <v>59</v>
      </c>
      <c r="F641" s="18" t="s">
        <v>55</v>
      </c>
      <c r="G641" s="18">
        <v>1283</v>
      </c>
    </row>
    <row r="642" spans="1:7" x14ac:dyDescent="0.2">
      <c r="A642" s="18" t="s">
        <v>82</v>
      </c>
      <c r="B642" s="18" t="s">
        <v>178</v>
      </c>
      <c r="C642" s="18" t="s">
        <v>182</v>
      </c>
      <c r="D642" s="18">
        <v>122</v>
      </c>
      <c r="E642" s="18" t="s">
        <v>74</v>
      </c>
      <c r="F642" s="18" t="s">
        <v>55</v>
      </c>
      <c r="G642" s="18">
        <v>151</v>
      </c>
    </row>
    <row r="643" spans="1:7" x14ac:dyDescent="0.2">
      <c r="A643" s="18" t="s">
        <v>82</v>
      </c>
      <c r="B643" s="18" t="s">
        <v>178</v>
      </c>
      <c r="C643" s="18" t="s">
        <v>182</v>
      </c>
      <c r="D643" s="18">
        <v>123</v>
      </c>
      <c r="E643" s="18" t="s">
        <v>75</v>
      </c>
      <c r="F643" s="18" t="s">
        <v>55</v>
      </c>
      <c r="G643" s="18">
        <v>1550</v>
      </c>
    </row>
    <row r="644" spans="1:7" x14ac:dyDescent="0.2">
      <c r="A644" s="18" t="s">
        <v>82</v>
      </c>
      <c r="B644" s="18" t="s">
        <v>178</v>
      </c>
      <c r="C644" s="18" t="s">
        <v>182</v>
      </c>
      <c r="D644" s="18">
        <v>13</v>
      </c>
      <c r="E644" s="18" t="s">
        <v>135</v>
      </c>
      <c r="F644" s="18" t="s">
        <v>33</v>
      </c>
      <c r="G644" s="18">
        <v>898</v>
      </c>
    </row>
    <row r="645" spans="1:7" x14ac:dyDescent="0.2">
      <c r="A645" s="18" t="s">
        <v>82</v>
      </c>
      <c r="B645" s="18" t="s">
        <v>178</v>
      </c>
      <c r="C645" s="18" t="s">
        <v>182</v>
      </c>
      <c r="D645" s="18">
        <v>130</v>
      </c>
      <c r="E645" s="18" t="s">
        <v>60</v>
      </c>
      <c r="F645" s="18" t="s">
        <v>55</v>
      </c>
      <c r="G645" s="18">
        <v>2883</v>
      </c>
    </row>
    <row r="646" spans="1:7" x14ac:dyDescent="0.2">
      <c r="A646" s="18" t="s">
        <v>82</v>
      </c>
      <c r="B646" s="18" t="s">
        <v>178</v>
      </c>
      <c r="C646" s="18" t="s">
        <v>182</v>
      </c>
      <c r="D646" s="18">
        <v>131</v>
      </c>
      <c r="E646" s="18" t="s">
        <v>61</v>
      </c>
      <c r="F646" s="18" t="s">
        <v>55</v>
      </c>
      <c r="G646" s="18">
        <v>72</v>
      </c>
    </row>
    <row r="647" spans="1:7" x14ac:dyDescent="0.2">
      <c r="A647" s="18" t="s">
        <v>82</v>
      </c>
      <c r="B647" s="18" t="s">
        <v>178</v>
      </c>
      <c r="C647" s="18" t="s">
        <v>182</v>
      </c>
      <c r="D647" s="18">
        <v>132</v>
      </c>
      <c r="E647" s="18" t="s">
        <v>46</v>
      </c>
      <c r="F647" s="18" t="s">
        <v>55</v>
      </c>
      <c r="G647" s="18">
        <v>1203</v>
      </c>
    </row>
    <row r="648" spans="1:7" x14ac:dyDescent="0.2">
      <c r="A648" s="18" t="s">
        <v>82</v>
      </c>
      <c r="B648" s="18" t="s">
        <v>178</v>
      </c>
      <c r="C648" s="18" t="s">
        <v>182</v>
      </c>
      <c r="D648" s="18">
        <v>133</v>
      </c>
      <c r="E648" s="18" t="s">
        <v>62</v>
      </c>
      <c r="F648" s="18" t="s">
        <v>55</v>
      </c>
      <c r="G648" s="18">
        <v>547</v>
      </c>
    </row>
    <row r="649" spans="1:7" x14ac:dyDescent="0.2">
      <c r="A649" s="18" t="s">
        <v>82</v>
      </c>
      <c r="B649" s="18" t="s">
        <v>178</v>
      </c>
      <c r="C649" s="18" t="s">
        <v>182</v>
      </c>
      <c r="D649" s="18">
        <v>134</v>
      </c>
      <c r="E649" s="18" t="s">
        <v>76</v>
      </c>
      <c r="F649" s="18" t="s">
        <v>55</v>
      </c>
      <c r="G649" s="18">
        <v>749</v>
      </c>
    </row>
    <row r="650" spans="1:7" x14ac:dyDescent="0.2">
      <c r="A650" s="18" t="s">
        <v>82</v>
      </c>
      <c r="B650" s="18" t="s">
        <v>178</v>
      </c>
      <c r="C650" s="18" t="s">
        <v>182</v>
      </c>
      <c r="D650" s="18">
        <v>135</v>
      </c>
      <c r="E650" s="18" t="s">
        <v>79</v>
      </c>
      <c r="F650" s="18" t="s">
        <v>55</v>
      </c>
      <c r="G650" s="18">
        <v>114</v>
      </c>
    </row>
    <row r="651" spans="1:7" x14ac:dyDescent="0.2">
      <c r="A651" s="18" t="s">
        <v>82</v>
      </c>
      <c r="B651" s="18" t="s">
        <v>178</v>
      </c>
      <c r="C651" s="18" t="s">
        <v>182</v>
      </c>
      <c r="D651" s="18">
        <v>14</v>
      </c>
      <c r="E651" s="18" t="s">
        <v>75</v>
      </c>
      <c r="F651" s="18" t="s">
        <v>33</v>
      </c>
      <c r="G651" s="18">
        <v>14</v>
      </c>
    </row>
    <row r="652" spans="1:7" x14ac:dyDescent="0.2">
      <c r="A652" s="18" t="s">
        <v>82</v>
      </c>
      <c r="B652" s="18" t="s">
        <v>178</v>
      </c>
      <c r="C652" s="18" t="s">
        <v>182</v>
      </c>
      <c r="D652" s="18">
        <v>140</v>
      </c>
      <c r="E652" s="18" t="s">
        <v>63</v>
      </c>
      <c r="F652" s="18" t="s">
        <v>55</v>
      </c>
      <c r="G652" s="18">
        <v>183</v>
      </c>
    </row>
    <row r="653" spans="1:7" x14ac:dyDescent="0.2">
      <c r="A653" s="18" t="s">
        <v>82</v>
      </c>
      <c r="B653" s="18" t="s">
        <v>178</v>
      </c>
      <c r="C653" s="18" t="s">
        <v>182</v>
      </c>
      <c r="D653" s="18">
        <v>141</v>
      </c>
      <c r="E653" s="18" t="s">
        <v>64</v>
      </c>
      <c r="F653" s="18" t="s">
        <v>55</v>
      </c>
      <c r="G653" s="18">
        <v>2653</v>
      </c>
    </row>
    <row r="654" spans="1:7" x14ac:dyDescent="0.2">
      <c r="A654" s="18" t="s">
        <v>82</v>
      </c>
      <c r="B654" s="18" t="s">
        <v>178</v>
      </c>
      <c r="C654" s="18" t="s">
        <v>182</v>
      </c>
      <c r="D654" s="18">
        <v>142</v>
      </c>
      <c r="E654" s="18" t="s">
        <v>117</v>
      </c>
      <c r="F654" s="18" t="s">
        <v>55</v>
      </c>
      <c r="G654" s="18">
        <v>906</v>
      </c>
    </row>
    <row r="655" spans="1:7" x14ac:dyDescent="0.2">
      <c r="A655" s="18" t="s">
        <v>82</v>
      </c>
      <c r="B655" s="18" t="s">
        <v>178</v>
      </c>
      <c r="C655" s="18" t="s">
        <v>182</v>
      </c>
      <c r="D655" s="18">
        <v>143</v>
      </c>
      <c r="E655" s="18" t="s">
        <v>77</v>
      </c>
      <c r="F655" s="18" t="s">
        <v>55</v>
      </c>
      <c r="G655" s="18">
        <v>210</v>
      </c>
    </row>
    <row r="656" spans="1:7" x14ac:dyDescent="0.2">
      <c r="A656" s="18" t="s">
        <v>82</v>
      </c>
      <c r="B656" s="18" t="s">
        <v>178</v>
      </c>
      <c r="C656" s="18" t="s">
        <v>182</v>
      </c>
      <c r="D656" s="18">
        <v>144</v>
      </c>
      <c r="E656" s="18" t="s">
        <v>81</v>
      </c>
      <c r="F656" s="18" t="s">
        <v>55</v>
      </c>
      <c r="G656" s="18">
        <v>322</v>
      </c>
    </row>
    <row r="657" spans="1:7" x14ac:dyDescent="0.2">
      <c r="A657" s="18" t="s">
        <v>82</v>
      </c>
      <c r="B657" s="18" t="s">
        <v>178</v>
      </c>
      <c r="C657" s="18" t="s">
        <v>182</v>
      </c>
      <c r="D657" s="18">
        <v>15</v>
      </c>
      <c r="E657" s="18" t="s">
        <v>64</v>
      </c>
      <c r="F657" s="18" t="s">
        <v>33</v>
      </c>
      <c r="G657" s="18">
        <v>76</v>
      </c>
    </row>
    <row r="658" spans="1:7" x14ac:dyDescent="0.2">
      <c r="A658" s="18" t="s">
        <v>82</v>
      </c>
      <c r="B658" s="18" t="s">
        <v>178</v>
      </c>
      <c r="C658" s="18" t="s">
        <v>182</v>
      </c>
      <c r="D658" s="18">
        <v>20</v>
      </c>
      <c r="E658" s="18" t="s">
        <v>35</v>
      </c>
      <c r="F658" s="18" t="s">
        <v>36</v>
      </c>
      <c r="G658" s="18">
        <v>3801</v>
      </c>
    </row>
    <row r="659" spans="1:7" x14ac:dyDescent="0.2">
      <c r="A659" s="18" t="s">
        <v>82</v>
      </c>
      <c r="B659" s="18" t="s">
        <v>178</v>
      </c>
      <c r="C659" s="18" t="s">
        <v>182</v>
      </c>
      <c r="D659" s="18">
        <v>21</v>
      </c>
      <c r="E659" s="18" t="s">
        <v>37</v>
      </c>
      <c r="F659" s="18" t="s">
        <v>36</v>
      </c>
      <c r="G659" s="18">
        <v>1862</v>
      </c>
    </row>
    <row r="660" spans="1:7" x14ac:dyDescent="0.2">
      <c r="A660" s="18" t="s">
        <v>82</v>
      </c>
      <c r="B660" s="18" t="s">
        <v>178</v>
      </c>
      <c r="C660" s="18" t="s">
        <v>182</v>
      </c>
      <c r="D660" s="18">
        <v>22</v>
      </c>
      <c r="E660" s="18" t="s">
        <v>38</v>
      </c>
      <c r="F660" s="18" t="s">
        <v>36</v>
      </c>
      <c r="G660" s="18">
        <v>912</v>
      </c>
    </row>
    <row r="661" spans="1:7" x14ac:dyDescent="0.2">
      <c r="A661" s="18" t="s">
        <v>82</v>
      </c>
      <c r="B661" s="18" t="s">
        <v>178</v>
      </c>
      <c r="C661" s="18" t="s">
        <v>182</v>
      </c>
      <c r="D661" s="18">
        <v>23</v>
      </c>
      <c r="E661" s="18" t="s">
        <v>39</v>
      </c>
      <c r="F661" s="18" t="s">
        <v>36</v>
      </c>
      <c r="G661" s="18">
        <v>8571</v>
      </c>
    </row>
    <row r="662" spans="1:7" x14ac:dyDescent="0.2">
      <c r="A662" s="18" t="s">
        <v>82</v>
      </c>
      <c r="B662" s="18" t="s">
        <v>178</v>
      </c>
      <c r="C662" s="18" t="s">
        <v>182</v>
      </c>
      <c r="D662" s="18">
        <v>24</v>
      </c>
      <c r="E662" s="18" t="s">
        <v>64</v>
      </c>
      <c r="F662" s="18" t="s">
        <v>36</v>
      </c>
      <c r="G662" s="18">
        <v>887</v>
      </c>
    </row>
    <row r="663" spans="1:7" x14ac:dyDescent="0.2">
      <c r="A663" s="18" t="s">
        <v>82</v>
      </c>
      <c r="B663" s="18" t="s">
        <v>178</v>
      </c>
      <c r="C663" s="18" t="s">
        <v>182</v>
      </c>
      <c r="D663" s="18">
        <v>25</v>
      </c>
      <c r="E663" s="18" t="s">
        <v>35</v>
      </c>
      <c r="F663" s="18" t="s">
        <v>36</v>
      </c>
      <c r="G663" s="18">
        <v>22</v>
      </c>
    </row>
    <row r="664" spans="1:7" x14ac:dyDescent="0.2">
      <c r="A664" s="18" t="s">
        <v>82</v>
      </c>
      <c r="B664" s="18" t="s">
        <v>178</v>
      </c>
      <c r="C664" s="18" t="s">
        <v>182</v>
      </c>
      <c r="D664" s="18">
        <v>26</v>
      </c>
      <c r="E664" s="18" t="s">
        <v>64</v>
      </c>
      <c r="F664" s="18" t="s">
        <v>36</v>
      </c>
      <c r="G664" s="18">
        <v>4</v>
      </c>
    </row>
    <row r="665" spans="1:7" x14ac:dyDescent="0.2">
      <c r="A665" s="18" t="s">
        <v>82</v>
      </c>
      <c r="B665" s="18" t="s">
        <v>178</v>
      </c>
      <c r="C665" s="18" t="s">
        <v>182</v>
      </c>
      <c r="D665" s="18">
        <v>30</v>
      </c>
      <c r="E665" s="18" t="s">
        <v>40</v>
      </c>
      <c r="F665" s="18" t="s">
        <v>36</v>
      </c>
      <c r="G665" s="18">
        <v>370</v>
      </c>
    </row>
    <row r="666" spans="1:7" x14ac:dyDescent="0.2">
      <c r="A666" s="18" t="s">
        <v>82</v>
      </c>
      <c r="B666" s="18" t="s">
        <v>178</v>
      </c>
      <c r="C666" s="18" t="s">
        <v>182</v>
      </c>
      <c r="D666" s="18">
        <v>31</v>
      </c>
      <c r="E666" s="18" t="s">
        <v>41</v>
      </c>
      <c r="F666" s="18" t="s">
        <v>36</v>
      </c>
      <c r="G666" s="18">
        <v>7660</v>
      </c>
    </row>
    <row r="667" spans="1:7" x14ac:dyDescent="0.2">
      <c r="A667" s="18" t="s">
        <v>82</v>
      </c>
      <c r="B667" s="18" t="s">
        <v>178</v>
      </c>
      <c r="C667" s="18" t="s">
        <v>182</v>
      </c>
      <c r="D667" s="18">
        <v>32</v>
      </c>
      <c r="E667" s="18" t="s">
        <v>42</v>
      </c>
      <c r="F667" s="18" t="s">
        <v>36</v>
      </c>
      <c r="G667" s="18">
        <v>119</v>
      </c>
    </row>
    <row r="668" spans="1:7" x14ac:dyDescent="0.2">
      <c r="A668" s="18" t="s">
        <v>82</v>
      </c>
      <c r="B668" s="18" t="s">
        <v>178</v>
      </c>
      <c r="C668" s="18" t="s">
        <v>182</v>
      </c>
      <c r="D668" s="18">
        <v>33</v>
      </c>
      <c r="E668" s="18" t="s">
        <v>43</v>
      </c>
      <c r="F668" s="18" t="s">
        <v>36</v>
      </c>
      <c r="G668" s="18">
        <v>171</v>
      </c>
    </row>
    <row r="669" spans="1:7" x14ac:dyDescent="0.2">
      <c r="A669" s="18" t="s">
        <v>82</v>
      </c>
      <c r="B669" s="18" t="s">
        <v>178</v>
      </c>
      <c r="C669" s="18" t="s">
        <v>182</v>
      </c>
      <c r="D669" s="18">
        <v>34</v>
      </c>
      <c r="E669" s="18" t="s">
        <v>44</v>
      </c>
      <c r="F669" s="18" t="s">
        <v>36</v>
      </c>
      <c r="G669" s="18">
        <v>57</v>
      </c>
    </row>
    <row r="670" spans="1:7" x14ac:dyDescent="0.2">
      <c r="A670" s="18" t="s">
        <v>82</v>
      </c>
      <c r="B670" s="18" t="s">
        <v>178</v>
      </c>
      <c r="C670" s="18" t="s">
        <v>182</v>
      </c>
      <c r="D670" s="18">
        <v>35</v>
      </c>
      <c r="E670" s="18" t="s">
        <v>79</v>
      </c>
      <c r="F670" s="18" t="s">
        <v>36</v>
      </c>
      <c r="G670" s="18">
        <v>346</v>
      </c>
    </row>
    <row r="671" spans="1:7" x14ac:dyDescent="0.2">
      <c r="A671" s="18" t="s">
        <v>82</v>
      </c>
      <c r="B671" s="18" t="s">
        <v>178</v>
      </c>
      <c r="C671" s="18" t="s">
        <v>182</v>
      </c>
      <c r="D671" s="18">
        <v>36</v>
      </c>
      <c r="E671" s="18" t="s">
        <v>64</v>
      </c>
      <c r="F671" s="18" t="s">
        <v>36</v>
      </c>
      <c r="G671" s="18">
        <v>468</v>
      </c>
    </row>
    <row r="672" spans="1:7" x14ac:dyDescent="0.2">
      <c r="A672" s="18" t="s">
        <v>82</v>
      </c>
      <c r="B672" s="18" t="s">
        <v>178</v>
      </c>
      <c r="C672" s="18" t="s">
        <v>182</v>
      </c>
      <c r="D672" s="18">
        <v>40</v>
      </c>
      <c r="E672" s="18" t="s">
        <v>40</v>
      </c>
      <c r="F672" s="18" t="s">
        <v>36</v>
      </c>
      <c r="G672" s="18">
        <v>11</v>
      </c>
    </row>
    <row r="673" spans="1:7" x14ac:dyDescent="0.2">
      <c r="A673" s="18" t="s">
        <v>82</v>
      </c>
      <c r="B673" s="18" t="s">
        <v>178</v>
      </c>
      <c r="C673" s="18" t="s">
        <v>182</v>
      </c>
      <c r="D673" s="18">
        <v>41</v>
      </c>
      <c r="E673" s="18" t="s">
        <v>41</v>
      </c>
      <c r="F673" s="18" t="s">
        <v>36</v>
      </c>
      <c r="G673" s="18">
        <v>171</v>
      </c>
    </row>
    <row r="674" spans="1:7" x14ac:dyDescent="0.2">
      <c r="A674" s="18" t="s">
        <v>82</v>
      </c>
      <c r="B674" s="18" t="s">
        <v>178</v>
      </c>
      <c r="C674" s="18" t="s">
        <v>182</v>
      </c>
      <c r="D674" s="18">
        <v>42</v>
      </c>
      <c r="E674" s="18" t="s">
        <v>42</v>
      </c>
      <c r="F674" s="18" t="s">
        <v>36</v>
      </c>
      <c r="G674" s="18">
        <v>19</v>
      </c>
    </row>
    <row r="675" spans="1:7" x14ac:dyDescent="0.2">
      <c r="A675" s="18" t="s">
        <v>82</v>
      </c>
      <c r="B675" s="18" t="s">
        <v>178</v>
      </c>
      <c r="C675" s="18" t="s">
        <v>182</v>
      </c>
      <c r="D675" s="18">
        <v>43</v>
      </c>
      <c r="E675" s="18" t="s">
        <v>43</v>
      </c>
      <c r="F675" s="18" t="s">
        <v>36</v>
      </c>
      <c r="G675" s="18">
        <v>2</v>
      </c>
    </row>
    <row r="676" spans="1:7" x14ac:dyDescent="0.2">
      <c r="A676" s="18" t="s">
        <v>82</v>
      </c>
      <c r="B676" s="18" t="s">
        <v>178</v>
      </c>
      <c r="C676" s="18" t="s">
        <v>182</v>
      </c>
      <c r="D676" s="18">
        <v>45</v>
      </c>
      <c r="E676" s="18" t="s">
        <v>79</v>
      </c>
      <c r="F676" s="18" t="s">
        <v>36</v>
      </c>
      <c r="G676" s="18">
        <v>27</v>
      </c>
    </row>
    <row r="677" spans="1:7" x14ac:dyDescent="0.2">
      <c r="A677" s="18" t="s">
        <v>82</v>
      </c>
      <c r="B677" s="18" t="s">
        <v>178</v>
      </c>
      <c r="C677" s="18" t="s">
        <v>182</v>
      </c>
      <c r="D677" s="18">
        <v>46</v>
      </c>
      <c r="E677" s="18" t="s">
        <v>64</v>
      </c>
      <c r="F677" s="18" t="s">
        <v>36</v>
      </c>
      <c r="G677" s="18">
        <v>55</v>
      </c>
    </row>
    <row r="678" spans="1:7" x14ac:dyDescent="0.2">
      <c r="A678" s="18" t="s">
        <v>82</v>
      </c>
      <c r="B678" s="18" t="s">
        <v>178</v>
      </c>
      <c r="C678" s="18" t="s">
        <v>182</v>
      </c>
      <c r="D678" s="18">
        <v>50</v>
      </c>
      <c r="E678" s="18" t="s">
        <v>40</v>
      </c>
      <c r="F678" s="18" t="s">
        <v>36</v>
      </c>
      <c r="G678" s="18">
        <v>25</v>
      </c>
    </row>
    <row r="679" spans="1:7" x14ac:dyDescent="0.2">
      <c r="A679" s="18" t="s">
        <v>82</v>
      </c>
      <c r="B679" s="18" t="s">
        <v>178</v>
      </c>
      <c r="C679" s="18" t="s">
        <v>182</v>
      </c>
      <c r="D679" s="18">
        <v>51</v>
      </c>
      <c r="E679" s="18" t="s">
        <v>41</v>
      </c>
      <c r="F679" s="18" t="s">
        <v>36</v>
      </c>
      <c r="G679" s="18">
        <v>313</v>
      </c>
    </row>
    <row r="680" spans="1:7" x14ac:dyDescent="0.2">
      <c r="A680" s="18" t="s">
        <v>82</v>
      </c>
      <c r="B680" s="18" t="s">
        <v>178</v>
      </c>
      <c r="C680" s="18" t="s">
        <v>182</v>
      </c>
      <c r="D680" s="18">
        <v>52</v>
      </c>
      <c r="E680" s="18" t="s">
        <v>42</v>
      </c>
      <c r="F680" s="18" t="s">
        <v>36</v>
      </c>
      <c r="G680" s="18">
        <v>5</v>
      </c>
    </row>
    <row r="681" spans="1:7" x14ac:dyDescent="0.2">
      <c r="A681" s="18" t="s">
        <v>82</v>
      </c>
      <c r="B681" s="18" t="s">
        <v>178</v>
      </c>
      <c r="C681" s="18" t="s">
        <v>182</v>
      </c>
      <c r="D681" s="18">
        <v>53</v>
      </c>
      <c r="E681" s="18" t="s">
        <v>43</v>
      </c>
      <c r="F681" s="18" t="s">
        <v>36</v>
      </c>
      <c r="G681" s="18">
        <v>68</v>
      </c>
    </row>
    <row r="682" spans="1:7" x14ac:dyDescent="0.2">
      <c r="A682" s="18" t="s">
        <v>82</v>
      </c>
      <c r="B682" s="18" t="s">
        <v>178</v>
      </c>
      <c r="C682" s="18" t="s">
        <v>182</v>
      </c>
      <c r="D682" s="18">
        <v>54</v>
      </c>
      <c r="E682" s="18" t="s">
        <v>44</v>
      </c>
      <c r="F682" s="18" t="s">
        <v>36</v>
      </c>
      <c r="G682" s="18">
        <v>12</v>
      </c>
    </row>
    <row r="683" spans="1:7" x14ac:dyDescent="0.2">
      <c r="A683" s="18" t="s">
        <v>82</v>
      </c>
      <c r="B683" s="18" t="s">
        <v>178</v>
      </c>
      <c r="C683" s="18" t="s">
        <v>182</v>
      </c>
      <c r="D683" s="18">
        <v>55</v>
      </c>
      <c r="E683" s="18" t="s">
        <v>79</v>
      </c>
      <c r="F683" s="18" t="s">
        <v>36</v>
      </c>
      <c r="G683" s="18">
        <v>27</v>
      </c>
    </row>
    <row r="684" spans="1:7" x14ac:dyDescent="0.2">
      <c r="A684" s="18" t="s">
        <v>82</v>
      </c>
      <c r="B684" s="18" t="s">
        <v>178</v>
      </c>
      <c r="C684" s="18" t="s">
        <v>182</v>
      </c>
      <c r="D684" s="18">
        <v>56</v>
      </c>
      <c r="E684" s="18" t="s">
        <v>64</v>
      </c>
      <c r="F684" s="18" t="s">
        <v>36</v>
      </c>
      <c r="G684" s="18">
        <v>63</v>
      </c>
    </row>
    <row r="685" spans="1:7" x14ac:dyDescent="0.2">
      <c r="A685" s="18" t="s">
        <v>82</v>
      </c>
      <c r="B685" s="18" t="s">
        <v>178</v>
      </c>
      <c r="C685" s="18" t="s">
        <v>182</v>
      </c>
      <c r="D685" s="18">
        <v>60</v>
      </c>
      <c r="E685" s="18" t="s">
        <v>40</v>
      </c>
      <c r="F685" s="18" t="s">
        <v>36</v>
      </c>
      <c r="G685" s="18">
        <v>2</v>
      </c>
    </row>
    <row r="686" spans="1:7" x14ac:dyDescent="0.2">
      <c r="A686" s="18" t="s">
        <v>82</v>
      </c>
      <c r="B686" s="18" t="s">
        <v>178</v>
      </c>
      <c r="C686" s="18" t="s">
        <v>182</v>
      </c>
      <c r="D686" s="18">
        <v>61</v>
      </c>
      <c r="E686" s="18" t="s">
        <v>41</v>
      </c>
      <c r="F686" s="18" t="s">
        <v>36</v>
      </c>
      <c r="G686" s="18">
        <v>72</v>
      </c>
    </row>
    <row r="687" spans="1:7" x14ac:dyDescent="0.2">
      <c r="A687" s="18" t="s">
        <v>82</v>
      </c>
      <c r="B687" s="18" t="s">
        <v>178</v>
      </c>
      <c r="C687" s="18" t="s">
        <v>182</v>
      </c>
      <c r="D687" s="18">
        <v>62</v>
      </c>
      <c r="E687" s="18" t="s">
        <v>42</v>
      </c>
      <c r="F687" s="18" t="s">
        <v>36</v>
      </c>
      <c r="G687" s="18">
        <v>2</v>
      </c>
    </row>
    <row r="688" spans="1:7" x14ac:dyDescent="0.2">
      <c r="A688" s="18" t="s">
        <v>82</v>
      </c>
      <c r="B688" s="18" t="s">
        <v>178</v>
      </c>
      <c r="C688" s="18" t="s">
        <v>182</v>
      </c>
      <c r="D688" s="18">
        <v>63</v>
      </c>
      <c r="E688" s="18" t="s">
        <v>43</v>
      </c>
      <c r="F688" s="18" t="s">
        <v>36</v>
      </c>
      <c r="G688" s="18">
        <v>9</v>
      </c>
    </row>
    <row r="689" spans="1:7" x14ac:dyDescent="0.2">
      <c r="A689" s="18" t="s">
        <v>82</v>
      </c>
      <c r="B689" s="18" t="s">
        <v>178</v>
      </c>
      <c r="C689" s="18" t="s">
        <v>182</v>
      </c>
      <c r="D689" s="18">
        <v>65</v>
      </c>
      <c r="E689" s="18" t="s">
        <v>79</v>
      </c>
      <c r="F689" s="18" t="s">
        <v>36</v>
      </c>
      <c r="G689" s="18">
        <v>12</v>
      </c>
    </row>
    <row r="690" spans="1:7" x14ac:dyDescent="0.2">
      <c r="A690" s="18" t="s">
        <v>82</v>
      </c>
      <c r="B690" s="18" t="s">
        <v>178</v>
      </c>
      <c r="C690" s="18" t="s">
        <v>182</v>
      </c>
      <c r="D690" s="18">
        <v>66</v>
      </c>
      <c r="E690" s="18" t="s">
        <v>64</v>
      </c>
      <c r="F690" s="18" t="s">
        <v>36</v>
      </c>
      <c r="G690" s="18">
        <v>11</v>
      </c>
    </row>
    <row r="691" spans="1:7" x14ac:dyDescent="0.2">
      <c r="A691" s="18" t="s">
        <v>82</v>
      </c>
      <c r="B691" s="18" t="s">
        <v>178</v>
      </c>
      <c r="C691" s="18" t="s">
        <v>182</v>
      </c>
      <c r="D691" s="18">
        <v>70</v>
      </c>
      <c r="E691" s="18" t="s">
        <v>40</v>
      </c>
      <c r="F691" s="18" t="s">
        <v>36</v>
      </c>
      <c r="G691" s="18">
        <v>138</v>
      </c>
    </row>
    <row r="692" spans="1:7" x14ac:dyDescent="0.2">
      <c r="A692" s="18" t="s">
        <v>82</v>
      </c>
      <c r="B692" s="18" t="s">
        <v>178</v>
      </c>
      <c r="C692" s="18" t="s">
        <v>182</v>
      </c>
      <c r="D692" s="18">
        <v>71</v>
      </c>
      <c r="E692" s="18" t="s">
        <v>41</v>
      </c>
      <c r="F692" s="18" t="s">
        <v>36</v>
      </c>
      <c r="G692" s="18">
        <v>3259</v>
      </c>
    </row>
    <row r="693" spans="1:7" x14ac:dyDescent="0.2">
      <c r="A693" s="18" t="s">
        <v>82</v>
      </c>
      <c r="B693" s="18" t="s">
        <v>178</v>
      </c>
      <c r="C693" s="18" t="s">
        <v>182</v>
      </c>
      <c r="D693" s="18">
        <v>72</v>
      </c>
      <c r="E693" s="18" t="s">
        <v>42</v>
      </c>
      <c r="F693" s="18" t="s">
        <v>36</v>
      </c>
      <c r="G693" s="18">
        <v>117</v>
      </c>
    </row>
    <row r="694" spans="1:7" x14ac:dyDescent="0.2">
      <c r="A694" s="18" t="s">
        <v>82</v>
      </c>
      <c r="B694" s="18" t="s">
        <v>178</v>
      </c>
      <c r="C694" s="18" t="s">
        <v>182</v>
      </c>
      <c r="D694" s="18">
        <v>73</v>
      </c>
      <c r="E694" s="18" t="s">
        <v>43</v>
      </c>
      <c r="F694" s="18" t="s">
        <v>36</v>
      </c>
      <c r="G694" s="18">
        <v>49</v>
      </c>
    </row>
    <row r="695" spans="1:7" x14ac:dyDescent="0.2">
      <c r="A695" s="18" t="s">
        <v>82</v>
      </c>
      <c r="B695" s="18" t="s">
        <v>178</v>
      </c>
      <c r="C695" s="18" t="s">
        <v>182</v>
      </c>
      <c r="D695" s="18">
        <v>74</v>
      </c>
      <c r="E695" s="18" t="s">
        <v>44</v>
      </c>
      <c r="F695" s="18" t="s">
        <v>36</v>
      </c>
      <c r="G695" s="18">
        <v>13</v>
      </c>
    </row>
    <row r="696" spans="1:7" x14ac:dyDescent="0.2">
      <c r="A696" s="18" t="s">
        <v>82</v>
      </c>
      <c r="B696" s="18" t="s">
        <v>178</v>
      </c>
      <c r="C696" s="18" t="s">
        <v>182</v>
      </c>
      <c r="D696" s="18">
        <v>75</v>
      </c>
      <c r="E696" s="18" t="s">
        <v>79</v>
      </c>
      <c r="F696" s="18" t="s">
        <v>36</v>
      </c>
      <c r="G696" s="18">
        <v>208</v>
      </c>
    </row>
    <row r="697" spans="1:7" x14ac:dyDescent="0.2">
      <c r="A697" s="18" t="s">
        <v>82</v>
      </c>
      <c r="B697" s="18" t="s">
        <v>178</v>
      </c>
      <c r="C697" s="18" t="s">
        <v>182</v>
      </c>
      <c r="D697" s="18">
        <v>76</v>
      </c>
      <c r="E697" s="18" t="s">
        <v>64</v>
      </c>
      <c r="F697" s="18" t="s">
        <v>36</v>
      </c>
      <c r="G697" s="18">
        <v>360</v>
      </c>
    </row>
    <row r="698" spans="1:7" x14ac:dyDescent="0.2">
      <c r="A698" s="18" t="s">
        <v>82</v>
      </c>
      <c r="B698" s="18" t="s">
        <v>178</v>
      </c>
      <c r="C698" s="18" t="s">
        <v>182</v>
      </c>
      <c r="D698" s="18">
        <v>80</v>
      </c>
      <c r="E698" s="18" t="s">
        <v>168</v>
      </c>
      <c r="F698" s="18" t="s">
        <v>36</v>
      </c>
      <c r="G698" s="18">
        <v>255</v>
      </c>
    </row>
    <row r="699" spans="1:7" x14ac:dyDescent="0.2">
      <c r="A699" s="18" t="s">
        <v>82</v>
      </c>
      <c r="B699" s="18" t="s">
        <v>178</v>
      </c>
      <c r="C699" s="18" t="s">
        <v>182</v>
      </c>
      <c r="D699" s="18">
        <v>81</v>
      </c>
      <c r="E699" s="18" t="s">
        <v>46</v>
      </c>
      <c r="F699" s="18" t="s">
        <v>36</v>
      </c>
      <c r="G699" s="18">
        <v>1499</v>
      </c>
    </row>
    <row r="700" spans="1:7" x14ac:dyDescent="0.2">
      <c r="A700" s="18" t="s">
        <v>82</v>
      </c>
      <c r="B700" s="18" t="s">
        <v>178</v>
      </c>
      <c r="C700" s="18" t="s">
        <v>182</v>
      </c>
      <c r="D700" s="18">
        <v>82</v>
      </c>
      <c r="E700" s="18" t="s">
        <v>47</v>
      </c>
      <c r="F700" s="18" t="s">
        <v>36</v>
      </c>
      <c r="G700" s="18">
        <v>959</v>
      </c>
    </row>
    <row r="701" spans="1:7" x14ac:dyDescent="0.2">
      <c r="A701" s="18" t="s">
        <v>82</v>
      </c>
      <c r="B701" s="18" t="s">
        <v>178</v>
      </c>
      <c r="C701" s="18" t="s">
        <v>182</v>
      </c>
      <c r="D701" s="18">
        <v>83</v>
      </c>
      <c r="E701" s="18" t="s">
        <v>48</v>
      </c>
      <c r="F701" s="18" t="s">
        <v>36</v>
      </c>
      <c r="G701" s="18">
        <v>3282</v>
      </c>
    </row>
    <row r="702" spans="1:7" x14ac:dyDescent="0.2">
      <c r="A702" s="18" t="s">
        <v>82</v>
      </c>
      <c r="B702" s="18" t="s">
        <v>178</v>
      </c>
      <c r="C702" s="18" t="s">
        <v>182</v>
      </c>
      <c r="D702" s="18">
        <v>84</v>
      </c>
      <c r="E702" s="18" t="s">
        <v>49</v>
      </c>
      <c r="F702" s="18" t="s">
        <v>36</v>
      </c>
      <c r="G702" s="18">
        <v>184</v>
      </c>
    </row>
    <row r="703" spans="1:7" x14ac:dyDescent="0.2">
      <c r="A703" s="18" t="s">
        <v>82</v>
      </c>
      <c r="B703" s="18" t="s">
        <v>178</v>
      </c>
      <c r="C703" s="18" t="s">
        <v>182</v>
      </c>
      <c r="D703" s="18">
        <v>85</v>
      </c>
      <c r="E703" s="18" t="s">
        <v>64</v>
      </c>
      <c r="F703" s="18" t="s">
        <v>36</v>
      </c>
      <c r="G703" s="18">
        <v>443</v>
      </c>
    </row>
    <row r="704" spans="1:7" x14ac:dyDescent="0.2">
      <c r="A704" s="18" t="s">
        <v>82</v>
      </c>
      <c r="B704" s="18" t="s">
        <v>178</v>
      </c>
      <c r="C704" s="18" t="s">
        <v>182</v>
      </c>
      <c r="D704" s="18">
        <v>90</v>
      </c>
      <c r="E704" s="18" t="s">
        <v>169</v>
      </c>
      <c r="F704" s="18" t="s">
        <v>36</v>
      </c>
      <c r="G704" s="18">
        <v>270</v>
      </c>
    </row>
    <row r="705" spans="1:7" x14ac:dyDescent="0.2">
      <c r="A705" s="18" t="s">
        <v>82</v>
      </c>
      <c r="B705" s="18" t="s">
        <v>178</v>
      </c>
      <c r="C705" s="18" t="s">
        <v>182</v>
      </c>
      <c r="D705" s="18">
        <v>91</v>
      </c>
      <c r="E705" s="18" t="s">
        <v>51</v>
      </c>
      <c r="F705" s="18" t="s">
        <v>36</v>
      </c>
      <c r="G705" s="18">
        <v>73</v>
      </c>
    </row>
    <row r="706" spans="1:7" x14ac:dyDescent="0.2">
      <c r="A706" s="18" t="s">
        <v>82</v>
      </c>
      <c r="B706" s="18" t="s">
        <v>178</v>
      </c>
      <c r="C706" s="18" t="s">
        <v>182</v>
      </c>
      <c r="D706" s="18">
        <v>92</v>
      </c>
      <c r="E706" s="18" t="s">
        <v>170</v>
      </c>
      <c r="F706" s="18" t="s">
        <v>36</v>
      </c>
      <c r="G706" s="18">
        <v>41</v>
      </c>
    </row>
    <row r="707" spans="1:7" x14ac:dyDescent="0.2">
      <c r="A707" s="18" t="s">
        <v>82</v>
      </c>
      <c r="B707" s="18" t="s">
        <v>178</v>
      </c>
      <c r="C707" s="18" t="s">
        <v>182</v>
      </c>
      <c r="D707" s="18">
        <v>93</v>
      </c>
      <c r="E707" s="18" t="s">
        <v>75</v>
      </c>
      <c r="F707" s="18" t="s">
        <v>36</v>
      </c>
      <c r="G707" s="18">
        <v>29</v>
      </c>
    </row>
    <row r="708" spans="1:7" x14ac:dyDescent="0.2">
      <c r="A708" s="18" t="s">
        <v>82</v>
      </c>
      <c r="B708" s="18" t="s">
        <v>178</v>
      </c>
      <c r="C708" s="18" t="s">
        <v>182</v>
      </c>
      <c r="D708" s="18">
        <v>94</v>
      </c>
      <c r="E708" s="18" t="s">
        <v>80</v>
      </c>
      <c r="F708" s="18" t="s">
        <v>36</v>
      </c>
      <c r="G708" s="18">
        <v>183</v>
      </c>
    </row>
    <row r="709" spans="1:7" x14ac:dyDescent="0.2">
      <c r="A709" s="18" t="s">
        <v>82</v>
      </c>
      <c r="B709" s="18" t="s">
        <v>178</v>
      </c>
      <c r="C709" s="18" t="s">
        <v>182</v>
      </c>
      <c r="D709" s="18">
        <v>95</v>
      </c>
      <c r="E709" s="18" t="s">
        <v>64</v>
      </c>
      <c r="F709" s="18" t="s">
        <v>36</v>
      </c>
      <c r="G709" s="18">
        <v>175</v>
      </c>
    </row>
    <row r="710" spans="1:7" x14ac:dyDescent="0.2">
      <c r="A710" s="18" t="s">
        <v>82</v>
      </c>
      <c r="B710" s="18" t="s">
        <v>183</v>
      </c>
      <c r="C710" s="18" t="s">
        <v>184</v>
      </c>
      <c r="D710" s="18">
        <v>10</v>
      </c>
      <c r="E710" s="18" t="s">
        <v>32</v>
      </c>
      <c r="F710" s="18" t="s">
        <v>33</v>
      </c>
      <c r="G710" s="18">
        <v>718</v>
      </c>
    </row>
    <row r="711" spans="1:7" x14ac:dyDescent="0.2">
      <c r="A711" s="18" t="s">
        <v>82</v>
      </c>
      <c r="B711" s="18" t="s">
        <v>183</v>
      </c>
      <c r="C711" s="18" t="s">
        <v>184</v>
      </c>
      <c r="D711" s="18">
        <v>100</v>
      </c>
      <c r="E711" s="18" t="s">
        <v>167</v>
      </c>
      <c r="F711" s="18" t="s">
        <v>36</v>
      </c>
      <c r="G711" s="18">
        <v>2486</v>
      </c>
    </row>
    <row r="712" spans="1:7" x14ac:dyDescent="0.2">
      <c r="A712" s="18" t="s">
        <v>82</v>
      </c>
      <c r="B712" s="18" t="s">
        <v>183</v>
      </c>
      <c r="C712" s="18" t="s">
        <v>184</v>
      </c>
      <c r="D712" s="18">
        <v>11</v>
      </c>
      <c r="E712" s="18" t="s">
        <v>134</v>
      </c>
      <c r="F712" s="18" t="s">
        <v>33</v>
      </c>
      <c r="G712" s="18">
        <v>325</v>
      </c>
    </row>
    <row r="713" spans="1:7" x14ac:dyDescent="0.2">
      <c r="A713" s="18" t="s">
        <v>82</v>
      </c>
      <c r="B713" s="18" t="s">
        <v>183</v>
      </c>
      <c r="C713" s="18" t="s">
        <v>184</v>
      </c>
      <c r="D713" s="18">
        <v>110</v>
      </c>
      <c r="E713" s="18" t="s">
        <v>54</v>
      </c>
      <c r="F713" s="18" t="s">
        <v>55</v>
      </c>
      <c r="G713" s="18">
        <v>356</v>
      </c>
    </row>
    <row r="714" spans="1:7" x14ac:dyDescent="0.2">
      <c r="A714" s="18" t="s">
        <v>82</v>
      </c>
      <c r="B714" s="18" t="s">
        <v>183</v>
      </c>
      <c r="C714" s="18" t="s">
        <v>184</v>
      </c>
      <c r="D714" s="18">
        <v>111</v>
      </c>
      <c r="E714" s="18" t="s">
        <v>56</v>
      </c>
      <c r="F714" s="18" t="s">
        <v>55</v>
      </c>
      <c r="G714" s="18">
        <v>684</v>
      </c>
    </row>
    <row r="715" spans="1:7" x14ac:dyDescent="0.2">
      <c r="A715" s="18" t="s">
        <v>82</v>
      </c>
      <c r="B715" s="18" t="s">
        <v>183</v>
      </c>
      <c r="C715" s="18" t="s">
        <v>184</v>
      </c>
      <c r="D715" s="18">
        <v>112</v>
      </c>
      <c r="E715" s="18" t="s">
        <v>57</v>
      </c>
      <c r="F715" s="18" t="s">
        <v>55</v>
      </c>
      <c r="G715" s="18">
        <v>576</v>
      </c>
    </row>
    <row r="716" spans="1:7" x14ac:dyDescent="0.2">
      <c r="A716" s="18" t="s">
        <v>82</v>
      </c>
      <c r="B716" s="18" t="s">
        <v>183</v>
      </c>
      <c r="C716" s="18" t="s">
        <v>184</v>
      </c>
      <c r="D716" s="18">
        <v>113</v>
      </c>
      <c r="E716" s="18" t="s">
        <v>73</v>
      </c>
      <c r="F716" s="18" t="s">
        <v>55</v>
      </c>
      <c r="G716" s="18">
        <v>816</v>
      </c>
    </row>
    <row r="717" spans="1:7" x14ac:dyDescent="0.2">
      <c r="A717" s="18" t="s">
        <v>82</v>
      </c>
      <c r="B717" s="18" t="s">
        <v>183</v>
      </c>
      <c r="C717" s="18" t="s">
        <v>184</v>
      </c>
      <c r="D717" s="18">
        <v>120</v>
      </c>
      <c r="E717" s="18" t="s">
        <v>58</v>
      </c>
      <c r="F717" s="18" t="s">
        <v>55</v>
      </c>
      <c r="G717" s="18">
        <v>516</v>
      </c>
    </row>
    <row r="718" spans="1:7" x14ac:dyDescent="0.2">
      <c r="A718" s="18" t="s">
        <v>82</v>
      </c>
      <c r="B718" s="18" t="s">
        <v>183</v>
      </c>
      <c r="C718" s="18" t="s">
        <v>184</v>
      </c>
      <c r="D718" s="18">
        <v>121</v>
      </c>
      <c r="E718" s="18" t="s">
        <v>59</v>
      </c>
      <c r="F718" s="18" t="s">
        <v>55</v>
      </c>
      <c r="G718" s="18">
        <v>1172</v>
      </c>
    </row>
    <row r="719" spans="1:7" x14ac:dyDescent="0.2">
      <c r="A719" s="18" t="s">
        <v>82</v>
      </c>
      <c r="B719" s="18" t="s">
        <v>183</v>
      </c>
      <c r="C719" s="18" t="s">
        <v>184</v>
      </c>
      <c r="D719" s="18">
        <v>122</v>
      </c>
      <c r="E719" s="18" t="s">
        <v>74</v>
      </c>
      <c r="F719" s="18" t="s">
        <v>55</v>
      </c>
      <c r="G719" s="18">
        <v>125</v>
      </c>
    </row>
    <row r="720" spans="1:7" x14ac:dyDescent="0.2">
      <c r="A720" s="18" t="s">
        <v>82</v>
      </c>
      <c r="B720" s="18" t="s">
        <v>183</v>
      </c>
      <c r="C720" s="18" t="s">
        <v>184</v>
      </c>
      <c r="D720" s="18">
        <v>123</v>
      </c>
      <c r="E720" s="18" t="s">
        <v>75</v>
      </c>
      <c r="F720" s="18" t="s">
        <v>55</v>
      </c>
      <c r="G720" s="18">
        <v>998</v>
      </c>
    </row>
    <row r="721" spans="1:7" x14ac:dyDescent="0.2">
      <c r="A721" s="18" t="s">
        <v>82</v>
      </c>
      <c r="B721" s="18" t="s">
        <v>183</v>
      </c>
      <c r="C721" s="18" t="s">
        <v>184</v>
      </c>
      <c r="D721" s="18">
        <v>13</v>
      </c>
      <c r="E721" s="18" t="s">
        <v>135</v>
      </c>
      <c r="F721" s="18" t="s">
        <v>33</v>
      </c>
      <c r="G721" s="18">
        <v>807</v>
      </c>
    </row>
    <row r="722" spans="1:7" x14ac:dyDescent="0.2">
      <c r="A722" s="18" t="s">
        <v>82</v>
      </c>
      <c r="B722" s="18" t="s">
        <v>183</v>
      </c>
      <c r="C722" s="18" t="s">
        <v>184</v>
      </c>
      <c r="D722" s="18">
        <v>130</v>
      </c>
      <c r="E722" s="18" t="s">
        <v>60</v>
      </c>
      <c r="F722" s="18" t="s">
        <v>55</v>
      </c>
      <c r="G722" s="18">
        <v>2691</v>
      </c>
    </row>
    <row r="723" spans="1:7" x14ac:dyDescent="0.2">
      <c r="A723" s="18" t="s">
        <v>82</v>
      </c>
      <c r="B723" s="18" t="s">
        <v>183</v>
      </c>
      <c r="C723" s="18" t="s">
        <v>184</v>
      </c>
      <c r="D723" s="18">
        <v>131</v>
      </c>
      <c r="E723" s="18" t="s">
        <v>61</v>
      </c>
      <c r="F723" s="18" t="s">
        <v>55</v>
      </c>
      <c r="G723" s="18">
        <v>70</v>
      </c>
    </row>
    <row r="724" spans="1:7" x14ac:dyDescent="0.2">
      <c r="A724" s="18" t="s">
        <v>82</v>
      </c>
      <c r="B724" s="18" t="s">
        <v>183</v>
      </c>
      <c r="C724" s="18" t="s">
        <v>184</v>
      </c>
      <c r="D724" s="18">
        <v>132</v>
      </c>
      <c r="E724" s="18" t="s">
        <v>46</v>
      </c>
      <c r="F724" s="18" t="s">
        <v>55</v>
      </c>
      <c r="G724" s="18">
        <v>1211</v>
      </c>
    </row>
    <row r="725" spans="1:7" x14ac:dyDescent="0.2">
      <c r="A725" s="18" t="s">
        <v>82</v>
      </c>
      <c r="B725" s="18" t="s">
        <v>183</v>
      </c>
      <c r="C725" s="18" t="s">
        <v>184</v>
      </c>
      <c r="D725" s="18">
        <v>133</v>
      </c>
      <c r="E725" s="18" t="s">
        <v>62</v>
      </c>
      <c r="F725" s="18" t="s">
        <v>55</v>
      </c>
      <c r="G725" s="18">
        <v>661</v>
      </c>
    </row>
    <row r="726" spans="1:7" x14ac:dyDescent="0.2">
      <c r="A726" s="18" t="s">
        <v>82</v>
      </c>
      <c r="B726" s="18" t="s">
        <v>183</v>
      </c>
      <c r="C726" s="18" t="s">
        <v>184</v>
      </c>
      <c r="D726" s="18">
        <v>134</v>
      </c>
      <c r="E726" s="18" t="s">
        <v>76</v>
      </c>
      <c r="F726" s="18" t="s">
        <v>55</v>
      </c>
      <c r="G726" s="18">
        <v>736</v>
      </c>
    </row>
    <row r="727" spans="1:7" x14ac:dyDescent="0.2">
      <c r="A727" s="18" t="s">
        <v>82</v>
      </c>
      <c r="B727" s="18" t="s">
        <v>183</v>
      </c>
      <c r="C727" s="18" t="s">
        <v>184</v>
      </c>
      <c r="D727" s="18">
        <v>135</v>
      </c>
      <c r="E727" s="18" t="s">
        <v>79</v>
      </c>
      <c r="F727" s="18" t="s">
        <v>55</v>
      </c>
      <c r="G727" s="18">
        <v>76</v>
      </c>
    </row>
    <row r="728" spans="1:7" x14ac:dyDescent="0.2">
      <c r="A728" s="18" t="s">
        <v>82</v>
      </c>
      <c r="B728" s="18" t="s">
        <v>183</v>
      </c>
      <c r="C728" s="18" t="s">
        <v>184</v>
      </c>
      <c r="D728" s="18">
        <v>14</v>
      </c>
      <c r="E728" s="18" t="s">
        <v>75</v>
      </c>
      <c r="F728" s="18" t="s">
        <v>33</v>
      </c>
      <c r="G728" s="18">
        <v>4</v>
      </c>
    </row>
    <row r="729" spans="1:7" x14ac:dyDescent="0.2">
      <c r="A729" s="18" t="s">
        <v>82</v>
      </c>
      <c r="B729" s="18" t="s">
        <v>183</v>
      </c>
      <c r="C729" s="18" t="s">
        <v>184</v>
      </c>
      <c r="D729" s="18">
        <v>140</v>
      </c>
      <c r="E729" s="18" t="s">
        <v>63</v>
      </c>
      <c r="F729" s="18" t="s">
        <v>55</v>
      </c>
      <c r="G729" s="18">
        <v>154</v>
      </c>
    </row>
    <row r="730" spans="1:7" x14ac:dyDescent="0.2">
      <c r="A730" s="18" t="s">
        <v>82</v>
      </c>
      <c r="B730" s="18" t="s">
        <v>183</v>
      </c>
      <c r="C730" s="18" t="s">
        <v>184</v>
      </c>
      <c r="D730" s="18">
        <v>141</v>
      </c>
      <c r="E730" s="18" t="s">
        <v>64</v>
      </c>
      <c r="F730" s="18" t="s">
        <v>55</v>
      </c>
      <c r="G730" s="18">
        <v>2466</v>
      </c>
    </row>
    <row r="731" spans="1:7" x14ac:dyDescent="0.2">
      <c r="A731" s="18" t="s">
        <v>82</v>
      </c>
      <c r="B731" s="18" t="s">
        <v>183</v>
      </c>
      <c r="C731" s="18" t="s">
        <v>184</v>
      </c>
      <c r="D731" s="18">
        <v>142</v>
      </c>
      <c r="E731" s="18" t="s">
        <v>117</v>
      </c>
      <c r="F731" s="18" t="s">
        <v>55</v>
      </c>
      <c r="G731" s="18">
        <v>869</v>
      </c>
    </row>
    <row r="732" spans="1:7" x14ac:dyDescent="0.2">
      <c r="A732" s="18" t="s">
        <v>82</v>
      </c>
      <c r="B732" s="18" t="s">
        <v>183</v>
      </c>
      <c r="C732" s="18" t="s">
        <v>184</v>
      </c>
      <c r="D732" s="18">
        <v>143</v>
      </c>
      <c r="E732" s="18" t="s">
        <v>77</v>
      </c>
      <c r="F732" s="18" t="s">
        <v>55</v>
      </c>
      <c r="G732" s="18">
        <v>214</v>
      </c>
    </row>
    <row r="733" spans="1:7" x14ac:dyDescent="0.2">
      <c r="A733" s="18" t="s">
        <v>82</v>
      </c>
      <c r="B733" s="18" t="s">
        <v>183</v>
      </c>
      <c r="C733" s="18" t="s">
        <v>184</v>
      </c>
      <c r="D733" s="18">
        <v>144</v>
      </c>
      <c r="E733" s="18" t="s">
        <v>81</v>
      </c>
      <c r="F733" s="18" t="s">
        <v>55</v>
      </c>
      <c r="G733" s="18">
        <v>261</v>
      </c>
    </row>
    <row r="734" spans="1:7" x14ac:dyDescent="0.2">
      <c r="A734" s="18" t="s">
        <v>82</v>
      </c>
      <c r="B734" s="18" t="s">
        <v>183</v>
      </c>
      <c r="C734" s="18" t="s">
        <v>184</v>
      </c>
      <c r="D734" s="18">
        <v>15</v>
      </c>
      <c r="E734" s="18" t="s">
        <v>64</v>
      </c>
      <c r="F734" s="18" t="s">
        <v>33</v>
      </c>
      <c r="G734" s="18">
        <v>69</v>
      </c>
    </row>
    <row r="735" spans="1:7" x14ac:dyDescent="0.2">
      <c r="A735" s="18" t="s">
        <v>82</v>
      </c>
      <c r="B735" s="18" t="s">
        <v>183</v>
      </c>
      <c r="C735" s="18" t="s">
        <v>184</v>
      </c>
      <c r="D735" s="18">
        <v>20</v>
      </c>
      <c r="E735" s="18" t="s">
        <v>35</v>
      </c>
      <c r="F735" s="18" t="s">
        <v>36</v>
      </c>
      <c r="G735" s="18">
        <v>3389</v>
      </c>
    </row>
    <row r="736" spans="1:7" x14ac:dyDescent="0.2">
      <c r="A736" s="18" t="s">
        <v>82</v>
      </c>
      <c r="B736" s="18" t="s">
        <v>183</v>
      </c>
      <c r="C736" s="18" t="s">
        <v>184</v>
      </c>
      <c r="D736" s="18">
        <v>21</v>
      </c>
      <c r="E736" s="18" t="s">
        <v>37</v>
      </c>
      <c r="F736" s="18" t="s">
        <v>36</v>
      </c>
      <c r="G736" s="18">
        <v>1795</v>
      </c>
    </row>
    <row r="737" spans="1:7" x14ac:dyDescent="0.2">
      <c r="A737" s="18" t="s">
        <v>82</v>
      </c>
      <c r="B737" s="18" t="s">
        <v>183</v>
      </c>
      <c r="C737" s="18" t="s">
        <v>184</v>
      </c>
      <c r="D737" s="18">
        <v>22</v>
      </c>
      <c r="E737" s="18" t="s">
        <v>38</v>
      </c>
      <c r="F737" s="18" t="s">
        <v>36</v>
      </c>
      <c r="G737" s="18">
        <v>911</v>
      </c>
    </row>
    <row r="738" spans="1:7" x14ac:dyDescent="0.2">
      <c r="A738" s="18" t="s">
        <v>82</v>
      </c>
      <c r="B738" s="18" t="s">
        <v>183</v>
      </c>
      <c r="C738" s="18" t="s">
        <v>184</v>
      </c>
      <c r="D738" s="18">
        <v>23</v>
      </c>
      <c r="E738" s="18" t="s">
        <v>39</v>
      </c>
      <c r="F738" s="18" t="s">
        <v>36</v>
      </c>
      <c r="G738" s="18">
        <v>7718</v>
      </c>
    </row>
    <row r="739" spans="1:7" x14ac:dyDescent="0.2">
      <c r="A739" s="18" t="s">
        <v>82</v>
      </c>
      <c r="B739" s="18" t="s">
        <v>183</v>
      </c>
      <c r="C739" s="18" t="s">
        <v>184</v>
      </c>
      <c r="D739" s="18">
        <v>24</v>
      </c>
      <c r="E739" s="18" t="s">
        <v>64</v>
      </c>
      <c r="F739" s="18" t="s">
        <v>36</v>
      </c>
      <c r="G739" s="18">
        <v>878</v>
      </c>
    </row>
    <row r="740" spans="1:7" x14ac:dyDescent="0.2">
      <c r="A740" s="18" t="s">
        <v>82</v>
      </c>
      <c r="B740" s="18" t="s">
        <v>183</v>
      </c>
      <c r="C740" s="18" t="s">
        <v>184</v>
      </c>
      <c r="D740" s="18">
        <v>25</v>
      </c>
      <c r="E740" s="18" t="s">
        <v>35</v>
      </c>
      <c r="F740" s="18" t="s">
        <v>36</v>
      </c>
      <c r="G740" s="18">
        <v>24</v>
      </c>
    </row>
    <row r="741" spans="1:7" x14ac:dyDescent="0.2">
      <c r="A741" s="18" t="s">
        <v>82</v>
      </c>
      <c r="B741" s="18" t="s">
        <v>183</v>
      </c>
      <c r="C741" s="18" t="s">
        <v>184</v>
      </c>
      <c r="D741" s="18">
        <v>26</v>
      </c>
      <c r="E741" s="18" t="s">
        <v>64</v>
      </c>
      <c r="F741" s="18" t="s">
        <v>36</v>
      </c>
      <c r="G741" s="18">
        <v>2</v>
      </c>
    </row>
    <row r="742" spans="1:7" x14ac:dyDescent="0.2">
      <c r="A742" s="18" t="s">
        <v>82</v>
      </c>
      <c r="B742" s="18" t="s">
        <v>183</v>
      </c>
      <c r="C742" s="18" t="s">
        <v>184</v>
      </c>
      <c r="D742" s="18">
        <v>30</v>
      </c>
      <c r="E742" s="18" t="s">
        <v>40</v>
      </c>
      <c r="F742" s="18" t="s">
        <v>36</v>
      </c>
      <c r="G742" s="18">
        <v>300</v>
      </c>
    </row>
    <row r="743" spans="1:7" x14ac:dyDescent="0.2">
      <c r="A743" s="18" t="s">
        <v>82</v>
      </c>
      <c r="B743" s="18" t="s">
        <v>183</v>
      </c>
      <c r="C743" s="18" t="s">
        <v>184</v>
      </c>
      <c r="D743" s="18">
        <v>31</v>
      </c>
      <c r="E743" s="18" t="s">
        <v>41</v>
      </c>
      <c r="F743" s="18" t="s">
        <v>36</v>
      </c>
      <c r="G743" s="18">
        <v>5852</v>
      </c>
    </row>
    <row r="744" spans="1:7" x14ac:dyDescent="0.2">
      <c r="A744" s="18" t="s">
        <v>82</v>
      </c>
      <c r="B744" s="18" t="s">
        <v>183</v>
      </c>
      <c r="C744" s="18" t="s">
        <v>184</v>
      </c>
      <c r="D744" s="18">
        <v>32</v>
      </c>
      <c r="E744" s="18" t="s">
        <v>42</v>
      </c>
      <c r="F744" s="18" t="s">
        <v>36</v>
      </c>
      <c r="G744" s="18">
        <v>109</v>
      </c>
    </row>
    <row r="745" spans="1:7" x14ac:dyDescent="0.2">
      <c r="A745" s="18" t="s">
        <v>82</v>
      </c>
      <c r="B745" s="18" t="s">
        <v>183</v>
      </c>
      <c r="C745" s="18" t="s">
        <v>184</v>
      </c>
      <c r="D745" s="18">
        <v>33</v>
      </c>
      <c r="E745" s="18" t="s">
        <v>43</v>
      </c>
      <c r="F745" s="18" t="s">
        <v>36</v>
      </c>
      <c r="G745" s="18">
        <v>176</v>
      </c>
    </row>
    <row r="746" spans="1:7" x14ac:dyDescent="0.2">
      <c r="A746" s="18" t="s">
        <v>82</v>
      </c>
      <c r="B746" s="18" t="s">
        <v>183</v>
      </c>
      <c r="C746" s="18" t="s">
        <v>184</v>
      </c>
      <c r="D746" s="18">
        <v>34</v>
      </c>
      <c r="E746" s="18" t="s">
        <v>44</v>
      </c>
      <c r="F746" s="18" t="s">
        <v>36</v>
      </c>
      <c r="G746" s="18">
        <v>50</v>
      </c>
    </row>
    <row r="747" spans="1:7" x14ac:dyDescent="0.2">
      <c r="A747" s="18" t="s">
        <v>82</v>
      </c>
      <c r="B747" s="18" t="s">
        <v>183</v>
      </c>
      <c r="C747" s="18" t="s">
        <v>184</v>
      </c>
      <c r="D747" s="18">
        <v>35</v>
      </c>
      <c r="E747" s="18" t="s">
        <v>79</v>
      </c>
      <c r="F747" s="18" t="s">
        <v>36</v>
      </c>
      <c r="G747" s="18">
        <v>272</v>
      </c>
    </row>
    <row r="748" spans="1:7" x14ac:dyDescent="0.2">
      <c r="A748" s="18" t="s">
        <v>82</v>
      </c>
      <c r="B748" s="18" t="s">
        <v>183</v>
      </c>
      <c r="C748" s="18" t="s">
        <v>184</v>
      </c>
      <c r="D748" s="18">
        <v>36</v>
      </c>
      <c r="E748" s="18" t="s">
        <v>64</v>
      </c>
      <c r="F748" s="18" t="s">
        <v>36</v>
      </c>
      <c r="G748" s="18">
        <v>375</v>
      </c>
    </row>
    <row r="749" spans="1:7" x14ac:dyDescent="0.2">
      <c r="A749" s="18" t="s">
        <v>82</v>
      </c>
      <c r="B749" s="18" t="s">
        <v>183</v>
      </c>
      <c r="C749" s="18" t="s">
        <v>184</v>
      </c>
      <c r="D749" s="18">
        <v>40</v>
      </c>
      <c r="E749" s="18" t="s">
        <v>40</v>
      </c>
      <c r="F749" s="18" t="s">
        <v>36</v>
      </c>
      <c r="G749" s="18">
        <v>5</v>
      </c>
    </row>
    <row r="750" spans="1:7" x14ac:dyDescent="0.2">
      <c r="A750" s="18" t="s">
        <v>82</v>
      </c>
      <c r="B750" s="18" t="s">
        <v>183</v>
      </c>
      <c r="C750" s="18" t="s">
        <v>184</v>
      </c>
      <c r="D750" s="18">
        <v>41</v>
      </c>
      <c r="E750" s="18" t="s">
        <v>41</v>
      </c>
      <c r="F750" s="18" t="s">
        <v>36</v>
      </c>
      <c r="G750" s="18">
        <v>155</v>
      </c>
    </row>
    <row r="751" spans="1:7" x14ac:dyDescent="0.2">
      <c r="A751" s="18" t="s">
        <v>82</v>
      </c>
      <c r="B751" s="18" t="s">
        <v>183</v>
      </c>
      <c r="C751" s="18" t="s">
        <v>184</v>
      </c>
      <c r="D751" s="18">
        <v>42</v>
      </c>
      <c r="E751" s="18" t="s">
        <v>42</v>
      </c>
      <c r="F751" s="18" t="s">
        <v>36</v>
      </c>
      <c r="G751" s="18">
        <v>15</v>
      </c>
    </row>
    <row r="752" spans="1:7" x14ac:dyDescent="0.2">
      <c r="A752" s="18" t="s">
        <v>82</v>
      </c>
      <c r="B752" s="18" t="s">
        <v>183</v>
      </c>
      <c r="C752" s="18" t="s">
        <v>184</v>
      </c>
      <c r="D752" s="18">
        <v>43</v>
      </c>
      <c r="E752" s="18" t="s">
        <v>43</v>
      </c>
      <c r="F752" s="18" t="s">
        <v>36</v>
      </c>
      <c r="G752" s="18">
        <v>3</v>
      </c>
    </row>
    <row r="753" spans="1:7" x14ac:dyDescent="0.2">
      <c r="A753" s="18" t="s">
        <v>82</v>
      </c>
      <c r="B753" s="18" t="s">
        <v>183</v>
      </c>
      <c r="C753" s="18" t="s">
        <v>184</v>
      </c>
      <c r="D753" s="18">
        <v>45</v>
      </c>
      <c r="E753" s="18" t="s">
        <v>79</v>
      </c>
      <c r="F753" s="18" t="s">
        <v>36</v>
      </c>
      <c r="G753" s="18">
        <v>14</v>
      </c>
    </row>
    <row r="754" spans="1:7" x14ac:dyDescent="0.2">
      <c r="A754" s="18" t="s">
        <v>82</v>
      </c>
      <c r="B754" s="18" t="s">
        <v>183</v>
      </c>
      <c r="C754" s="18" t="s">
        <v>184</v>
      </c>
      <c r="D754" s="18">
        <v>46</v>
      </c>
      <c r="E754" s="18" t="s">
        <v>64</v>
      </c>
      <c r="F754" s="18" t="s">
        <v>36</v>
      </c>
      <c r="G754" s="18">
        <v>54</v>
      </c>
    </row>
    <row r="755" spans="1:7" x14ac:dyDescent="0.2">
      <c r="A755" s="18" t="s">
        <v>82</v>
      </c>
      <c r="B755" s="18" t="s">
        <v>183</v>
      </c>
      <c r="C755" s="18" t="s">
        <v>184</v>
      </c>
      <c r="D755" s="18">
        <v>50</v>
      </c>
      <c r="E755" s="18" t="s">
        <v>40</v>
      </c>
      <c r="F755" s="18" t="s">
        <v>36</v>
      </c>
      <c r="G755" s="18">
        <v>17</v>
      </c>
    </row>
    <row r="756" spans="1:7" x14ac:dyDescent="0.2">
      <c r="A756" s="18" t="s">
        <v>82</v>
      </c>
      <c r="B756" s="18" t="s">
        <v>183</v>
      </c>
      <c r="C756" s="18" t="s">
        <v>184</v>
      </c>
      <c r="D756" s="18">
        <v>51</v>
      </c>
      <c r="E756" s="18" t="s">
        <v>41</v>
      </c>
      <c r="F756" s="18" t="s">
        <v>36</v>
      </c>
      <c r="G756" s="18">
        <v>248</v>
      </c>
    </row>
    <row r="757" spans="1:7" x14ac:dyDescent="0.2">
      <c r="A757" s="18" t="s">
        <v>82</v>
      </c>
      <c r="B757" s="18" t="s">
        <v>183</v>
      </c>
      <c r="C757" s="18" t="s">
        <v>184</v>
      </c>
      <c r="D757" s="18">
        <v>52</v>
      </c>
      <c r="E757" s="18" t="s">
        <v>42</v>
      </c>
      <c r="F757" s="18" t="s">
        <v>36</v>
      </c>
      <c r="G757" s="18">
        <v>8</v>
      </c>
    </row>
    <row r="758" spans="1:7" x14ac:dyDescent="0.2">
      <c r="A758" s="18" t="s">
        <v>82</v>
      </c>
      <c r="B758" s="18" t="s">
        <v>183</v>
      </c>
      <c r="C758" s="18" t="s">
        <v>184</v>
      </c>
      <c r="D758" s="18">
        <v>53</v>
      </c>
      <c r="E758" s="18" t="s">
        <v>43</v>
      </c>
      <c r="F758" s="18" t="s">
        <v>36</v>
      </c>
      <c r="G758" s="18">
        <v>41</v>
      </c>
    </row>
    <row r="759" spans="1:7" x14ac:dyDescent="0.2">
      <c r="A759" s="18" t="s">
        <v>82</v>
      </c>
      <c r="B759" s="18" t="s">
        <v>183</v>
      </c>
      <c r="C759" s="18" t="s">
        <v>184</v>
      </c>
      <c r="D759" s="18">
        <v>54</v>
      </c>
      <c r="E759" s="18" t="s">
        <v>44</v>
      </c>
      <c r="F759" s="18" t="s">
        <v>36</v>
      </c>
      <c r="G759" s="18">
        <v>12</v>
      </c>
    </row>
    <row r="760" spans="1:7" x14ac:dyDescent="0.2">
      <c r="A760" s="18" t="s">
        <v>82</v>
      </c>
      <c r="B760" s="18" t="s">
        <v>183</v>
      </c>
      <c r="C760" s="18" t="s">
        <v>184</v>
      </c>
      <c r="D760" s="18">
        <v>55</v>
      </c>
      <c r="E760" s="18" t="s">
        <v>79</v>
      </c>
      <c r="F760" s="18" t="s">
        <v>36</v>
      </c>
      <c r="G760" s="18">
        <v>26</v>
      </c>
    </row>
    <row r="761" spans="1:7" x14ac:dyDescent="0.2">
      <c r="A761" s="18" t="s">
        <v>82</v>
      </c>
      <c r="B761" s="18" t="s">
        <v>183</v>
      </c>
      <c r="C761" s="18" t="s">
        <v>184</v>
      </c>
      <c r="D761" s="18">
        <v>56</v>
      </c>
      <c r="E761" s="18" t="s">
        <v>64</v>
      </c>
      <c r="F761" s="18" t="s">
        <v>36</v>
      </c>
      <c r="G761" s="18">
        <v>53</v>
      </c>
    </row>
    <row r="762" spans="1:7" x14ac:dyDescent="0.2">
      <c r="A762" s="18" t="s">
        <v>82</v>
      </c>
      <c r="B762" s="18" t="s">
        <v>183</v>
      </c>
      <c r="C762" s="18" t="s">
        <v>184</v>
      </c>
      <c r="D762" s="18">
        <v>60</v>
      </c>
      <c r="E762" s="18" t="s">
        <v>40</v>
      </c>
      <c r="F762" s="18" t="s">
        <v>36</v>
      </c>
      <c r="G762" s="18">
        <v>8</v>
      </c>
    </row>
    <row r="763" spans="1:7" x14ac:dyDescent="0.2">
      <c r="A763" s="18" t="s">
        <v>82</v>
      </c>
      <c r="B763" s="18" t="s">
        <v>183</v>
      </c>
      <c r="C763" s="18" t="s">
        <v>184</v>
      </c>
      <c r="D763" s="18">
        <v>61</v>
      </c>
      <c r="E763" s="18" t="s">
        <v>41</v>
      </c>
      <c r="F763" s="18" t="s">
        <v>36</v>
      </c>
      <c r="G763" s="18">
        <v>68</v>
      </c>
    </row>
    <row r="764" spans="1:7" x14ac:dyDescent="0.2">
      <c r="A764" s="18" t="s">
        <v>82</v>
      </c>
      <c r="B764" s="18" t="s">
        <v>183</v>
      </c>
      <c r="C764" s="18" t="s">
        <v>184</v>
      </c>
      <c r="D764" s="18">
        <v>62</v>
      </c>
      <c r="E764" s="18" t="s">
        <v>42</v>
      </c>
      <c r="F764" s="18" t="s">
        <v>36</v>
      </c>
      <c r="G764" s="18">
        <v>2</v>
      </c>
    </row>
    <row r="765" spans="1:7" x14ac:dyDescent="0.2">
      <c r="A765" s="18" t="s">
        <v>82</v>
      </c>
      <c r="B765" s="18" t="s">
        <v>183</v>
      </c>
      <c r="C765" s="18" t="s">
        <v>184</v>
      </c>
      <c r="D765" s="18">
        <v>64</v>
      </c>
      <c r="E765" s="18" t="s">
        <v>44</v>
      </c>
      <c r="F765" s="18" t="s">
        <v>36</v>
      </c>
      <c r="G765" s="18">
        <v>1</v>
      </c>
    </row>
    <row r="766" spans="1:7" x14ac:dyDescent="0.2">
      <c r="A766" s="18" t="s">
        <v>82</v>
      </c>
      <c r="B766" s="18" t="s">
        <v>183</v>
      </c>
      <c r="C766" s="18" t="s">
        <v>184</v>
      </c>
      <c r="D766" s="18">
        <v>65</v>
      </c>
      <c r="E766" s="18" t="s">
        <v>79</v>
      </c>
      <c r="F766" s="18" t="s">
        <v>36</v>
      </c>
      <c r="G766" s="18">
        <v>8</v>
      </c>
    </row>
    <row r="767" spans="1:7" x14ac:dyDescent="0.2">
      <c r="A767" s="18" t="s">
        <v>82</v>
      </c>
      <c r="B767" s="18" t="s">
        <v>183</v>
      </c>
      <c r="C767" s="18" t="s">
        <v>184</v>
      </c>
      <c r="D767" s="18">
        <v>66</v>
      </c>
      <c r="E767" s="18" t="s">
        <v>64</v>
      </c>
      <c r="F767" s="18" t="s">
        <v>36</v>
      </c>
      <c r="G767" s="18">
        <v>9</v>
      </c>
    </row>
    <row r="768" spans="1:7" x14ac:dyDescent="0.2">
      <c r="A768" s="18" t="s">
        <v>82</v>
      </c>
      <c r="B768" s="18" t="s">
        <v>183</v>
      </c>
      <c r="C768" s="18" t="s">
        <v>184</v>
      </c>
      <c r="D768" s="18">
        <v>70</v>
      </c>
      <c r="E768" s="18" t="s">
        <v>40</v>
      </c>
      <c r="F768" s="18" t="s">
        <v>36</v>
      </c>
      <c r="G768" s="18">
        <v>94</v>
      </c>
    </row>
    <row r="769" spans="1:7" x14ac:dyDescent="0.2">
      <c r="A769" s="18" t="s">
        <v>82</v>
      </c>
      <c r="B769" s="18" t="s">
        <v>183</v>
      </c>
      <c r="C769" s="18" t="s">
        <v>184</v>
      </c>
      <c r="D769" s="18">
        <v>71</v>
      </c>
      <c r="E769" s="18" t="s">
        <v>41</v>
      </c>
      <c r="F769" s="18" t="s">
        <v>36</v>
      </c>
      <c r="G769" s="18">
        <v>2802</v>
      </c>
    </row>
    <row r="770" spans="1:7" x14ac:dyDescent="0.2">
      <c r="A770" s="18" t="s">
        <v>82</v>
      </c>
      <c r="B770" s="18" t="s">
        <v>183</v>
      </c>
      <c r="C770" s="18" t="s">
        <v>184</v>
      </c>
      <c r="D770" s="18">
        <v>72</v>
      </c>
      <c r="E770" s="18" t="s">
        <v>42</v>
      </c>
      <c r="F770" s="18" t="s">
        <v>36</v>
      </c>
      <c r="G770" s="18">
        <v>93</v>
      </c>
    </row>
    <row r="771" spans="1:7" x14ac:dyDescent="0.2">
      <c r="A771" s="18" t="s">
        <v>82</v>
      </c>
      <c r="B771" s="18" t="s">
        <v>183</v>
      </c>
      <c r="C771" s="18" t="s">
        <v>184</v>
      </c>
      <c r="D771" s="18">
        <v>73</v>
      </c>
      <c r="E771" s="18" t="s">
        <v>43</v>
      </c>
      <c r="F771" s="18" t="s">
        <v>36</v>
      </c>
      <c r="G771" s="18">
        <v>36</v>
      </c>
    </row>
    <row r="772" spans="1:7" x14ac:dyDescent="0.2">
      <c r="A772" s="18" t="s">
        <v>82</v>
      </c>
      <c r="B772" s="18" t="s">
        <v>183</v>
      </c>
      <c r="C772" s="18" t="s">
        <v>184</v>
      </c>
      <c r="D772" s="18">
        <v>74</v>
      </c>
      <c r="E772" s="18" t="s">
        <v>44</v>
      </c>
      <c r="F772" s="18" t="s">
        <v>36</v>
      </c>
      <c r="G772" s="18">
        <v>15</v>
      </c>
    </row>
    <row r="773" spans="1:7" x14ac:dyDescent="0.2">
      <c r="A773" s="18" t="s">
        <v>82</v>
      </c>
      <c r="B773" s="18" t="s">
        <v>183</v>
      </c>
      <c r="C773" s="18" t="s">
        <v>184</v>
      </c>
      <c r="D773" s="18">
        <v>75</v>
      </c>
      <c r="E773" s="18" t="s">
        <v>79</v>
      </c>
      <c r="F773" s="18" t="s">
        <v>36</v>
      </c>
      <c r="G773" s="18">
        <v>147</v>
      </c>
    </row>
    <row r="774" spans="1:7" x14ac:dyDescent="0.2">
      <c r="A774" s="18" t="s">
        <v>82</v>
      </c>
      <c r="B774" s="18" t="s">
        <v>183</v>
      </c>
      <c r="C774" s="18" t="s">
        <v>184</v>
      </c>
      <c r="D774" s="18">
        <v>76</v>
      </c>
      <c r="E774" s="18" t="s">
        <v>64</v>
      </c>
      <c r="F774" s="18" t="s">
        <v>36</v>
      </c>
      <c r="G774" s="18">
        <v>322</v>
      </c>
    </row>
    <row r="775" spans="1:7" x14ac:dyDescent="0.2">
      <c r="A775" s="18" t="s">
        <v>82</v>
      </c>
      <c r="B775" s="18" t="s">
        <v>183</v>
      </c>
      <c r="C775" s="18" t="s">
        <v>184</v>
      </c>
      <c r="D775" s="18">
        <v>80</v>
      </c>
      <c r="E775" s="18" t="s">
        <v>168</v>
      </c>
      <c r="F775" s="18" t="s">
        <v>36</v>
      </c>
      <c r="G775" s="18">
        <v>133</v>
      </c>
    </row>
    <row r="776" spans="1:7" x14ac:dyDescent="0.2">
      <c r="A776" s="18" t="s">
        <v>82</v>
      </c>
      <c r="B776" s="18" t="s">
        <v>183</v>
      </c>
      <c r="C776" s="18" t="s">
        <v>184</v>
      </c>
      <c r="D776" s="18">
        <v>81</v>
      </c>
      <c r="E776" s="18" t="s">
        <v>46</v>
      </c>
      <c r="F776" s="18" t="s">
        <v>36</v>
      </c>
      <c r="G776" s="18">
        <v>1398</v>
      </c>
    </row>
    <row r="777" spans="1:7" x14ac:dyDescent="0.2">
      <c r="A777" s="18" t="s">
        <v>82</v>
      </c>
      <c r="B777" s="18" t="s">
        <v>183</v>
      </c>
      <c r="C777" s="18" t="s">
        <v>184</v>
      </c>
      <c r="D777" s="18">
        <v>82</v>
      </c>
      <c r="E777" s="18" t="s">
        <v>47</v>
      </c>
      <c r="F777" s="18" t="s">
        <v>36</v>
      </c>
      <c r="G777" s="18">
        <v>831</v>
      </c>
    </row>
    <row r="778" spans="1:7" x14ac:dyDescent="0.2">
      <c r="A778" s="18" t="s">
        <v>82</v>
      </c>
      <c r="B778" s="18" t="s">
        <v>183</v>
      </c>
      <c r="C778" s="18" t="s">
        <v>184</v>
      </c>
      <c r="D778" s="18">
        <v>83</v>
      </c>
      <c r="E778" s="18" t="s">
        <v>48</v>
      </c>
      <c r="F778" s="18" t="s">
        <v>36</v>
      </c>
      <c r="G778" s="18">
        <v>2970</v>
      </c>
    </row>
    <row r="779" spans="1:7" x14ac:dyDescent="0.2">
      <c r="A779" s="18" t="s">
        <v>82</v>
      </c>
      <c r="B779" s="18" t="s">
        <v>183</v>
      </c>
      <c r="C779" s="18" t="s">
        <v>184</v>
      </c>
      <c r="D779" s="18">
        <v>84</v>
      </c>
      <c r="E779" s="18" t="s">
        <v>49</v>
      </c>
      <c r="F779" s="18" t="s">
        <v>36</v>
      </c>
      <c r="G779" s="18">
        <v>166</v>
      </c>
    </row>
    <row r="780" spans="1:7" x14ac:dyDescent="0.2">
      <c r="A780" s="18" t="s">
        <v>82</v>
      </c>
      <c r="B780" s="18" t="s">
        <v>183</v>
      </c>
      <c r="C780" s="18" t="s">
        <v>184</v>
      </c>
      <c r="D780" s="18">
        <v>85</v>
      </c>
      <c r="E780" s="18" t="s">
        <v>64</v>
      </c>
      <c r="F780" s="18" t="s">
        <v>36</v>
      </c>
      <c r="G780" s="18">
        <v>356</v>
      </c>
    </row>
    <row r="781" spans="1:7" x14ac:dyDescent="0.2">
      <c r="A781" s="18" t="s">
        <v>82</v>
      </c>
      <c r="B781" s="18" t="s">
        <v>183</v>
      </c>
      <c r="C781" s="18" t="s">
        <v>184</v>
      </c>
      <c r="D781" s="18">
        <v>90</v>
      </c>
      <c r="E781" s="18" t="s">
        <v>169</v>
      </c>
      <c r="F781" s="18" t="s">
        <v>36</v>
      </c>
      <c r="G781" s="18">
        <v>240</v>
      </c>
    </row>
    <row r="782" spans="1:7" x14ac:dyDescent="0.2">
      <c r="A782" s="18" t="s">
        <v>82</v>
      </c>
      <c r="B782" s="18" t="s">
        <v>183</v>
      </c>
      <c r="C782" s="18" t="s">
        <v>184</v>
      </c>
      <c r="D782" s="18">
        <v>91</v>
      </c>
      <c r="E782" s="18" t="s">
        <v>51</v>
      </c>
      <c r="F782" s="18" t="s">
        <v>36</v>
      </c>
      <c r="G782" s="18">
        <v>35</v>
      </c>
    </row>
    <row r="783" spans="1:7" x14ac:dyDescent="0.2">
      <c r="A783" s="18" t="s">
        <v>82</v>
      </c>
      <c r="B783" s="18" t="s">
        <v>183</v>
      </c>
      <c r="C783" s="18" t="s">
        <v>184</v>
      </c>
      <c r="D783" s="18">
        <v>92</v>
      </c>
      <c r="E783" s="18" t="s">
        <v>170</v>
      </c>
      <c r="F783" s="18" t="s">
        <v>36</v>
      </c>
      <c r="G783" s="18">
        <v>27</v>
      </c>
    </row>
    <row r="784" spans="1:7" x14ac:dyDescent="0.2">
      <c r="A784" s="18" t="s">
        <v>82</v>
      </c>
      <c r="B784" s="18" t="s">
        <v>183</v>
      </c>
      <c r="C784" s="18" t="s">
        <v>184</v>
      </c>
      <c r="D784" s="18">
        <v>93</v>
      </c>
      <c r="E784" s="18" t="s">
        <v>75</v>
      </c>
      <c r="F784" s="18" t="s">
        <v>36</v>
      </c>
      <c r="G784" s="18">
        <v>11</v>
      </c>
    </row>
    <row r="785" spans="1:7" x14ac:dyDescent="0.2">
      <c r="A785" s="18" t="s">
        <v>82</v>
      </c>
      <c r="B785" s="18" t="s">
        <v>183</v>
      </c>
      <c r="C785" s="18" t="s">
        <v>184</v>
      </c>
      <c r="D785" s="18">
        <v>94</v>
      </c>
      <c r="E785" s="18" t="s">
        <v>80</v>
      </c>
      <c r="F785" s="18" t="s">
        <v>36</v>
      </c>
      <c r="G785" s="18">
        <v>115</v>
      </c>
    </row>
    <row r="786" spans="1:7" x14ac:dyDescent="0.2">
      <c r="A786" s="18" t="s">
        <v>82</v>
      </c>
      <c r="B786" s="18" t="s">
        <v>183</v>
      </c>
      <c r="C786" s="18" t="s">
        <v>184</v>
      </c>
      <c r="D786" s="18">
        <v>95</v>
      </c>
      <c r="E786" s="18" t="s">
        <v>64</v>
      </c>
      <c r="F786" s="18" t="s">
        <v>36</v>
      </c>
      <c r="G786" s="18">
        <v>157</v>
      </c>
    </row>
    <row r="787" spans="1:7" x14ac:dyDescent="0.2">
      <c r="A787" s="18" t="s">
        <v>83</v>
      </c>
      <c r="B787" s="18" t="s">
        <v>183</v>
      </c>
      <c r="C787" s="18" t="s">
        <v>185</v>
      </c>
      <c r="D787" s="18">
        <v>10</v>
      </c>
      <c r="E787" s="18" t="s">
        <v>32</v>
      </c>
      <c r="F787" s="18" t="s">
        <v>33</v>
      </c>
      <c r="G787" s="18">
        <v>871</v>
      </c>
    </row>
    <row r="788" spans="1:7" x14ac:dyDescent="0.2">
      <c r="A788" s="18" t="s">
        <v>83</v>
      </c>
      <c r="B788" s="18" t="s">
        <v>183</v>
      </c>
      <c r="C788" s="18" t="s">
        <v>185</v>
      </c>
      <c r="D788" s="18">
        <v>100</v>
      </c>
      <c r="E788" s="18" t="s">
        <v>167</v>
      </c>
      <c r="F788" s="18" t="s">
        <v>36</v>
      </c>
      <c r="G788" s="18">
        <v>2288</v>
      </c>
    </row>
    <row r="789" spans="1:7" x14ac:dyDescent="0.2">
      <c r="A789" s="18" t="s">
        <v>83</v>
      </c>
      <c r="B789" s="18" t="s">
        <v>183</v>
      </c>
      <c r="C789" s="18" t="s">
        <v>185</v>
      </c>
      <c r="D789" s="18">
        <v>11</v>
      </c>
      <c r="E789" s="18" t="s">
        <v>134</v>
      </c>
      <c r="F789" s="18" t="s">
        <v>33</v>
      </c>
      <c r="G789" s="18">
        <v>395</v>
      </c>
    </row>
    <row r="790" spans="1:7" x14ac:dyDescent="0.2">
      <c r="A790" s="18" t="s">
        <v>83</v>
      </c>
      <c r="B790" s="18" t="s">
        <v>183</v>
      </c>
      <c r="C790" s="18" t="s">
        <v>185</v>
      </c>
      <c r="D790" s="18">
        <v>110</v>
      </c>
      <c r="E790" s="18" t="s">
        <v>54</v>
      </c>
      <c r="F790" s="18" t="s">
        <v>55</v>
      </c>
      <c r="G790" s="18">
        <v>304</v>
      </c>
    </row>
    <row r="791" spans="1:7" x14ac:dyDescent="0.2">
      <c r="A791" s="18" t="s">
        <v>83</v>
      </c>
      <c r="B791" s="18" t="s">
        <v>183</v>
      </c>
      <c r="C791" s="18" t="s">
        <v>185</v>
      </c>
      <c r="D791" s="18">
        <v>111</v>
      </c>
      <c r="E791" s="18" t="s">
        <v>56</v>
      </c>
      <c r="F791" s="18" t="s">
        <v>55</v>
      </c>
      <c r="G791" s="18">
        <v>617</v>
      </c>
    </row>
    <row r="792" spans="1:7" x14ac:dyDescent="0.2">
      <c r="A792" s="18" t="s">
        <v>83</v>
      </c>
      <c r="B792" s="18" t="s">
        <v>183</v>
      </c>
      <c r="C792" s="18" t="s">
        <v>185</v>
      </c>
      <c r="D792" s="18">
        <v>112</v>
      </c>
      <c r="E792" s="18" t="s">
        <v>57</v>
      </c>
      <c r="F792" s="18" t="s">
        <v>55</v>
      </c>
      <c r="G792" s="18">
        <v>887</v>
      </c>
    </row>
    <row r="793" spans="1:7" x14ac:dyDescent="0.2">
      <c r="A793" s="18" t="s">
        <v>83</v>
      </c>
      <c r="B793" s="18" t="s">
        <v>183</v>
      </c>
      <c r="C793" s="18" t="s">
        <v>185</v>
      </c>
      <c r="D793" s="18">
        <v>113</v>
      </c>
      <c r="E793" s="18" t="s">
        <v>73</v>
      </c>
      <c r="F793" s="18" t="s">
        <v>55</v>
      </c>
      <c r="G793" s="18">
        <v>1008</v>
      </c>
    </row>
    <row r="794" spans="1:7" x14ac:dyDescent="0.2">
      <c r="A794" s="18" t="s">
        <v>83</v>
      </c>
      <c r="B794" s="18" t="s">
        <v>183</v>
      </c>
      <c r="C794" s="18" t="s">
        <v>185</v>
      </c>
      <c r="D794" s="18">
        <v>120</v>
      </c>
      <c r="E794" s="18" t="s">
        <v>58</v>
      </c>
      <c r="F794" s="18" t="s">
        <v>55</v>
      </c>
      <c r="G794" s="18">
        <v>619</v>
      </c>
    </row>
    <row r="795" spans="1:7" x14ac:dyDescent="0.2">
      <c r="A795" s="18" t="s">
        <v>83</v>
      </c>
      <c r="B795" s="18" t="s">
        <v>183</v>
      </c>
      <c r="C795" s="18" t="s">
        <v>185</v>
      </c>
      <c r="D795" s="18">
        <v>121</v>
      </c>
      <c r="E795" s="18" t="s">
        <v>59</v>
      </c>
      <c r="F795" s="18" t="s">
        <v>55</v>
      </c>
      <c r="G795" s="18">
        <v>1367</v>
      </c>
    </row>
    <row r="796" spans="1:7" x14ac:dyDescent="0.2">
      <c r="A796" s="18" t="s">
        <v>83</v>
      </c>
      <c r="B796" s="18" t="s">
        <v>183</v>
      </c>
      <c r="C796" s="18" t="s">
        <v>185</v>
      </c>
      <c r="D796" s="18">
        <v>122</v>
      </c>
      <c r="E796" s="18" t="s">
        <v>74</v>
      </c>
      <c r="F796" s="18" t="s">
        <v>55</v>
      </c>
      <c r="G796" s="18">
        <v>421</v>
      </c>
    </row>
    <row r="797" spans="1:7" x14ac:dyDescent="0.2">
      <c r="A797" s="18" t="s">
        <v>83</v>
      </c>
      <c r="B797" s="18" t="s">
        <v>183</v>
      </c>
      <c r="C797" s="18" t="s">
        <v>185</v>
      </c>
      <c r="D797" s="18">
        <v>123</v>
      </c>
      <c r="E797" s="18" t="s">
        <v>75</v>
      </c>
      <c r="F797" s="18" t="s">
        <v>55</v>
      </c>
      <c r="G797" s="18">
        <v>1823</v>
      </c>
    </row>
    <row r="798" spans="1:7" x14ac:dyDescent="0.2">
      <c r="A798" s="18" t="s">
        <v>83</v>
      </c>
      <c r="B798" s="18" t="s">
        <v>183</v>
      </c>
      <c r="C798" s="18" t="s">
        <v>185</v>
      </c>
      <c r="D798" s="18">
        <v>13</v>
      </c>
      <c r="E798" s="18" t="s">
        <v>135</v>
      </c>
      <c r="F798" s="18" t="s">
        <v>33</v>
      </c>
      <c r="G798" s="18">
        <v>686</v>
      </c>
    </row>
    <row r="799" spans="1:7" x14ac:dyDescent="0.2">
      <c r="A799" s="18" t="s">
        <v>83</v>
      </c>
      <c r="B799" s="18" t="s">
        <v>183</v>
      </c>
      <c r="C799" s="18" t="s">
        <v>185</v>
      </c>
      <c r="D799" s="18">
        <v>130</v>
      </c>
      <c r="E799" s="18" t="s">
        <v>60</v>
      </c>
      <c r="F799" s="18" t="s">
        <v>55</v>
      </c>
      <c r="G799" s="18">
        <v>3955</v>
      </c>
    </row>
    <row r="800" spans="1:7" x14ac:dyDescent="0.2">
      <c r="A800" s="18" t="s">
        <v>83</v>
      </c>
      <c r="B800" s="18" t="s">
        <v>183</v>
      </c>
      <c r="C800" s="18" t="s">
        <v>185</v>
      </c>
      <c r="D800" s="18">
        <v>131</v>
      </c>
      <c r="E800" s="18" t="s">
        <v>61</v>
      </c>
      <c r="F800" s="18" t="s">
        <v>55</v>
      </c>
      <c r="G800" s="18">
        <v>44</v>
      </c>
    </row>
    <row r="801" spans="1:7" x14ac:dyDescent="0.2">
      <c r="A801" s="18" t="s">
        <v>83</v>
      </c>
      <c r="B801" s="18" t="s">
        <v>183</v>
      </c>
      <c r="C801" s="18" t="s">
        <v>185</v>
      </c>
      <c r="D801" s="18">
        <v>132</v>
      </c>
      <c r="E801" s="18" t="s">
        <v>46</v>
      </c>
      <c r="F801" s="18" t="s">
        <v>55</v>
      </c>
      <c r="G801" s="18">
        <v>676</v>
      </c>
    </row>
    <row r="802" spans="1:7" x14ac:dyDescent="0.2">
      <c r="A802" s="18" t="s">
        <v>83</v>
      </c>
      <c r="B802" s="18" t="s">
        <v>183</v>
      </c>
      <c r="C802" s="18" t="s">
        <v>185</v>
      </c>
      <c r="D802" s="18">
        <v>133</v>
      </c>
      <c r="E802" s="18" t="s">
        <v>62</v>
      </c>
      <c r="F802" s="18" t="s">
        <v>55</v>
      </c>
      <c r="G802" s="18">
        <v>358</v>
      </c>
    </row>
    <row r="803" spans="1:7" x14ac:dyDescent="0.2">
      <c r="A803" s="18" t="s">
        <v>83</v>
      </c>
      <c r="B803" s="18" t="s">
        <v>183</v>
      </c>
      <c r="C803" s="18" t="s">
        <v>185</v>
      </c>
      <c r="D803" s="18">
        <v>134</v>
      </c>
      <c r="E803" s="18" t="s">
        <v>76</v>
      </c>
      <c r="F803" s="18" t="s">
        <v>55</v>
      </c>
      <c r="G803" s="18">
        <v>621</v>
      </c>
    </row>
    <row r="804" spans="1:7" x14ac:dyDescent="0.2">
      <c r="A804" s="18" t="s">
        <v>83</v>
      </c>
      <c r="B804" s="18" t="s">
        <v>183</v>
      </c>
      <c r="C804" s="18" t="s">
        <v>185</v>
      </c>
      <c r="D804" s="18">
        <v>135</v>
      </c>
      <c r="E804" s="18" t="s">
        <v>79</v>
      </c>
      <c r="F804" s="18" t="s">
        <v>55</v>
      </c>
      <c r="G804" s="18">
        <v>61</v>
      </c>
    </row>
    <row r="805" spans="1:7" x14ac:dyDescent="0.2">
      <c r="A805" s="18" t="s">
        <v>83</v>
      </c>
      <c r="B805" s="18" t="s">
        <v>183</v>
      </c>
      <c r="C805" s="18" t="s">
        <v>185</v>
      </c>
      <c r="D805" s="18">
        <v>14</v>
      </c>
      <c r="E805" s="18" t="s">
        <v>75</v>
      </c>
      <c r="F805" s="18" t="s">
        <v>33</v>
      </c>
      <c r="G805" s="18">
        <v>17</v>
      </c>
    </row>
    <row r="806" spans="1:7" x14ac:dyDescent="0.2">
      <c r="A806" s="18" t="s">
        <v>83</v>
      </c>
      <c r="B806" s="18" t="s">
        <v>183</v>
      </c>
      <c r="C806" s="18" t="s">
        <v>185</v>
      </c>
      <c r="D806" s="18">
        <v>140</v>
      </c>
      <c r="E806" s="18" t="s">
        <v>63</v>
      </c>
      <c r="F806" s="18" t="s">
        <v>55</v>
      </c>
      <c r="G806" s="18">
        <v>148</v>
      </c>
    </row>
    <row r="807" spans="1:7" x14ac:dyDescent="0.2">
      <c r="A807" s="18" t="s">
        <v>83</v>
      </c>
      <c r="B807" s="18" t="s">
        <v>183</v>
      </c>
      <c r="C807" s="18" t="s">
        <v>185</v>
      </c>
      <c r="D807" s="18">
        <v>141</v>
      </c>
      <c r="E807" s="18" t="s">
        <v>64</v>
      </c>
      <c r="F807" s="18" t="s">
        <v>55</v>
      </c>
      <c r="G807" s="18">
        <v>2588</v>
      </c>
    </row>
    <row r="808" spans="1:7" x14ac:dyDescent="0.2">
      <c r="A808" s="18" t="s">
        <v>83</v>
      </c>
      <c r="B808" s="18" t="s">
        <v>183</v>
      </c>
      <c r="C808" s="18" t="s">
        <v>185</v>
      </c>
      <c r="D808" s="18">
        <v>142</v>
      </c>
      <c r="E808" s="18" t="s">
        <v>117</v>
      </c>
      <c r="F808" s="18" t="s">
        <v>55</v>
      </c>
      <c r="G808" s="18">
        <v>1265</v>
      </c>
    </row>
    <row r="809" spans="1:7" x14ac:dyDescent="0.2">
      <c r="A809" s="18" t="s">
        <v>83</v>
      </c>
      <c r="B809" s="18" t="s">
        <v>183</v>
      </c>
      <c r="C809" s="18" t="s">
        <v>185</v>
      </c>
      <c r="D809" s="18">
        <v>143</v>
      </c>
      <c r="E809" s="18" t="s">
        <v>77</v>
      </c>
      <c r="F809" s="18" t="s">
        <v>55</v>
      </c>
      <c r="G809" s="18">
        <v>164</v>
      </c>
    </row>
    <row r="810" spans="1:7" x14ac:dyDescent="0.2">
      <c r="A810" s="18" t="s">
        <v>83</v>
      </c>
      <c r="B810" s="18" t="s">
        <v>183</v>
      </c>
      <c r="C810" s="18" t="s">
        <v>185</v>
      </c>
      <c r="D810" s="18">
        <v>144</v>
      </c>
      <c r="E810" s="18" t="s">
        <v>81</v>
      </c>
      <c r="F810" s="18" t="s">
        <v>55</v>
      </c>
      <c r="G810" s="18">
        <v>266</v>
      </c>
    </row>
    <row r="811" spans="1:7" x14ac:dyDescent="0.2">
      <c r="A811" s="18" t="s">
        <v>83</v>
      </c>
      <c r="B811" s="18" t="s">
        <v>183</v>
      </c>
      <c r="C811" s="18" t="s">
        <v>185</v>
      </c>
      <c r="D811" s="18">
        <v>15</v>
      </c>
      <c r="E811" s="18" t="s">
        <v>64</v>
      </c>
      <c r="F811" s="18" t="s">
        <v>33</v>
      </c>
      <c r="G811" s="18">
        <v>61</v>
      </c>
    </row>
    <row r="812" spans="1:7" x14ac:dyDescent="0.2">
      <c r="A812" s="18" t="s">
        <v>83</v>
      </c>
      <c r="B812" s="18" t="s">
        <v>183</v>
      </c>
      <c r="C812" s="18" t="s">
        <v>185</v>
      </c>
      <c r="D812" s="18">
        <v>20</v>
      </c>
      <c r="E812" s="18" t="s">
        <v>35</v>
      </c>
      <c r="F812" s="18" t="s">
        <v>36</v>
      </c>
      <c r="G812" s="18">
        <v>3297</v>
      </c>
    </row>
    <row r="813" spans="1:7" x14ac:dyDescent="0.2">
      <c r="A813" s="18" t="s">
        <v>83</v>
      </c>
      <c r="B813" s="18" t="s">
        <v>183</v>
      </c>
      <c r="C813" s="18" t="s">
        <v>185</v>
      </c>
      <c r="D813" s="18">
        <v>21</v>
      </c>
      <c r="E813" s="18" t="s">
        <v>37</v>
      </c>
      <c r="F813" s="18" t="s">
        <v>36</v>
      </c>
      <c r="G813" s="18">
        <v>1829</v>
      </c>
    </row>
    <row r="814" spans="1:7" x14ac:dyDescent="0.2">
      <c r="A814" s="18" t="s">
        <v>83</v>
      </c>
      <c r="B814" s="18" t="s">
        <v>183</v>
      </c>
      <c r="C814" s="18" t="s">
        <v>185</v>
      </c>
      <c r="D814" s="18">
        <v>22</v>
      </c>
      <c r="E814" s="18" t="s">
        <v>38</v>
      </c>
      <c r="F814" s="18" t="s">
        <v>36</v>
      </c>
      <c r="G814" s="18">
        <v>841</v>
      </c>
    </row>
    <row r="815" spans="1:7" x14ac:dyDescent="0.2">
      <c r="A815" s="18" t="s">
        <v>83</v>
      </c>
      <c r="B815" s="18" t="s">
        <v>183</v>
      </c>
      <c r="C815" s="18" t="s">
        <v>185</v>
      </c>
      <c r="D815" s="18">
        <v>23</v>
      </c>
      <c r="E815" s="18" t="s">
        <v>39</v>
      </c>
      <c r="F815" s="18" t="s">
        <v>36</v>
      </c>
      <c r="G815" s="18">
        <v>8554</v>
      </c>
    </row>
    <row r="816" spans="1:7" x14ac:dyDescent="0.2">
      <c r="A816" s="18" t="s">
        <v>83</v>
      </c>
      <c r="B816" s="18" t="s">
        <v>183</v>
      </c>
      <c r="C816" s="18" t="s">
        <v>185</v>
      </c>
      <c r="D816" s="18">
        <v>24</v>
      </c>
      <c r="E816" s="18" t="s">
        <v>64</v>
      </c>
      <c r="F816" s="18" t="s">
        <v>36</v>
      </c>
      <c r="G816" s="18">
        <v>839</v>
      </c>
    </row>
    <row r="817" spans="1:7" x14ac:dyDescent="0.2">
      <c r="A817" s="18" t="s">
        <v>83</v>
      </c>
      <c r="B817" s="18" t="s">
        <v>183</v>
      </c>
      <c r="C817" s="18" t="s">
        <v>185</v>
      </c>
      <c r="D817" s="18">
        <v>25</v>
      </c>
      <c r="E817" s="18" t="s">
        <v>35</v>
      </c>
      <c r="F817" s="18" t="s">
        <v>36</v>
      </c>
      <c r="G817" s="18">
        <v>30</v>
      </c>
    </row>
    <row r="818" spans="1:7" x14ac:dyDescent="0.2">
      <c r="A818" s="18" t="s">
        <v>83</v>
      </c>
      <c r="B818" s="18" t="s">
        <v>183</v>
      </c>
      <c r="C818" s="18" t="s">
        <v>185</v>
      </c>
      <c r="D818" s="18">
        <v>26</v>
      </c>
      <c r="E818" s="18" t="s">
        <v>64</v>
      </c>
      <c r="F818" s="18" t="s">
        <v>36</v>
      </c>
      <c r="G818" s="18">
        <v>8</v>
      </c>
    </row>
    <row r="819" spans="1:7" x14ac:dyDescent="0.2">
      <c r="A819" s="18" t="s">
        <v>83</v>
      </c>
      <c r="B819" s="18" t="s">
        <v>183</v>
      </c>
      <c r="C819" s="18" t="s">
        <v>185</v>
      </c>
      <c r="D819" s="18">
        <v>30</v>
      </c>
      <c r="E819" s="18" t="s">
        <v>40</v>
      </c>
      <c r="F819" s="18" t="s">
        <v>36</v>
      </c>
      <c r="G819" s="18">
        <v>266</v>
      </c>
    </row>
    <row r="820" spans="1:7" x14ac:dyDescent="0.2">
      <c r="A820" s="18" t="s">
        <v>83</v>
      </c>
      <c r="B820" s="18" t="s">
        <v>183</v>
      </c>
      <c r="C820" s="18" t="s">
        <v>185</v>
      </c>
      <c r="D820" s="18">
        <v>31</v>
      </c>
      <c r="E820" s="18" t="s">
        <v>41</v>
      </c>
      <c r="F820" s="18" t="s">
        <v>36</v>
      </c>
      <c r="G820" s="18">
        <v>5595</v>
      </c>
    </row>
    <row r="821" spans="1:7" x14ac:dyDescent="0.2">
      <c r="A821" s="18" t="s">
        <v>83</v>
      </c>
      <c r="B821" s="18" t="s">
        <v>183</v>
      </c>
      <c r="C821" s="18" t="s">
        <v>185</v>
      </c>
      <c r="D821" s="18">
        <v>32</v>
      </c>
      <c r="E821" s="18" t="s">
        <v>42</v>
      </c>
      <c r="F821" s="18" t="s">
        <v>36</v>
      </c>
      <c r="G821" s="18">
        <v>85</v>
      </c>
    </row>
    <row r="822" spans="1:7" x14ac:dyDescent="0.2">
      <c r="A822" s="18" t="s">
        <v>83</v>
      </c>
      <c r="B822" s="18" t="s">
        <v>183</v>
      </c>
      <c r="C822" s="18" t="s">
        <v>185</v>
      </c>
      <c r="D822" s="18">
        <v>33</v>
      </c>
      <c r="E822" s="18" t="s">
        <v>43</v>
      </c>
      <c r="F822" s="18" t="s">
        <v>36</v>
      </c>
      <c r="G822" s="18">
        <v>108</v>
      </c>
    </row>
    <row r="823" spans="1:7" x14ac:dyDescent="0.2">
      <c r="A823" s="18" t="s">
        <v>83</v>
      </c>
      <c r="B823" s="18" t="s">
        <v>183</v>
      </c>
      <c r="C823" s="18" t="s">
        <v>185</v>
      </c>
      <c r="D823" s="18">
        <v>34</v>
      </c>
      <c r="E823" s="18" t="s">
        <v>44</v>
      </c>
      <c r="F823" s="18" t="s">
        <v>36</v>
      </c>
      <c r="G823" s="18">
        <v>47</v>
      </c>
    </row>
    <row r="824" spans="1:7" x14ac:dyDescent="0.2">
      <c r="A824" s="18" t="s">
        <v>83</v>
      </c>
      <c r="B824" s="18" t="s">
        <v>183</v>
      </c>
      <c r="C824" s="18" t="s">
        <v>185</v>
      </c>
      <c r="D824" s="18">
        <v>35</v>
      </c>
      <c r="E824" s="18" t="s">
        <v>79</v>
      </c>
      <c r="F824" s="18" t="s">
        <v>36</v>
      </c>
      <c r="G824" s="18">
        <v>195</v>
      </c>
    </row>
    <row r="825" spans="1:7" x14ac:dyDescent="0.2">
      <c r="A825" s="18" t="s">
        <v>83</v>
      </c>
      <c r="B825" s="18" t="s">
        <v>183</v>
      </c>
      <c r="C825" s="18" t="s">
        <v>185</v>
      </c>
      <c r="D825" s="18">
        <v>36</v>
      </c>
      <c r="E825" s="18" t="s">
        <v>64</v>
      </c>
      <c r="F825" s="18" t="s">
        <v>36</v>
      </c>
      <c r="G825" s="18">
        <v>415</v>
      </c>
    </row>
    <row r="826" spans="1:7" x14ac:dyDescent="0.2">
      <c r="A826" s="18" t="s">
        <v>83</v>
      </c>
      <c r="B826" s="18" t="s">
        <v>183</v>
      </c>
      <c r="C826" s="18" t="s">
        <v>185</v>
      </c>
      <c r="D826" s="18">
        <v>40</v>
      </c>
      <c r="E826" s="18" t="s">
        <v>40</v>
      </c>
      <c r="F826" s="18" t="s">
        <v>36</v>
      </c>
      <c r="G826" s="18">
        <v>12</v>
      </c>
    </row>
    <row r="827" spans="1:7" x14ac:dyDescent="0.2">
      <c r="A827" s="18" t="s">
        <v>83</v>
      </c>
      <c r="B827" s="18" t="s">
        <v>183</v>
      </c>
      <c r="C827" s="18" t="s">
        <v>185</v>
      </c>
      <c r="D827" s="18">
        <v>41</v>
      </c>
      <c r="E827" s="18" t="s">
        <v>41</v>
      </c>
      <c r="F827" s="18" t="s">
        <v>36</v>
      </c>
      <c r="G827" s="18">
        <v>151</v>
      </c>
    </row>
    <row r="828" spans="1:7" x14ac:dyDescent="0.2">
      <c r="A828" s="18" t="s">
        <v>83</v>
      </c>
      <c r="B828" s="18" t="s">
        <v>183</v>
      </c>
      <c r="C828" s="18" t="s">
        <v>185</v>
      </c>
      <c r="D828" s="18">
        <v>42</v>
      </c>
      <c r="E828" s="18" t="s">
        <v>42</v>
      </c>
      <c r="F828" s="18" t="s">
        <v>36</v>
      </c>
      <c r="G828" s="18">
        <v>12</v>
      </c>
    </row>
    <row r="829" spans="1:7" x14ac:dyDescent="0.2">
      <c r="A829" s="18" t="s">
        <v>83</v>
      </c>
      <c r="B829" s="18" t="s">
        <v>183</v>
      </c>
      <c r="C829" s="18" t="s">
        <v>185</v>
      </c>
      <c r="D829" s="18">
        <v>43</v>
      </c>
      <c r="E829" s="18" t="s">
        <v>43</v>
      </c>
      <c r="F829" s="18" t="s">
        <v>36</v>
      </c>
      <c r="G829" s="18">
        <v>1</v>
      </c>
    </row>
    <row r="830" spans="1:7" x14ac:dyDescent="0.2">
      <c r="A830" s="18" t="s">
        <v>83</v>
      </c>
      <c r="B830" s="18" t="s">
        <v>183</v>
      </c>
      <c r="C830" s="18" t="s">
        <v>185</v>
      </c>
      <c r="D830" s="18">
        <v>45</v>
      </c>
      <c r="E830" s="18" t="s">
        <v>79</v>
      </c>
      <c r="F830" s="18" t="s">
        <v>36</v>
      </c>
      <c r="G830" s="18">
        <v>15</v>
      </c>
    </row>
    <row r="831" spans="1:7" x14ac:dyDescent="0.2">
      <c r="A831" s="18" t="s">
        <v>83</v>
      </c>
      <c r="B831" s="18" t="s">
        <v>183</v>
      </c>
      <c r="C831" s="18" t="s">
        <v>185</v>
      </c>
      <c r="D831" s="18">
        <v>46</v>
      </c>
      <c r="E831" s="18" t="s">
        <v>64</v>
      </c>
      <c r="F831" s="18" t="s">
        <v>36</v>
      </c>
      <c r="G831" s="18">
        <v>57</v>
      </c>
    </row>
    <row r="832" spans="1:7" x14ac:dyDescent="0.2">
      <c r="A832" s="18" t="s">
        <v>83</v>
      </c>
      <c r="B832" s="18" t="s">
        <v>183</v>
      </c>
      <c r="C832" s="18" t="s">
        <v>185</v>
      </c>
      <c r="D832" s="18">
        <v>50</v>
      </c>
      <c r="E832" s="18" t="s">
        <v>40</v>
      </c>
      <c r="F832" s="18" t="s">
        <v>36</v>
      </c>
      <c r="G832" s="18">
        <v>16</v>
      </c>
    </row>
    <row r="833" spans="1:7" x14ac:dyDescent="0.2">
      <c r="A833" s="18" t="s">
        <v>83</v>
      </c>
      <c r="B833" s="18" t="s">
        <v>183</v>
      </c>
      <c r="C833" s="18" t="s">
        <v>185</v>
      </c>
      <c r="D833" s="18">
        <v>51</v>
      </c>
      <c r="E833" s="18" t="s">
        <v>41</v>
      </c>
      <c r="F833" s="18" t="s">
        <v>36</v>
      </c>
      <c r="G833" s="18">
        <v>229</v>
      </c>
    </row>
    <row r="834" spans="1:7" x14ac:dyDescent="0.2">
      <c r="A834" s="18" t="s">
        <v>83</v>
      </c>
      <c r="B834" s="18" t="s">
        <v>183</v>
      </c>
      <c r="C834" s="18" t="s">
        <v>185</v>
      </c>
      <c r="D834" s="18">
        <v>52</v>
      </c>
      <c r="E834" s="18" t="s">
        <v>42</v>
      </c>
      <c r="F834" s="18" t="s">
        <v>36</v>
      </c>
      <c r="G834" s="18">
        <v>6</v>
      </c>
    </row>
    <row r="835" spans="1:7" x14ac:dyDescent="0.2">
      <c r="A835" s="18" t="s">
        <v>83</v>
      </c>
      <c r="B835" s="18" t="s">
        <v>183</v>
      </c>
      <c r="C835" s="18" t="s">
        <v>185</v>
      </c>
      <c r="D835" s="18">
        <v>53</v>
      </c>
      <c r="E835" s="18" t="s">
        <v>43</v>
      </c>
      <c r="F835" s="18" t="s">
        <v>36</v>
      </c>
      <c r="G835" s="18">
        <v>31</v>
      </c>
    </row>
    <row r="836" spans="1:7" x14ac:dyDescent="0.2">
      <c r="A836" s="18" t="s">
        <v>83</v>
      </c>
      <c r="B836" s="18" t="s">
        <v>183</v>
      </c>
      <c r="C836" s="18" t="s">
        <v>185</v>
      </c>
      <c r="D836" s="18">
        <v>54</v>
      </c>
      <c r="E836" s="18" t="s">
        <v>44</v>
      </c>
      <c r="F836" s="18" t="s">
        <v>36</v>
      </c>
      <c r="G836" s="18">
        <v>8</v>
      </c>
    </row>
    <row r="837" spans="1:7" x14ac:dyDescent="0.2">
      <c r="A837" s="18" t="s">
        <v>83</v>
      </c>
      <c r="B837" s="18" t="s">
        <v>183</v>
      </c>
      <c r="C837" s="18" t="s">
        <v>185</v>
      </c>
      <c r="D837" s="18">
        <v>55</v>
      </c>
      <c r="E837" s="18" t="s">
        <v>79</v>
      </c>
      <c r="F837" s="18" t="s">
        <v>36</v>
      </c>
      <c r="G837" s="18">
        <v>24</v>
      </c>
    </row>
    <row r="838" spans="1:7" x14ac:dyDescent="0.2">
      <c r="A838" s="18" t="s">
        <v>83</v>
      </c>
      <c r="B838" s="18" t="s">
        <v>183</v>
      </c>
      <c r="C838" s="18" t="s">
        <v>185</v>
      </c>
      <c r="D838" s="18">
        <v>56</v>
      </c>
      <c r="E838" s="18" t="s">
        <v>64</v>
      </c>
      <c r="F838" s="18" t="s">
        <v>36</v>
      </c>
      <c r="G838" s="18">
        <v>48</v>
      </c>
    </row>
    <row r="839" spans="1:7" x14ac:dyDescent="0.2">
      <c r="A839" s="18" t="s">
        <v>83</v>
      </c>
      <c r="B839" s="18" t="s">
        <v>183</v>
      </c>
      <c r="C839" s="18" t="s">
        <v>185</v>
      </c>
      <c r="D839" s="18">
        <v>60</v>
      </c>
      <c r="E839" s="18" t="s">
        <v>40</v>
      </c>
      <c r="F839" s="18" t="s">
        <v>36</v>
      </c>
      <c r="G839" s="18">
        <v>11</v>
      </c>
    </row>
    <row r="840" spans="1:7" x14ac:dyDescent="0.2">
      <c r="A840" s="18" t="s">
        <v>83</v>
      </c>
      <c r="B840" s="18" t="s">
        <v>183</v>
      </c>
      <c r="C840" s="18" t="s">
        <v>185</v>
      </c>
      <c r="D840" s="18">
        <v>61</v>
      </c>
      <c r="E840" s="18" t="s">
        <v>41</v>
      </c>
      <c r="F840" s="18" t="s">
        <v>36</v>
      </c>
      <c r="G840" s="18">
        <v>74</v>
      </c>
    </row>
    <row r="841" spans="1:7" x14ac:dyDescent="0.2">
      <c r="A841" s="18" t="s">
        <v>83</v>
      </c>
      <c r="B841" s="18" t="s">
        <v>183</v>
      </c>
      <c r="C841" s="18" t="s">
        <v>185</v>
      </c>
      <c r="D841" s="18">
        <v>62</v>
      </c>
      <c r="E841" s="18" t="s">
        <v>42</v>
      </c>
      <c r="F841" s="18" t="s">
        <v>36</v>
      </c>
      <c r="G841" s="18">
        <v>5</v>
      </c>
    </row>
    <row r="842" spans="1:7" x14ac:dyDescent="0.2">
      <c r="A842" s="18" t="s">
        <v>83</v>
      </c>
      <c r="B842" s="18" t="s">
        <v>183</v>
      </c>
      <c r="C842" s="18" t="s">
        <v>185</v>
      </c>
      <c r="D842" s="18">
        <v>63</v>
      </c>
      <c r="E842" s="18" t="s">
        <v>43</v>
      </c>
      <c r="F842" s="18" t="s">
        <v>36</v>
      </c>
      <c r="G842" s="18">
        <v>4</v>
      </c>
    </row>
    <row r="843" spans="1:7" x14ac:dyDescent="0.2">
      <c r="A843" s="18" t="s">
        <v>83</v>
      </c>
      <c r="B843" s="18" t="s">
        <v>183</v>
      </c>
      <c r="C843" s="18" t="s">
        <v>185</v>
      </c>
      <c r="D843" s="18">
        <v>64</v>
      </c>
      <c r="E843" s="18" t="s">
        <v>44</v>
      </c>
      <c r="F843" s="18" t="s">
        <v>36</v>
      </c>
      <c r="G843" s="18">
        <v>2</v>
      </c>
    </row>
    <row r="844" spans="1:7" x14ac:dyDescent="0.2">
      <c r="A844" s="18" t="s">
        <v>83</v>
      </c>
      <c r="B844" s="18" t="s">
        <v>183</v>
      </c>
      <c r="C844" s="18" t="s">
        <v>185</v>
      </c>
      <c r="D844" s="18">
        <v>65</v>
      </c>
      <c r="E844" s="18" t="s">
        <v>79</v>
      </c>
      <c r="F844" s="18" t="s">
        <v>36</v>
      </c>
      <c r="G844" s="18">
        <v>4</v>
      </c>
    </row>
    <row r="845" spans="1:7" x14ac:dyDescent="0.2">
      <c r="A845" s="18" t="s">
        <v>83</v>
      </c>
      <c r="B845" s="18" t="s">
        <v>183</v>
      </c>
      <c r="C845" s="18" t="s">
        <v>185</v>
      </c>
      <c r="D845" s="18">
        <v>66</v>
      </c>
      <c r="E845" s="18" t="s">
        <v>64</v>
      </c>
      <c r="F845" s="18" t="s">
        <v>36</v>
      </c>
      <c r="G845" s="18">
        <v>14</v>
      </c>
    </row>
    <row r="846" spans="1:7" x14ac:dyDescent="0.2">
      <c r="A846" s="18" t="s">
        <v>83</v>
      </c>
      <c r="B846" s="18" t="s">
        <v>183</v>
      </c>
      <c r="C846" s="18" t="s">
        <v>185</v>
      </c>
      <c r="D846" s="18">
        <v>70</v>
      </c>
      <c r="E846" s="18" t="s">
        <v>40</v>
      </c>
      <c r="F846" s="18" t="s">
        <v>36</v>
      </c>
      <c r="G846" s="18">
        <v>82</v>
      </c>
    </row>
    <row r="847" spans="1:7" x14ac:dyDescent="0.2">
      <c r="A847" s="18" t="s">
        <v>83</v>
      </c>
      <c r="B847" s="18" t="s">
        <v>183</v>
      </c>
      <c r="C847" s="18" t="s">
        <v>185</v>
      </c>
      <c r="D847" s="18">
        <v>71</v>
      </c>
      <c r="E847" s="18" t="s">
        <v>41</v>
      </c>
      <c r="F847" s="18" t="s">
        <v>36</v>
      </c>
      <c r="G847" s="18">
        <v>2580</v>
      </c>
    </row>
    <row r="848" spans="1:7" x14ac:dyDescent="0.2">
      <c r="A848" s="18" t="s">
        <v>83</v>
      </c>
      <c r="B848" s="18" t="s">
        <v>183</v>
      </c>
      <c r="C848" s="18" t="s">
        <v>185</v>
      </c>
      <c r="D848" s="18">
        <v>72</v>
      </c>
      <c r="E848" s="18" t="s">
        <v>42</v>
      </c>
      <c r="F848" s="18" t="s">
        <v>36</v>
      </c>
      <c r="G848" s="18">
        <v>89</v>
      </c>
    </row>
    <row r="849" spans="1:7" x14ac:dyDescent="0.2">
      <c r="A849" s="18" t="s">
        <v>83</v>
      </c>
      <c r="B849" s="18" t="s">
        <v>183</v>
      </c>
      <c r="C849" s="18" t="s">
        <v>185</v>
      </c>
      <c r="D849" s="18">
        <v>73</v>
      </c>
      <c r="E849" s="18" t="s">
        <v>43</v>
      </c>
      <c r="F849" s="18" t="s">
        <v>36</v>
      </c>
      <c r="G849" s="18">
        <v>40</v>
      </c>
    </row>
    <row r="850" spans="1:7" x14ac:dyDescent="0.2">
      <c r="A850" s="18" t="s">
        <v>83</v>
      </c>
      <c r="B850" s="18" t="s">
        <v>183</v>
      </c>
      <c r="C850" s="18" t="s">
        <v>185</v>
      </c>
      <c r="D850" s="18">
        <v>74</v>
      </c>
      <c r="E850" s="18" t="s">
        <v>44</v>
      </c>
      <c r="F850" s="18" t="s">
        <v>36</v>
      </c>
      <c r="G850" s="18">
        <v>11</v>
      </c>
    </row>
    <row r="851" spans="1:7" x14ac:dyDescent="0.2">
      <c r="A851" s="18" t="s">
        <v>83</v>
      </c>
      <c r="B851" s="18" t="s">
        <v>183</v>
      </c>
      <c r="C851" s="18" t="s">
        <v>185</v>
      </c>
      <c r="D851" s="18">
        <v>75</v>
      </c>
      <c r="E851" s="18" t="s">
        <v>79</v>
      </c>
      <c r="F851" s="18" t="s">
        <v>36</v>
      </c>
      <c r="G851" s="18">
        <v>129</v>
      </c>
    </row>
    <row r="852" spans="1:7" x14ac:dyDescent="0.2">
      <c r="A852" s="18" t="s">
        <v>83</v>
      </c>
      <c r="B852" s="18" t="s">
        <v>183</v>
      </c>
      <c r="C852" s="18" t="s">
        <v>185</v>
      </c>
      <c r="D852" s="18">
        <v>76</v>
      </c>
      <c r="E852" s="18" t="s">
        <v>64</v>
      </c>
      <c r="F852" s="18" t="s">
        <v>36</v>
      </c>
      <c r="G852" s="18">
        <v>334</v>
      </c>
    </row>
    <row r="853" spans="1:7" x14ac:dyDescent="0.2">
      <c r="A853" s="18" t="s">
        <v>83</v>
      </c>
      <c r="B853" s="18" t="s">
        <v>183</v>
      </c>
      <c r="C853" s="18" t="s">
        <v>185</v>
      </c>
      <c r="D853" s="18">
        <v>80</v>
      </c>
      <c r="E853" s="18" t="s">
        <v>168</v>
      </c>
      <c r="F853" s="18" t="s">
        <v>36</v>
      </c>
      <c r="G853" s="18">
        <v>242</v>
      </c>
    </row>
    <row r="854" spans="1:7" x14ac:dyDescent="0.2">
      <c r="A854" s="18" t="s">
        <v>83</v>
      </c>
      <c r="B854" s="18" t="s">
        <v>183</v>
      </c>
      <c r="C854" s="18" t="s">
        <v>185</v>
      </c>
      <c r="D854" s="18">
        <v>81</v>
      </c>
      <c r="E854" s="18" t="s">
        <v>46</v>
      </c>
      <c r="F854" s="18" t="s">
        <v>36</v>
      </c>
      <c r="G854" s="18">
        <v>1239</v>
      </c>
    </row>
    <row r="855" spans="1:7" x14ac:dyDescent="0.2">
      <c r="A855" s="18" t="s">
        <v>83</v>
      </c>
      <c r="B855" s="18" t="s">
        <v>183</v>
      </c>
      <c r="C855" s="18" t="s">
        <v>185</v>
      </c>
      <c r="D855" s="18">
        <v>82</v>
      </c>
      <c r="E855" s="18" t="s">
        <v>47</v>
      </c>
      <c r="F855" s="18" t="s">
        <v>36</v>
      </c>
      <c r="G855" s="18">
        <v>780</v>
      </c>
    </row>
    <row r="856" spans="1:7" x14ac:dyDescent="0.2">
      <c r="A856" s="18" t="s">
        <v>83</v>
      </c>
      <c r="B856" s="18" t="s">
        <v>183</v>
      </c>
      <c r="C856" s="18" t="s">
        <v>185</v>
      </c>
      <c r="D856" s="18">
        <v>83</v>
      </c>
      <c r="E856" s="18" t="s">
        <v>48</v>
      </c>
      <c r="F856" s="18" t="s">
        <v>36</v>
      </c>
      <c r="G856" s="18">
        <v>2706</v>
      </c>
    </row>
    <row r="857" spans="1:7" x14ac:dyDescent="0.2">
      <c r="A857" s="18" t="s">
        <v>83</v>
      </c>
      <c r="B857" s="18" t="s">
        <v>183</v>
      </c>
      <c r="C857" s="18" t="s">
        <v>185</v>
      </c>
      <c r="D857" s="18">
        <v>84</v>
      </c>
      <c r="E857" s="18" t="s">
        <v>49</v>
      </c>
      <c r="F857" s="18" t="s">
        <v>36</v>
      </c>
      <c r="G857" s="18">
        <v>142</v>
      </c>
    </row>
    <row r="858" spans="1:7" x14ac:dyDescent="0.2">
      <c r="A858" s="18" t="s">
        <v>83</v>
      </c>
      <c r="B858" s="18" t="s">
        <v>183</v>
      </c>
      <c r="C858" s="18" t="s">
        <v>185</v>
      </c>
      <c r="D858" s="18">
        <v>85</v>
      </c>
      <c r="E858" s="18" t="s">
        <v>64</v>
      </c>
      <c r="F858" s="18" t="s">
        <v>36</v>
      </c>
      <c r="G858" s="18">
        <v>315</v>
      </c>
    </row>
    <row r="859" spans="1:7" x14ac:dyDescent="0.2">
      <c r="A859" s="18" t="s">
        <v>83</v>
      </c>
      <c r="B859" s="18" t="s">
        <v>183</v>
      </c>
      <c r="C859" s="18" t="s">
        <v>185</v>
      </c>
      <c r="D859" s="18">
        <v>90</v>
      </c>
      <c r="E859" s="18" t="s">
        <v>169</v>
      </c>
      <c r="F859" s="18" t="s">
        <v>36</v>
      </c>
      <c r="G859" s="18">
        <v>240</v>
      </c>
    </row>
    <row r="860" spans="1:7" x14ac:dyDescent="0.2">
      <c r="A860" s="18" t="s">
        <v>83</v>
      </c>
      <c r="B860" s="18" t="s">
        <v>183</v>
      </c>
      <c r="C860" s="18" t="s">
        <v>185</v>
      </c>
      <c r="D860" s="18">
        <v>91</v>
      </c>
      <c r="E860" s="18" t="s">
        <v>51</v>
      </c>
      <c r="F860" s="18" t="s">
        <v>36</v>
      </c>
      <c r="G860" s="18">
        <v>26</v>
      </c>
    </row>
    <row r="861" spans="1:7" x14ac:dyDescent="0.2">
      <c r="A861" s="18" t="s">
        <v>83</v>
      </c>
      <c r="B861" s="18" t="s">
        <v>183</v>
      </c>
      <c r="C861" s="18" t="s">
        <v>185</v>
      </c>
      <c r="D861" s="18">
        <v>92</v>
      </c>
      <c r="E861" s="18" t="s">
        <v>170</v>
      </c>
      <c r="F861" s="18" t="s">
        <v>36</v>
      </c>
      <c r="G861" s="18">
        <v>26</v>
      </c>
    </row>
    <row r="862" spans="1:7" x14ac:dyDescent="0.2">
      <c r="A862" s="18" t="s">
        <v>83</v>
      </c>
      <c r="B862" s="18" t="s">
        <v>183</v>
      </c>
      <c r="C862" s="18" t="s">
        <v>185</v>
      </c>
      <c r="D862" s="18">
        <v>93</v>
      </c>
      <c r="E862" s="18" t="s">
        <v>75</v>
      </c>
      <c r="F862" s="18" t="s">
        <v>36</v>
      </c>
      <c r="G862" s="18">
        <v>19</v>
      </c>
    </row>
    <row r="863" spans="1:7" x14ac:dyDescent="0.2">
      <c r="A863" s="18" t="s">
        <v>83</v>
      </c>
      <c r="B863" s="18" t="s">
        <v>183</v>
      </c>
      <c r="C863" s="18" t="s">
        <v>185</v>
      </c>
      <c r="D863" s="18">
        <v>94</v>
      </c>
      <c r="E863" s="18" t="s">
        <v>80</v>
      </c>
      <c r="F863" s="18" t="s">
        <v>36</v>
      </c>
      <c r="G863" s="18">
        <v>136</v>
      </c>
    </row>
    <row r="864" spans="1:7" x14ac:dyDescent="0.2">
      <c r="A864" s="18" t="s">
        <v>83</v>
      </c>
      <c r="B864" s="18" t="s">
        <v>183</v>
      </c>
      <c r="C864" s="18" t="s">
        <v>185</v>
      </c>
      <c r="D864" s="18">
        <v>95</v>
      </c>
      <c r="E864" s="18" t="s">
        <v>64</v>
      </c>
      <c r="F864" s="18" t="s">
        <v>36</v>
      </c>
      <c r="G864" s="18">
        <v>134</v>
      </c>
    </row>
    <row r="865" spans="1:7" x14ac:dyDescent="0.2">
      <c r="A865" s="18" t="s">
        <v>83</v>
      </c>
      <c r="B865" s="18" t="s">
        <v>183</v>
      </c>
      <c r="C865" s="18" t="s">
        <v>186</v>
      </c>
      <c r="D865" s="18">
        <v>10</v>
      </c>
      <c r="E865" s="18" t="s">
        <v>32</v>
      </c>
      <c r="F865" s="18" t="s">
        <v>33</v>
      </c>
      <c r="G865" s="18">
        <v>819</v>
      </c>
    </row>
    <row r="866" spans="1:7" x14ac:dyDescent="0.2">
      <c r="A866" s="18" t="s">
        <v>83</v>
      </c>
      <c r="B866" s="18" t="s">
        <v>183</v>
      </c>
      <c r="C866" s="18" t="s">
        <v>186</v>
      </c>
      <c r="D866" s="18">
        <v>100</v>
      </c>
      <c r="E866" s="18" t="s">
        <v>167</v>
      </c>
      <c r="F866" s="18" t="s">
        <v>36</v>
      </c>
      <c r="G866" s="18">
        <v>3357</v>
      </c>
    </row>
    <row r="867" spans="1:7" x14ac:dyDescent="0.2">
      <c r="A867" s="18" t="s">
        <v>83</v>
      </c>
      <c r="B867" s="18" t="s">
        <v>183</v>
      </c>
      <c r="C867" s="18" t="s">
        <v>186</v>
      </c>
      <c r="D867" s="18">
        <v>11</v>
      </c>
      <c r="E867" s="18" t="s">
        <v>134</v>
      </c>
      <c r="F867" s="18" t="s">
        <v>33</v>
      </c>
      <c r="G867" s="18">
        <v>400</v>
      </c>
    </row>
    <row r="868" spans="1:7" x14ac:dyDescent="0.2">
      <c r="A868" s="18" t="s">
        <v>83</v>
      </c>
      <c r="B868" s="18" t="s">
        <v>183</v>
      </c>
      <c r="C868" s="18" t="s">
        <v>186</v>
      </c>
      <c r="D868" s="18">
        <v>110</v>
      </c>
      <c r="E868" s="18" t="s">
        <v>54</v>
      </c>
      <c r="F868" s="18" t="s">
        <v>55</v>
      </c>
      <c r="G868" s="18">
        <v>310</v>
      </c>
    </row>
    <row r="869" spans="1:7" x14ac:dyDescent="0.2">
      <c r="A869" s="18" t="s">
        <v>83</v>
      </c>
      <c r="B869" s="18" t="s">
        <v>183</v>
      </c>
      <c r="C869" s="18" t="s">
        <v>186</v>
      </c>
      <c r="D869" s="18">
        <v>111</v>
      </c>
      <c r="E869" s="18" t="s">
        <v>56</v>
      </c>
      <c r="F869" s="18" t="s">
        <v>55</v>
      </c>
      <c r="G869" s="18">
        <v>601</v>
      </c>
    </row>
    <row r="870" spans="1:7" x14ac:dyDescent="0.2">
      <c r="A870" s="18" t="s">
        <v>83</v>
      </c>
      <c r="B870" s="18" t="s">
        <v>183</v>
      </c>
      <c r="C870" s="18" t="s">
        <v>186</v>
      </c>
      <c r="D870" s="18">
        <v>112</v>
      </c>
      <c r="E870" s="18" t="s">
        <v>57</v>
      </c>
      <c r="F870" s="18" t="s">
        <v>55</v>
      </c>
      <c r="G870" s="18">
        <v>1060</v>
      </c>
    </row>
    <row r="871" spans="1:7" x14ac:dyDescent="0.2">
      <c r="A871" s="18" t="s">
        <v>83</v>
      </c>
      <c r="B871" s="18" t="s">
        <v>183</v>
      </c>
      <c r="C871" s="18" t="s">
        <v>186</v>
      </c>
      <c r="D871" s="18">
        <v>113</v>
      </c>
      <c r="E871" s="18" t="s">
        <v>73</v>
      </c>
      <c r="F871" s="18" t="s">
        <v>55</v>
      </c>
      <c r="G871" s="18">
        <v>1193</v>
      </c>
    </row>
    <row r="872" spans="1:7" x14ac:dyDescent="0.2">
      <c r="A872" s="18" t="s">
        <v>83</v>
      </c>
      <c r="B872" s="18" t="s">
        <v>183</v>
      </c>
      <c r="C872" s="18" t="s">
        <v>186</v>
      </c>
      <c r="D872" s="18">
        <v>120</v>
      </c>
      <c r="E872" s="18" t="s">
        <v>58</v>
      </c>
      <c r="F872" s="18" t="s">
        <v>55</v>
      </c>
      <c r="G872" s="18">
        <v>682</v>
      </c>
    </row>
    <row r="873" spans="1:7" x14ac:dyDescent="0.2">
      <c r="A873" s="18" t="s">
        <v>83</v>
      </c>
      <c r="B873" s="18" t="s">
        <v>183</v>
      </c>
      <c r="C873" s="18" t="s">
        <v>186</v>
      </c>
      <c r="D873" s="18">
        <v>121</v>
      </c>
      <c r="E873" s="18" t="s">
        <v>59</v>
      </c>
      <c r="F873" s="18" t="s">
        <v>55</v>
      </c>
      <c r="G873" s="18">
        <v>1405</v>
      </c>
    </row>
    <row r="874" spans="1:7" x14ac:dyDescent="0.2">
      <c r="A874" s="18" t="s">
        <v>83</v>
      </c>
      <c r="B874" s="18" t="s">
        <v>183</v>
      </c>
      <c r="C874" s="18" t="s">
        <v>186</v>
      </c>
      <c r="D874" s="18">
        <v>122</v>
      </c>
      <c r="E874" s="18" t="s">
        <v>74</v>
      </c>
      <c r="F874" s="18" t="s">
        <v>55</v>
      </c>
      <c r="G874" s="18">
        <v>537</v>
      </c>
    </row>
    <row r="875" spans="1:7" x14ac:dyDescent="0.2">
      <c r="A875" s="18" t="s">
        <v>83</v>
      </c>
      <c r="B875" s="18" t="s">
        <v>183</v>
      </c>
      <c r="C875" s="18" t="s">
        <v>186</v>
      </c>
      <c r="D875" s="18">
        <v>123</v>
      </c>
      <c r="E875" s="18" t="s">
        <v>75</v>
      </c>
      <c r="F875" s="18" t="s">
        <v>55</v>
      </c>
      <c r="G875" s="18">
        <v>2084</v>
      </c>
    </row>
    <row r="876" spans="1:7" x14ac:dyDescent="0.2">
      <c r="A876" s="18" t="s">
        <v>83</v>
      </c>
      <c r="B876" s="18" t="s">
        <v>183</v>
      </c>
      <c r="C876" s="18" t="s">
        <v>186</v>
      </c>
      <c r="D876" s="18">
        <v>13</v>
      </c>
      <c r="E876" s="18" t="s">
        <v>135</v>
      </c>
      <c r="F876" s="18" t="s">
        <v>33</v>
      </c>
      <c r="G876" s="18">
        <v>623</v>
      </c>
    </row>
    <row r="877" spans="1:7" x14ac:dyDescent="0.2">
      <c r="A877" s="18" t="s">
        <v>83</v>
      </c>
      <c r="B877" s="18" t="s">
        <v>183</v>
      </c>
      <c r="C877" s="18" t="s">
        <v>186</v>
      </c>
      <c r="D877" s="18">
        <v>130</v>
      </c>
      <c r="E877" s="18" t="s">
        <v>60</v>
      </c>
      <c r="F877" s="18" t="s">
        <v>55</v>
      </c>
      <c r="G877" s="18">
        <v>4709</v>
      </c>
    </row>
    <row r="878" spans="1:7" x14ac:dyDescent="0.2">
      <c r="A878" s="18" t="s">
        <v>83</v>
      </c>
      <c r="B878" s="18" t="s">
        <v>183</v>
      </c>
      <c r="C878" s="18" t="s">
        <v>186</v>
      </c>
      <c r="D878" s="18">
        <v>131</v>
      </c>
      <c r="E878" s="18" t="s">
        <v>61</v>
      </c>
      <c r="F878" s="18" t="s">
        <v>55</v>
      </c>
      <c r="G878" s="18">
        <v>39</v>
      </c>
    </row>
    <row r="879" spans="1:7" x14ac:dyDescent="0.2">
      <c r="A879" s="18" t="s">
        <v>83</v>
      </c>
      <c r="B879" s="18" t="s">
        <v>183</v>
      </c>
      <c r="C879" s="18" t="s">
        <v>186</v>
      </c>
      <c r="D879" s="18">
        <v>132</v>
      </c>
      <c r="E879" s="18" t="s">
        <v>46</v>
      </c>
      <c r="F879" s="18" t="s">
        <v>55</v>
      </c>
      <c r="G879" s="18">
        <v>567</v>
      </c>
    </row>
    <row r="880" spans="1:7" x14ac:dyDescent="0.2">
      <c r="A880" s="18" t="s">
        <v>83</v>
      </c>
      <c r="B880" s="18" t="s">
        <v>183</v>
      </c>
      <c r="C880" s="18" t="s">
        <v>186</v>
      </c>
      <c r="D880" s="18">
        <v>133</v>
      </c>
      <c r="E880" s="18" t="s">
        <v>62</v>
      </c>
      <c r="F880" s="18" t="s">
        <v>55</v>
      </c>
      <c r="G880" s="18">
        <v>189</v>
      </c>
    </row>
    <row r="881" spans="1:7" x14ac:dyDescent="0.2">
      <c r="A881" s="18" t="s">
        <v>83</v>
      </c>
      <c r="B881" s="18" t="s">
        <v>183</v>
      </c>
      <c r="C881" s="18" t="s">
        <v>186</v>
      </c>
      <c r="D881" s="18">
        <v>134</v>
      </c>
      <c r="E881" s="18" t="s">
        <v>76</v>
      </c>
      <c r="F881" s="18" t="s">
        <v>55</v>
      </c>
      <c r="G881" s="18">
        <v>715</v>
      </c>
    </row>
    <row r="882" spans="1:7" x14ac:dyDescent="0.2">
      <c r="A882" s="18" t="s">
        <v>83</v>
      </c>
      <c r="B882" s="18" t="s">
        <v>183</v>
      </c>
      <c r="C882" s="18" t="s">
        <v>186</v>
      </c>
      <c r="D882" s="18">
        <v>135</v>
      </c>
      <c r="E882" s="18" t="s">
        <v>79</v>
      </c>
      <c r="F882" s="18" t="s">
        <v>55</v>
      </c>
      <c r="G882" s="18">
        <v>68</v>
      </c>
    </row>
    <row r="883" spans="1:7" x14ac:dyDescent="0.2">
      <c r="A883" s="18" t="s">
        <v>83</v>
      </c>
      <c r="B883" s="18" t="s">
        <v>183</v>
      </c>
      <c r="C883" s="18" t="s">
        <v>186</v>
      </c>
      <c r="D883" s="18">
        <v>14</v>
      </c>
      <c r="E883" s="18" t="s">
        <v>75</v>
      </c>
      <c r="F883" s="18" t="s">
        <v>33</v>
      </c>
      <c r="G883" s="18">
        <v>16</v>
      </c>
    </row>
    <row r="884" spans="1:7" x14ac:dyDescent="0.2">
      <c r="A884" s="18" t="s">
        <v>83</v>
      </c>
      <c r="B884" s="18" t="s">
        <v>183</v>
      </c>
      <c r="C884" s="18" t="s">
        <v>186</v>
      </c>
      <c r="D884" s="18">
        <v>140</v>
      </c>
      <c r="E884" s="18" t="s">
        <v>63</v>
      </c>
      <c r="F884" s="18" t="s">
        <v>55</v>
      </c>
      <c r="G884" s="18">
        <v>147</v>
      </c>
    </row>
    <row r="885" spans="1:7" x14ac:dyDescent="0.2">
      <c r="A885" s="18" t="s">
        <v>83</v>
      </c>
      <c r="B885" s="18" t="s">
        <v>183</v>
      </c>
      <c r="C885" s="18" t="s">
        <v>186</v>
      </c>
      <c r="D885" s="18">
        <v>141</v>
      </c>
      <c r="E885" s="18" t="s">
        <v>64</v>
      </c>
      <c r="F885" s="18" t="s">
        <v>55</v>
      </c>
      <c r="G885" s="18">
        <v>2960</v>
      </c>
    </row>
    <row r="886" spans="1:7" x14ac:dyDescent="0.2">
      <c r="A886" s="18" t="s">
        <v>83</v>
      </c>
      <c r="B886" s="18" t="s">
        <v>183</v>
      </c>
      <c r="C886" s="18" t="s">
        <v>186</v>
      </c>
      <c r="D886" s="18">
        <v>142</v>
      </c>
      <c r="E886" s="18" t="s">
        <v>117</v>
      </c>
      <c r="F886" s="18" t="s">
        <v>55</v>
      </c>
      <c r="G886" s="18">
        <v>1517</v>
      </c>
    </row>
    <row r="887" spans="1:7" x14ac:dyDescent="0.2">
      <c r="A887" s="18" t="s">
        <v>83</v>
      </c>
      <c r="B887" s="18" t="s">
        <v>183</v>
      </c>
      <c r="C887" s="18" t="s">
        <v>186</v>
      </c>
      <c r="D887" s="18">
        <v>143</v>
      </c>
      <c r="E887" s="18" t="s">
        <v>77</v>
      </c>
      <c r="F887" s="18" t="s">
        <v>55</v>
      </c>
      <c r="G887" s="18">
        <v>157</v>
      </c>
    </row>
    <row r="888" spans="1:7" x14ac:dyDescent="0.2">
      <c r="A888" s="18" t="s">
        <v>83</v>
      </c>
      <c r="B888" s="18" t="s">
        <v>183</v>
      </c>
      <c r="C888" s="18" t="s">
        <v>186</v>
      </c>
      <c r="D888" s="18">
        <v>144</v>
      </c>
      <c r="E888" s="18" t="s">
        <v>81</v>
      </c>
      <c r="F888" s="18" t="s">
        <v>55</v>
      </c>
      <c r="G888" s="18">
        <v>373</v>
      </c>
    </row>
    <row r="889" spans="1:7" x14ac:dyDescent="0.2">
      <c r="A889" s="18" t="s">
        <v>83</v>
      </c>
      <c r="B889" s="18" t="s">
        <v>183</v>
      </c>
      <c r="C889" s="18" t="s">
        <v>186</v>
      </c>
      <c r="D889" s="18">
        <v>15</v>
      </c>
      <c r="E889" s="18" t="s">
        <v>64</v>
      </c>
      <c r="F889" s="18" t="s">
        <v>33</v>
      </c>
      <c r="G889" s="18">
        <v>77</v>
      </c>
    </row>
    <row r="890" spans="1:7" x14ac:dyDescent="0.2">
      <c r="A890" s="18" t="s">
        <v>83</v>
      </c>
      <c r="B890" s="18" t="s">
        <v>183</v>
      </c>
      <c r="C890" s="18" t="s">
        <v>186</v>
      </c>
      <c r="D890" s="18">
        <v>20</v>
      </c>
      <c r="E890" s="18" t="s">
        <v>35</v>
      </c>
      <c r="F890" s="18" t="s">
        <v>36</v>
      </c>
      <c r="G890" s="18">
        <v>3422</v>
      </c>
    </row>
    <row r="891" spans="1:7" x14ac:dyDescent="0.2">
      <c r="A891" s="18" t="s">
        <v>83</v>
      </c>
      <c r="B891" s="18" t="s">
        <v>183</v>
      </c>
      <c r="C891" s="18" t="s">
        <v>186</v>
      </c>
      <c r="D891" s="18">
        <v>21</v>
      </c>
      <c r="E891" s="18" t="s">
        <v>37</v>
      </c>
      <c r="F891" s="18" t="s">
        <v>36</v>
      </c>
      <c r="G891" s="18">
        <v>1911</v>
      </c>
    </row>
    <row r="892" spans="1:7" x14ac:dyDescent="0.2">
      <c r="A892" s="18" t="s">
        <v>83</v>
      </c>
      <c r="B892" s="18" t="s">
        <v>183</v>
      </c>
      <c r="C892" s="18" t="s">
        <v>186</v>
      </c>
      <c r="D892" s="18">
        <v>22</v>
      </c>
      <c r="E892" s="18" t="s">
        <v>38</v>
      </c>
      <c r="F892" s="18" t="s">
        <v>36</v>
      </c>
      <c r="G892" s="18">
        <v>836</v>
      </c>
    </row>
    <row r="893" spans="1:7" x14ac:dyDescent="0.2">
      <c r="A893" s="18" t="s">
        <v>83</v>
      </c>
      <c r="B893" s="18" t="s">
        <v>183</v>
      </c>
      <c r="C893" s="18" t="s">
        <v>186</v>
      </c>
      <c r="D893" s="18">
        <v>23</v>
      </c>
      <c r="E893" s="18" t="s">
        <v>39</v>
      </c>
      <c r="F893" s="18" t="s">
        <v>36</v>
      </c>
      <c r="G893" s="18">
        <v>9021</v>
      </c>
    </row>
    <row r="894" spans="1:7" x14ac:dyDescent="0.2">
      <c r="A894" s="18" t="s">
        <v>83</v>
      </c>
      <c r="B894" s="18" t="s">
        <v>183</v>
      </c>
      <c r="C894" s="18" t="s">
        <v>186</v>
      </c>
      <c r="D894" s="18">
        <v>24</v>
      </c>
      <c r="E894" s="18" t="s">
        <v>64</v>
      </c>
      <c r="F894" s="18" t="s">
        <v>36</v>
      </c>
      <c r="G894" s="18">
        <v>921</v>
      </c>
    </row>
    <row r="895" spans="1:7" x14ac:dyDescent="0.2">
      <c r="A895" s="18" t="s">
        <v>83</v>
      </c>
      <c r="B895" s="18" t="s">
        <v>183</v>
      </c>
      <c r="C895" s="18" t="s">
        <v>186</v>
      </c>
      <c r="D895" s="18">
        <v>25</v>
      </c>
      <c r="E895" s="18" t="s">
        <v>35</v>
      </c>
      <c r="F895" s="18" t="s">
        <v>36</v>
      </c>
      <c r="G895" s="18">
        <v>35</v>
      </c>
    </row>
    <row r="896" spans="1:7" x14ac:dyDescent="0.2">
      <c r="A896" s="18" t="s">
        <v>83</v>
      </c>
      <c r="B896" s="18" t="s">
        <v>183</v>
      </c>
      <c r="C896" s="18" t="s">
        <v>186</v>
      </c>
      <c r="D896" s="18">
        <v>26</v>
      </c>
      <c r="E896" s="18" t="s">
        <v>64</v>
      </c>
      <c r="F896" s="18" t="s">
        <v>36</v>
      </c>
      <c r="G896" s="18">
        <v>11</v>
      </c>
    </row>
    <row r="897" spans="1:7" x14ac:dyDescent="0.2">
      <c r="A897" s="18" t="s">
        <v>83</v>
      </c>
      <c r="B897" s="18" t="s">
        <v>183</v>
      </c>
      <c r="C897" s="18" t="s">
        <v>186</v>
      </c>
      <c r="D897" s="18">
        <v>30</v>
      </c>
      <c r="E897" s="18" t="s">
        <v>40</v>
      </c>
      <c r="F897" s="18" t="s">
        <v>36</v>
      </c>
      <c r="G897" s="18">
        <v>403</v>
      </c>
    </row>
    <row r="898" spans="1:7" x14ac:dyDescent="0.2">
      <c r="A898" s="18" t="s">
        <v>83</v>
      </c>
      <c r="B898" s="18" t="s">
        <v>183</v>
      </c>
      <c r="C898" s="18" t="s">
        <v>186</v>
      </c>
      <c r="D898" s="18">
        <v>31</v>
      </c>
      <c r="E898" s="18" t="s">
        <v>41</v>
      </c>
      <c r="F898" s="18" t="s">
        <v>36</v>
      </c>
      <c r="G898" s="18">
        <v>8536</v>
      </c>
    </row>
    <row r="899" spans="1:7" x14ac:dyDescent="0.2">
      <c r="A899" s="18" t="s">
        <v>83</v>
      </c>
      <c r="B899" s="18" t="s">
        <v>183</v>
      </c>
      <c r="C899" s="18" t="s">
        <v>186</v>
      </c>
      <c r="D899" s="18">
        <v>32</v>
      </c>
      <c r="E899" s="18" t="s">
        <v>42</v>
      </c>
      <c r="F899" s="18" t="s">
        <v>36</v>
      </c>
      <c r="G899" s="18">
        <v>104</v>
      </c>
    </row>
    <row r="900" spans="1:7" x14ac:dyDescent="0.2">
      <c r="A900" s="18" t="s">
        <v>83</v>
      </c>
      <c r="B900" s="18" t="s">
        <v>183</v>
      </c>
      <c r="C900" s="18" t="s">
        <v>186</v>
      </c>
      <c r="D900" s="18">
        <v>33</v>
      </c>
      <c r="E900" s="18" t="s">
        <v>43</v>
      </c>
      <c r="F900" s="18" t="s">
        <v>36</v>
      </c>
      <c r="G900" s="18">
        <v>148</v>
      </c>
    </row>
    <row r="901" spans="1:7" x14ac:dyDescent="0.2">
      <c r="A901" s="18" t="s">
        <v>83</v>
      </c>
      <c r="B901" s="18" t="s">
        <v>183</v>
      </c>
      <c r="C901" s="18" t="s">
        <v>186</v>
      </c>
      <c r="D901" s="18">
        <v>34</v>
      </c>
      <c r="E901" s="18" t="s">
        <v>44</v>
      </c>
      <c r="F901" s="18" t="s">
        <v>36</v>
      </c>
      <c r="G901" s="18">
        <v>47</v>
      </c>
    </row>
    <row r="902" spans="1:7" x14ac:dyDescent="0.2">
      <c r="A902" s="18" t="s">
        <v>83</v>
      </c>
      <c r="B902" s="18" t="s">
        <v>183</v>
      </c>
      <c r="C902" s="18" t="s">
        <v>186</v>
      </c>
      <c r="D902" s="18">
        <v>35</v>
      </c>
      <c r="E902" s="18" t="s">
        <v>79</v>
      </c>
      <c r="F902" s="18" t="s">
        <v>36</v>
      </c>
      <c r="G902" s="18">
        <v>299</v>
      </c>
    </row>
    <row r="903" spans="1:7" x14ac:dyDescent="0.2">
      <c r="A903" s="18" t="s">
        <v>83</v>
      </c>
      <c r="B903" s="18" t="s">
        <v>183</v>
      </c>
      <c r="C903" s="18" t="s">
        <v>186</v>
      </c>
      <c r="D903" s="18">
        <v>36</v>
      </c>
      <c r="E903" s="18" t="s">
        <v>64</v>
      </c>
      <c r="F903" s="18" t="s">
        <v>36</v>
      </c>
      <c r="G903" s="18">
        <v>497</v>
      </c>
    </row>
    <row r="904" spans="1:7" x14ac:dyDescent="0.2">
      <c r="A904" s="18" t="s">
        <v>83</v>
      </c>
      <c r="B904" s="18" t="s">
        <v>183</v>
      </c>
      <c r="C904" s="18" t="s">
        <v>186</v>
      </c>
      <c r="D904" s="18">
        <v>40</v>
      </c>
      <c r="E904" s="18" t="s">
        <v>40</v>
      </c>
      <c r="F904" s="18" t="s">
        <v>36</v>
      </c>
      <c r="G904" s="18">
        <v>5</v>
      </c>
    </row>
    <row r="905" spans="1:7" x14ac:dyDescent="0.2">
      <c r="A905" s="18" t="s">
        <v>83</v>
      </c>
      <c r="B905" s="18" t="s">
        <v>183</v>
      </c>
      <c r="C905" s="18" t="s">
        <v>186</v>
      </c>
      <c r="D905" s="18">
        <v>41</v>
      </c>
      <c r="E905" s="18" t="s">
        <v>41</v>
      </c>
      <c r="F905" s="18" t="s">
        <v>36</v>
      </c>
      <c r="G905" s="18">
        <v>175</v>
      </c>
    </row>
    <row r="906" spans="1:7" x14ac:dyDescent="0.2">
      <c r="A906" s="18" t="s">
        <v>83</v>
      </c>
      <c r="B906" s="18" t="s">
        <v>183</v>
      </c>
      <c r="C906" s="18" t="s">
        <v>186</v>
      </c>
      <c r="D906" s="18">
        <v>42</v>
      </c>
      <c r="E906" s="18" t="s">
        <v>42</v>
      </c>
      <c r="F906" s="18" t="s">
        <v>36</v>
      </c>
      <c r="G906" s="18">
        <v>24</v>
      </c>
    </row>
    <row r="907" spans="1:7" x14ac:dyDescent="0.2">
      <c r="A907" s="18" t="s">
        <v>83</v>
      </c>
      <c r="B907" s="18" t="s">
        <v>183</v>
      </c>
      <c r="C907" s="18" t="s">
        <v>186</v>
      </c>
      <c r="D907" s="18">
        <v>43</v>
      </c>
      <c r="E907" s="18" t="s">
        <v>43</v>
      </c>
      <c r="F907" s="18" t="s">
        <v>36</v>
      </c>
      <c r="G907" s="18">
        <v>1</v>
      </c>
    </row>
    <row r="908" spans="1:7" x14ac:dyDescent="0.2">
      <c r="A908" s="18" t="s">
        <v>83</v>
      </c>
      <c r="B908" s="18" t="s">
        <v>183</v>
      </c>
      <c r="C908" s="18" t="s">
        <v>186</v>
      </c>
      <c r="D908" s="18">
        <v>44</v>
      </c>
      <c r="E908" s="18" t="s">
        <v>44</v>
      </c>
      <c r="F908" s="18" t="s">
        <v>36</v>
      </c>
      <c r="G908" s="18">
        <v>1</v>
      </c>
    </row>
    <row r="909" spans="1:7" x14ac:dyDescent="0.2">
      <c r="A909" s="18" t="s">
        <v>83</v>
      </c>
      <c r="B909" s="18" t="s">
        <v>183</v>
      </c>
      <c r="C909" s="18" t="s">
        <v>186</v>
      </c>
      <c r="D909" s="18">
        <v>45</v>
      </c>
      <c r="E909" s="18" t="s">
        <v>79</v>
      </c>
      <c r="F909" s="18" t="s">
        <v>36</v>
      </c>
      <c r="G909" s="18">
        <v>14</v>
      </c>
    </row>
    <row r="910" spans="1:7" x14ac:dyDescent="0.2">
      <c r="A910" s="18" t="s">
        <v>83</v>
      </c>
      <c r="B910" s="18" t="s">
        <v>183</v>
      </c>
      <c r="C910" s="18" t="s">
        <v>186</v>
      </c>
      <c r="D910" s="18">
        <v>46</v>
      </c>
      <c r="E910" s="18" t="s">
        <v>64</v>
      </c>
      <c r="F910" s="18" t="s">
        <v>36</v>
      </c>
      <c r="G910" s="18">
        <v>55</v>
      </c>
    </row>
    <row r="911" spans="1:7" x14ac:dyDescent="0.2">
      <c r="A911" s="18" t="s">
        <v>83</v>
      </c>
      <c r="B911" s="18" t="s">
        <v>183</v>
      </c>
      <c r="C911" s="18" t="s">
        <v>186</v>
      </c>
      <c r="D911" s="18">
        <v>50</v>
      </c>
      <c r="E911" s="18" t="s">
        <v>40</v>
      </c>
      <c r="F911" s="18" t="s">
        <v>36</v>
      </c>
      <c r="G911" s="18">
        <v>30</v>
      </c>
    </row>
    <row r="912" spans="1:7" x14ac:dyDescent="0.2">
      <c r="A912" s="18" t="s">
        <v>83</v>
      </c>
      <c r="B912" s="18" t="s">
        <v>183</v>
      </c>
      <c r="C912" s="18" t="s">
        <v>186</v>
      </c>
      <c r="D912" s="18">
        <v>51</v>
      </c>
      <c r="E912" s="18" t="s">
        <v>41</v>
      </c>
      <c r="F912" s="18" t="s">
        <v>36</v>
      </c>
      <c r="G912" s="18">
        <v>376</v>
      </c>
    </row>
    <row r="913" spans="1:7" x14ac:dyDescent="0.2">
      <c r="A913" s="18" t="s">
        <v>83</v>
      </c>
      <c r="B913" s="18" t="s">
        <v>183</v>
      </c>
      <c r="C913" s="18" t="s">
        <v>186</v>
      </c>
      <c r="D913" s="18">
        <v>52</v>
      </c>
      <c r="E913" s="18" t="s">
        <v>42</v>
      </c>
      <c r="F913" s="18" t="s">
        <v>36</v>
      </c>
      <c r="G913" s="18">
        <v>7</v>
      </c>
    </row>
    <row r="914" spans="1:7" x14ac:dyDescent="0.2">
      <c r="A914" s="18" t="s">
        <v>83</v>
      </c>
      <c r="B914" s="18" t="s">
        <v>183</v>
      </c>
      <c r="C914" s="18" t="s">
        <v>186</v>
      </c>
      <c r="D914" s="18">
        <v>53</v>
      </c>
      <c r="E914" s="18" t="s">
        <v>43</v>
      </c>
      <c r="F914" s="18" t="s">
        <v>36</v>
      </c>
      <c r="G914" s="18">
        <v>55</v>
      </c>
    </row>
    <row r="915" spans="1:7" x14ac:dyDescent="0.2">
      <c r="A915" s="18" t="s">
        <v>83</v>
      </c>
      <c r="B915" s="18" t="s">
        <v>183</v>
      </c>
      <c r="C915" s="18" t="s">
        <v>186</v>
      </c>
      <c r="D915" s="18">
        <v>54</v>
      </c>
      <c r="E915" s="18" t="s">
        <v>44</v>
      </c>
      <c r="F915" s="18" t="s">
        <v>36</v>
      </c>
      <c r="G915" s="18">
        <v>16</v>
      </c>
    </row>
    <row r="916" spans="1:7" x14ac:dyDescent="0.2">
      <c r="A916" s="18" t="s">
        <v>83</v>
      </c>
      <c r="B916" s="18" t="s">
        <v>183</v>
      </c>
      <c r="C916" s="18" t="s">
        <v>186</v>
      </c>
      <c r="D916" s="18">
        <v>55</v>
      </c>
      <c r="E916" s="18" t="s">
        <v>79</v>
      </c>
      <c r="F916" s="18" t="s">
        <v>36</v>
      </c>
      <c r="G916" s="18">
        <v>33</v>
      </c>
    </row>
    <row r="917" spans="1:7" x14ac:dyDescent="0.2">
      <c r="A917" s="18" t="s">
        <v>83</v>
      </c>
      <c r="B917" s="18" t="s">
        <v>183</v>
      </c>
      <c r="C917" s="18" t="s">
        <v>186</v>
      </c>
      <c r="D917" s="18">
        <v>56</v>
      </c>
      <c r="E917" s="18" t="s">
        <v>64</v>
      </c>
      <c r="F917" s="18" t="s">
        <v>36</v>
      </c>
      <c r="G917" s="18">
        <v>106</v>
      </c>
    </row>
    <row r="918" spans="1:7" x14ac:dyDescent="0.2">
      <c r="A918" s="18" t="s">
        <v>83</v>
      </c>
      <c r="B918" s="18" t="s">
        <v>183</v>
      </c>
      <c r="C918" s="18" t="s">
        <v>186</v>
      </c>
      <c r="D918" s="18">
        <v>60</v>
      </c>
      <c r="E918" s="18" t="s">
        <v>40</v>
      </c>
      <c r="F918" s="18" t="s">
        <v>36</v>
      </c>
      <c r="G918" s="18">
        <v>8</v>
      </c>
    </row>
    <row r="919" spans="1:7" x14ac:dyDescent="0.2">
      <c r="A919" s="18" t="s">
        <v>83</v>
      </c>
      <c r="B919" s="18" t="s">
        <v>183</v>
      </c>
      <c r="C919" s="18" t="s">
        <v>186</v>
      </c>
      <c r="D919" s="18">
        <v>61</v>
      </c>
      <c r="E919" s="18" t="s">
        <v>41</v>
      </c>
      <c r="F919" s="18" t="s">
        <v>36</v>
      </c>
      <c r="G919" s="18">
        <v>110</v>
      </c>
    </row>
    <row r="920" spans="1:7" x14ac:dyDescent="0.2">
      <c r="A920" s="18" t="s">
        <v>83</v>
      </c>
      <c r="B920" s="18" t="s">
        <v>183</v>
      </c>
      <c r="C920" s="18" t="s">
        <v>186</v>
      </c>
      <c r="D920" s="18">
        <v>62</v>
      </c>
      <c r="E920" s="18" t="s">
        <v>42</v>
      </c>
      <c r="F920" s="18" t="s">
        <v>36</v>
      </c>
      <c r="G920" s="18">
        <v>4</v>
      </c>
    </row>
    <row r="921" spans="1:7" x14ac:dyDescent="0.2">
      <c r="A921" s="18" t="s">
        <v>83</v>
      </c>
      <c r="B921" s="18" t="s">
        <v>183</v>
      </c>
      <c r="C921" s="18" t="s">
        <v>186</v>
      </c>
      <c r="D921" s="18">
        <v>63</v>
      </c>
      <c r="E921" s="18" t="s">
        <v>43</v>
      </c>
      <c r="F921" s="18" t="s">
        <v>36</v>
      </c>
      <c r="G921" s="18">
        <v>10</v>
      </c>
    </row>
    <row r="922" spans="1:7" x14ac:dyDescent="0.2">
      <c r="A922" s="18" t="s">
        <v>83</v>
      </c>
      <c r="B922" s="18" t="s">
        <v>183</v>
      </c>
      <c r="C922" s="18" t="s">
        <v>186</v>
      </c>
      <c r="D922" s="18">
        <v>65</v>
      </c>
      <c r="E922" s="18" t="s">
        <v>79</v>
      </c>
      <c r="F922" s="18" t="s">
        <v>36</v>
      </c>
      <c r="G922" s="18">
        <v>3</v>
      </c>
    </row>
    <row r="923" spans="1:7" x14ac:dyDescent="0.2">
      <c r="A923" s="18" t="s">
        <v>83</v>
      </c>
      <c r="B923" s="18" t="s">
        <v>183</v>
      </c>
      <c r="C923" s="18" t="s">
        <v>186</v>
      </c>
      <c r="D923" s="18">
        <v>66</v>
      </c>
      <c r="E923" s="18" t="s">
        <v>64</v>
      </c>
      <c r="F923" s="18" t="s">
        <v>36</v>
      </c>
      <c r="G923" s="18">
        <v>10</v>
      </c>
    </row>
    <row r="924" spans="1:7" x14ac:dyDescent="0.2">
      <c r="A924" s="18" t="s">
        <v>83</v>
      </c>
      <c r="B924" s="18" t="s">
        <v>183</v>
      </c>
      <c r="C924" s="18" t="s">
        <v>186</v>
      </c>
      <c r="D924" s="18">
        <v>70</v>
      </c>
      <c r="E924" s="18" t="s">
        <v>40</v>
      </c>
      <c r="F924" s="18" t="s">
        <v>36</v>
      </c>
      <c r="G924" s="18">
        <v>132</v>
      </c>
    </row>
    <row r="925" spans="1:7" x14ac:dyDescent="0.2">
      <c r="A925" s="18" t="s">
        <v>83</v>
      </c>
      <c r="B925" s="18" t="s">
        <v>183</v>
      </c>
      <c r="C925" s="18" t="s">
        <v>186</v>
      </c>
      <c r="D925" s="18">
        <v>71</v>
      </c>
      <c r="E925" s="18" t="s">
        <v>41</v>
      </c>
      <c r="F925" s="18" t="s">
        <v>36</v>
      </c>
      <c r="G925" s="18">
        <v>3466</v>
      </c>
    </row>
    <row r="926" spans="1:7" x14ac:dyDescent="0.2">
      <c r="A926" s="18" t="s">
        <v>83</v>
      </c>
      <c r="B926" s="18" t="s">
        <v>183</v>
      </c>
      <c r="C926" s="18" t="s">
        <v>186</v>
      </c>
      <c r="D926" s="18">
        <v>72</v>
      </c>
      <c r="E926" s="18" t="s">
        <v>42</v>
      </c>
      <c r="F926" s="18" t="s">
        <v>36</v>
      </c>
      <c r="G926" s="18">
        <v>92</v>
      </c>
    </row>
    <row r="927" spans="1:7" x14ac:dyDescent="0.2">
      <c r="A927" s="18" t="s">
        <v>83</v>
      </c>
      <c r="B927" s="18" t="s">
        <v>183</v>
      </c>
      <c r="C927" s="18" t="s">
        <v>186</v>
      </c>
      <c r="D927" s="18">
        <v>73</v>
      </c>
      <c r="E927" s="18" t="s">
        <v>43</v>
      </c>
      <c r="F927" s="18" t="s">
        <v>36</v>
      </c>
      <c r="G927" s="18">
        <v>42</v>
      </c>
    </row>
    <row r="928" spans="1:7" x14ac:dyDescent="0.2">
      <c r="A928" s="18" t="s">
        <v>83</v>
      </c>
      <c r="B928" s="18" t="s">
        <v>183</v>
      </c>
      <c r="C928" s="18" t="s">
        <v>186</v>
      </c>
      <c r="D928" s="18">
        <v>74</v>
      </c>
      <c r="E928" s="18" t="s">
        <v>44</v>
      </c>
      <c r="F928" s="18" t="s">
        <v>36</v>
      </c>
      <c r="G928" s="18">
        <v>10</v>
      </c>
    </row>
    <row r="929" spans="1:7" x14ac:dyDescent="0.2">
      <c r="A929" s="18" t="s">
        <v>83</v>
      </c>
      <c r="B929" s="18" t="s">
        <v>183</v>
      </c>
      <c r="C929" s="18" t="s">
        <v>186</v>
      </c>
      <c r="D929" s="18">
        <v>75</v>
      </c>
      <c r="E929" s="18" t="s">
        <v>79</v>
      </c>
      <c r="F929" s="18" t="s">
        <v>36</v>
      </c>
      <c r="G929" s="18">
        <v>183</v>
      </c>
    </row>
    <row r="930" spans="1:7" x14ac:dyDescent="0.2">
      <c r="A930" s="18" t="s">
        <v>83</v>
      </c>
      <c r="B930" s="18" t="s">
        <v>183</v>
      </c>
      <c r="C930" s="18" t="s">
        <v>186</v>
      </c>
      <c r="D930" s="18">
        <v>76</v>
      </c>
      <c r="E930" s="18" t="s">
        <v>64</v>
      </c>
      <c r="F930" s="18" t="s">
        <v>36</v>
      </c>
      <c r="G930" s="18">
        <v>358</v>
      </c>
    </row>
    <row r="931" spans="1:7" x14ac:dyDescent="0.2">
      <c r="A931" s="18" t="s">
        <v>83</v>
      </c>
      <c r="B931" s="18" t="s">
        <v>183</v>
      </c>
      <c r="C931" s="18" t="s">
        <v>186</v>
      </c>
      <c r="D931" s="18">
        <v>80</v>
      </c>
      <c r="E931" s="18" t="s">
        <v>168</v>
      </c>
      <c r="F931" s="18" t="s">
        <v>36</v>
      </c>
      <c r="G931" s="18">
        <v>735</v>
      </c>
    </row>
    <row r="932" spans="1:7" x14ac:dyDescent="0.2">
      <c r="A932" s="18" t="s">
        <v>83</v>
      </c>
      <c r="B932" s="18" t="s">
        <v>183</v>
      </c>
      <c r="C932" s="18" t="s">
        <v>186</v>
      </c>
      <c r="D932" s="18">
        <v>81</v>
      </c>
      <c r="E932" s="18" t="s">
        <v>46</v>
      </c>
      <c r="F932" s="18" t="s">
        <v>36</v>
      </c>
      <c r="G932" s="18">
        <v>1072</v>
      </c>
    </row>
    <row r="933" spans="1:7" x14ac:dyDescent="0.2">
      <c r="A933" s="18" t="s">
        <v>83</v>
      </c>
      <c r="B933" s="18" t="s">
        <v>183</v>
      </c>
      <c r="C933" s="18" t="s">
        <v>186</v>
      </c>
      <c r="D933" s="18">
        <v>82</v>
      </c>
      <c r="E933" s="18" t="s">
        <v>47</v>
      </c>
      <c r="F933" s="18" t="s">
        <v>36</v>
      </c>
      <c r="G933" s="18">
        <v>953</v>
      </c>
    </row>
    <row r="934" spans="1:7" x14ac:dyDescent="0.2">
      <c r="A934" s="18" t="s">
        <v>83</v>
      </c>
      <c r="B934" s="18" t="s">
        <v>183</v>
      </c>
      <c r="C934" s="18" t="s">
        <v>186</v>
      </c>
      <c r="D934" s="18">
        <v>83</v>
      </c>
      <c r="E934" s="18" t="s">
        <v>48</v>
      </c>
      <c r="F934" s="18" t="s">
        <v>36</v>
      </c>
      <c r="G934" s="18">
        <v>3567</v>
      </c>
    </row>
    <row r="935" spans="1:7" x14ac:dyDescent="0.2">
      <c r="A935" s="18" t="s">
        <v>83</v>
      </c>
      <c r="B935" s="18" t="s">
        <v>183</v>
      </c>
      <c r="C935" s="18" t="s">
        <v>186</v>
      </c>
      <c r="D935" s="18">
        <v>84</v>
      </c>
      <c r="E935" s="18" t="s">
        <v>49</v>
      </c>
      <c r="F935" s="18" t="s">
        <v>36</v>
      </c>
      <c r="G935" s="18">
        <v>170</v>
      </c>
    </row>
    <row r="936" spans="1:7" x14ac:dyDescent="0.2">
      <c r="A936" s="18" t="s">
        <v>83</v>
      </c>
      <c r="B936" s="18" t="s">
        <v>183</v>
      </c>
      <c r="C936" s="18" t="s">
        <v>186</v>
      </c>
      <c r="D936" s="18">
        <v>85</v>
      </c>
      <c r="E936" s="18" t="s">
        <v>64</v>
      </c>
      <c r="F936" s="18" t="s">
        <v>36</v>
      </c>
      <c r="G936" s="18">
        <v>367</v>
      </c>
    </row>
    <row r="937" spans="1:7" x14ac:dyDescent="0.2">
      <c r="A937" s="18" t="s">
        <v>83</v>
      </c>
      <c r="B937" s="18" t="s">
        <v>183</v>
      </c>
      <c r="C937" s="18" t="s">
        <v>186</v>
      </c>
      <c r="D937" s="18">
        <v>90</v>
      </c>
      <c r="E937" s="18" t="s">
        <v>169</v>
      </c>
      <c r="F937" s="18" t="s">
        <v>36</v>
      </c>
      <c r="G937" s="18">
        <v>280</v>
      </c>
    </row>
    <row r="938" spans="1:7" x14ac:dyDescent="0.2">
      <c r="A938" s="18" t="s">
        <v>83</v>
      </c>
      <c r="B938" s="18" t="s">
        <v>183</v>
      </c>
      <c r="C938" s="18" t="s">
        <v>186</v>
      </c>
      <c r="D938" s="18">
        <v>91</v>
      </c>
      <c r="E938" s="18" t="s">
        <v>51</v>
      </c>
      <c r="F938" s="18" t="s">
        <v>36</v>
      </c>
      <c r="G938" s="18">
        <v>162</v>
      </c>
    </row>
    <row r="939" spans="1:7" x14ac:dyDescent="0.2">
      <c r="A939" s="18" t="s">
        <v>83</v>
      </c>
      <c r="B939" s="18" t="s">
        <v>183</v>
      </c>
      <c r="C939" s="18" t="s">
        <v>186</v>
      </c>
      <c r="D939" s="18">
        <v>92</v>
      </c>
      <c r="E939" s="18" t="s">
        <v>170</v>
      </c>
      <c r="F939" s="18" t="s">
        <v>36</v>
      </c>
      <c r="G939" s="18">
        <v>24</v>
      </c>
    </row>
    <row r="940" spans="1:7" x14ac:dyDescent="0.2">
      <c r="A940" s="18" t="s">
        <v>83</v>
      </c>
      <c r="B940" s="18" t="s">
        <v>183</v>
      </c>
      <c r="C940" s="18" t="s">
        <v>186</v>
      </c>
      <c r="D940" s="18">
        <v>93</v>
      </c>
      <c r="E940" s="18" t="s">
        <v>75</v>
      </c>
      <c r="F940" s="18" t="s">
        <v>36</v>
      </c>
      <c r="G940" s="18">
        <v>37</v>
      </c>
    </row>
    <row r="941" spans="1:7" x14ac:dyDescent="0.2">
      <c r="A941" s="18" t="s">
        <v>83</v>
      </c>
      <c r="B941" s="18" t="s">
        <v>183</v>
      </c>
      <c r="C941" s="18" t="s">
        <v>186</v>
      </c>
      <c r="D941" s="18">
        <v>94</v>
      </c>
      <c r="E941" s="18" t="s">
        <v>80</v>
      </c>
      <c r="F941" s="18" t="s">
        <v>36</v>
      </c>
      <c r="G941" s="18">
        <v>157</v>
      </c>
    </row>
    <row r="942" spans="1:7" x14ac:dyDescent="0.2">
      <c r="A942" s="18" t="s">
        <v>83</v>
      </c>
      <c r="B942" s="18" t="s">
        <v>183</v>
      </c>
      <c r="C942" s="18" t="s">
        <v>186</v>
      </c>
      <c r="D942" s="18">
        <v>95</v>
      </c>
      <c r="E942" s="18" t="s">
        <v>64</v>
      </c>
      <c r="F942" s="18" t="s">
        <v>36</v>
      </c>
      <c r="G942" s="18">
        <v>179</v>
      </c>
    </row>
    <row r="943" spans="1:7" x14ac:dyDescent="0.2">
      <c r="A943" s="18" t="s">
        <v>83</v>
      </c>
      <c r="B943" s="18" t="s">
        <v>183</v>
      </c>
      <c r="C943" s="18" t="s">
        <v>187</v>
      </c>
      <c r="D943" s="18">
        <v>10</v>
      </c>
      <c r="E943" s="18" t="s">
        <v>32</v>
      </c>
      <c r="F943" s="18" t="s">
        <v>33</v>
      </c>
      <c r="G943" s="18">
        <v>721</v>
      </c>
    </row>
    <row r="944" spans="1:7" x14ac:dyDescent="0.2">
      <c r="A944" s="18" t="s">
        <v>83</v>
      </c>
      <c r="B944" s="18" t="s">
        <v>183</v>
      </c>
      <c r="C944" s="18" t="s">
        <v>187</v>
      </c>
      <c r="D944" s="18">
        <v>100</v>
      </c>
      <c r="E944" s="18" t="s">
        <v>167</v>
      </c>
      <c r="F944" s="18" t="s">
        <v>36</v>
      </c>
      <c r="G944" s="18">
        <v>2907</v>
      </c>
    </row>
    <row r="945" spans="1:7" x14ac:dyDescent="0.2">
      <c r="A945" s="18" t="s">
        <v>83</v>
      </c>
      <c r="B945" s="18" t="s">
        <v>183</v>
      </c>
      <c r="C945" s="18" t="s">
        <v>187</v>
      </c>
      <c r="D945" s="18">
        <v>11</v>
      </c>
      <c r="E945" s="18" t="s">
        <v>134</v>
      </c>
      <c r="F945" s="18" t="s">
        <v>33</v>
      </c>
      <c r="G945" s="18">
        <v>293</v>
      </c>
    </row>
    <row r="946" spans="1:7" x14ac:dyDescent="0.2">
      <c r="A946" s="18" t="s">
        <v>83</v>
      </c>
      <c r="B946" s="18" t="s">
        <v>183</v>
      </c>
      <c r="C946" s="18" t="s">
        <v>187</v>
      </c>
      <c r="D946" s="18">
        <v>110</v>
      </c>
      <c r="E946" s="18" t="s">
        <v>54</v>
      </c>
      <c r="F946" s="18" t="s">
        <v>55</v>
      </c>
      <c r="G946" s="18">
        <v>367</v>
      </c>
    </row>
    <row r="947" spans="1:7" x14ac:dyDescent="0.2">
      <c r="A947" s="18" t="s">
        <v>83</v>
      </c>
      <c r="B947" s="18" t="s">
        <v>183</v>
      </c>
      <c r="C947" s="18" t="s">
        <v>187</v>
      </c>
      <c r="D947" s="18">
        <v>111</v>
      </c>
      <c r="E947" s="18" t="s">
        <v>56</v>
      </c>
      <c r="F947" s="18" t="s">
        <v>55</v>
      </c>
      <c r="G947" s="18">
        <v>686</v>
      </c>
    </row>
    <row r="948" spans="1:7" x14ac:dyDescent="0.2">
      <c r="A948" s="18" t="s">
        <v>83</v>
      </c>
      <c r="B948" s="18" t="s">
        <v>183</v>
      </c>
      <c r="C948" s="18" t="s">
        <v>187</v>
      </c>
      <c r="D948" s="18">
        <v>112</v>
      </c>
      <c r="E948" s="18" t="s">
        <v>57</v>
      </c>
      <c r="F948" s="18" t="s">
        <v>55</v>
      </c>
      <c r="G948" s="18">
        <v>573</v>
      </c>
    </row>
    <row r="949" spans="1:7" x14ac:dyDescent="0.2">
      <c r="A949" s="18" t="s">
        <v>83</v>
      </c>
      <c r="B949" s="18" t="s">
        <v>183</v>
      </c>
      <c r="C949" s="18" t="s">
        <v>187</v>
      </c>
      <c r="D949" s="18">
        <v>113</v>
      </c>
      <c r="E949" s="18" t="s">
        <v>73</v>
      </c>
      <c r="F949" s="18" t="s">
        <v>55</v>
      </c>
      <c r="G949" s="18">
        <v>876</v>
      </c>
    </row>
    <row r="950" spans="1:7" x14ac:dyDescent="0.2">
      <c r="A950" s="18" t="s">
        <v>83</v>
      </c>
      <c r="B950" s="18" t="s">
        <v>183</v>
      </c>
      <c r="C950" s="18" t="s">
        <v>187</v>
      </c>
      <c r="D950" s="18">
        <v>120</v>
      </c>
      <c r="E950" s="18" t="s">
        <v>58</v>
      </c>
      <c r="F950" s="18" t="s">
        <v>55</v>
      </c>
      <c r="G950" s="18">
        <v>622</v>
      </c>
    </row>
    <row r="951" spans="1:7" x14ac:dyDescent="0.2">
      <c r="A951" s="18" t="s">
        <v>83</v>
      </c>
      <c r="B951" s="18" t="s">
        <v>183</v>
      </c>
      <c r="C951" s="18" t="s">
        <v>187</v>
      </c>
      <c r="D951" s="18">
        <v>121</v>
      </c>
      <c r="E951" s="18" t="s">
        <v>59</v>
      </c>
      <c r="F951" s="18" t="s">
        <v>55</v>
      </c>
      <c r="G951" s="18">
        <v>1391</v>
      </c>
    </row>
    <row r="952" spans="1:7" x14ac:dyDescent="0.2">
      <c r="A952" s="18" t="s">
        <v>83</v>
      </c>
      <c r="B952" s="18" t="s">
        <v>183</v>
      </c>
      <c r="C952" s="18" t="s">
        <v>187</v>
      </c>
      <c r="D952" s="18">
        <v>122</v>
      </c>
      <c r="E952" s="18" t="s">
        <v>74</v>
      </c>
      <c r="F952" s="18" t="s">
        <v>55</v>
      </c>
      <c r="G952" s="18">
        <v>98</v>
      </c>
    </row>
    <row r="953" spans="1:7" x14ac:dyDescent="0.2">
      <c r="A953" s="18" t="s">
        <v>83</v>
      </c>
      <c r="B953" s="18" t="s">
        <v>183</v>
      </c>
      <c r="C953" s="18" t="s">
        <v>187</v>
      </c>
      <c r="D953" s="18">
        <v>123</v>
      </c>
      <c r="E953" s="18" t="s">
        <v>75</v>
      </c>
      <c r="F953" s="18" t="s">
        <v>55</v>
      </c>
      <c r="G953" s="18">
        <v>1660</v>
      </c>
    </row>
    <row r="954" spans="1:7" x14ac:dyDescent="0.2">
      <c r="A954" s="18" t="s">
        <v>83</v>
      </c>
      <c r="B954" s="18" t="s">
        <v>183</v>
      </c>
      <c r="C954" s="18" t="s">
        <v>187</v>
      </c>
      <c r="D954" s="18">
        <v>13</v>
      </c>
      <c r="E954" s="18" t="s">
        <v>135</v>
      </c>
      <c r="F954" s="18" t="s">
        <v>33</v>
      </c>
      <c r="G954" s="18">
        <v>798</v>
      </c>
    </row>
    <row r="955" spans="1:7" x14ac:dyDescent="0.2">
      <c r="A955" s="18" t="s">
        <v>83</v>
      </c>
      <c r="B955" s="18" t="s">
        <v>183</v>
      </c>
      <c r="C955" s="18" t="s">
        <v>187</v>
      </c>
      <c r="D955" s="18">
        <v>130</v>
      </c>
      <c r="E955" s="18" t="s">
        <v>60</v>
      </c>
      <c r="F955" s="18" t="s">
        <v>55</v>
      </c>
      <c r="G955" s="18">
        <v>2861</v>
      </c>
    </row>
    <row r="956" spans="1:7" x14ac:dyDescent="0.2">
      <c r="A956" s="18" t="s">
        <v>83</v>
      </c>
      <c r="B956" s="18" t="s">
        <v>183</v>
      </c>
      <c r="C956" s="18" t="s">
        <v>187</v>
      </c>
      <c r="D956" s="18">
        <v>131</v>
      </c>
      <c r="E956" s="18" t="s">
        <v>61</v>
      </c>
      <c r="F956" s="18" t="s">
        <v>55</v>
      </c>
      <c r="G956" s="18">
        <v>56</v>
      </c>
    </row>
    <row r="957" spans="1:7" x14ac:dyDescent="0.2">
      <c r="A957" s="18" t="s">
        <v>83</v>
      </c>
      <c r="B957" s="18" t="s">
        <v>183</v>
      </c>
      <c r="C957" s="18" t="s">
        <v>187</v>
      </c>
      <c r="D957" s="18">
        <v>132</v>
      </c>
      <c r="E957" s="18" t="s">
        <v>46</v>
      </c>
      <c r="F957" s="18" t="s">
        <v>55</v>
      </c>
      <c r="G957" s="18">
        <v>1110</v>
      </c>
    </row>
    <row r="958" spans="1:7" x14ac:dyDescent="0.2">
      <c r="A958" s="18" t="s">
        <v>83</v>
      </c>
      <c r="B958" s="18" t="s">
        <v>183</v>
      </c>
      <c r="C958" s="18" t="s">
        <v>187</v>
      </c>
      <c r="D958" s="18">
        <v>133</v>
      </c>
      <c r="E958" s="18" t="s">
        <v>62</v>
      </c>
      <c r="F958" s="18" t="s">
        <v>55</v>
      </c>
      <c r="G958" s="18">
        <v>523</v>
      </c>
    </row>
    <row r="959" spans="1:7" x14ac:dyDescent="0.2">
      <c r="A959" s="18" t="s">
        <v>83</v>
      </c>
      <c r="B959" s="18" t="s">
        <v>183</v>
      </c>
      <c r="C959" s="18" t="s">
        <v>187</v>
      </c>
      <c r="D959" s="18">
        <v>134</v>
      </c>
      <c r="E959" s="18" t="s">
        <v>76</v>
      </c>
      <c r="F959" s="18" t="s">
        <v>55</v>
      </c>
      <c r="G959" s="18">
        <v>710</v>
      </c>
    </row>
    <row r="960" spans="1:7" x14ac:dyDescent="0.2">
      <c r="A960" s="18" t="s">
        <v>83</v>
      </c>
      <c r="B960" s="18" t="s">
        <v>183</v>
      </c>
      <c r="C960" s="18" t="s">
        <v>187</v>
      </c>
      <c r="D960" s="18">
        <v>135</v>
      </c>
      <c r="E960" s="18" t="s">
        <v>79</v>
      </c>
      <c r="F960" s="18" t="s">
        <v>55</v>
      </c>
      <c r="G960" s="18">
        <v>136</v>
      </c>
    </row>
    <row r="961" spans="1:7" x14ac:dyDescent="0.2">
      <c r="A961" s="18" t="s">
        <v>83</v>
      </c>
      <c r="B961" s="18" t="s">
        <v>183</v>
      </c>
      <c r="C961" s="18" t="s">
        <v>187</v>
      </c>
      <c r="D961" s="18">
        <v>14</v>
      </c>
      <c r="E961" s="18" t="s">
        <v>75</v>
      </c>
      <c r="F961" s="18" t="s">
        <v>33</v>
      </c>
      <c r="G961" s="18">
        <v>10</v>
      </c>
    </row>
    <row r="962" spans="1:7" x14ac:dyDescent="0.2">
      <c r="A962" s="18" t="s">
        <v>83</v>
      </c>
      <c r="B962" s="18" t="s">
        <v>183</v>
      </c>
      <c r="C962" s="18" t="s">
        <v>187</v>
      </c>
      <c r="D962" s="18">
        <v>140</v>
      </c>
      <c r="E962" s="18" t="s">
        <v>63</v>
      </c>
      <c r="F962" s="18" t="s">
        <v>55</v>
      </c>
      <c r="G962" s="18">
        <v>152</v>
      </c>
    </row>
    <row r="963" spans="1:7" x14ac:dyDescent="0.2">
      <c r="A963" s="18" t="s">
        <v>83</v>
      </c>
      <c r="B963" s="18" t="s">
        <v>183</v>
      </c>
      <c r="C963" s="18" t="s">
        <v>187</v>
      </c>
      <c r="D963" s="18">
        <v>141</v>
      </c>
      <c r="E963" s="18" t="s">
        <v>64</v>
      </c>
      <c r="F963" s="18" t="s">
        <v>55</v>
      </c>
      <c r="G963" s="18">
        <v>2708</v>
      </c>
    </row>
    <row r="964" spans="1:7" x14ac:dyDescent="0.2">
      <c r="A964" s="18" t="s">
        <v>83</v>
      </c>
      <c r="B964" s="18" t="s">
        <v>183</v>
      </c>
      <c r="C964" s="18" t="s">
        <v>187</v>
      </c>
      <c r="D964" s="18">
        <v>142</v>
      </c>
      <c r="E964" s="18" t="s">
        <v>117</v>
      </c>
      <c r="F964" s="18" t="s">
        <v>55</v>
      </c>
      <c r="G964" s="18">
        <v>987</v>
      </c>
    </row>
    <row r="965" spans="1:7" x14ac:dyDescent="0.2">
      <c r="A965" s="18" t="s">
        <v>83</v>
      </c>
      <c r="B965" s="18" t="s">
        <v>183</v>
      </c>
      <c r="C965" s="18" t="s">
        <v>187</v>
      </c>
      <c r="D965" s="18">
        <v>143</v>
      </c>
      <c r="E965" s="18" t="s">
        <v>77</v>
      </c>
      <c r="F965" s="18" t="s">
        <v>55</v>
      </c>
      <c r="G965" s="18">
        <v>254</v>
      </c>
    </row>
    <row r="966" spans="1:7" x14ac:dyDescent="0.2">
      <c r="A966" s="18" t="s">
        <v>83</v>
      </c>
      <c r="B966" s="18" t="s">
        <v>183</v>
      </c>
      <c r="C966" s="18" t="s">
        <v>187</v>
      </c>
      <c r="D966" s="18">
        <v>144</v>
      </c>
      <c r="E966" s="18" t="s">
        <v>81</v>
      </c>
      <c r="F966" s="18" t="s">
        <v>55</v>
      </c>
      <c r="G966" s="18">
        <v>315</v>
      </c>
    </row>
    <row r="967" spans="1:7" x14ac:dyDescent="0.2">
      <c r="A967" s="18" t="s">
        <v>83</v>
      </c>
      <c r="B967" s="18" t="s">
        <v>183</v>
      </c>
      <c r="C967" s="18" t="s">
        <v>187</v>
      </c>
      <c r="D967" s="18">
        <v>15</v>
      </c>
      <c r="E967" s="18" t="s">
        <v>64</v>
      </c>
      <c r="F967" s="18" t="s">
        <v>33</v>
      </c>
      <c r="G967" s="18">
        <v>56</v>
      </c>
    </row>
    <row r="968" spans="1:7" x14ac:dyDescent="0.2">
      <c r="A968" s="18" t="s">
        <v>83</v>
      </c>
      <c r="B968" s="18" t="s">
        <v>183</v>
      </c>
      <c r="C968" s="18" t="s">
        <v>187</v>
      </c>
      <c r="D968" s="18">
        <v>20</v>
      </c>
      <c r="E968" s="18" t="s">
        <v>35</v>
      </c>
      <c r="F968" s="18" t="s">
        <v>36</v>
      </c>
      <c r="G968" s="18">
        <v>3599</v>
      </c>
    </row>
    <row r="969" spans="1:7" x14ac:dyDescent="0.2">
      <c r="A969" s="18" t="s">
        <v>83</v>
      </c>
      <c r="B969" s="18" t="s">
        <v>183</v>
      </c>
      <c r="C969" s="18" t="s">
        <v>187</v>
      </c>
      <c r="D969" s="18">
        <v>21</v>
      </c>
      <c r="E969" s="18" t="s">
        <v>37</v>
      </c>
      <c r="F969" s="18" t="s">
        <v>36</v>
      </c>
      <c r="G969" s="18">
        <v>1799</v>
      </c>
    </row>
    <row r="970" spans="1:7" x14ac:dyDescent="0.2">
      <c r="A970" s="18" t="s">
        <v>83</v>
      </c>
      <c r="B970" s="18" t="s">
        <v>183</v>
      </c>
      <c r="C970" s="18" t="s">
        <v>187</v>
      </c>
      <c r="D970" s="18">
        <v>22</v>
      </c>
      <c r="E970" s="18" t="s">
        <v>38</v>
      </c>
      <c r="F970" s="18" t="s">
        <v>36</v>
      </c>
      <c r="G970" s="18">
        <v>885</v>
      </c>
    </row>
    <row r="971" spans="1:7" x14ac:dyDescent="0.2">
      <c r="A971" s="18" t="s">
        <v>83</v>
      </c>
      <c r="B971" s="18" t="s">
        <v>183</v>
      </c>
      <c r="C971" s="18" t="s">
        <v>187</v>
      </c>
      <c r="D971" s="18">
        <v>23</v>
      </c>
      <c r="E971" s="18" t="s">
        <v>39</v>
      </c>
      <c r="F971" s="18" t="s">
        <v>36</v>
      </c>
      <c r="G971" s="18">
        <v>8677</v>
      </c>
    </row>
    <row r="972" spans="1:7" x14ac:dyDescent="0.2">
      <c r="A972" s="18" t="s">
        <v>83</v>
      </c>
      <c r="B972" s="18" t="s">
        <v>183</v>
      </c>
      <c r="C972" s="18" t="s">
        <v>187</v>
      </c>
      <c r="D972" s="18">
        <v>24</v>
      </c>
      <c r="E972" s="18" t="s">
        <v>64</v>
      </c>
      <c r="F972" s="18" t="s">
        <v>36</v>
      </c>
      <c r="G972" s="18">
        <v>986</v>
      </c>
    </row>
    <row r="973" spans="1:7" x14ac:dyDescent="0.2">
      <c r="A973" s="18" t="s">
        <v>83</v>
      </c>
      <c r="B973" s="18" t="s">
        <v>183</v>
      </c>
      <c r="C973" s="18" t="s">
        <v>187</v>
      </c>
      <c r="D973" s="18">
        <v>25</v>
      </c>
      <c r="E973" s="18" t="s">
        <v>35</v>
      </c>
      <c r="F973" s="18" t="s">
        <v>36</v>
      </c>
      <c r="G973" s="18">
        <v>33</v>
      </c>
    </row>
    <row r="974" spans="1:7" x14ac:dyDescent="0.2">
      <c r="A974" s="18" t="s">
        <v>83</v>
      </c>
      <c r="B974" s="18" t="s">
        <v>183</v>
      </c>
      <c r="C974" s="18" t="s">
        <v>187</v>
      </c>
      <c r="D974" s="18">
        <v>26</v>
      </c>
      <c r="E974" s="18" t="s">
        <v>64</v>
      </c>
      <c r="F974" s="18" t="s">
        <v>36</v>
      </c>
      <c r="G974" s="18">
        <v>12</v>
      </c>
    </row>
    <row r="975" spans="1:7" x14ac:dyDescent="0.2">
      <c r="A975" s="18" t="s">
        <v>83</v>
      </c>
      <c r="B975" s="18" t="s">
        <v>183</v>
      </c>
      <c r="C975" s="18" t="s">
        <v>187</v>
      </c>
      <c r="D975" s="18">
        <v>30</v>
      </c>
      <c r="E975" s="18" t="s">
        <v>40</v>
      </c>
      <c r="F975" s="18" t="s">
        <v>36</v>
      </c>
      <c r="G975" s="18">
        <v>311</v>
      </c>
    </row>
    <row r="976" spans="1:7" x14ac:dyDescent="0.2">
      <c r="A976" s="18" t="s">
        <v>83</v>
      </c>
      <c r="B976" s="18" t="s">
        <v>183</v>
      </c>
      <c r="C976" s="18" t="s">
        <v>187</v>
      </c>
      <c r="D976" s="18">
        <v>31</v>
      </c>
      <c r="E976" s="18" t="s">
        <v>41</v>
      </c>
      <c r="F976" s="18" t="s">
        <v>36</v>
      </c>
      <c r="G976" s="18">
        <v>7360</v>
      </c>
    </row>
    <row r="977" spans="1:7" x14ac:dyDescent="0.2">
      <c r="A977" s="18" t="s">
        <v>83</v>
      </c>
      <c r="B977" s="18" t="s">
        <v>183</v>
      </c>
      <c r="C977" s="18" t="s">
        <v>187</v>
      </c>
      <c r="D977" s="18">
        <v>32</v>
      </c>
      <c r="E977" s="18" t="s">
        <v>42</v>
      </c>
      <c r="F977" s="18" t="s">
        <v>36</v>
      </c>
      <c r="G977" s="18">
        <v>123</v>
      </c>
    </row>
    <row r="978" spans="1:7" x14ac:dyDescent="0.2">
      <c r="A978" s="18" t="s">
        <v>83</v>
      </c>
      <c r="B978" s="18" t="s">
        <v>183</v>
      </c>
      <c r="C978" s="18" t="s">
        <v>187</v>
      </c>
      <c r="D978" s="18">
        <v>33</v>
      </c>
      <c r="E978" s="18" t="s">
        <v>43</v>
      </c>
      <c r="F978" s="18" t="s">
        <v>36</v>
      </c>
      <c r="G978" s="18">
        <v>156</v>
      </c>
    </row>
    <row r="979" spans="1:7" x14ac:dyDescent="0.2">
      <c r="A979" s="18" t="s">
        <v>83</v>
      </c>
      <c r="B979" s="18" t="s">
        <v>183</v>
      </c>
      <c r="C979" s="18" t="s">
        <v>187</v>
      </c>
      <c r="D979" s="18">
        <v>34</v>
      </c>
      <c r="E979" s="18" t="s">
        <v>44</v>
      </c>
      <c r="F979" s="18" t="s">
        <v>36</v>
      </c>
      <c r="G979" s="18">
        <v>49</v>
      </c>
    </row>
    <row r="980" spans="1:7" x14ac:dyDescent="0.2">
      <c r="A980" s="18" t="s">
        <v>83</v>
      </c>
      <c r="B980" s="18" t="s">
        <v>183</v>
      </c>
      <c r="C980" s="18" t="s">
        <v>187</v>
      </c>
      <c r="D980" s="18">
        <v>35</v>
      </c>
      <c r="E980" s="18" t="s">
        <v>79</v>
      </c>
      <c r="F980" s="18" t="s">
        <v>36</v>
      </c>
      <c r="G980" s="18">
        <v>300</v>
      </c>
    </row>
    <row r="981" spans="1:7" x14ac:dyDescent="0.2">
      <c r="A981" s="18" t="s">
        <v>83</v>
      </c>
      <c r="B981" s="18" t="s">
        <v>183</v>
      </c>
      <c r="C981" s="18" t="s">
        <v>187</v>
      </c>
      <c r="D981" s="18">
        <v>36</v>
      </c>
      <c r="E981" s="18" t="s">
        <v>64</v>
      </c>
      <c r="F981" s="18" t="s">
        <v>36</v>
      </c>
      <c r="G981" s="18">
        <v>502</v>
      </c>
    </row>
    <row r="982" spans="1:7" x14ac:dyDescent="0.2">
      <c r="A982" s="18" t="s">
        <v>83</v>
      </c>
      <c r="B982" s="18" t="s">
        <v>183</v>
      </c>
      <c r="C982" s="18" t="s">
        <v>187</v>
      </c>
      <c r="D982" s="18">
        <v>40</v>
      </c>
      <c r="E982" s="18" t="s">
        <v>40</v>
      </c>
      <c r="F982" s="18" t="s">
        <v>36</v>
      </c>
      <c r="G982" s="18">
        <v>6</v>
      </c>
    </row>
    <row r="983" spans="1:7" x14ac:dyDescent="0.2">
      <c r="A983" s="18" t="s">
        <v>83</v>
      </c>
      <c r="B983" s="18" t="s">
        <v>183</v>
      </c>
      <c r="C983" s="18" t="s">
        <v>187</v>
      </c>
      <c r="D983" s="18">
        <v>41</v>
      </c>
      <c r="E983" s="18" t="s">
        <v>41</v>
      </c>
      <c r="F983" s="18" t="s">
        <v>36</v>
      </c>
      <c r="G983" s="18">
        <v>174</v>
      </c>
    </row>
    <row r="984" spans="1:7" x14ac:dyDescent="0.2">
      <c r="A984" s="18" t="s">
        <v>83</v>
      </c>
      <c r="B984" s="18" t="s">
        <v>183</v>
      </c>
      <c r="C984" s="18" t="s">
        <v>187</v>
      </c>
      <c r="D984" s="18">
        <v>42</v>
      </c>
      <c r="E984" s="18" t="s">
        <v>42</v>
      </c>
      <c r="F984" s="18" t="s">
        <v>36</v>
      </c>
      <c r="G984" s="18">
        <v>10</v>
      </c>
    </row>
    <row r="985" spans="1:7" x14ac:dyDescent="0.2">
      <c r="A985" s="18" t="s">
        <v>83</v>
      </c>
      <c r="B985" s="18" t="s">
        <v>183</v>
      </c>
      <c r="C985" s="18" t="s">
        <v>187</v>
      </c>
      <c r="D985" s="18">
        <v>43</v>
      </c>
      <c r="E985" s="18" t="s">
        <v>43</v>
      </c>
      <c r="F985" s="18" t="s">
        <v>36</v>
      </c>
      <c r="G985" s="18">
        <v>1</v>
      </c>
    </row>
    <row r="986" spans="1:7" x14ac:dyDescent="0.2">
      <c r="A986" s="18" t="s">
        <v>83</v>
      </c>
      <c r="B986" s="18" t="s">
        <v>183</v>
      </c>
      <c r="C986" s="18" t="s">
        <v>187</v>
      </c>
      <c r="D986" s="18">
        <v>44</v>
      </c>
      <c r="E986" s="18" t="s">
        <v>44</v>
      </c>
      <c r="F986" s="18" t="s">
        <v>36</v>
      </c>
      <c r="G986" s="18">
        <v>1</v>
      </c>
    </row>
    <row r="987" spans="1:7" x14ac:dyDescent="0.2">
      <c r="A987" s="18" t="s">
        <v>83</v>
      </c>
      <c r="B987" s="18" t="s">
        <v>183</v>
      </c>
      <c r="C987" s="18" t="s">
        <v>187</v>
      </c>
      <c r="D987" s="18">
        <v>45</v>
      </c>
      <c r="E987" s="18" t="s">
        <v>79</v>
      </c>
      <c r="F987" s="18" t="s">
        <v>36</v>
      </c>
      <c r="G987" s="18">
        <v>16</v>
      </c>
    </row>
    <row r="988" spans="1:7" x14ac:dyDescent="0.2">
      <c r="A988" s="18" t="s">
        <v>83</v>
      </c>
      <c r="B988" s="18" t="s">
        <v>183</v>
      </c>
      <c r="C988" s="18" t="s">
        <v>187</v>
      </c>
      <c r="D988" s="18">
        <v>46</v>
      </c>
      <c r="E988" s="18" t="s">
        <v>64</v>
      </c>
      <c r="F988" s="18" t="s">
        <v>36</v>
      </c>
      <c r="G988" s="18">
        <v>53</v>
      </c>
    </row>
    <row r="989" spans="1:7" x14ac:dyDescent="0.2">
      <c r="A989" s="18" t="s">
        <v>83</v>
      </c>
      <c r="B989" s="18" t="s">
        <v>183</v>
      </c>
      <c r="C989" s="18" t="s">
        <v>187</v>
      </c>
      <c r="D989" s="18">
        <v>50</v>
      </c>
      <c r="E989" s="18" t="s">
        <v>40</v>
      </c>
      <c r="F989" s="18" t="s">
        <v>36</v>
      </c>
      <c r="G989" s="18">
        <v>11</v>
      </c>
    </row>
    <row r="990" spans="1:7" x14ac:dyDescent="0.2">
      <c r="A990" s="18" t="s">
        <v>83</v>
      </c>
      <c r="B990" s="18" t="s">
        <v>183</v>
      </c>
      <c r="C990" s="18" t="s">
        <v>187</v>
      </c>
      <c r="D990" s="18">
        <v>51</v>
      </c>
      <c r="E990" s="18" t="s">
        <v>41</v>
      </c>
      <c r="F990" s="18" t="s">
        <v>36</v>
      </c>
      <c r="G990" s="18">
        <v>297</v>
      </c>
    </row>
    <row r="991" spans="1:7" x14ac:dyDescent="0.2">
      <c r="A991" s="18" t="s">
        <v>83</v>
      </c>
      <c r="B991" s="18" t="s">
        <v>183</v>
      </c>
      <c r="C991" s="18" t="s">
        <v>187</v>
      </c>
      <c r="D991" s="18">
        <v>52</v>
      </c>
      <c r="E991" s="18" t="s">
        <v>42</v>
      </c>
      <c r="F991" s="18" t="s">
        <v>36</v>
      </c>
      <c r="G991" s="18">
        <v>9</v>
      </c>
    </row>
    <row r="992" spans="1:7" x14ac:dyDescent="0.2">
      <c r="A992" s="18" t="s">
        <v>83</v>
      </c>
      <c r="B992" s="18" t="s">
        <v>183</v>
      </c>
      <c r="C992" s="18" t="s">
        <v>187</v>
      </c>
      <c r="D992" s="18">
        <v>53</v>
      </c>
      <c r="E992" s="18" t="s">
        <v>43</v>
      </c>
      <c r="F992" s="18" t="s">
        <v>36</v>
      </c>
      <c r="G992" s="18">
        <v>53</v>
      </c>
    </row>
    <row r="993" spans="1:7" x14ac:dyDescent="0.2">
      <c r="A993" s="18" t="s">
        <v>83</v>
      </c>
      <c r="B993" s="18" t="s">
        <v>183</v>
      </c>
      <c r="C993" s="18" t="s">
        <v>187</v>
      </c>
      <c r="D993" s="18">
        <v>54</v>
      </c>
      <c r="E993" s="18" t="s">
        <v>44</v>
      </c>
      <c r="F993" s="18" t="s">
        <v>36</v>
      </c>
      <c r="G993" s="18">
        <v>6</v>
      </c>
    </row>
    <row r="994" spans="1:7" x14ac:dyDescent="0.2">
      <c r="A994" s="18" t="s">
        <v>83</v>
      </c>
      <c r="B994" s="18" t="s">
        <v>183</v>
      </c>
      <c r="C994" s="18" t="s">
        <v>187</v>
      </c>
      <c r="D994" s="18">
        <v>55</v>
      </c>
      <c r="E994" s="18" t="s">
        <v>79</v>
      </c>
      <c r="F994" s="18" t="s">
        <v>36</v>
      </c>
      <c r="G994" s="18">
        <v>35</v>
      </c>
    </row>
    <row r="995" spans="1:7" x14ac:dyDescent="0.2">
      <c r="A995" s="18" t="s">
        <v>83</v>
      </c>
      <c r="B995" s="18" t="s">
        <v>183</v>
      </c>
      <c r="C995" s="18" t="s">
        <v>187</v>
      </c>
      <c r="D995" s="18">
        <v>56</v>
      </c>
      <c r="E995" s="18" t="s">
        <v>64</v>
      </c>
      <c r="F995" s="18" t="s">
        <v>36</v>
      </c>
      <c r="G995" s="18">
        <v>59</v>
      </c>
    </row>
    <row r="996" spans="1:7" x14ac:dyDescent="0.2">
      <c r="A996" s="18" t="s">
        <v>83</v>
      </c>
      <c r="B996" s="18" t="s">
        <v>183</v>
      </c>
      <c r="C996" s="18" t="s">
        <v>187</v>
      </c>
      <c r="D996" s="18">
        <v>60</v>
      </c>
      <c r="E996" s="18" t="s">
        <v>40</v>
      </c>
      <c r="F996" s="18" t="s">
        <v>36</v>
      </c>
      <c r="G996" s="18">
        <v>5</v>
      </c>
    </row>
    <row r="997" spans="1:7" x14ac:dyDescent="0.2">
      <c r="A997" s="18" t="s">
        <v>83</v>
      </c>
      <c r="B997" s="18" t="s">
        <v>183</v>
      </c>
      <c r="C997" s="18" t="s">
        <v>187</v>
      </c>
      <c r="D997" s="18">
        <v>61</v>
      </c>
      <c r="E997" s="18" t="s">
        <v>41</v>
      </c>
      <c r="F997" s="18" t="s">
        <v>36</v>
      </c>
      <c r="G997" s="18">
        <v>91</v>
      </c>
    </row>
    <row r="998" spans="1:7" x14ac:dyDescent="0.2">
      <c r="A998" s="18" t="s">
        <v>83</v>
      </c>
      <c r="B998" s="18" t="s">
        <v>183</v>
      </c>
      <c r="C998" s="18" t="s">
        <v>187</v>
      </c>
      <c r="D998" s="18">
        <v>62</v>
      </c>
      <c r="E998" s="18" t="s">
        <v>42</v>
      </c>
      <c r="F998" s="18" t="s">
        <v>36</v>
      </c>
      <c r="G998" s="18">
        <v>2</v>
      </c>
    </row>
    <row r="999" spans="1:7" x14ac:dyDescent="0.2">
      <c r="A999" s="18" t="s">
        <v>83</v>
      </c>
      <c r="B999" s="18" t="s">
        <v>183</v>
      </c>
      <c r="C999" s="18" t="s">
        <v>187</v>
      </c>
      <c r="D999" s="18">
        <v>63</v>
      </c>
      <c r="E999" s="18" t="s">
        <v>43</v>
      </c>
      <c r="F999" s="18" t="s">
        <v>36</v>
      </c>
      <c r="G999" s="18">
        <v>3</v>
      </c>
    </row>
    <row r="1000" spans="1:7" x14ac:dyDescent="0.2">
      <c r="A1000" s="18" t="s">
        <v>83</v>
      </c>
      <c r="B1000" s="18" t="s">
        <v>183</v>
      </c>
      <c r="C1000" s="18" t="s">
        <v>187</v>
      </c>
      <c r="D1000" s="18">
        <v>64</v>
      </c>
      <c r="E1000" s="18" t="s">
        <v>44</v>
      </c>
      <c r="F1000" s="18" t="s">
        <v>36</v>
      </c>
      <c r="G1000" s="18">
        <v>1</v>
      </c>
    </row>
    <row r="1001" spans="1:7" x14ac:dyDescent="0.2">
      <c r="A1001" s="18" t="s">
        <v>83</v>
      </c>
      <c r="B1001" s="18" t="s">
        <v>183</v>
      </c>
      <c r="C1001" s="18" t="s">
        <v>187</v>
      </c>
      <c r="D1001" s="18">
        <v>65</v>
      </c>
      <c r="E1001" s="18" t="s">
        <v>79</v>
      </c>
      <c r="F1001" s="18" t="s">
        <v>36</v>
      </c>
      <c r="G1001" s="18">
        <v>17</v>
      </c>
    </row>
    <row r="1002" spans="1:7" x14ac:dyDescent="0.2">
      <c r="A1002" s="18" t="s">
        <v>83</v>
      </c>
      <c r="B1002" s="18" t="s">
        <v>183</v>
      </c>
      <c r="C1002" s="18" t="s">
        <v>187</v>
      </c>
      <c r="D1002" s="18">
        <v>66</v>
      </c>
      <c r="E1002" s="18" t="s">
        <v>64</v>
      </c>
      <c r="F1002" s="18" t="s">
        <v>36</v>
      </c>
      <c r="G1002" s="18">
        <v>7</v>
      </c>
    </row>
    <row r="1003" spans="1:7" x14ac:dyDescent="0.2">
      <c r="A1003" s="18" t="s">
        <v>83</v>
      </c>
      <c r="B1003" s="18" t="s">
        <v>183</v>
      </c>
      <c r="C1003" s="18" t="s">
        <v>187</v>
      </c>
      <c r="D1003" s="18">
        <v>70</v>
      </c>
      <c r="E1003" s="18" t="s">
        <v>40</v>
      </c>
      <c r="F1003" s="18" t="s">
        <v>36</v>
      </c>
      <c r="G1003" s="18">
        <v>130</v>
      </c>
    </row>
    <row r="1004" spans="1:7" x14ac:dyDescent="0.2">
      <c r="A1004" s="18" t="s">
        <v>83</v>
      </c>
      <c r="B1004" s="18" t="s">
        <v>183</v>
      </c>
      <c r="C1004" s="18" t="s">
        <v>187</v>
      </c>
      <c r="D1004" s="18">
        <v>71</v>
      </c>
      <c r="E1004" s="18" t="s">
        <v>41</v>
      </c>
      <c r="F1004" s="18" t="s">
        <v>36</v>
      </c>
      <c r="G1004" s="18">
        <v>2991</v>
      </c>
    </row>
    <row r="1005" spans="1:7" x14ac:dyDescent="0.2">
      <c r="A1005" s="18" t="s">
        <v>83</v>
      </c>
      <c r="B1005" s="18" t="s">
        <v>183</v>
      </c>
      <c r="C1005" s="18" t="s">
        <v>187</v>
      </c>
      <c r="D1005" s="18">
        <v>72</v>
      </c>
      <c r="E1005" s="18" t="s">
        <v>42</v>
      </c>
      <c r="F1005" s="18" t="s">
        <v>36</v>
      </c>
      <c r="G1005" s="18">
        <v>99</v>
      </c>
    </row>
    <row r="1006" spans="1:7" x14ac:dyDescent="0.2">
      <c r="A1006" s="18" t="s">
        <v>83</v>
      </c>
      <c r="B1006" s="18" t="s">
        <v>183</v>
      </c>
      <c r="C1006" s="18" t="s">
        <v>187</v>
      </c>
      <c r="D1006" s="18">
        <v>73</v>
      </c>
      <c r="E1006" s="18" t="s">
        <v>43</v>
      </c>
      <c r="F1006" s="18" t="s">
        <v>36</v>
      </c>
      <c r="G1006" s="18">
        <v>34</v>
      </c>
    </row>
    <row r="1007" spans="1:7" x14ac:dyDescent="0.2">
      <c r="A1007" s="18" t="s">
        <v>83</v>
      </c>
      <c r="B1007" s="18" t="s">
        <v>183</v>
      </c>
      <c r="C1007" s="18" t="s">
        <v>187</v>
      </c>
      <c r="D1007" s="18">
        <v>74</v>
      </c>
      <c r="E1007" s="18" t="s">
        <v>44</v>
      </c>
      <c r="F1007" s="18" t="s">
        <v>36</v>
      </c>
      <c r="G1007" s="18">
        <v>13</v>
      </c>
    </row>
    <row r="1008" spans="1:7" x14ac:dyDescent="0.2">
      <c r="A1008" s="18" t="s">
        <v>83</v>
      </c>
      <c r="B1008" s="18" t="s">
        <v>183</v>
      </c>
      <c r="C1008" s="18" t="s">
        <v>187</v>
      </c>
      <c r="D1008" s="18">
        <v>75</v>
      </c>
      <c r="E1008" s="18" t="s">
        <v>79</v>
      </c>
      <c r="F1008" s="18" t="s">
        <v>36</v>
      </c>
      <c r="G1008" s="18">
        <v>211</v>
      </c>
    </row>
    <row r="1009" spans="1:7" x14ac:dyDescent="0.2">
      <c r="A1009" s="18" t="s">
        <v>83</v>
      </c>
      <c r="B1009" s="18" t="s">
        <v>183</v>
      </c>
      <c r="C1009" s="18" t="s">
        <v>187</v>
      </c>
      <c r="D1009" s="18">
        <v>76</v>
      </c>
      <c r="E1009" s="18" t="s">
        <v>64</v>
      </c>
      <c r="F1009" s="18" t="s">
        <v>36</v>
      </c>
      <c r="G1009" s="18">
        <v>354</v>
      </c>
    </row>
    <row r="1010" spans="1:7" x14ac:dyDescent="0.2">
      <c r="A1010" s="18" t="s">
        <v>83</v>
      </c>
      <c r="B1010" s="18" t="s">
        <v>183</v>
      </c>
      <c r="C1010" s="18" t="s">
        <v>187</v>
      </c>
      <c r="D1010" s="18">
        <v>80</v>
      </c>
      <c r="E1010" s="18" t="s">
        <v>168</v>
      </c>
      <c r="F1010" s="18" t="s">
        <v>36</v>
      </c>
      <c r="G1010" s="18">
        <v>247</v>
      </c>
    </row>
    <row r="1011" spans="1:7" x14ac:dyDescent="0.2">
      <c r="A1011" s="18" t="s">
        <v>83</v>
      </c>
      <c r="B1011" s="18" t="s">
        <v>183</v>
      </c>
      <c r="C1011" s="18" t="s">
        <v>187</v>
      </c>
      <c r="D1011" s="18">
        <v>81</v>
      </c>
      <c r="E1011" s="18" t="s">
        <v>46</v>
      </c>
      <c r="F1011" s="18" t="s">
        <v>36</v>
      </c>
      <c r="G1011" s="18">
        <v>1407</v>
      </c>
    </row>
    <row r="1012" spans="1:7" x14ac:dyDescent="0.2">
      <c r="A1012" s="18" t="s">
        <v>83</v>
      </c>
      <c r="B1012" s="18" t="s">
        <v>183</v>
      </c>
      <c r="C1012" s="18" t="s">
        <v>187</v>
      </c>
      <c r="D1012" s="18">
        <v>82</v>
      </c>
      <c r="E1012" s="18" t="s">
        <v>47</v>
      </c>
      <c r="F1012" s="18" t="s">
        <v>36</v>
      </c>
      <c r="G1012" s="18">
        <v>894</v>
      </c>
    </row>
    <row r="1013" spans="1:7" x14ac:dyDescent="0.2">
      <c r="A1013" s="18" t="s">
        <v>83</v>
      </c>
      <c r="B1013" s="18" t="s">
        <v>183</v>
      </c>
      <c r="C1013" s="18" t="s">
        <v>187</v>
      </c>
      <c r="D1013" s="18">
        <v>83</v>
      </c>
      <c r="E1013" s="18" t="s">
        <v>48</v>
      </c>
      <c r="F1013" s="18" t="s">
        <v>36</v>
      </c>
      <c r="G1013" s="18">
        <v>2983</v>
      </c>
    </row>
    <row r="1014" spans="1:7" x14ac:dyDescent="0.2">
      <c r="A1014" s="18" t="s">
        <v>83</v>
      </c>
      <c r="B1014" s="18" t="s">
        <v>183</v>
      </c>
      <c r="C1014" s="18" t="s">
        <v>187</v>
      </c>
      <c r="D1014" s="18">
        <v>84</v>
      </c>
      <c r="E1014" s="18" t="s">
        <v>49</v>
      </c>
      <c r="F1014" s="18" t="s">
        <v>36</v>
      </c>
      <c r="G1014" s="18">
        <v>161</v>
      </c>
    </row>
    <row r="1015" spans="1:7" x14ac:dyDescent="0.2">
      <c r="A1015" s="18" t="s">
        <v>83</v>
      </c>
      <c r="B1015" s="18" t="s">
        <v>183</v>
      </c>
      <c r="C1015" s="18" t="s">
        <v>187</v>
      </c>
      <c r="D1015" s="18">
        <v>85</v>
      </c>
      <c r="E1015" s="18" t="s">
        <v>64</v>
      </c>
      <c r="F1015" s="18" t="s">
        <v>36</v>
      </c>
      <c r="G1015" s="18">
        <v>419</v>
      </c>
    </row>
    <row r="1016" spans="1:7" x14ac:dyDescent="0.2">
      <c r="A1016" s="18" t="s">
        <v>83</v>
      </c>
      <c r="B1016" s="18" t="s">
        <v>183</v>
      </c>
      <c r="C1016" s="18" t="s">
        <v>187</v>
      </c>
      <c r="D1016" s="18">
        <v>90</v>
      </c>
      <c r="E1016" s="18" t="s">
        <v>169</v>
      </c>
      <c r="F1016" s="18" t="s">
        <v>36</v>
      </c>
      <c r="G1016" s="18">
        <v>313</v>
      </c>
    </row>
    <row r="1017" spans="1:7" x14ac:dyDescent="0.2">
      <c r="A1017" s="18" t="s">
        <v>83</v>
      </c>
      <c r="B1017" s="18" t="s">
        <v>183</v>
      </c>
      <c r="C1017" s="18" t="s">
        <v>187</v>
      </c>
      <c r="D1017" s="18">
        <v>91</v>
      </c>
      <c r="E1017" s="18" t="s">
        <v>51</v>
      </c>
      <c r="F1017" s="18" t="s">
        <v>36</v>
      </c>
      <c r="G1017" s="18">
        <v>142</v>
      </c>
    </row>
    <row r="1018" spans="1:7" x14ac:dyDescent="0.2">
      <c r="A1018" s="18" t="s">
        <v>83</v>
      </c>
      <c r="B1018" s="18" t="s">
        <v>183</v>
      </c>
      <c r="C1018" s="18" t="s">
        <v>187</v>
      </c>
      <c r="D1018" s="18">
        <v>92</v>
      </c>
      <c r="E1018" s="18" t="s">
        <v>170</v>
      </c>
      <c r="F1018" s="18" t="s">
        <v>36</v>
      </c>
      <c r="G1018" s="18">
        <v>31</v>
      </c>
    </row>
    <row r="1019" spans="1:7" x14ac:dyDescent="0.2">
      <c r="A1019" s="18" t="s">
        <v>83</v>
      </c>
      <c r="B1019" s="18" t="s">
        <v>183</v>
      </c>
      <c r="C1019" s="18" t="s">
        <v>187</v>
      </c>
      <c r="D1019" s="18">
        <v>93</v>
      </c>
      <c r="E1019" s="18" t="s">
        <v>75</v>
      </c>
      <c r="F1019" s="18" t="s">
        <v>36</v>
      </c>
      <c r="G1019" s="18">
        <v>32</v>
      </c>
    </row>
    <row r="1020" spans="1:7" x14ac:dyDescent="0.2">
      <c r="A1020" s="18" t="s">
        <v>83</v>
      </c>
      <c r="B1020" s="18" t="s">
        <v>183</v>
      </c>
      <c r="C1020" s="18" t="s">
        <v>187</v>
      </c>
      <c r="D1020" s="18">
        <v>94</v>
      </c>
      <c r="E1020" s="18" t="s">
        <v>80</v>
      </c>
      <c r="F1020" s="18" t="s">
        <v>36</v>
      </c>
      <c r="G1020" s="18">
        <v>124</v>
      </c>
    </row>
    <row r="1021" spans="1:7" x14ac:dyDescent="0.2">
      <c r="A1021" s="18" t="s">
        <v>83</v>
      </c>
      <c r="B1021" s="18" t="s">
        <v>183</v>
      </c>
      <c r="C1021" s="18" t="s">
        <v>187</v>
      </c>
      <c r="D1021" s="18">
        <v>95</v>
      </c>
      <c r="E1021" s="18" t="s">
        <v>64</v>
      </c>
      <c r="F1021" s="18" t="s">
        <v>36</v>
      </c>
      <c r="G1021" s="18">
        <v>180</v>
      </c>
    </row>
    <row r="1022" spans="1:7" x14ac:dyDescent="0.2">
      <c r="A1022" s="18" t="s">
        <v>83</v>
      </c>
      <c r="B1022" s="18" t="s">
        <v>188</v>
      </c>
      <c r="C1022" s="18" t="s">
        <v>189</v>
      </c>
      <c r="D1022" s="18">
        <v>10</v>
      </c>
      <c r="E1022" s="18" t="s">
        <v>32</v>
      </c>
      <c r="F1022" s="18" t="s">
        <v>33</v>
      </c>
      <c r="G1022" s="18">
        <v>612</v>
      </c>
    </row>
    <row r="1023" spans="1:7" x14ac:dyDescent="0.2">
      <c r="A1023" s="18" t="s">
        <v>83</v>
      </c>
      <c r="B1023" s="18" t="s">
        <v>188</v>
      </c>
      <c r="C1023" s="18" t="s">
        <v>189</v>
      </c>
      <c r="D1023" s="18">
        <v>100</v>
      </c>
      <c r="E1023" s="18" t="s">
        <v>167</v>
      </c>
      <c r="F1023" s="18" t="s">
        <v>36</v>
      </c>
      <c r="G1023" s="18">
        <v>2157</v>
      </c>
    </row>
    <row r="1024" spans="1:7" x14ac:dyDescent="0.2">
      <c r="A1024" s="18" t="s">
        <v>83</v>
      </c>
      <c r="B1024" s="18" t="s">
        <v>188</v>
      </c>
      <c r="C1024" s="18" t="s">
        <v>189</v>
      </c>
      <c r="D1024" s="18">
        <v>11</v>
      </c>
      <c r="E1024" s="18" t="s">
        <v>134</v>
      </c>
      <c r="F1024" s="18" t="s">
        <v>33</v>
      </c>
      <c r="G1024" s="18">
        <v>323</v>
      </c>
    </row>
    <row r="1025" spans="1:7" x14ac:dyDescent="0.2">
      <c r="A1025" s="18" t="s">
        <v>83</v>
      </c>
      <c r="B1025" s="18" t="s">
        <v>188</v>
      </c>
      <c r="C1025" s="18" t="s">
        <v>189</v>
      </c>
      <c r="D1025" s="18">
        <v>110</v>
      </c>
      <c r="E1025" s="18" t="s">
        <v>54</v>
      </c>
      <c r="F1025" s="18" t="s">
        <v>55</v>
      </c>
      <c r="G1025" s="18">
        <v>340</v>
      </c>
    </row>
    <row r="1026" spans="1:7" x14ac:dyDescent="0.2">
      <c r="A1026" s="18" t="s">
        <v>83</v>
      </c>
      <c r="B1026" s="18" t="s">
        <v>188</v>
      </c>
      <c r="C1026" s="18" t="s">
        <v>189</v>
      </c>
      <c r="D1026" s="18">
        <v>111</v>
      </c>
      <c r="E1026" s="18" t="s">
        <v>56</v>
      </c>
      <c r="F1026" s="18" t="s">
        <v>55</v>
      </c>
      <c r="G1026" s="18">
        <v>617</v>
      </c>
    </row>
    <row r="1027" spans="1:7" x14ac:dyDescent="0.2">
      <c r="A1027" s="18" t="s">
        <v>83</v>
      </c>
      <c r="B1027" s="18" t="s">
        <v>188</v>
      </c>
      <c r="C1027" s="18" t="s">
        <v>189</v>
      </c>
      <c r="D1027" s="18">
        <v>112</v>
      </c>
      <c r="E1027" s="18" t="s">
        <v>57</v>
      </c>
      <c r="F1027" s="18" t="s">
        <v>55</v>
      </c>
      <c r="G1027" s="18">
        <v>565</v>
      </c>
    </row>
    <row r="1028" spans="1:7" x14ac:dyDescent="0.2">
      <c r="A1028" s="18" t="s">
        <v>83</v>
      </c>
      <c r="B1028" s="18" t="s">
        <v>188</v>
      </c>
      <c r="C1028" s="18" t="s">
        <v>189</v>
      </c>
      <c r="D1028" s="18">
        <v>113</v>
      </c>
      <c r="E1028" s="18" t="s">
        <v>73</v>
      </c>
      <c r="F1028" s="18" t="s">
        <v>55</v>
      </c>
      <c r="G1028" s="18">
        <v>794</v>
      </c>
    </row>
    <row r="1029" spans="1:7" x14ac:dyDescent="0.2">
      <c r="A1029" s="18" t="s">
        <v>83</v>
      </c>
      <c r="B1029" s="18" t="s">
        <v>188</v>
      </c>
      <c r="C1029" s="18" t="s">
        <v>189</v>
      </c>
      <c r="D1029" s="18">
        <v>120</v>
      </c>
      <c r="E1029" s="18" t="s">
        <v>58</v>
      </c>
      <c r="F1029" s="18" t="s">
        <v>55</v>
      </c>
      <c r="G1029" s="18">
        <v>527</v>
      </c>
    </row>
    <row r="1030" spans="1:7" x14ac:dyDescent="0.2">
      <c r="A1030" s="18" t="s">
        <v>83</v>
      </c>
      <c r="B1030" s="18" t="s">
        <v>188</v>
      </c>
      <c r="C1030" s="18" t="s">
        <v>189</v>
      </c>
      <c r="D1030" s="18">
        <v>121</v>
      </c>
      <c r="E1030" s="18" t="s">
        <v>59</v>
      </c>
      <c r="F1030" s="18" t="s">
        <v>55</v>
      </c>
      <c r="G1030" s="18">
        <v>1289</v>
      </c>
    </row>
    <row r="1031" spans="1:7" x14ac:dyDescent="0.2">
      <c r="A1031" s="18" t="s">
        <v>83</v>
      </c>
      <c r="B1031" s="18" t="s">
        <v>188</v>
      </c>
      <c r="C1031" s="18" t="s">
        <v>189</v>
      </c>
      <c r="D1031" s="18">
        <v>122</v>
      </c>
      <c r="E1031" s="18" t="s">
        <v>74</v>
      </c>
      <c r="F1031" s="18" t="s">
        <v>55</v>
      </c>
      <c r="G1031" s="18">
        <v>155</v>
      </c>
    </row>
    <row r="1032" spans="1:7" x14ac:dyDescent="0.2">
      <c r="A1032" s="18" t="s">
        <v>83</v>
      </c>
      <c r="B1032" s="18" t="s">
        <v>188</v>
      </c>
      <c r="C1032" s="18" t="s">
        <v>189</v>
      </c>
      <c r="D1032" s="18">
        <v>123</v>
      </c>
      <c r="E1032" s="18" t="s">
        <v>75</v>
      </c>
      <c r="F1032" s="18" t="s">
        <v>55</v>
      </c>
      <c r="G1032" s="18">
        <v>1232</v>
      </c>
    </row>
    <row r="1033" spans="1:7" x14ac:dyDescent="0.2">
      <c r="A1033" s="18" t="s">
        <v>83</v>
      </c>
      <c r="B1033" s="18" t="s">
        <v>188</v>
      </c>
      <c r="C1033" s="18" t="s">
        <v>189</v>
      </c>
      <c r="D1033" s="18">
        <v>13</v>
      </c>
      <c r="E1033" s="18" t="s">
        <v>135</v>
      </c>
      <c r="F1033" s="18" t="s">
        <v>33</v>
      </c>
      <c r="G1033" s="18">
        <v>779</v>
      </c>
    </row>
    <row r="1034" spans="1:7" x14ac:dyDescent="0.2">
      <c r="A1034" s="18" t="s">
        <v>83</v>
      </c>
      <c r="B1034" s="18" t="s">
        <v>188</v>
      </c>
      <c r="C1034" s="18" t="s">
        <v>189</v>
      </c>
      <c r="D1034" s="18">
        <v>130</v>
      </c>
      <c r="E1034" s="18" t="s">
        <v>60</v>
      </c>
      <c r="F1034" s="18" t="s">
        <v>55</v>
      </c>
      <c r="G1034" s="18">
        <v>2998</v>
      </c>
    </row>
    <row r="1035" spans="1:7" x14ac:dyDescent="0.2">
      <c r="A1035" s="18" t="s">
        <v>83</v>
      </c>
      <c r="B1035" s="18" t="s">
        <v>188</v>
      </c>
      <c r="C1035" s="18" t="s">
        <v>189</v>
      </c>
      <c r="D1035" s="18">
        <v>131</v>
      </c>
      <c r="E1035" s="18" t="s">
        <v>61</v>
      </c>
      <c r="F1035" s="18" t="s">
        <v>55</v>
      </c>
      <c r="G1035" s="18">
        <v>59</v>
      </c>
    </row>
    <row r="1036" spans="1:7" x14ac:dyDescent="0.2">
      <c r="A1036" s="18" t="s">
        <v>83</v>
      </c>
      <c r="B1036" s="18" t="s">
        <v>188</v>
      </c>
      <c r="C1036" s="18" t="s">
        <v>189</v>
      </c>
      <c r="D1036" s="18">
        <v>132</v>
      </c>
      <c r="E1036" s="18" t="s">
        <v>46</v>
      </c>
      <c r="F1036" s="18" t="s">
        <v>55</v>
      </c>
      <c r="G1036" s="18">
        <v>1003</v>
      </c>
    </row>
    <row r="1037" spans="1:7" x14ac:dyDescent="0.2">
      <c r="A1037" s="18" t="s">
        <v>83</v>
      </c>
      <c r="B1037" s="18" t="s">
        <v>188</v>
      </c>
      <c r="C1037" s="18" t="s">
        <v>189</v>
      </c>
      <c r="D1037" s="18">
        <v>133</v>
      </c>
      <c r="E1037" s="18" t="s">
        <v>62</v>
      </c>
      <c r="F1037" s="18" t="s">
        <v>55</v>
      </c>
      <c r="G1037" s="18">
        <v>565</v>
      </c>
    </row>
    <row r="1038" spans="1:7" x14ac:dyDescent="0.2">
      <c r="A1038" s="18" t="s">
        <v>83</v>
      </c>
      <c r="B1038" s="18" t="s">
        <v>188</v>
      </c>
      <c r="C1038" s="18" t="s">
        <v>189</v>
      </c>
      <c r="D1038" s="18">
        <v>134</v>
      </c>
      <c r="E1038" s="18" t="s">
        <v>76</v>
      </c>
      <c r="F1038" s="18" t="s">
        <v>55</v>
      </c>
      <c r="G1038" s="18">
        <v>690</v>
      </c>
    </row>
    <row r="1039" spans="1:7" x14ac:dyDescent="0.2">
      <c r="A1039" s="18" t="s">
        <v>83</v>
      </c>
      <c r="B1039" s="18" t="s">
        <v>188</v>
      </c>
      <c r="C1039" s="18" t="s">
        <v>189</v>
      </c>
      <c r="D1039" s="18">
        <v>135</v>
      </c>
      <c r="E1039" s="18" t="s">
        <v>79</v>
      </c>
      <c r="F1039" s="18" t="s">
        <v>55</v>
      </c>
      <c r="G1039" s="18">
        <v>83</v>
      </c>
    </row>
    <row r="1040" spans="1:7" x14ac:dyDescent="0.2">
      <c r="A1040" s="18" t="s">
        <v>83</v>
      </c>
      <c r="B1040" s="18" t="s">
        <v>188</v>
      </c>
      <c r="C1040" s="18" t="s">
        <v>189</v>
      </c>
      <c r="D1040" s="18">
        <v>14</v>
      </c>
      <c r="E1040" s="18" t="s">
        <v>75</v>
      </c>
      <c r="F1040" s="18" t="s">
        <v>33</v>
      </c>
      <c r="G1040" s="18">
        <v>6</v>
      </c>
    </row>
    <row r="1041" spans="1:7" x14ac:dyDescent="0.2">
      <c r="A1041" s="18" t="s">
        <v>83</v>
      </c>
      <c r="B1041" s="18" t="s">
        <v>188</v>
      </c>
      <c r="C1041" s="18" t="s">
        <v>189</v>
      </c>
      <c r="D1041" s="18">
        <v>140</v>
      </c>
      <c r="E1041" s="18" t="s">
        <v>63</v>
      </c>
      <c r="F1041" s="18" t="s">
        <v>55</v>
      </c>
      <c r="G1041" s="18">
        <v>154</v>
      </c>
    </row>
    <row r="1042" spans="1:7" x14ac:dyDescent="0.2">
      <c r="A1042" s="18" t="s">
        <v>83</v>
      </c>
      <c r="B1042" s="18" t="s">
        <v>188</v>
      </c>
      <c r="C1042" s="18" t="s">
        <v>189</v>
      </c>
      <c r="D1042" s="18">
        <v>141</v>
      </c>
      <c r="E1042" s="18" t="s">
        <v>64</v>
      </c>
      <c r="F1042" s="18" t="s">
        <v>55</v>
      </c>
      <c r="G1042" s="18">
        <v>2282</v>
      </c>
    </row>
    <row r="1043" spans="1:7" x14ac:dyDescent="0.2">
      <c r="A1043" s="18" t="s">
        <v>83</v>
      </c>
      <c r="B1043" s="18" t="s">
        <v>188</v>
      </c>
      <c r="C1043" s="18" t="s">
        <v>189</v>
      </c>
      <c r="D1043" s="18">
        <v>142</v>
      </c>
      <c r="E1043" s="18" t="s">
        <v>117</v>
      </c>
      <c r="F1043" s="18" t="s">
        <v>55</v>
      </c>
      <c r="G1043" s="18">
        <v>973</v>
      </c>
    </row>
    <row r="1044" spans="1:7" x14ac:dyDescent="0.2">
      <c r="A1044" s="18" t="s">
        <v>83</v>
      </c>
      <c r="B1044" s="18" t="s">
        <v>188</v>
      </c>
      <c r="C1044" s="18" t="s">
        <v>189</v>
      </c>
      <c r="D1044" s="18">
        <v>143</v>
      </c>
      <c r="E1044" s="18" t="s">
        <v>77</v>
      </c>
      <c r="F1044" s="18" t="s">
        <v>55</v>
      </c>
      <c r="G1044" s="18">
        <v>208</v>
      </c>
    </row>
    <row r="1045" spans="1:7" x14ac:dyDescent="0.2">
      <c r="A1045" s="18" t="s">
        <v>83</v>
      </c>
      <c r="B1045" s="18" t="s">
        <v>188</v>
      </c>
      <c r="C1045" s="18" t="s">
        <v>189</v>
      </c>
      <c r="D1045" s="18">
        <v>144</v>
      </c>
      <c r="E1045" s="18" t="s">
        <v>81</v>
      </c>
      <c r="F1045" s="18" t="s">
        <v>55</v>
      </c>
      <c r="G1045" s="18">
        <v>268</v>
      </c>
    </row>
    <row r="1046" spans="1:7" x14ac:dyDescent="0.2">
      <c r="A1046" s="18" t="s">
        <v>83</v>
      </c>
      <c r="B1046" s="18" t="s">
        <v>188</v>
      </c>
      <c r="C1046" s="18" t="s">
        <v>189</v>
      </c>
      <c r="D1046" s="18">
        <v>15</v>
      </c>
      <c r="E1046" s="18" t="s">
        <v>64</v>
      </c>
      <c r="F1046" s="18" t="s">
        <v>33</v>
      </c>
      <c r="G1046" s="18">
        <v>55</v>
      </c>
    </row>
    <row r="1047" spans="1:7" x14ac:dyDescent="0.2">
      <c r="A1047" s="18" t="s">
        <v>83</v>
      </c>
      <c r="B1047" s="18" t="s">
        <v>188</v>
      </c>
      <c r="C1047" s="18" t="s">
        <v>189</v>
      </c>
      <c r="D1047" s="18">
        <v>20</v>
      </c>
      <c r="E1047" s="18" t="s">
        <v>35</v>
      </c>
      <c r="F1047" s="18" t="s">
        <v>36</v>
      </c>
      <c r="G1047" s="18">
        <v>3259</v>
      </c>
    </row>
    <row r="1048" spans="1:7" x14ac:dyDescent="0.2">
      <c r="A1048" s="18" t="s">
        <v>83</v>
      </c>
      <c r="B1048" s="18" t="s">
        <v>188</v>
      </c>
      <c r="C1048" s="18" t="s">
        <v>189</v>
      </c>
      <c r="D1048" s="18">
        <v>21</v>
      </c>
      <c r="E1048" s="18" t="s">
        <v>37</v>
      </c>
      <c r="F1048" s="18" t="s">
        <v>36</v>
      </c>
      <c r="G1048" s="18">
        <v>1705</v>
      </c>
    </row>
    <row r="1049" spans="1:7" x14ac:dyDescent="0.2">
      <c r="A1049" s="18" t="s">
        <v>83</v>
      </c>
      <c r="B1049" s="18" t="s">
        <v>188</v>
      </c>
      <c r="C1049" s="18" t="s">
        <v>189</v>
      </c>
      <c r="D1049" s="18">
        <v>22</v>
      </c>
      <c r="E1049" s="18" t="s">
        <v>38</v>
      </c>
      <c r="F1049" s="18" t="s">
        <v>36</v>
      </c>
      <c r="G1049" s="18">
        <v>745</v>
      </c>
    </row>
    <row r="1050" spans="1:7" x14ac:dyDescent="0.2">
      <c r="A1050" s="18" t="s">
        <v>83</v>
      </c>
      <c r="B1050" s="18" t="s">
        <v>188</v>
      </c>
      <c r="C1050" s="18" t="s">
        <v>189</v>
      </c>
      <c r="D1050" s="18">
        <v>23</v>
      </c>
      <c r="E1050" s="18" t="s">
        <v>39</v>
      </c>
      <c r="F1050" s="18" t="s">
        <v>36</v>
      </c>
      <c r="G1050" s="18">
        <v>7863</v>
      </c>
    </row>
    <row r="1051" spans="1:7" x14ac:dyDescent="0.2">
      <c r="A1051" s="18" t="s">
        <v>83</v>
      </c>
      <c r="B1051" s="18" t="s">
        <v>188</v>
      </c>
      <c r="C1051" s="18" t="s">
        <v>189</v>
      </c>
      <c r="D1051" s="18">
        <v>24</v>
      </c>
      <c r="E1051" s="18" t="s">
        <v>64</v>
      </c>
      <c r="F1051" s="18" t="s">
        <v>36</v>
      </c>
      <c r="G1051" s="18">
        <v>846</v>
      </c>
    </row>
    <row r="1052" spans="1:7" x14ac:dyDescent="0.2">
      <c r="A1052" s="18" t="s">
        <v>83</v>
      </c>
      <c r="B1052" s="18" t="s">
        <v>188</v>
      </c>
      <c r="C1052" s="18" t="s">
        <v>189</v>
      </c>
      <c r="D1052" s="18">
        <v>25</v>
      </c>
      <c r="E1052" s="18" t="s">
        <v>35</v>
      </c>
      <c r="F1052" s="18" t="s">
        <v>36</v>
      </c>
      <c r="G1052" s="18">
        <v>30</v>
      </c>
    </row>
    <row r="1053" spans="1:7" x14ac:dyDescent="0.2">
      <c r="A1053" s="18" t="s">
        <v>83</v>
      </c>
      <c r="B1053" s="18" t="s">
        <v>188</v>
      </c>
      <c r="C1053" s="18" t="s">
        <v>189</v>
      </c>
      <c r="D1053" s="18">
        <v>26</v>
      </c>
      <c r="E1053" s="18" t="s">
        <v>64</v>
      </c>
      <c r="F1053" s="18" t="s">
        <v>36</v>
      </c>
      <c r="G1053" s="18">
        <v>3</v>
      </c>
    </row>
    <row r="1054" spans="1:7" x14ac:dyDescent="0.2">
      <c r="A1054" s="18" t="s">
        <v>83</v>
      </c>
      <c r="B1054" s="18" t="s">
        <v>188</v>
      </c>
      <c r="C1054" s="18" t="s">
        <v>189</v>
      </c>
      <c r="D1054" s="18">
        <v>30</v>
      </c>
      <c r="E1054" s="18" t="s">
        <v>40</v>
      </c>
      <c r="F1054" s="18" t="s">
        <v>36</v>
      </c>
      <c r="G1054" s="18">
        <v>272</v>
      </c>
    </row>
    <row r="1055" spans="1:7" x14ac:dyDescent="0.2">
      <c r="A1055" s="18" t="s">
        <v>83</v>
      </c>
      <c r="B1055" s="18" t="s">
        <v>188</v>
      </c>
      <c r="C1055" s="18" t="s">
        <v>189</v>
      </c>
      <c r="D1055" s="18">
        <v>31</v>
      </c>
      <c r="E1055" s="18" t="s">
        <v>41</v>
      </c>
      <c r="F1055" s="18" t="s">
        <v>36</v>
      </c>
      <c r="G1055" s="18">
        <v>5518</v>
      </c>
    </row>
    <row r="1056" spans="1:7" x14ac:dyDescent="0.2">
      <c r="A1056" s="18" t="s">
        <v>83</v>
      </c>
      <c r="B1056" s="18" t="s">
        <v>188</v>
      </c>
      <c r="C1056" s="18" t="s">
        <v>189</v>
      </c>
      <c r="D1056" s="18">
        <v>32</v>
      </c>
      <c r="E1056" s="18" t="s">
        <v>42</v>
      </c>
      <c r="F1056" s="18" t="s">
        <v>36</v>
      </c>
      <c r="G1056" s="18">
        <v>109</v>
      </c>
    </row>
    <row r="1057" spans="1:7" x14ac:dyDescent="0.2">
      <c r="A1057" s="18" t="s">
        <v>83</v>
      </c>
      <c r="B1057" s="18" t="s">
        <v>188</v>
      </c>
      <c r="C1057" s="18" t="s">
        <v>189</v>
      </c>
      <c r="D1057" s="18">
        <v>33</v>
      </c>
      <c r="E1057" s="18" t="s">
        <v>43</v>
      </c>
      <c r="F1057" s="18" t="s">
        <v>36</v>
      </c>
      <c r="G1057" s="18">
        <v>122</v>
      </c>
    </row>
    <row r="1058" spans="1:7" x14ac:dyDescent="0.2">
      <c r="A1058" s="18" t="s">
        <v>83</v>
      </c>
      <c r="B1058" s="18" t="s">
        <v>188</v>
      </c>
      <c r="C1058" s="18" t="s">
        <v>189</v>
      </c>
      <c r="D1058" s="18">
        <v>34</v>
      </c>
      <c r="E1058" s="18" t="s">
        <v>44</v>
      </c>
      <c r="F1058" s="18" t="s">
        <v>36</v>
      </c>
      <c r="G1058" s="18">
        <v>40</v>
      </c>
    </row>
    <row r="1059" spans="1:7" x14ac:dyDescent="0.2">
      <c r="A1059" s="18" t="s">
        <v>83</v>
      </c>
      <c r="B1059" s="18" t="s">
        <v>188</v>
      </c>
      <c r="C1059" s="18" t="s">
        <v>189</v>
      </c>
      <c r="D1059" s="18">
        <v>35</v>
      </c>
      <c r="E1059" s="18" t="s">
        <v>79</v>
      </c>
      <c r="F1059" s="18" t="s">
        <v>36</v>
      </c>
      <c r="G1059" s="18">
        <v>284</v>
      </c>
    </row>
    <row r="1060" spans="1:7" x14ac:dyDescent="0.2">
      <c r="A1060" s="18" t="s">
        <v>83</v>
      </c>
      <c r="B1060" s="18" t="s">
        <v>188</v>
      </c>
      <c r="C1060" s="18" t="s">
        <v>189</v>
      </c>
      <c r="D1060" s="18">
        <v>36</v>
      </c>
      <c r="E1060" s="18" t="s">
        <v>64</v>
      </c>
      <c r="F1060" s="18" t="s">
        <v>36</v>
      </c>
      <c r="G1060" s="18">
        <v>385</v>
      </c>
    </row>
    <row r="1061" spans="1:7" x14ac:dyDescent="0.2">
      <c r="A1061" s="18" t="s">
        <v>83</v>
      </c>
      <c r="B1061" s="18" t="s">
        <v>188</v>
      </c>
      <c r="C1061" s="18" t="s">
        <v>189</v>
      </c>
      <c r="D1061" s="18">
        <v>40</v>
      </c>
      <c r="E1061" s="18" t="s">
        <v>40</v>
      </c>
      <c r="F1061" s="18" t="s">
        <v>36</v>
      </c>
      <c r="G1061" s="18">
        <v>8</v>
      </c>
    </row>
    <row r="1062" spans="1:7" x14ac:dyDescent="0.2">
      <c r="A1062" s="18" t="s">
        <v>83</v>
      </c>
      <c r="B1062" s="18" t="s">
        <v>188</v>
      </c>
      <c r="C1062" s="18" t="s">
        <v>189</v>
      </c>
      <c r="D1062" s="18">
        <v>41</v>
      </c>
      <c r="E1062" s="18" t="s">
        <v>41</v>
      </c>
      <c r="F1062" s="18" t="s">
        <v>36</v>
      </c>
      <c r="G1062" s="18">
        <v>147</v>
      </c>
    </row>
    <row r="1063" spans="1:7" x14ac:dyDescent="0.2">
      <c r="A1063" s="18" t="s">
        <v>83</v>
      </c>
      <c r="B1063" s="18" t="s">
        <v>188</v>
      </c>
      <c r="C1063" s="18" t="s">
        <v>189</v>
      </c>
      <c r="D1063" s="18">
        <v>42</v>
      </c>
      <c r="E1063" s="18" t="s">
        <v>42</v>
      </c>
      <c r="F1063" s="18" t="s">
        <v>36</v>
      </c>
      <c r="G1063" s="18">
        <v>16</v>
      </c>
    </row>
    <row r="1064" spans="1:7" x14ac:dyDescent="0.2">
      <c r="A1064" s="18" t="s">
        <v>83</v>
      </c>
      <c r="B1064" s="18" t="s">
        <v>188</v>
      </c>
      <c r="C1064" s="18" t="s">
        <v>189</v>
      </c>
      <c r="D1064" s="18">
        <v>44</v>
      </c>
      <c r="E1064" s="18" t="s">
        <v>44</v>
      </c>
      <c r="F1064" s="18" t="s">
        <v>36</v>
      </c>
      <c r="G1064" s="18">
        <v>1</v>
      </c>
    </row>
    <row r="1065" spans="1:7" x14ac:dyDescent="0.2">
      <c r="A1065" s="18" t="s">
        <v>83</v>
      </c>
      <c r="B1065" s="18" t="s">
        <v>188</v>
      </c>
      <c r="C1065" s="18" t="s">
        <v>189</v>
      </c>
      <c r="D1065" s="18">
        <v>45</v>
      </c>
      <c r="E1065" s="18" t="s">
        <v>79</v>
      </c>
      <c r="F1065" s="18" t="s">
        <v>36</v>
      </c>
      <c r="G1065" s="18">
        <v>11</v>
      </c>
    </row>
    <row r="1066" spans="1:7" x14ac:dyDescent="0.2">
      <c r="A1066" s="18" t="s">
        <v>83</v>
      </c>
      <c r="B1066" s="18" t="s">
        <v>188</v>
      </c>
      <c r="C1066" s="18" t="s">
        <v>189</v>
      </c>
      <c r="D1066" s="18">
        <v>46</v>
      </c>
      <c r="E1066" s="18" t="s">
        <v>64</v>
      </c>
      <c r="F1066" s="18" t="s">
        <v>36</v>
      </c>
      <c r="G1066" s="18">
        <v>41</v>
      </c>
    </row>
    <row r="1067" spans="1:7" x14ac:dyDescent="0.2">
      <c r="A1067" s="18" t="s">
        <v>83</v>
      </c>
      <c r="B1067" s="18" t="s">
        <v>188</v>
      </c>
      <c r="C1067" s="18" t="s">
        <v>189</v>
      </c>
      <c r="D1067" s="18">
        <v>50</v>
      </c>
      <c r="E1067" s="18" t="s">
        <v>40</v>
      </c>
      <c r="F1067" s="18" t="s">
        <v>36</v>
      </c>
      <c r="G1067" s="18">
        <v>14</v>
      </c>
    </row>
    <row r="1068" spans="1:7" x14ac:dyDescent="0.2">
      <c r="A1068" s="18" t="s">
        <v>83</v>
      </c>
      <c r="B1068" s="18" t="s">
        <v>188</v>
      </c>
      <c r="C1068" s="18" t="s">
        <v>189</v>
      </c>
      <c r="D1068" s="18">
        <v>51</v>
      </c>
      <c r="E1068" s="18" t="s">
        <v>41</v>
      </c>
      <c r="F1068" s="18" t="s">
        <v>36</v>
      </c>
      <c r="G1068" s="18">
        <v>208</v>
      </c>
    </row>
    <row r="1069" spans="1:7" x14ac:dyDescent="0.2">
      <c r="A1069" s="18" t="s">
        <v>83</v>
      </c>
      <c r="B1069" s="18" t="s">
        <v>188</v>
      </c>
      <c r="C1069" s="18" t="s">
        <v>189</v>
      </c>
      <c r="D1069" s="18">
        <v>52</v>
      </c>
      <c r="E1069" s="18" t="s">
        <v>42</v>
      </c>
      <c r="F1069" s="18" t="s">
        <v>36</v>
      </c>
      <c r="G1069" s="18">
        <v>5</v>
      </c>
    </row>
    <row r="1070" spans="1:7" x14ac:dyDescent="0.2">
      <c r="A1070" s="18" t="s">
        <v>83</v>
      </c>
      <c r="B1070" s="18" t="s">
        <v>188</v>
      </c>
      <c r="C1070" s="18" t="s">
        <v>189</v>
      </c>
      <c r="D1070" s="18">
        <v>53</v>
      </c>
      <c r="E1070" s="18" t="s">
        <v>43</v>
      </c>
      <c r="F1070" s="18" t="s">
        <v>36</v>
      </c>
      <c r="G1070" s="18">
        <v>40</v>
      </c>
    </row>
    <row r="1071" spans="1:7" x14ac:dyDescent="0.2">
      <c r="A1071" s="18" t="s">
        <v>83</v>
      </c>
      <c r="B1071" s="18" t="s">
        <v>188</v>
      </c>
      <c r="C1071" s="18" t="s">
        <v>189</v>
      </c>
      <c r="D1071" s="18">
        <v>54</v>
      </c>
      <c r="E1071" s="18" t="s">
        <v>44</v>
      </c>
      <c r="F1071" s="18" t="s">
        <v>36</v>
      </c>
      <c r="G1071" s="18">
        <v>4</v>
      </c>
    </row>
    <row r="1072" spans="1:7" x14ac:dyDescent="0.2">
      <c r="A1072" s="18" t="s">
        <v>83</v>
      </c>
      <c r="B1072" s="18" t="s">
        <v>188</v>
      </c>
      <c r="C1072" s="18" t="s">
        <v>189</v>
      </c>
      <c r="D1072" s="18">
        <v>55</v>
      </c>
      <c r="E1072" s="18" t="s">
        <v>79</v>
      </c>
      <c r="F1072" s="18" t="s">
        <v>36</v>
      </c>
      <c r="G1072" s="18">
        <v>29</v>
      </c>
    </row>
    <row r="1073" spans="1:7" x14ac:dyDescent="0.2">
      <c r="A1073" s="18" t="s">
        <v>83</v>
      </c>
      <c r="B1073" s="18" t="s">
        <v>188</v>
      </c>
      <c r="C1073" s="18" t="s">
        <v>189</v>
      </c>
      <c r="D1073" s="18">
        <v>56</v>
      </c>
      <c r="E1073" s="18" t="s">
        <v>64</v>
      </c>
      <c r="F1073" s="18" t="s">
        <v>36</v>
      </c>
      <c r="G1073" s="18">
        <v>52</v>
      </c>
    </row>
    <row r="1074" spans="1:7" x14ac:dyDescent="0.2">
      <c r="A1074" s="18" t="s">
        <v>83</v>
      </c>
      <c r="B1074" s="18" t="s">
        <v>188</v>
      </c>
      <c r="C1074" s="18" t="s">
        <v>189</v>
      </c>
      <c r="D1074" s="18">
        <v>60</v>
      </c>
      <c r="E1074" s="18" t="s">
        <v>40</v>
      </c>
      <c r="F1074" s="18" t="s">
        <v>36</v>
      </c>
      <c r="G1074" s="18">
        <v>1</v>
      </c>
    </row>
    <row r="1075" spans="1:7" x14ac:dyDescent="0.2">
      <c r="A1075" s="18" t="s">
        <v>83</v>
      </c>
      <c r="B1075" s="18" t="s">
        <v>188</v>
      </c>
      <c r="C1075" s="18" t="s">
        <v>189</v>
      </c>
      <c r="D1075" s="18">
        <v>61</v>
      </c>
      <c r="E1075" s="18" t="s">
        <v>41</v>
      </c>
      <c r="F1075" s="18" t="s">
        <v>36</v>
      </c>
      <c r="G1075" s="18">
        <v>67</v>
      </c>
    </row>
    <row r="1076" spans="1:7" x14ac:dyDescent="0.2">
      <c r="A1076" s="18" t="s">
        <v>83</v>
      </c>
      <c r="B1076" s="18" t="s">
        <v>188</v>
      </c>
      <c r="C1076" s="18" t="s">
        <v>189</v>
      </c>
      <c r="D1076" s="18">
        <v>62</v>
      </c>
      <c r="E1076" s="18" t="s">
        <v>42</v>
      </c>
      <c r="F1076" s="18" t="s">
        <v>36</v>
      </c>
      <c r="G1076" s="18">
        <v>2</v>
      </c>
    </row>
    <row r="1077" spans="1:7" x14ac:dyDescent="0.2">
      <c r="A1077" s="18" t="s">
        <v>83</v>
      </c>
      <c r="B1077" s="18" t="s">
        <v>188</v>
      </c>
      <c r="C1077" s="18" t="s">
        <v>189</v>
      </c>
      <c r="D1077" s="18">
        <v>63</v>
      </c>
      <c r="E1077" s="18" t="s">
        <v>43</v>
      </c>
      <c r="F1077" s="18" t="s">
        <v>36</v>
      </c>
      <c r="G1077" s="18">
        <v>1</v>
      </c>
    </row>
    <row r="1078" spans="1:7" x14ac:dyDescent="0.2">
      <c r="A1078" s="18" t="s">
        <v>83</v>
      </c>
      <c r="B1078" s="18" t="s">
        <v>188</v>
      </c>
      <c r="C1078" s="18" t="s">
        <v>189</v>
      </c>
      <c r="D1078" s="18">
        <v>64</v>
      </c>
      <c r="E1078" s="18" t="s">
        <v>44</v>
      </c>
      <c r="F1078" s="18" t="s">
        <v>36</v>
      </c>
      <c r="G1078" s="18">
        <v>1</v>
      </c>
    </row>
    <row r="1079" spans="1:7" x14ac:dyDescent="0.2">
      <c r="A1079" s="18" t="s">
        <v>83</v>
      </c>
      <c r="B1079" s="18" t="s">
        <v>188</v>
      </c>
      <c r="C1079" s="18" t="s">
        <v>189</v>
      </c>
      <c r="D1079" s="18">
        <v>65</v>
      </c>
      <c r="E1079" s="18" t="s">
        <v>79</v>
      </c>
      <c r="F1079" s="18" t="s">
        <v>36</v>
      </c>
      <c r="G1079" s="18">
        <v>11</v>
      </c>
    </row>
    <row r="1080" spans="1:7" x14ac:dyDescent="0.2">
      <c r="A1080" s="18" t="s">
        <v>83</v>
      </c>
      <c r="B1080" s="18" t="s">
        <v>188</v>
      </c>
      <c r="C1080" s="18" t="s">
        <v>189</v>
      </c>
      <c r="D1080" s="18">
        <v>66</v>
      </c>
      <c r="E1080" s="18" t="s">
        <v>64</v>
      </c>
      <c r="F1080" s="18" t="s">
        <v>36</v>
      </c>
      <c r="G1080" s="18">
        <v>7</v>
      </c>
    </row>
    <row r="1081" spans="1:7" x14ac:dyDescent="0.2">
      <c r="A1081" s="18" t="s">
        <v>83</v>
      </c>
      <c r="B1081" s="18" t="s">
        <v>188</v>
      </c>
      <c r="C1081" s="18" t="s">
        <v>189</v>
      </c>
      <c r="D1081" s="18">
        <v>70</v>
      </c>
      <c r="E1081" s="18" t="s">
        <v>40</v>
      </c>
      <c r="F1081" s="18" t="s">
        <v>36</v>
      </c>
      <c r="G1081" s="18">
        <v>96</v>
      </c>
    </row>
    <row r="1082" spans="1:7" x14ac:dyDescent="0.2">
      <c r="A1082" s="18" t="s">
        <v>83</v>
      </c>
      <c r="B1082" s="18" t="s">
        <v>188</v>
      </c>
      <c r="C1082" s="18" t="s">
        <v>189</v>
      </c>
      <c r="D1082" s="18">
        <v>71</v>
      </c>
      <c r="E1082" s="18" t="s">
        <v>41</v>
      </c>
      <c r="F1082" s="18" t="s">
        <v>36</v>
      </c>
      <c r="G1082" s="18">
        <v>2284</v>
      </c>
    </row>
    <row r="1083" spans="1:7" x14ac:dyDescent="0.2">
      <c r="A1083" s="18" t="s">
        <v>83</v>
      </c>
      <c r="B1083" s="18" t="s">
        <v>188</v>
      </c>
      <c r="C1083" s="18" t="s">
        <v>189</v>
      </c>
      <c r="D1083" s="18">
        <v>72</v>
      </c>
      <c r="E1083" s="18" t="s">
        <v>42</v>
      </c>
      <c r="F1083" s="18" t="s">
        <v>36</v>
      </c>
      <c r="G1083" s="18">
        <v>78</v>
      </c>
    </row>
    <row r="1084" spans="1:7" x14ac:dyDescent="0.2">
      <c r="A1084" s="18" t="s">
        <v>83</v>
      </c>
      <c r="B1084" s="18" t="s">
        <v>188</v>
      </c>
      <c r="C1084" s="18" t="s">
        <v>189</v>
      </c>
      <c r="D1084" s="18">
        <v>73</v>
      </c>
      <c r="E1084" s="18" t="s">
        <v>43</v>
      </c>
      <c r="F1084" s="18" t="s">
        <v>36</v>
      </c>
      <c r="G1084" s="18">
        <v>27</v>
      </c>
    </row>
    <row r="1085" spans="1:7" x14ac:dyDescent="0.2">
      <c r="A1085" s="18" t="s">
        <v>83</v>
      </c>
      <c r="B1085" s="18" t="s">
        <v>188</v>
      </c>
      <c r="C1085" s="18" t="s">
        <v>189</v>
      </c>
      <c r="D1085" s="18">
        <v>74</v>
      </c>
      <c r="E1085" s="18" t="s">
        <v>44</v>
      </c>
      <c r="F1085" s="18" t="s">
        <v>36</v>
      </c>
      <c r="G1085" s="18">
        <v>4</v>
      </c>
    </row>
    <row r="1086" spans="1:7" x14ac:dyDescent="0.2">
      <c r="A1086" s="18" t="s">
        <v>83</v>
      </c>
      <c r="B1086" s="18" t="s">
        <v>188</v>
      </c>
      <c r="C1086" s="18" t="s">
        <v>189</v>
      </c>
      <c r="D1086" s="18">
        <v>75</v>
      </c>
      <c r="E1086" s="18" t="s">
        <v>79</v>
      </c>
      <c r="F1086" s="18" t="s">
        <v>36</v>
      </c>
      <c r="G1086" s="18">
        <v>163</v>
      </c>
    </row>
    <row r="1087" spans="1:7" x14ac:dyDescent="0.2">
      <c r="A1087" s="18" t="s">
        <v>83</v>
      </c>
      <c r="B1087" s="18" t="s">
        <v>188</v>
      </c>
      <c r="C1087" s="18" t="s">
        <v>189</v>
      </c>
      <c r="D1087" s="18">
        <v>76</v>
      </c>
      <c r="E1087" s="18" t="s">
        <v>64</v>
      </c>
      <c r="F1087" s="18" t="s">
        <v>36</v>
      </c>
      <c r="G1087" s="18">
        <v>315</v>
      </c>
    </row>
    <row r="1088" spans="1:7" x14ac:dyDescent="0.2">
      <c r="A1088" s="18" t="s">
        <v>83</v>
      </c>
      <c r="B1088" s="18" t="s">
        <v>188</v>
      </c>
      <c r="C1088" s="18" t="s">
        <v>189</v>
      </c>
      <c r="D1088" s="18">
        <v>80</v>
      </c>
      <c r="E1088" s="18" t="s">
        <v>168</v>
      </c>
      <c r="F1088" s="18" t="s">
        <v>36</v>
      </c>
      <c r="G1088" s="18">
        <v>129</v>
      </c>
    </row>
    <row r="1089" spans="1:7" x14ac:dyDescent="0.2">
      <c r="A1089" s="18" t="s">
        <v>83</v>
      </c>
      <c r="B1089" s="18" t="s">
        <v>188</v>
      </c>
      <c r="C1089" s="18" t="s">
        <v>189</v>
      </c>
      <c r="D1089" s="18">
        <v>81</v>
      </c>
      <c r="E1089" s="18" t="s">
        <v>46</v>
      </c>
      <c r="F1089" s="18" t="s">
        <v>36</v>
      </c>
      <c r="G1089" s="18">
        <v>1217</v>
      </c>
    </row>
    <row r="1090" spans="1:7" x14ac:dyDescent="0.2">
      <c r="A1090" s="18" t="s">
        <v>83</v>
      </c>
      <c r="B1090" s="18" t="s">
        <v>188</v>
      </c>
      <c r="C1090" s="18" t="s">
        <v>189</v>
      </c>
      <c r="D1090" s="18">
        <v>82</v>
      </c>
      <c r="E1090" s="18" t="s">
        <v>47</v>
      </c>
      <c r="F1090" s="18" t="s">
        <v>36</v>
      </c>
      <c r="G1090" s="18">
        <v>720</v>
      </c>
    </row>
    <row r="1091" spans="1:7" x14ac:dyDescent="0.2">
      <c r="A1091" s="18" t="s">
        <v>83</v>
      </c>
      <c r="B1091" s="18" t="s">
        <v>188</v>
      </c>
      <c r="C1091" s="18" t="s">
        <v>189</v>
      </c>
      <c r="D1091" s="18">
        <v>83</v>
      </c>
      <c r="E1091" s="18" t="s">
        <v>48</v>
      </c>
      <c r="F1091" s="18" t="s">
        <v>36</v>
      </c>
      <c r="G1091" s="18">
        <v>2569</v>
      </c>
    </row>
    <row r="1092" spans="1:7" x14ac:dyDescent="0.2">
      <c r="A1092" s="18" t="s">
        <v>83</v>
      </c>
      <c r="B1092" s="18" t="s">
        <v>188</v>
      </c>
      <c r="C1092" s="18" t="s">
        <v>189</v>
      </c>
      <c r="D1092" s="18">
        <v>84</v>
      </c>
      <c r="E1092" s="18" t="s">
        <v>49</v>
      </c>
      <c r="F1092" s="18" t="s">
        <v>36</v>
      </c>
      <c r="G1092" s="18">
        <v>187</v>
      </c>
    </row>
    <row r="1093" spans="1:7" x14ac:dyDescent="0.2">
      <c r="A1093" s="18" t="s">
        <v>83</v>
      </c>
      <c r="B1093" s="18" t="s">
        <v>188</v>
      </c>
      <c r="C1093" s="18" t="s">
        <v>189</v>
      </c>
      <c r="D1093" s="18">
        <v>85</v>
      </c>
      <c r="E1093" s="18" t="s">
        <v>64</v>
      </c>
      <c r="F1093" s="18" t="s">
        <v>36</v>
      </c>
      <c r="G1093" s="18">
        <v>360</v>
      </c>
    </row>
    <row r="1094" spans="1:7" x14ac:dyDescent="0.2">
      <c r="A1094" s="18" t="s">
        <v>83</v>
      </c>
      <c r="B1094" s="18" t="s">
        <v>188</v>
      </c>
      <c r="C1094" s="18" t="s">
        <v>189</v>
      </c>
      <c r="D1094" s="18">
        <v>90</v>
      </c>
      <c r="E1094" s="18" t="s">
        <v>169</v>
      </c>
      <c r="F1094" s="18" t="s">
        <v>36</v>
      </c>
      <c r="G1094" s="18">
        <v>273</v>
      </c>
    </row>
    <row r="1095" spans="1:7" x14ac:dyDescent="0.2">
      <c r="A1095" s="18" t="s">
        <v>83</v>
      </c>
      <c r="B1095" s="18" t="s">
        <v>188</v>
      </c>
      <c r="C1095" s="18" t="s">
        <v>189</v>
      </c>
      <c r="D1095" s="18">
        <v>91</v>
      </c>
      <c r="E1095" s="18" t="s">
        <v>51</v>
      </c>
      <c r="F1095" s="18" t="s">
        <v>36</v>
      </c>
      <c r="G1095" s="18">
        <v>111</v>
      </c>
    </row>
    <row r="1096" spans="1:7" x14ac:dyDescent="0.2">
      <c r="A1096" s="18" t="s">
        <v>83</v>
      </c>
      <c r="B1096" s="18" t="s">
        <v>188</v>
      </c>
      <c r="C1096" s="18" t="s">
        <v>189</v>
      </c>
      <c r="D1096" s="18">
        <v>92</v>
      </c>
      <c r="E1096" s="18" t="s">
        <v>170</v>
      </c>
      <c r="F1096" s="18" t="s">
        <v>36</v>
      </c>
      <c r="G1096" s="18">
        <v>17</v>
      </c>
    </row>
    <row r="1097" spans="1:7" x14ac:dyDescent="0.2">
      <c r="A1097" s="18" t="s">
        <v>83</v>
      </c>
      <c r="B1097" s="18" t="s">
        <v>188</v>
      </c>
      <c r="C1097" s="18" t="s">
        <v>189</v>
      </c>
      <c r="D1097" s="18">
        <v>93</v>
      </c>
      <c r="E1097" s="18" t="s">
        <v>75</v>
      </c>
      <c r="F1097" s="18" t="s">
        <v>36</v>
      </c>
      <c r="G1097" s="18">
        <v>23</v>
      </c>
    </row>
    <row r="1098" spans="1:7" x14ac:dyDescent="0.2">
      <c r="A1098" s="18" t="s">
        <v>83</v>
      </c>
      <c r="B1098" s="18" t="s">
        <v>188</v>
      </c>
      <c r="C1098" s="18" t="s">
        <v>189</v>
      </c>
      <c r="D1098" s="18">
        <v>94</v>
      </c>
      <c r="E1098" s="18" t="s">
        <v>80</v>
      </c>
      <c r="F1098" s="18" t="s">
        <v>36</v>
      </c>
      <c r="G1098" s="18">
        <v>101</v>
      </c>
    </row>
    <row r="1099" spans="1:7" x14ac:dyDescent="0.2">
      <c r="A1099" s="18" t="s">
        <v>83</v>
      </c>
      <c r="B1099" s="18" t="s">
        <v>188</v>
      </c>
      <c r="C1099" s="18" t="s">
        <v>189</v>
      </c>
      <c r="D1099" s="18">
        <v>95</v>
      </c>
      <c r="E1099" s="18" t="s">
        <v>64</v>
      </c>
      <c r="F1099" s="18" t="s">
        <v>36</v>
      </c>
      <c r="G1099" s="18">
        <v>143</v>
      </c>
    </row>
    <row r="1100" spans="1:7" x14ac:dyDescent="0.2">
      <c r="A1100" s="18" t="s">
        <v>84</v>
      </c>
      <c r="B1100" s="18" t="s">
        <v>188</v>
      </c>
      <c r="C1100" s="18" t="s">
        <v>190</v>
      </c>
      <c r="D1100" s="18">
        <v>10</v>
      </c>
      <c r="E1100" s="18" t="s">
        <v>32</v>
      </c>
      <c r="F1100" s="18" t="s">
        <v>33</v>
      </c>
      <c r="G1100" s="18">
        <v>731</v>
      </c>
    </row>
    <row r="1101" spans="1:7" x14ac:dyDescent="0.2">
      <c r="A1101" s="18" t="s">
        <v>84</v>
      </c>
      <c r="B1101" s="18" t="s">
        <v>188</v>
      </c>
      <c r="C1101" s="18" t="s">
        <v>190</v>
      </c>
      <c r="D1101" s="18">
        <v>100</v>
      </c>
      <c r="E1101" s="18" t="s">
        <v>167</v>
      </c>
      <c r="F1101" s="18" t="s">
        <v>36</v>
      </c>
      <c r="G1101" s="18">
        <v>2635</v>
      </c>
    </row>
    <row r="1102" spans="1:7" x14ac:dyDescent="0.2">
      <c r="A1102" s="18" t="s">
        <v>84</v>
      </c>
      <c r="B1102" s="18" t="s">
        <v>188</v>
      </c>
      <c r="C1102" s="18" t="s">
        <v>190</v>
      </c>
      <c r="D1102" s="18">
        <v>11</v>
      </c>
      <c r="E1102" s="18" t="s">
        <v>134</v>
      </c>
      <c r="F1102" s="18" t="s">
        <v>33</v>
      </c>
      <c r="G1102" s="18">
        <v>363</v>
      </c>
    </row>
    <row r="1103" spans="1:7" x14ac:dyDescent="0.2">
      <c r="A1103" s="18" t="s">
        <v>84</v>
      </c>
      <c r="B1103" s="18" t="s">
        <v>188</v>
      </c>
      <c r="C1103" s="18" t="s">
        <v>190</v>
      </c>
      <c r="D1103" s="18">
        <v>110</v>
      </c>
      <c r="E1103" s="18" t="s">
        <v>54</v>
      </c>
      <c r="F1103" s="18" t="s">
        <v>55</v>
      </c>
      <c r="G1103" s="18">
        <v>273</v>
      </c>
    </row>
    <row r="1104" spans="1:7" x14ac:dyDescent="0.2">
      <c r="A1104" s="18" t="s">
        <v>84</v>
      </c>
      <c r="B1104" s="18" t="s">
        <v>188</v>
      </c>
      <c r="C1104" s="18" t="s">
        <v>190</v>
      </c>
      <c r="D1104" s="18">
        <v>111</v>
      </c>
      <c r="E1104" s="18" t="s">
        <v>56</v>
      </c>
      <c r="F1104" s="18" t="s">
        <v>55</v>
      </c>
      <c r="G1104" s="18">
        <v>568</v>
      </c>
    </row>
    <row r="1105" spans="1:7" x14ac:dyDescent="0.2">
      <c r="A1105" s="18" t="s">
        <v>84</v>
      </c>
      <c r="B1105" s="18" t="s">
        <v>188</v>
      </c>
      <c r="C1105" s="18" t="s">
        <v>190</v>
      </c>
      <c r="D1105" s="18">
        <v>112</v>
      </c>
      <c r="E1105" s="18" t="s">
        <v>57</v>
      </c>
      <c r="F1105" s="18" t="s">
        <v>55</v>
      </c>
      <c r="G1105" s="18">
        <v>678</v>
      </c>
    </row>
    <row r="1106" spans="1:7" x14ac:dyDescent="0.2">
      <c r="A1106" s="18" t="s">
        <v>84</v>
      </c>
      <c r="B1106" s="18" t="s">
        <v>188</v>
      </c>
      <c r="C1106" s="18" t="s">
        <v>190</v>
      </c>
      <c r="D1106" s="18">
        <v>113</v>
      </c>
      <c r="E1106" s="18" t="s">
        <v>73</v>
      </c>
      <c r="F1106" s="18" t="s">
        <v>55</v>
      </c>
      <c r="G1106" s="18">
        <v>1059</v>
      </c>
    </row>
    <row r="1107" spans="1:7" x14ac:dyDescent="0.2">
      <c r="A1107" s="18" t="s">
        <v>84</v>
      </c>
      <c r="B1107" s="18" t="s">
        <v>188</v>
      </c>
      <c r="C1107" s="18" t="s">
        <v>190</v>
      </c>
      <c r="D1107" s="18">
        <v>120</v>
      </c>
      <c r="E1107" s="18" t="s">
        <v>58</v>
      </c>
      <c r="F1107" s="18" t="s">
        <v>55</v>
      </c>
      <c r="G1107" s="18">
        <v>652</v>
      </c>
    </row>
    <row r="1108" spans="1:7" x14ac:dyDescent="0.2">
      <c r="A1108" s="18" t="s">
        <v>84</v>
      </c>
      <c r="B1108" s="18" t="s">
        <v>188</v>
      </c>
      <c r="C1108" s="18" t="s">
        <v>190</v>
      </c>
      <c r="D1108" s="18">
        <v>121</v>
      </c>
      <c r="E1108" s="18" t="s">
        <v>59</v>
      </c>
      <c r="F1108" s="18" t="s">
        <v>55</v>
      </c>
      <c r="G1108" s="18">
        <v>1487</v>
      </c>
    </row>
    <row r="1109" spans="1:7" x14ac:dyDescent="0.2">
      <c r="A1109" s="18" t="s">
        <v>84</v>
      </c>
      <c r="B1109" s="18" t="s">
        <v>188</v>
      </c>
      <c r="C1109" s="18" t="s">
        <v>190</v>
      </c>
      <c r="D1109" s="18">
        <v>122</v>
      </c>
      <c r="E1109" s="18" t="s">
        <v>74</v>
      </c>
      <c r="F1109" s="18" t="s">
        <v>55</v>
      </c>
      <c r="G1109" s="18">
        <v>407</v>
      </c>
    </row>
    <row r="1110" spans="1:7" x14ac:dyDescent="0.2">
      <c r="A1110" s="18" t="s">
        <v>84</v>
      </c>
      <c r="B1110" s="18" t="s">
        <v>188</v>
      </c>
      <c r="C1110" s="18" t="s">
        <v>190</v>
      </c>
      <c r="D1110" s="18">
        <v>123</v>
      </c>
      <c r="E1110" s="18" t="s">
        <v>75</v>
      </c>
      <c r="F1110" s="18" t="s">
        <v>55</v>
      </c>
      <c r="G1110" s="18">
        <v>1831</v>
      </c>
    </row>
    <row r="1111" spans="1:7" x14ac:dyDescent="0.2">
      <c r="A1111" s="18" t="s">
        <v>84</v>
      </c>
      <c r="B1111" s="18" t="s">
        <v>188</v>
      </c>
      <c r="C1111" s="18" t="s">
        <v>190</v>
      </c>
      <c r="D1111" s="18">
        <v>13</v>
      </c>
      <c r="E1111" s="18" t="s">
        <v>135</v>
      </c>
      <c r="F1111" s="18" t="s">
        <v>33</v>
      </c>
      <c r="G1111" s="18">
        <v>682</v>
      </c>
    </row>
    <row r="1112" spans="1:7" x14ac:dyDescent="0.2">
      <c r="A1112" s="18" t="s">
        <v>84</v>
      </c>
      <c r="B1112" s="18" t="s">
        <v>188</v>
      </c>
      <c r="C1112" s="18" t="s">
        <v>190</v>
      </c>
      <c r="D1112" s="18">
        <v>130</v>
      </c>
      <c r="E1112" s="18" t="s">
        <v>60</v>
      </c>
      <c r="F1112" s="18" t="s">
        <v>55</v>
      </c>
      <c r="G1112" s="18">
        <v>3876</v>
      </c>
    </row>
    <row r="1113" spans="1:7" x14ac:dyDescent="0.2">
      <c r="A1113" s="18" t="s">
        <v>84</v>
      </c>
      <c r="B1113" s="18" t="s">
        <v>188</v>
      </c>
      <c r="C1113" s="18" t="s">
        <v>190</v>
      </c>
      <c r="D1113" s="18">
        <v>131</v>
      </c>
      <c r="E1113" s="18" t="s">
        <v>61</v>
      </c>
      <c r="F1113" s="18" t="s">
        <v>55</v>
      </c>
      <c r="G1113" s="18">
        <v>33</v>
      </c>
    </row>
    <row r="1114" spans="1:7" x14ac:dyDescent="0.2">
      <c r="A1114" s="18" t="s">
        <v>84</v>
      </c>
      <c r="B1114" s="18" t="s">
        <v>188</v>
      </c>
      <c r="C1114" s="18" t="s">
        <v>190</v>
      </c>
      <c r="D1114" s="18">
        <v>132</v>
      </c>
      <c r="E1114" s="18" t="s">
        <v>46</v>
      </c>
      <c r="F1114" s="18" t="s">
        <v>55</v>
      </c>
      <c r="G1114" s="18">
        <v>569</v>
      </c>
    </row>
    <row r="1115" spans="1:7" x14ac:dyDescent="0.2">
      <c r="A1115" s="18" t="s">
        <v>84</v>
      </c>
      <c r="B1115" s="18" t="s">
        <v>188</v>
      </c>
      <c r="C1115" s="18" t="s">
        <v>190</v>
      </c>
      <c r="D1115" s="18">
        <v>133</v>
      </c>
      <c r="E1115" s="18" t="s">
        <v>62</v>
      </c>
      <c r="F1115" s="18" t="s">
        <v>55</v>
      </c>
      <c r="G1115" s="18">
        <v>263</v>
      </c>
    </row>
    <row r="1116" spans="1:7" x14ac:dyDescent="0.2">
      <c r="A1116" s="18" t="s">
        <v>84</v>
      </c>
      <c r="B1116" s="18" t="s">
        <v>188</v>
      </c>
      <c r="C1116" s="18" t="s">
        <v>190</v>
      </c>
      <c r="D1116" s="18">
        <v>134</v>
      </c>
      <c r="E1116" s="18" t="s">
        <v>76</v>
      </c>
      <c r="F1116" s="18" t="s">
        <v>55</v>
      </c>
      <c r="G1116" s="18">
        <v>656</v>
      </c>
    </row>
    <row r="1117" spans="1:7" x14ac:dyDescent="0.2">
      <c r="A1117" s="18" t="s">
        <v>84</v>
      </c>
      <c r="B1117" s="18" t="s">
        <v>188</v>
      </c>
      <c r="C1117" s="18" t="s">
        <v>190</v>
      </c>
      <c r="D1117" s="18">
        <v>135</v>
      </c>
      <c r="E1117" s="18" t="s">
        <v>79</v>
      </c>
      <c r="F1117" s="18" t="s">
        <v>55</v>
      </c>
      <c r="G1117" s="18">
        <v>56</v>
      </c>
    </row>
    <row r="1118" spans="1:7" x14ac:dyDescent="0.2">
      <c r="A1118" s="18" t="s">
        <v>84</v>
      </c>
      <c r="B1118" s="18" t="s">
        <v>188</v>
      </c>
      <c r="C1118" s="18" t="s">
        <v>190</v>
      </c>
      <c r="D1118" s="18">
        <v>14</v>
      </c>
      <c r="E1118" s="18" t="s">
        <v>75</v>
      </c>
      <c r="F1118" s="18" t="s">
        <v>33</v>
      </c>
      <c r="G1118" s="18">
        <v>10</v>
      </c>
    </row>
    <row r="1119" spans="1:7" x14ac:dyDescent="0.2">
      <c r="A1119" s="18" t="s">
        <v>84</v>
      </c>
      <c r="B1119" s="18" t="s">
        <v>188</v>
      </c>
      <c r="C1119" s="18" t="s">
        <v>190</v>
      </c>
      <c r="D1119" s="18">
        <v>140</v>
      </c>
      <c r="E1119" s="18" t="s">
        <v>63</v>
      </c>
      <c r="F1119" s="18" t="s">
        <v>55</v>
      </c>
      <c r="G1119" s="18">
        <v>99</v>
      </c>
    </row>
    <row r="1120" spans="1:7" x14ac:dyDescent="0.2">
      <c r="A1120" s="18" t="s">
        <v>84</v>
      </c>
      <c r="B1120" s="18" t="s">
        <v>188</v>
      </c>
      <c r="C1120" s="18" t="s">
        <v>190</v>
      </c>
      <c r="D1120" s="18">
        <v>141</v>
      </c>
      <c r="E1120" s="18" t="s">
        <v>64</v>
      </c>
      <c r="F1120" s="18" t="s">
        <v>55</v>
      </c>
      <c r="G1120" s="18">
        <v>2429</v>
      </c>
    </row>
    <row r="1121" spans="1:7" x14ac:dyDescent="0.2">
      <c r="A1121" s="18" t="s">
        <v>84</v>
      </c>
      <c r="B1121" s="18" t="s">
        <v>188</v>
      </c>
      <c r="C1121" s="18" t="s">
        <v>190</v>
      </c>
      <c r="D1121" s="18">
        <v>142</v>
      </c>
      <c r="E1121" s="18" t="s">
        <v>117</v>
      </c>
      <c r="F1121" s="18" t="s">
        <v>55</v>
      </c>
      <c r="G1121" s="18">
        <v>1283</v>
      </c>
    </row>
    <row r="1122" spans="1:7" x14ac:dyDescent="0.2">
      <c r="A1122" s="18" t="s">
        <v>84</v>
      </c>
      <c r="B1122" s="18" t="s">
        <v>188</v>
      </c>
      <c r="C1122" s="18" t="s">
        <v>190</v>
      </c>
      <c r="D1122" s="18">
        <v>143</v>
      </c>
      <c r="E1122" s="18" t="s">
        <v>77</v>
      </c>
      <c r="F1122" s="18" t="s">
        <v>55</v>
      </c>
      <c r="G1122" s="18">
        <v>162</v>
      </c>
    </row>
    <row r="1123" spans="1:7" x14ac:dyDescent="0.2">
      <c r="A1123" s="18" t="s">
        <v>84</v>
      </c>
      <c r="B1123" s="18" t="s">
        <v>188</v>
      </c>
      <c r="C1123" s="18" t="s">
        <v>190</v>
      </c>
      <c r="D1123" s="18">
        <v>144</v>
      </c>
      <c r="E1123" s="18" t="s">
        <v>81</v>
      </c>
      <c r="F1123" s="18" t="s">
        <v>55</v>
      </c>
      <c r="G1123" s="18">
        <v>268</v>
      </c>
    </row>
    <row r="1124" spans="1:7" x14ac:dyDescent="0.2">
      <c r="A1124" s="18" t="s">
        <v>84</v>
      </c>
      <c r="B1124" s="18" t="s">
        <v>188</v>
      </c>
      <c r="C1124" s="18" t="s">
        <v>190</v>
      </c>
      <c r="D1124" s="18">
        <v>15</v>
      </c>
      <c r="E1124" s="18" t="s">
        <v>64</v>
      </c>
      <c r="F1124" s="18" t="s">
        <v>33</v>
      </c>
      <c r="G1124" s="18">
        <v>75</v>
      </c>
    </row>
    <row r="1125" spans="1:7" x14ac:dyDescent="0.2">
      <c r="A1125" s="18" t="s">
        <v>84</v>
      </c>
      <c r="B1125" s="18" t="s">
        <v>188</v>
      </c>
      <c r="C1125" s="18" t="s">
        <v>190</v>
      </c>
      <c r="D1125" s="18">
        <v>20</v>
      </c>
      <c r="E1125" s="18" t="s">
        <v>35</v>
      </c>
      <c r="F1125" s="18" t="s">
        <v>36</v>
      </c>
      <c r="G1125" s="18">
        <v>3026</v>
      </c>
    </row>
    <row r="1126" spans="1:7" x14ac:dyDescent="0.2">
      <c r="A1126" s="18" t="s">
        <v>84</v>
      </c>
      <c r="B1126" s="18" t="s">
        <v>188</v>
      </c>
      <c r="C1126" s="18" t="s">
        <v>190</v>
      </c>
      <c r="D1126" s="18">
        <v>21</v>
      </c>
      <c r="E1126" s="18" t="s">
        <v>37</v>
      </c>
      <c r="F1126" s="18" t="s">
        <v>36</v>
      </c>
      <c r="G1126" s="18">
        <v>1719</v>
      </c>
    </row>
    <row r="1127" spans="1:7" x14ac:dyDescent="0.2">
      <c r="A1127" s="18" t="s">
        <v>84</v>
      </c>
      <c r="B1127" s="18" t="s">
        <v>188</v>
      </c>
      <c r="C1127" s="18" t="s">
        <v>190</v>
      </c>
      <c r="D1127" s="18">
        <v>22</v>
      </c>
      <c r="E1127" s="18" t="s">
        <v>38</v>
      </c>
      <c r="F1127" s="18" t="s">
        <v>36</v>
      </c>
      <c r="G1127" s="18">
        <v>770</v>
      </c>
    </row>
    <row r="1128" spans="1:7" x14ac:dyDescent="0.2">
      <c r="A1128" s="18" t="s">
        <v>84</v>
      </c>
      <c r="B1128" s="18" t="s">
        <v>188</v>
      </c>
      <c r="C1128" s="18" t="s">
        <v>190</v>
      </c>
      <c r="D1128" s="18">
        <v>23</v>
      </c>
      <c r="E1128" s="18" t="s">
        <v>39</v>
      </c>
      <c r="F1128" s="18" t="s">
        <v>36</v>
      </c>
      <c r="G1128" s="18">
        <v>8346</v>
      </c>
    </row>
    <row r="1129" spans="1:7" x14ac:dyDescent="0.2">
      <c r="A1129" s="18" t="s">
        <v>84</v>
      </c>
      <c r="B1129" s="18" t="s">
        <v>188</v>
      </c>
      <c r="C1129" s="18" t="s">
        <v>190</v>
      </c>
      <c r="D1129" s="18">
        <v>24</v>
      </c>
      <c r="E1129" s="18" t="s">
        <v>64</v>
      </c>
      <c r="F1129" s="18" t="s">
        <v>36</v>
      </c>
      <c r="G1129" s="18">
        <v>797</v>
      </c>
    </row>
    <row r="1130" spans="1:7" x14ac:dyDescent="0.2">
      <c r="A1130" s="18" t="s">
        <v>84</v>
      </c>
      <c r="B1130" s="18" t="s">
        <v>188</v>
      </c>
      <c r="C1130" s="18" t="s">
        <v>190</v>
      </c>
      <c r="D1130" s="18">
        <v>25</v>
      </c>
      <c r="E1130" s="18" t="s">
        <v>35</v>
      </c>
      <c r="F1130" s="18" t="s">
        <v>36</v>
      </c>
      <c r="G1130" s="18">
        <v>35</v>
      </c>
    </row>
    <row r="1131" spans="1:7" x14ac:dyDescent="0.2">
      <c r="A1131" s="18" t="s">
        <v>84</v>
      </c>
      <c r="B1131" s="18" t="s">
        <v>188</v>
      </c>
      <c r="C1131" s="18" t="s">
        <v>190</v>
      </c>
      <c r="D1131" s="18">
        <v>26</v>
      </c>
      <c r="E1131" s="18" t="s">
        <v>64</v>
      </c>
      <c r="F1131" s="18" t="s">
        <v>36</v>
      </c>
      <c r="G1131" s="18">
        <v>9</v>
      </c>
    </row>
    <row r="1132" spans="1:7" x14ac:dyDescent="0.2">
      <c r="A1132" s="18" t="s">
        <v>84</v>
      </c>
      <c r="B1132" s="18" t="s">
        <v>188</v>
      </c>
      <c r="C1132" s="18" t="s">
        <v>190</v>
      </c>
      <c r="D1132" s="18">
        <v>30</v>
      </c>
      <c r="E1132" s="18" t="s">
        <v>40</v>
      </c>
      <c r="F1132" s="18" t="s">
        <v>36</v>
      </c>
      <c r="G1132" s="18">
        <v>276</v>
      </c>
    </row>
    <row r="1133" spans="1:7" x14ac:dyDescent="0.2">
      <c r="A1133" s="18" t="s">
        <v>84</v>
      </c>
      <c r="B1133" s="18" t="s">
        <v>188</v>
      </c>
      <c r="C1133" s="18" t="s">
        <v>190</v>
      </c>
      <c r="D1133" s="18">
        <v>31</v>
      </c>
      <c r="E1133" s="18" t="s">
        <v>41</v>
      </c>
      <c r="F1133" s="18" t="s">
        <v>36</v>
      </c>
      <c r="G1133" s="18">
        <v>6137</v>
      </c>
    </row>
    <row r="1134" spans="1:7" x14ac:dyDescent="0.2">
      <c r="A1134" s="18" t="s">
        <v>84</v>
      </c>
      <c r="B1134" s="18" t="s">
        <v>188</v>
      </c>
      <c r="C1134" s="18" t="s">
        <v>190</v>
      </c>
      <c r="D1134" s="18">
        <v>32</v>
      </c>
      <c r="E1134" s="18" t="s">
        <v>42</v>
      </c>
      <c r="F1134" s="18" t="s">
        <v>36</v>
      </c>
      <c r="G1134" s="18">
        <v>79</v>
      </c>
    </row>
    <row r="1135" spans="1:7" x14ac:dyDescent="0.2">
      <c r="A1135" s="18" t="s">
        <v>84</v>
      </c>
      <c r="B1135" s="18" t="s">
        <v>188</v>
      </c>
      <c r="C1135" s="18" t="s">
        <v>190</v>
      </c>
      <c r="D1135" s="18">
        <v>33</v>
      </c>
      <c r="E1135" s="18" t="s">
        <v>43</v>
      </c>
      <c r="F1135" s="18" t="s">
        <v>36</v>
      </c>
      <c r="G1135" s="18">
        <v>129</v>
      </c>
    </row>
    <row r="1136" spans="1:7" x14ac:dyDescent="0.2">
      <c r="A1136" s="18" t="s">
        <v>84</v>
      </c>
      <c r="B1136" s="18" t="s">
        <v>188</v>
      </c>
      <c r="C1136" s="18" t="s">
        <v>190</v>
      </c>
      <c r="D1136" s="18">
        <v>34</v>
      </c>
      <c r="E1136" s="18" t="s">
        <v>44</v>
      </c>
      <c r="F1136" s="18" t="s">
        <v>36</v>
      </c>
      <c r="G1136" s="18">
        <v>27</v>
      </c>
    </row>
    <row r="1137" spans="1:7" x14ac:dyDescent="0.2">
      <c r="A1137" s="18" t="s">
        <v>84</v>
      </c>
      <c r="B1137" s="18" t="s">
        <v>188</v>
      </c>
      <c r="C1137" s="18" t="s">
        <v>190</v>
      </c>
      <c r="D1137" s="18">
        <v>35</v>
      </c>
      <c r="E1137" s="18" t="s">
        <v>79</v>
      </c>
      <c r="F1137" s="18" t="s">
        <v>36</v>
      </c>
      <c r="G1137" s="18">
        <v>248</v>
      </c>
    </row>
    <row r="1138" spans="1:7" x14ac:dyDescent="0.2">
      <c r="A1138" s="18" t="s">
        <v>84</v>
      </c>
      <c r="B1138" s="18" t="s">
        <v>188</v>
      </c>
      <c r="C1138" s="18" t="s">
        <v>190</v>
      </c>
      <c r="D1138" s="18">
        <v>36</v>
      </c>
      <c r="E1138" s="18" t="s">
        <v>64</v>
      </c>
      <c r="F1138" s="18" t="s">
        <v>36</v>
      </c>
      <c r="G1138" s="18">
        <v>381</v>
      </c>
    </row>
    <row r="1139" spans="1:7" x14ac:dyDescent="0.2">
      <c r="A1139" s="18" t="s">
        <v>84</v>
      </c>
      <c r="B1139" s="18" t="s">
        <v>188</v>
      </c>
      <c r="C1139" s="18" t="s">
        <v>190</v>
      </c>
      <c r="D1139" s="18">
        <v>40</v>
      </c>
      <c r="E1139" s="18" t="s">
        <v>40</v>
      </c>
      <c r="F1139" s="18" t="s">
        <v>36</v>
      </c>
      <c r="G1139" s="18">
        <v>12</v>
      </c>
    </row>
    <row r="1140" spans="1:7" x14ac:dyDescent="0.2">
      <c r="A1140" s="18" t="s">
        <v>84</v>
      </c>
      <c r="B1140" s="18" t="s">
        <v>188</v>
      </c>
      <c r="C1140" s="18" t="s">
        <v>190</v>
      </c>
      <c r="D1140" s="18">
        <v>41</v>
      </c>
      <c r="E1140" s="18" t="s">
        <v>41</v>
      </c>
      <c r="F1140" s="18" t="s">
        <v>36</v>
      </c>
      <c r="G1140" s="18">
        <v>146</v>
      </c>
    </row>
    <row r="1141" spans="1:7" x14ac:dyDescent="0.2">
      <c r="A1141" s="18" t="s">
        <v>84</v>
      </c>
      <c r="B1141" s="18" t="s">
        <v>188</v>
      </c>
      <c r="C1141" s="18" t="s">
        <v>190</v>
      </c>
      <c r="D1141" s="18">
        <v>42</v>
      </c>
      <c r="E1141" s="18" t="s">
        <v>42</v>
      </c>
      <c r="F1141" s="18" t="s">
        <v>36</v>
      </c>
      <c r="G1141" s="18">
        <v>12</v>
      </c>
    </row>
    <row r="1142" spans="1:7" x14ac:dyDescent="0.2">
      <c r="A1142" s="18" t="s">
        <v>84</v>
      </c>
      <c r="B1142" s="18" t="s">
        <v>188</v>
      </c>
      <c r="C1142" s="18" t="s">
        <v>190</v>
      </c>
      <c r="D1142" s="18">
        <v>44</v>
      </c>
      <c r="E1142" s="18" t="s">
        <v>44</v>
      </c>
      <c r="F1142" s="18" t="s">
        <v>36</v>
      </c>
      <c r="G1142" s="18">
        <v>1</v>
      </c>
    </row>
    <row r="1143" spans="1:7" x14ac:dyDescent="0.2">
      <c r="A1143" s="18" t="s">
        <v>84</v>
      </c>
      <c r="B1143" s="18" t="s">
        <v>188</v>
      </c>
      <c r="C1143" s="18" t="s">
        <v>190</v>
      </c>
      <c r="D1143" s="18">
        <v>45</v>
      </c>
      <c r="E1143" s="18" t="s">
        <v>79</v>
      </c>
      <c r="F1143" s="18" t="s">
        <v>36</v>
      </c>
      <c r="G1143" s="18">
        <v>14</v>
      </c>
    </row>
    <row r="1144" spans="1:7" x14ac:dyDescent="0.2">
      <c r="A1144" s="18" t="s">
        <v>84</v>
      </c>
      <c r="B1144" s="18" t="s">
        <v>188</v>
      </c>
      <c r="C1144" s="18" t="s">
        <v>190</v>
      </c>
      <c r="D1144" s="18">
        <v>46</v>
      </c>
      <c r="E1144" s="18" t="s">
        <v>64</v>
      </c>
      <c r="F1144" s="18" t="s">
        <v>36</v>
      </c>
      <c r="G1144" s="18">
        <v>42</v>
      </c>
    </row>
    <row r="1145" spans="1:7" x14ac:dyDescent="0.2">
      <c r="A1145" s="18" t="s">
        <v>84</v>
      </c>
      <c r="B1145" s="18" t="s">
        <v>188</v>
      </c>
      <c r="C1145" s="18" t="s">
        <v>190</v>
      </c>
      <c r="D1145" s="18">
        <v>50</v>
      </c>
      <c r="E1145" s="18" t="s">
        <v>40</v>
      </c>
      <c r="F1145" s="18" t="s">
        <v>36</v>
      </c>
      <c r="G1145" s="18">
        <v>9</v>
      </c>
    </row>
    <row r="1146" spans="1:7" x14ac:dyDescent="0.2">
      <c r="A1146" s="18" t="s">
        <v>84</v>
      </c>
      <c r="B1146" s="18" t="s">
        <v>188</v>
      </c>
      <c r="C1146" s="18" t="s">
        <v>190</v>
      </c>
      <c r="D1146" s="18">
        <v>51</v>
      </c>
      <c r="E1146" s="18" t="s">
        <v>41</v>
      </c>
      <c r="F1146" s="18" t="s">
        <v>36</v>
      </c>
      <c r="G1146" s="18">
        <v>214</v>
      </c>
    </row>
    <row r="1147" spans="1:7" x14ac:dyDescent="0.2">
      <c r="A1147" s="18" t="s">
        <v>84</v>
      </c>
      <c r="B1147" s="18" t="s">
        <v>188</v>
      </c>
      <c r="C1147" s="18" t="s">
        <v>190</v>
      </c>
      <c r="D1147" s="18">
        <v>52</v>
      </c>
      <c r="E1147" s="18" t="s">
        <v>42</v>
      </c>
      <c r="F1147" s="18" t="s">
        <v>36</v>
      </c>
      <c r="G1147" s="18">
        <v>5</v>
      </c>
    </row>
    <row r="1148" spans="1:7" x14ac:dyDescent="0.2">
      <c r="A1148" s="18" t="s">
        <v>84</v>
      </c>
      <c r="B1148" s="18" t="s">
        <v>188</v>
      </c>
      <c r="C1148" s="18" t="s">
        <v>190</v>
      </c>
      <c r="D1148" s="18">
        <v>53</v>
      </c>
      <c r="E1148" s="18" t="s">
        <v>43</v>
      </c>
      <c r="F1148" s="18" t="s">
        <v>36</v>
      </c>
      <c r="G1148" s="18">
        <v>41</v>
      </c>
    </row>
    <row r="1149" spans="1:7" x14ac:dyDescent="0.2">
      <c r="A1149" s="18" t="s">
        <v>84</v>
      </c>
      <c r="B1149" s="18" t="s">
        <v>188</v>
      </c>
      <c r="C1149" s="18" t="s">
        <v>190</v>
      </c>
      <c r="D1149" s="18">
        <v>54</v>
      </c>
      <c r="E1149" s="18" t="s">
        <v>44</v>
      </c>
      <c r="F1149" s="18" t="s">
        <v>36</v>
      </c>
      <c r="G1149" s="18">
        <v>9</v>
      </c>
    </row>
    <row r="1150" spans="1:7" x14ac:dyDescent="0.2">
      <c r="A1150" s="18" t="s">
        <v>84</v>
      </c>
      <c r="B1150" s="18" t="s">
        <v>188</v>
      </c>
      <c r="C1150" s="18" t="s">
        <v>190</v>
      </c>
      <c r="D1150" s="18">
        <v>55</v>
      </c>
      <c r="E1150" s="18" t="s">
        <v>79</v>
      </c>
      <c r="F1150" s="18" t="s">
        <v>36</v>
      </c>
      <c r="G1150" s="18">
        <v>16</v>
      </c>
    </row>
    <row r="1151" spans="1:7" x14ac:dyDescent="0.2">
      <c r="A1151" s="18" t="s">
        <v>84</v>
      </c>
      <c r="B1151" s="18" t="s">
        <v>188</v>
      </c>
      <c r="C1151" s="18" t="s">
        <v>190</v>
      </c>
      <c r="D1151" s="18">
        <v>56</v>
      </c>
      <c r="E1151" s="18" t="s">
        <v>64</v>
      </c>
      <c r="F1151" s="18" t="s">
        <v>36</v>
      </c>
      <c r="G1151" s="18">
        <v>52</v>
      </c>
    </row>
    <row r="1152" spans="1:7" x14ac:dyDescent="0.2">
      <c r="A1152" s="18" t="s">
        <v>84</v>
      </c>
      <c r="B1152" s="18" t="s">
        <v>188</v>
      </c>
      <c r="C1152" s="18" t="s">
        <v>190</v>
      </c>
      <c r="D1152" s="18">
        <v>60</v>
      </c>
      <c r="E1152" s="18" t="s">
        <v>40</v>
      </c>
      <c r="F1152" s="18" t="s">
        <v>36</v>
      </c>
      <c r="G1152" s="18">
        <v>3</v>
      </c>
    </row>
    <row r="1153" spans="1:7" x14ac:dyDescent="0.2">
      <c r="A1153" s="18" t="s">
        <v>84</v>
      </c>
      <c r="B1153" s="18" t="s">
        <v>188</v>
      </c>
      <c r="C1153" s="18" t="s">
        <v>190</v>
      </c>
      <c r="D1153" s="18">
        <v>61</v>
      </c>
      <c r="E1153" s="18" t="s">
        <v>41</v>
      </c>
      <c r="F1153" s="18" t="s">
        <v>36</v>
      </c>
      <c r="G1153" s="18">
        <v>82</v>
      </c>
    </row>
    <row r="1154" spans="1:7" x14ac:dyDescent="0.2">
      <c r="A1154" s="18" t="s">
        <v>84</v>
      </c>
      <c r="B1154" s="18" t="s">
        <v>188</v>
      </c>
      <c r="C1154" s="18" t="s">
        <v>190</v>
      </c>
      <c r="D1154" s="18">
        <v>62</v>
      </c>
      <c r="E1154" s="18" t="s">
        <v>42</v>
      </c>
      <c r="F1154" s="18" t="s">
        <v>36</v>
      </c>
      <c r="G1154" s="18">
        <v>2</v>
      </c>
    </row>
    <row r="1155" spans="1:7" x14ac:dyDescent="0.2">
      <c r="A1155" s="18" t="s">
        <v>84</v>
      </c>
      <c r="B1155" s="18" t="s">
        <v>188</v>
      </c>
      <c r="C1155" s="18" t="s">
        <v>190</v>
      </c>
      <c r="D1155" s="18">
        <v>63</v>
      </c>
      <c r="E1155" s="18" t="s">
        <v>43</v>
      </c>
      <c r="F1155" s="18" t="s">
        <v>36</v>
      </c>
      <c r="G1155" s="18">
        <v>5</v>
      </c>
    </row>
    <row r="1156" spans="1:7" x14ac:dyDescent="0.2">
      <c r="A1156" s="18" t="s">
        <v>84</v>
      </c>
      <c r="B1156" s="18" t="s">
        <v>188</v>
      </c>
      <c r="C1156" s="18" t="s">
        <v>190</v>
      </c>
      <c r="D1156" s="18">
        <v>64</v>
      </c>
      <c r="E1156" s="18" t="s">
        <v>44</v>
      </c>
      <c r="F1156" s="18" t="s">
        <v>36</v>
      </c>
      <c r="G1156" s="18">
        <v>1</v>
      </c>
    </row>
    <row r="1157" spans="1:7" x14ac:dyDescent="0.2">
      <c r="A1157" s="18" t="s">
        <v>84</v>
      </c>
      <c r="B1157" s="18" t="s">
        <v>188</v>
      </c>
      <c r="C1157" s="18" t="s">
        <v>190</v>
      </c>
      <c r="D1157" s="18">
        <v>65</v>
      </c>
      <c r="E1157" s="18" t="s">
        <v>79</v>
      </c>
      <c r="F1157" s="18" t="s">
        <v>36</v>
      </c>
      <c r="G1157" s="18">
        <v>6</v>
      </c>
    </row>
    <row r="1158" spans="1:7" x14ac:dyDescent="0.2">
      <c r="A1158" s="18" t="s">
        <v>84</v>
      </c>
      <c r="B1158" s="18" t="s">
        <v>188</v>
      </c>
      <c r="C1158" s="18" t="s">
        <v>190</v>
      </c>
      <c r="D1158" s="18">
        <v>66</v>
      </c>
      <c r="E1158" s="18" t="s">
        <v>64</v>
      </c>
      <c r="F1158" s="18" t="s">
        <v>36</v>
      </c>
      <c r="G1158" s="18">
        <v>18</v>
      </c>
    </row>
    <row r="1159" spans="1:7" x14ac:dyDescent="0.2">
      <c r="A1159" s="18" t="s">
        <v>84</v>
      </c>
      <c r="B1159" s="18" t="s">
        <v>188</v>
      </c>
      <c r="C1159" s="18" t="s">
        <v>190</v>
      </c>
      <c r="D1159" s="18">
        <v>70</v>
      </c>
      <c r="E1159" s="18" t="s">
        <v>40</v>
      </c>
      <c r="F1159" s="18" t="s">
        <v>36</v>
      </c>
      <c r="G1159" s="18">
        <v>92</v>
      </c>
    </row>
    <row r="1160" spans="1:7" x14ac:dyDescent="0.2">
      <c r="A1160" s="18" t="s">
        <v>84</v>
      </c>
      <c r="B1160" s="18" t="s">
        <v>188</v>
      </c>
      <c r="C1160" s="18" t="s">
        <v>190</v>
      </c>
      <c r="D1160" s="18">
        <v>71</v>
      </c>
      <c r="E1160" s="18" t="s">
        <v>41</v>
      </c>
      <c r="F1160" s="18" t="s">
        <v>36</v>
      </c>
      <c r="G1160" s="18">
        <v>2442</v>
      </c>
    </row>
    <row r="1161" spans="1:7" x14ac:dyDescent="0.2">
      <c r="A1161" s="18" t="s">
        <v>84</v>
      </c>
      <c r="B1161" s="18" t="s">
        <v>188</v>
      </c>
      <c r="C1161" s="18" t="s">
        <v>190</v>
      </c>
      <c r="D1161" s="18">
        <v>72</v>
      </c>
      <c r="E1161" s="18" t="s">
        <v>42</v>
      </c>
      <c r="F1161" s="18" t="s">
        <v>36</v>
      </c>
      <c r="G1161" s="18">
        <v>64</v>
      </c>
    </row>
    <row r="1162" spans="1:7" x14ac:dyDescent="0.2">
      <c r="A1162" s="18" t="s">
        <v>84</v>
      </c>
      <c r="B1162" s="18" t="s">
        <v>188</v>
      </c>
      <c r="C1162" s="18" t="s">
        <v>190</v>
      </c>
      <c r="D1162" s="18">
        <v>73</v>
      </c>
      <c r="E1162" s="18" t="s">
        <v>43</v>
      </c>
      <c r="F1162" s="18" t="s">
        <v>36</v>
      </c>
      <c r="G1162" s="18">
        <v>35</v>
      </c>
    </row>
    <row r="1163" spans="1:7" x14ac:dyDescent="0.2">
      <c r="A1163" s="18" t="s">
        <v>84</v>
      </c>
      <c r="B1163" s="18" t="s">
        <v>188</v>
      </c>
      <c r="C1163" s="18" t="s">
        <v>190</v>
      </c>
      <c r="D1163" s="18">
        <v>74</v>
      </c>
      <c r="E1163" s="18" t="s">
        <v>44</v>
      </c>
      <c r="F1163" s="18" t="s">
        <v>36</v>
      </c>
      <c r="G1163" s="18">
        <v>10</v>
      </c>
    </row>
    <row r="1164" spans="1:7" x14ac:dyDescent="0.2">
      <c r="A1164" s="18" t="s">
        <v>84</v>
      </c>
      <c r="B1164" s="18" t="s">
        <v>188</v>
      </c>
      <c r="C1164" s="18" t="s">
        <v>190</v>
      </c>
      <c r="D1164" s="18">
        <v>75</v>
      </c>
      <c r="E1164" s="18" t="s">
        <v>79</v>
      </c>
      <c r="F1164" s="18" t="s">
        <v>36</v>
      </c>
      <c r="G1164" s="18">
        <v>124</v>
      </c>
    </row>
    <row r="1165" spans="1:7" x14ac:dyDescent="0.2">
      <c r="A1165" s="18" t="s">
        <v>84</v>
      </c>
      <c r="B1165" s="18" t="s">
        <v>188</v>
      </c>
      <c r="C1165" s="18" t="s">
        <v>190</v>
      </c>
      <c r="D1165" s="18">
        <v>76</v>
      </c>
      <c r="E1165" s="18" t="s">
        <v>64</v>
      </c>
      <c r="F1165" s="18" t="s">
        <v>36</v>
      </c>
      <c r="G1165" s="18">
        <v>292</v>
      </c>
    </row>
    <row r="1166" spans="1:7" x14ac:dyDescent="0.2">
      <c r="A1166" s="18" t="s">
        <v>84</v>
      </c>
      <c r="B1166" s="18" t="s">
        <v>188</v>
      </c>
      <c r="C1166" s="18" t="s">
        <v>190</v>
      </c>
      <c r="D1166" s="18">
        <v>80</v>
      </c>
      <c r="E1166" s="18" t="s">
        <v>168</v>
      </c>
      <c r="F1166" s="18" t="s">
        <v>36</v>
      </c>
      <c r="G1166" s="18">
        <v>360</v>
      </c>
    </row>
    <row r="1167" spans="1:7" x14ac:dyDescent="0.2">
      <c r="A1167" s="18" t="s">
        <v>84</v>
      </c>
      <c r="B1167" s="18" t="s">
        <v>188</v>
      </c>
      <c r="C1167" s="18" t="s">
        <v>190</v>
      </c>
      <c r="D1167" s="18">
        <v>81</v>
      </c>
      <c r="E1167" s="18" t="s">
        <v>46</v>
      </c>
      <c r="F1167" s="18" t="s">
        <v>36</v>
      </c>
      <c r="G1167" s="18">
        <v>954</v>
      </c>
    </row>
    <row r="1168" spans="1:7" x14ac:dyDescent="0.2">
      <c r="A1168" s="18" t="s">
        <v>84</v>
      </c>
      <c r="B1168" s="18" t="s">
        <v>188</v>
      </c>
      <c r="C1168" s="18" t="s">
        <v>190</v>
      </c>
      <c r="D1168" s="18">
        <v>82</v>
      </c>
      <c r="E1168" s="18" t="s">
        <v>47</v>
      </c>
      <c r="F1168" s="18" t="s">
        <v>36</v>
      </c>
      <c r="G1168" s="18">
        <v>727</v>
      </c>
    </row>
    <row r="1169" spans="1:7" x14ac:dyDescent="0.2">
      <c r="A1169" s="18" t="s">
        <v>84</v>
      </c>
      <c r="B1169" s="18" t="s">
        <v>188</v>
      </c>
      <c r="C1169" s="18" t="s">
        <v>190</v>
      </c>
      <c r="D1169" s="18">
        <v>83</v>
      </c>
      <c r="E1169" s="18" t="s">
        <v>48</v>
      </c>
      <c r="F1169" s="18" t="s">
        <v>36</v>
      </c>
      <c r="G1169" s="18">
        <v>2604</v>
      </c>
    </row>
    <row r="1170" spans="1:7" x14ac:dyDescent="0.2">
      <c r="A1170" s="18" t="s">
        <v>84</v>
      </c>
      <c r="B1170" s="18" t="s">
        <v>188</v>
      </c>
      <c r="C1170" s="18" t="s">
        <v>190</v>
      </c>
      <c r="D1170" s="18">
        <v>84</v>
      </c>
      <c r="E1170" s="18" t="s">
        <v>49</v>
      </c>
      <c r="F1170" s="18" t="s">
        <v>36</v>
      </c>
      <c r="G1170" s="18">
        <v>147</v>
      </c>
    </row>
    <row r="1171" spans="1:7" x14ac:dyDescent="0.2">
      <c r="A1171" s="18" t="s">
        <v>84</v>
      </c>
      <c r="B1171" s="18" t="s">
        <v>188</v>
      </c>
      <c r="C1171" s="18" t="s">
        <v>190</v>
      </c>
      <c r="D1171" s="18">
        <v>85</v>
      </c>
      <c r="E1171" s="18" t="s">
        <v>64</v>
      </c>
      <c r="F1171" s="18" t="s">
        <v>36</v>
      </c>
      <c r="G1171" s="18">
        <v>275</v>
      </c>
    </row>
    <row r="1172" spans="1:7" x14ac:dyDescent="0.2">
      <c r="A1172" s="18" t="s">
        <v>84</v>
      </c>
      <c r="B1172" s="18" t="s">
        <v>188</v>
      </c>
      <c r="C1172" s="18" t="s">
        <v>190</v>
      </c>
      <c r="D1172" s="18">
        <v>90</v>
      </c>
      <c r="E1172" s="18" t="s">
        <v>169</v>
      </c>
      <c r="F1172" s="18" t="s">
        <v>36</v>
      </c>
      <c r="G1172" s="18">
        <v>228</v>
      </c>
    </row>
    <row r="1173" spans="1:7" x14ac:dyDescent="0.2">
      <c r="A1173" s="18" t="s">
        <v>84</v>
      </c>
      <c r="B1173" s="18" t="s">
        <v>188</v>
      </c>
      <c r="C1173" s="18" t="s">
        <v>190</v>
      </c>
      <c r="D1173" s="18">
        <v>91</v>
      </c>
      <c r="E1173" s="18" t="s">
        <v>51</v>
      </c>
      <c r="F1173" s="18" t="s">
        <v>36</v>
      </c>
      <c r="G1173" s="18">
        <v>73</v>
      </c>
    </row>
    <row r="1174" spans="1:7" x14ac:dyDescent="0.2">
      <c r="A1174" s="18" t="s">
        <v>84</v>
      </c>
      <c r="B1174" s="18" t="s">
        <v>188</v>
      </c>
      <c r="C1174" s="18" t="s">
        <v>190</v>
      </c>
      <c r="D1174" s="18">
        <v>92</v>
      </c>
      <c r="E1174" s="18" t="s">
        <v>170</v>
      </c>
      <c r="F1174" s="18" t="s">
        <v>36</v>
      </c>
      <c r="G1174" s="18">
        <v>22</v>
      </c>
    </row>
    <row r="1175" spans="1:7" x14ac:dyDescent="0.2">
      <c r="A1175" s="18" t="s">
        <v>84</v>
      </c>
      <c r="B1175" s="18" t="s">
        <v>188</v>
      </c>
      <c r="C1175" s="18" t="s">
        <v>190</v>
      </c>
      <c r="D1175" s="18">
        <v>93</v>
      </c>
      <c r="E1175" s="18" t="s">
        <v>75</v>
      </c>
      <c r="F1175" s="18" t="s">
        <v>36</v>
      </c>
      <c r="G1175" s="18">
        <v>18</v>
      </c>
    </row>
    <row r="1176" spans="1:7" x14ac:dyDescent="0.2">
      <c r="A1176" s="18" t="s">
        <v>84</v>
      </c>
      <c r="B1176" s="18" t="s">
        <v>188</v>
      </c>
      <c r="C1176" s="18" t="s">
        <v>190</v>
      </c>
      <c r="D1176" s="18">
        <v>94</v>
      </c>
      <c r="E1176" s="18" t="s">
        <v>80</v>
      </c>
      <c r="F1176" s="18" t="s">
        <v>36</v>
      </c>
      <c r="G1176" s="18">
        <v>115</v>
      </c>
    </row>
    <row r="1177" spans="1:7" x14ac:dyDescent="0.2">
      <c r="A1177" s="18" t="s">
        <v>84</v>
      </c>
      <c r="B1177" s="18" t="s">
        <v>188</v>
      </c>
      <c r="C1177" s="18" t="s">
        <v>190</v>
      </c>
      <c r="D1177" s="18">
        <v>95</v>
      </c>
      <c r="E1177" s="18" t="s">
        <v>64</v>
      </c>
      <c r="F1177" s="18" t="s">
        <v>36</v>
      </c>
      <c r="G1177" s="18">
        <v>116</v>
      </c>
    </row>
    <row r="1178" spans="1:7" x14ac:dyDescent="0.2">
      <c r="A1178" s="18" t="s">
        <v>84</v>
      </c>
      <c r="B1178" s="18" t="s">
        <v>188</v>
      </c>
      <c r="C1178" s="18" t="s">
        <v>191</v>
      </c>
      <c r="D1178" s="18">
        <v>10</v>
      </c>
      <c r="E1178" s="18" t="s">
        <v>32</v>
      </c>
      <c r="F1178" s="18" t="s">
        <v>33</v>
      </c>
      <c r="G1178" s="18">
        <v>727</v>
      </c>
    </row>
    <row r="1179" spans="1:7" x14ac:dyDescent="0.2">
      <c r="A1179" s="18" t="s">
        <v>84</v>
      </c>
      <c r="B1179" s="18" t="s">
        <v>188</v>
      </c>
      <c r="C1179" s="18" t="s">
        <v>191</v>
      </c>
      <c r="D1179" s="18">
        <v>100</v>
      </c>
      <c r="E1179" s="18" t="s">
        <v>167</v>
      </c>
      <c r="F1179" s="18" t="s">
        <v>36</v>
      </c>
      <c r="G1179" s="18">
        <v>3411</v>
      </c>
    </row>
    <row r="1180" spans="1:7" x14ac:dyDescent="0.2">
      <c r="A1180" s="18" t="s">
        <v>84</v>
      </c>
      <c r="B1180" s="18" t="s">
        <v>188</v>
      </c>
      <c r="C1180" s="18" t="s">
        <v>191</v>
      </c>
      <c r="D1180" s="18">
        <v>11</v>
      </c>
      <c r="E1180" s="18" t="s">
        <v>134</v>
      </c>
      <c r="F1180" s="18" t="s">
        <v>33</v>
      </c>
      <c r="G1180" s="18">
        <v>379</v>
      </c>
    </row>
    <row r="1181" spans="1:7" x14ac:dyDescent="0.2">
      <c r="A1181" s="18" t="s">
        <v>84</v>
      </c>
      <c r="B1181" s="18" t="s">
        <v>188</v>
      </c>
      <c r="C1181" s="18" t="s">
        <v>191</v>
      </c>
      <c r="D1181" s="18">
        <v>110</v>
      </c>
      <c r="E1181" s="18" t="s">
        <v>54</v>
      </c>
      <c r="F1181" s="18" t="s">
        <v>55</v>
      </c>
      <c r="G1181" s="18">
        <v>323</v>
      </c>
    </row>
    <row r="1182" spans="1:7" x14ac:dyDescent="0.2">
      <c r="A1182" s="18" t="s">
        <v>84</v>
      </c>
      <c r="B1182" s="18" t="s">
        <v>188</v>
      </c>
      <c r="C1182" s="18" t="s">
        <v>191</v>
      </c>
      <c r="D1182" s="18">
        <v>111</v>
      </c>
      <c r="E1182" s="18" t="s">
        <v>56</v>
      </c>
      <c r="F1182" s="18" t="s">
        <v>55</v>
      </c>
      <c r="G1182" s="18">
        <v>575</v>
      </c>
    </row>
    <row r="1183" spans="1:7" x14ac:dyDescent="0.2">
      <c r="A1183" s="18" t="s">
        <v>84</v>
      </c>
      <c r="B1183" s="18" t="s">
        <v>188</v>
      </c>
      <c r="C1183" s="18" t="s">
        <v>191</v>
      </c>
      <c r="D1183" s="18">
        <v>112</v>
      </c>
      <c r="E1183" s="18" t="s">
        <v>57</v>
      </c>
      <c r="F1183" s="18" t="s">
        <v>55</v>
      </c>
      <c r="G1183" s="18">
        <v>849</v>
      </c>
    </row>
    <row r="1184" spans="1:7" x14ac:dyDescent="0.2">
      <c r="A1184" s="18" t="s">
        <v>84</v>
      </c>
      <c r="B1184" s="18" t="s">
        <v>188</v>
      </c>
      <c r="C1184" s="18" t="s">
        <v>191</v>
      </c>
      <c r="D1184" s="18">
        <v>113</v>
      </c>
      <c r="E1184" s="18" t="s">
        <v>73</v>
      </c>
      <c r="F1184" s="18" t="s">
        <v>55</v>
      </c>
      <c r="G1184" s="18">
        <v>1138</v>
      </c>
    </row>
    <row r="1185" spans="1:7" x14ac:dyDescent="0.2">
      <c r="A1185" s="18" t="s">
        <v>84</v>
      </c>
      <c r="B1185" s="18" t="s">
        <v>188</v>
      </c>
      <c r="C1185" s="18" t="s">
        <v>191</v>
      </c>
      <c r="D1185" s="18">
        <v>120</v>
      </c>
      <c r="E1185" s="18" t="s">
        <v>58</v>
      </c>
      <c r="F1185" s="18" t="s">
        <v>55</v>
      </c>
      <c r="G1185" s="18">
        <v>670</v>
      </c>
    </row>
    <row r="1186" spans="1:7" x14ac:dyDescent="0.2">
      <c r="A1186" s="18" t="s">
        <v>84</v>
      </c>
      <c r="B1186" s="18" t="s">
        <v>188</v>
      </c>
      <c r="C1186" s="18" t="s">
        <v>191</v>
      </c>
      <c r="D1186" s="18">
        <v>121</v>
      </c>
      <c r="E1186" s="18" t="s">
        <v>59</v>
      </c>
      <c r="F1186" s="18" t="s">
        <v>55</v>
      </c>
      <c r="G1186" s="18">
        <v>1369</v>
      </c>
    </row>
    <row r="1187" spans="1:7" x14ac:dyDescent="0.2">
      <c r="A1187" s="18" t="s">
        <v>84</v>
      </c>
      <c r="B1187" s="18" t="s">
        <v>188</v>
      </c>
      <c r="C1187" s="18" t="s">
        <v>191</v>
      </c>
      <c r="D1187" s="18">
        <v>122</v>
      </c>
      <c r="E1187" s="18" t="s">
        <v>74</v>
      </c>
      <c r="F1187" s="18" t="s">
        <v>55</v>
      </c>
      <c r="G1187" s="18">
        <v>414</v>
      </c>
    </row>
    <row r="1188" spans="1:7" x14ac:dyDescent="0.2">
      <c r="A1188" s="18" t="s">
        <v>84</v>
      </c>
      <c r="B1188" s="18" t="s">
        <v>188</v>
      </c>
      <c r="C1188" s="18" t="s">
        <v>191</v>
      </c>
      <c r="D1188" s="18">
        <v>123</v>
      </c>
      <c r="E1188" s="18" t="s">
        <v>75</v>
      </c>
      <c r="F1188" s="18" t="s">
        <v>55</v>
      </c>
      <c r="G1188" s="18">
        <v>2041</v>
      </c>
    </row>
    <row r="1189" spans="1:7" x14ac:dyDescent="0.2">
      <c r="A1189" s="18" t="s">
        <v>84</v>
      </c>
      <c r="B1189" s="18" t="s">
        <v>188</v>
      </c>
      <c r="C1189" s="18" t="s">
        <v>191</v>
      </c>
      <c r="D1189" s="18">
        <v>13</v>
      </c>
      <c r="E1189" s="18" t="s">
        <v>135</v>
      </c>
      <c r="F1189" s="18" t="s">
        <v>33</v>
      </c>
      <c r="G1189" s="18">
        <v>563</v>
      </c>
    </row>
    <row r="1190" spans="1:7" x14ac:dyDescent="0.2">
      <c r="A1190" s="18" t="s">
        <v>84</v>
      </c>
      <c r="B1190" s="18" t="s">
        <v>188</v>
      </c>
      <c r="C1190" s="18" t="s">
        <v>191</v>
      </c>
      <c r="D1190" s="18">
        <v>130</v>
      </c>
      <c r="E1190" s="18" t="s">
        <v>60</v>
      </c>
      <c r="F1190" s="18" t="s">
        <v>55</v>
      </c>
      <c r="G1190" s="18">
        <v>4402</v>
      </c>
    </row>
    <row r="1191" spans="1:7" x14ac:dyDescent="0.2">
      <c r="A1191" s="18" t="s">
        <v>84</v>
      </c>
      <c r="B1191" s="18" t="s">
        <v>188</v>
      </c>
      <c r="C1191" s="18" t="s">
        <v>191</v>
      </c>
      <c r="D1191" s="18">
        <v>131</v>
      </c>
      <c r="E1191" s="18" t="s">
        <v>61</v>
      </c>
      <c r="F1191" s="18" t="s">
        <v>55</v>
      </c>
      <c r="G1191" s="18">
        <v>41</v>
      </c>
    </row>
    <row r="1192" spans="1:7" x14ac:dyDescent="0.2">
      <c r="A1192" s="18" t="s">
        <v>84</v>
      </c>
      <c r="B1192" s="18" t="s">
        <v>188</v>
      </c>
      <c r="C1192" s="18" t="s">
        <v>191</v>
      </c>
      <c r="D1192" s="18">
        <v>132</v>
      </c>
      <c r="E1192" s="18" t="s">
        <v>46</v>
      </c>
      <c r="F1192" s="18" t="s">
        <v>55</v>
      </c>
      <c r="G1192" s="18">
        <v>566</v>
      </c>
    </row>
    <row r="1193" spans="1:7" x14ac:dyDescent="0.2">
      <c r="A1193" s="18" t="s">
        <v>84</v>
      </c>
      <c r="B1193" s="18" t="s">
        <v>188</v>
      </c>
      <c r="C1193" s="18" t="s">
        <v>191</v>
      </c>
      <c r="D1193" s="18">
        <v>133</v>
      </c>
      <c r="E1193" s="18" t="s">
        <v>62</v>
      </c>
      <c r="F1193" s="18" t="s">
        <v>55</v>
      </c>
      <c r="G1193" s="18">
        <v>163</v>
      </c>
    </row>
    <row r="1194" spans="1:7" x14ac:dyDescent="0.2">
      <c r="A1194" s="18" t="s">
        <v>84</v>
      </c>
      <c r="B1194" s="18" t="s">
        <v>188</v>
      </c>
      <c r="C1194" s="18" t="s">
        <v>191</v>
      </c>
      <c r="D1194" s="18">
        <v>134</v>
      </c>
      <c r="E1194" s="18" t="s">
        <v>76</v>
      </c>
      <c r="F1194" s="18" t="s">
        <v>55</v>
      </c>
      <c r="G1194" s="18">
        <v>683</v>
      </c>
    </row>
    <row r="1195" spans="1:7" x14ac:dyDescent="0.2">
      <c r="A1195" s="18" t="s">
        <v>84</v>
      </c>
      <c r="B1195" s="18" t="s">
        <v>188</v>
      </c>
      <c r="C1195" s="18" t="s">
        <v>191</v>
      </c>
      <c r="D1195" s="18">
        <v>135</v>
      </c>
      <c r="E1195" s="18" t="s">
        <v>79</v>
      </c>
      <c r="F1195" s="18" t="s">
        <v>55</v>
      </c>
      <c r="G1195" s="18">
        <v>79</v>
      </c>
    </row>
    <row r="1196" spans="1:7" x14ac:dyDescent="0.2">
      <c r="A1196" s="18" t="s">
        <v>84</v>
      </c>
      <c r="B1196" s="18" t="s">
        <v>188</v>
      </c>
      <c r="C1196" s="18" t="s">
        <v>191</v>
      </c>
      <c r="D1196" s="18">
        <v>14</v>
      </c>
      <c r="E1196" s="18" t="s">
        <v>75</v>
      </c>
      <c r="F1196" s="18" t="s">
        <v>33</v>
      </c>
      <c r="G1196" s="18">
        <v>7</v>
      </c>
    </row>
    <row r="1197" spans="1:7" x14ac:dyDescent="0.2">
      <c r="A1197" s="18" t="s">
        <v>84</v>
      </c>
      <c r="B1197" s="18" t="s">
        <v>188</v>
      </c>
      <c r="C1197" s="18" t="s">
        <v>191</v>
      </c>
      <c r="D1197" s="18">
        <v>140</v>
      </c>
      <c r="E1197" s="18" t="s">
        <v>63</v>
      </c>
      <c r="F1197" s="18" t="s">
        <v>55</v>
      </c>
      <c r="G1197" s="18">
        <v>123</v>
      </c>
    </row>
    <row r="1198" spans="1:7" x14ac:dyDescent="0.2">
      <c r="A1198" s="18" t="s">
        <v>84</v>
      </c>
      <c r="B1198" s="18" t="s">
        <v>188</v>
      </c>
      <c r="C1198" s="18" t="s">
        <v>191</v>
      </c>
      <c r="D1198" s="18">
        <v>141</v>
      </c>
      <c r="E1198" s="18" t="s">
        <v>64</v>
      </c>
      <c r="F1198" s="18" t="s">
        <v>55</v>
      </c>
      <c r="G1198" s="18">
        <v>2861</v>
      </c>
    </row>
    <row r="1199" spans="1:7" x14ac:dyDescent="0.2">
      <c r="A1199" s="18" t="s">
        <v>84</v>
      </c>
      <c r="B1199" s="18" t="s">
        <v>188</v>
      </c>
      <c r="C1199" s="18" t="s">
        <v>191</v>
      </c>
      <c r="D1199" s="18">
        <v>142</v>
      </c>
      <c r="E1199" s="18" t="s">
        <v>117</v>
      </c>
      <c r="F1199" s="18" t="s">
        <v>55</v>
      </c>
      <c r="G1199" s="18">
        <v>1516</v>
      </c>
    </row>
    <row r="1200" spans="1:7" x14ac:dyDescent="0.2">
      <c r="A1200" s="18" t="s">
        <v>84</v>
      </c>
      <c r="B1200" s="18" t="s">
        <v>188</v>
      </c>
      <c r="C1200" s="18" t="s">
        <v>191</v>
      </c>
      <c r="D1200" s="18">
        <v>143</v>
      </c>
      <c r="E1200" s="18" t="s">
        <v>77</v>
      </c>
      <c r="F1200" s="18" t="s">
        <v>55</v>
      </c>
      <c r="G1200" s="18">
        <v>165</v>
      </c>
    </row>
    <row r="1201" spans="1:7" x14ac:dyDescent="0.2">
      <c r="A1201" s="18" t="s">
        <v>84</v>
      </c>
      <c r="B1201" s="18" t="s">
        <v>188</v>
      </c>
      <c r="C1201" s="18" t="s">
        <v>191</v>
      </c>
      <c r="D1201" s="18">
        <v>144</v>
      </c>
      <c r="E1201" s="18" t="s">
        <v>81</v>
      </c>
      <c r="F1201" s="18" t="s">
        <v>55</v>
      </c>
      <c r="G1201" s="18">
        <v>326</v>
      </c>
    </row>
    <row r="1202" spans="1:7" x14ac:dyDescent="0.2">
      <c r="A1202" s="18" t="s">
        <v>84</v>
      </c>
      <c r="B1202" s="18" t="s">
        <v>188</v>
      </c>
      <c r="C1202" s="18" t="s">
        <v>191</v>
      </c>
      <c r="D1202" s="18">
        <v>15</v>
      </c>
      <c r="E1202" s="18" t="s">
        <v>64</v>
      </c>
      <c r="F1202" s="18" t="s">
        <v>33</v>
      </c>
      <c r="G1202" s="18">
        <v>80</v>
      </c>
    </row>
    <row r="1203" spans="1:7" x14ac:dyDescent="0.2">
      <c r="A1203" s="18" t="s">
        <v>84</v>
      </c>
      <c r="B1203" s="18" t="s">
        <v>188</v>
      </c>
      <c r="C1203" s="18" t="s">
        <v>191</v>
      </c>
      <c r="D1203" s="18">
        <v>20</v>
      </c>
      <c r="E1203" s="18" t="s">
        <v>35</v>
      </c>
      <c r="F1203" s="18" t="s">
        <v>36</v>
      </c>
      <c r="G1203" s="18">
        <v>3296</v>
      </c>
    </row>
    <row r="1204" spans="1:7" x14ac:dyDescent="0.2">
      <c r="A1204" s="18" t="s">
        <v>84</v>
      </c>
      <c r="B1204" s="18" t="s">
        <v>188</v>
      </c>
      <c r="C1204" s="18" t="s">
        <v>191</v>
      </c>
      <c r="D1204" s="18">
        <v>21</v>
      </c>
      <c r="E1204" s="18" t="s">
        <v>37</v>
      </c>
      <c r="F1204" s="18" t="s">
        <v>36</v>
      </c>
      <c r="G1204" s="18">
        <v>1729</v>
      </c>
    </row>
    <row r="1205" spans="1:7" x14ac:dyDescent="0.2">
      <c r="A1205" s="18" t="s">
        <v>84</v>
      </c>
      <c r="B1205" s="18" t="s">
        <v>188</v>
      </c>
      <c r="C1205" s="18" t="s">
        <v>191</v>
      </c>
      <c r="D1205" s="18">
        <v>22</v>
      </c>
      <c r="E1205" s="18" t="s">
        <v>38</v>
      </c>
      <c r="F1205" s="18" t="s">
        <v>36</v>
      </c>
      <c r="G1205" s="18">
        <v>733</v>
      </c>
    </row>
    <row r="1206" spans="1:7" x14ac:dyDescent="0.2">
      <c r="A1206" s="18" t="s">
        <v>84</v>
      </c>
      <c r="B1206" s="18" t="s">
        <v>188</v>
      </c>
      <c r="C1206" s="18" t="s">
        <v>191</v>
      </c>
      <c r="D1206" s="18">
        <v>23</v>
      </c>
      <c r="E1206" s="18" t="s">
        <v>39</v>
      </c>
      <c r="F1206" s="18" t="s">
        <v>36</v>
      </c>
      <c r="G1206" s="18">
        <v>8799</v>
      </c>
    </row>
    <row r="1207" spans="1:7" x14ac:dyDescent="0.2">
      <c r="A1207" s="18" t="s">
        <v>84</v>
      </c>
      <c r="B1207" s="18" t="s">
        <v>188</v>
      </c>
      <c r="C1207" s="18" t="s">
        <v>191</v>
      </c>
      <c r="D1207" s="18">
        <v>24</v>
      </c>
      <c r="E1207" s="18" t="s">
        <v>64</v>
      </c>
      <c r="F1207" s="18" t="s">
        <v>36</v>
      </c>
      <c r="G1207" s="18">
        <v>875</v>
      </c>
    </row>
    <row r="1208" spans="1:7" x14ac:dyDescent="0.2">
      <c r="A1208" s="18" t="s">
        <v>84</v>
      </c>
      <c r="B1208" s="18" t="s">
        <v>188</v>
      </c>
      <c r="C1208" s="18" t="s">
        <v>191</v>
      </c>
      <c r="D1208" s="18">
        <v>25</v>
      </c>
      <c r="E1208" s="18" t="s">
        <v>35</v>
      </c>
      <c r="F1208" s="18" t="s">
        <v>36</v>
      </c>
      <c r="G1208" s="18">
        <v>39</v>
      </c>
    </row>
    <row r="1209" spans="1:7" x14ac:dyDescent="0.2">
      <c r="A1209" s="18" t="s">
        <v>84</v>
      </c>
      <c r="B1209" s="18" t="s">
        <v>188</v>
      </c>
      <c r="C1209" s="18" t="s">
        <v>191</v>
      </c>
      <c r="D1209" s="18">
        <v>26</v>
      </c>
      <c r="E1209" s="18" t="s">
        <v>64</v>
      </c>
      <c r="F1209" s="18" t="s">
        <v>36</v>
      </c>
      <c r="G1209" s="18">
        <v>17</v>
      </c>
    </row>
    <row r="1210" spans="1:7" x14ac:dyDescent="0.2">
      <c r="A1210" s="18" t="s">
        <v>84</v>
      </c>
      <c r="B1210" s="18" t="s">
        <v>188</v>
      </c>
      <c r="C1210" s="18" t="s">
        <v>191</v>
      </c>
      <c r="D1210" s="18">
        <v>30</v>
      </c>
      <c r="E1210" s="18" t="s">
        <v>40</v>
      </c>
      <c r="F1210" s="18" t="s">
        <v>36</v>
      </c>
      <c r="G1210" s="18">
        <v>371</v>
      </c>
    </row>
    <row r="1211" spans="1:7" x14ac:dyDescent="0.2">
      <c r="A1211" s="18" t="s">
        <v>84</v>
      </c>
      <c r="B1211" s="18" t="s">
        <v>188</v>
      </c>
      <c r="C1211" s="18" t="s">
        <v>191</v>
      </c>
      <c r="D1211" s="18">
        <v>31</v>
      </c>
      <c r="E1211" s="18" t="s">
        <v>41</v>
      </c>
      <c r="F1211" s="18" t="s">
        <v>36</v>
      </c>
      <c r="G1211" s="18">
        <v>8734</v>
      </c>
    </row>
    <row r="1212" spans="1:7" x14ac:dyDescent="0.2">
      <c r="A1212" s="18" t="s">
        <v>84</v>
      </c>
      <c r="B1212" s="18" t="s">
        <v>188</v>
      </c>
      <c r="C1212" s="18" t="s">
        <v>191</v>
      </c>
      <c r="D1212" s="18">
        <v>32</v>
      </c>
      <c r="E1212" s="18" t="s">
        <v>42</v>
      </c>
      <c r="F1212" s="18" t="s">
        <v>36</v>
      </c>
      <c r="G1212" s="18">
        <v>96</v>
      </c>
    </row>
    <row r="1213" spans="1:7" x14ac:dyDescent="0.2">
      <c r="A1213" s="18" t="s">
        <v>84</v>
      </c>
      <c r="B1213" s="18" t="s">
        <v>188</v>
      </c>
      <c r="C1213" s="18" t="s">
        <v>191</v>
      </c>
      <c r="D1213" s="18">
        <v>33</v>
      </c>
      <c r="E1213" s="18" t="s">
        <v>43</v>
      </c>
      <c r="F1213" s="18" t="s">
        <v>36</v>
      </c>
      <c r="G1213" s="18">
        <v>111</v>
      </c>
    </row>
    <row r="1214" spans="1:7" x14ac:dyDescent="0.2">
      <c r="A1214" s="18" t="s">
        <v>84</v>
      </c>
      <c r="B1214" s="18" t="s">
        <v>188</v>
      </c>
      <c r="C1214" s="18" t="s">
        <v>191</v>
      </c>
      <c r="D1214" s="18">
        <v>34</v>
      </c>
      <c r="E1214" s="18" t="s">
        <v>44</v>
      </c>
      <c r="F1214" s="18" t="s">
        <v>36</v>
      </c>
      <c r="G1214" s="18">
        <v>34</v>
      </c>
    </row>
    <row r="1215" spans="1:7" x14ac:dyDescent="0.2">
      <c r="A1215" s="18" t="s">
        <v>84</v>
      </c>
      <c r="B1215" s="18" t="s">
        <v>188</v>
      </c>
      <c r="C1215" s="18" t="s">
        <v>191</v>
      </c>
      <c r="D1215" s="18">
        <v>35</v>
      </c>
      <c r="E1215" s="18" t="s">
        <v>79</v>
      </c>
      <c r="F1215" s="18" t="s">
        <v>36</v>
      </c>
      <c r="G1215" s="18">
        <v>267</v>
      </c>
    </row>
    <row r="1216" spans="1:7" x14ac:dyDescent="0.2">
      <c r="A1216" s="18" t="s">
        <v>84</v>
      </c>
      <c r="B1216" s="18" t="s">
        <v>188</v>
      </c>
      <c r="C1216" s="18" t="s">
        <v>191</v>
      </c>
      <c r="D1216" s="18">
        <v>36</v>
      </c>
      <c r="E1216" s="18" t="s">
        <v>64</v>
      </c>
      <c r="F1216" s="18" t="s">
        <v>36</v>
      </c>
      <c r="G1216" s="18">
        <v>480</v>
      </c>
    </row>
    <row r="1217" spans="1:7" x14ac:dyDescent="0.2">
      <c r="A1217" s="18" t="s">
        <v>84</v>
      </c>
      <c r="B1217" s="18" t="s">
        <v>188</v>
      </c>
      <c r="C1217" s="18" t="s">
        <v>191</v>
      </c>
      <c r="D1217" s="18">
        <v>40</v>
      </c>
      <c r="E1217" s="18" t="s">
        <v>40</v>
      </c>
      <c r="F1217" s="18" t="s">
        <v>36</v>
      </c>
      <c r="G1217" s="18">
        <v>7</v>
      </c>
    </row>
    <row r="1218" spans="1:7" x14ac:dyDescent="0.2">
      <c r="A1218" s="18" t="s">
        <v>84</v>
      </c>
      <c r="B1218" s="18" t="s">
        <v>188</v>
      </c>
      <c r="C1218" s="18" t="s">
        <v>191</v>
      </c>
      <c r="D1218" s="18">
        <v>41</v>
      </c>
      <c r="E1218" s="18" t="s">
        <v>41</v>
      </c>
      <c r="F1218" s="18" t="s">
        <v>36</v>
      </c>
      <c r="G1218" s="18">
        <v>151</v>
      </c>
    </row>
    <row r="1219" spans="1:7" x14ac:dyDescent="0.2">
      <c r="A1219" s="18" t="s">
        <v>84</v>
      </c>
      <c r="B1219" s="18" t="s">
        <v>188</v>
      </c>
      <c r="C1219" s="18" t="s">
        <v>191</v>
      </c>
      <c r="D1219" s="18">
        <v>42</v>
      </c>
      <c r="E1219" s="18" t="s">
        <v>42</v>
      </c>
      <c r="F1219" s="18" t="s">
        <v>36</v>
      </c>
      <c r="G1219" s="18">
        <v>17</v>
      </c>
    </row>
    <row r="1220" spans="1:7" x14ac:dyDescent="0.2">
      <c r="A1220" s="18" t="s">
        <v>84</v>
      </c>
      <c r="B1220" s="18" t="s">
        <v>188</v>
      </c>
      <c r="C1220" s="18" t="s">
        <v>191</v>
      </c>
      <c r="D1220" s="18">
        <v>43</v>
      </c>
      <c r="E1220" s="18" t="s">
        <v>43</v>
      </c>
      <c r="F1220" s="18" t="s">
        <v>36</v>
      </c>
      <c r="G1220" s="18">
        <v>1</v>
      </c>
    </row>
    <row r="1221" spans="1:7" x14ac:dyDescent="0.2">
      <c r="A1221" s="18" t="s">
        <v>84</v>
      </c>
      <c r="B1221" s="18" t="s">
        <v>188</v>
      </c>
      <c r="C1221" s="18" t="s">
        <v>191</v>
      </c>
      <c r="D1221" s="18">
        <v>44</v>
      </c>
      <c r="E1221" s="18" t="s">
        <v>44</v>
      </c>
      <c r="F1221" s="18" t="s">
        <v>36</v>
      </c>
      <c r="G1221" s="18">
        <v>2</v>
      </c>
    </row>
    <row r="1222" spans="1:7" x14ac:dyDescent="0.2">
      <c r="A1222" s="18" t="s">
        <v>84</v>
      </c>
      <c r="B1222" s="18" t="s">
        <v>188</v>
      </c>
      <c r="C1222" s="18" t="s">
        <v>191</v>
      </c>
      <c r="D1222" s="18">
        <v>45</v>
      </c>
      <c r="E1222" s="18" t="s">
        <v>79</v>
      </c>
      <c r="F1222" s="18" t="s">
        <v>36</v>
      </c>
      <c r="G1222" s="18">
        <v>18</v>
      </c>
    </row>
    <row r="1223" spans="1:7" x14ac:dyDescent="0.2">
      <c r="A1223" s="18" t="s">
        <v>84</v>
      </c>
      <c r="B1223" s="18" t="s">
        <v>188</v>
      </c>
      <c r="C1223" s="18" t="s">
        <v>191</v>
      </c>
      <c r="D1223" s="18">
        <v>46</v>
      </c>
      <c r="E1223" s="18" t="s">
        <v>64</v>
      </c>
      <c r="F1223" s="18" t="s">
        <v>36</v>
      </c>
      <c r="G1223" s="18">
        <v>37</v>
      </c>
    </row>
    <row r="1224" spans="1:7" x14ac:dyDescent="0.2">
      <c r="A1224" s="18" t="s">
        <v>84</v>
      </c>
      <c r="B1224" s="18" t="s">
        <v>188</v>
      </c>
      <c r="C1224" s="18" t="s">
        <v>191</v>
      </c>
      <c r="D1224" s="18">
        <v>50</v>
      </c>
      <c r="E1224" s="18" t="s">
        <v>40</v>
      </c>
      <c r="F1224" s="18" t="s">
        <v>36</v>
      </c>
      <c r="G1224" s="18">
        <v>26</v>
      </c>
    </row>
    <row r="1225" spans="1:7" x14ac:dyDescent="0.2">
      <c r="A1225" s="18" t="s">
        <v>84</v>
      </c>
      <c r="B1225" s="18" t="s">
        <v>188</v>
      </c>
      <c r="C1225" s="18" t="s">
        <v>191</v>
      </c>
      <c r="D1225" s="18">
        <v>51</v>
      </c>
      <c r="E1225" s="18" t="s">
        <v>41</v>
      </c>
      <c r="F1225" s="18" t="s">
        <v>36</v>
      </c>
      <c r="G1225" s="18">
        <v>265</v>
      </c>
    </row>
    <row r="1226" spans="1:7" x14ac:dyDescent="0.2">
      <c r="A1226" s="18" t="s">
        <v>84</v>
      </c>
      <c r="B1226" s="18" t="s">
        <v>188</v>
      </c>
      <c r="C1226" s="18" t="s">
        <v>191</v>
      </c>
      <c r="D1226" s="18">
        <v>52</v>
      </c>
      <c r="E1226" s="18" t="s">
        <v>42</v>
      </c>
      <c r="F1226" s="18" t="s">
        <v>36</v>
      </c>
      <c r="G1226" s="18">
        <v>6</v>
      </c>
    </row>
    <row r="1227" spans="1:7" x14ac:dyDescent="0.2">
      <c r="A1227" s="18" t="s">
        <v>84</v>
      </c>
      <c r="B1227" s="18" t="s">
        <v>188</v>
      </c>
      <c r="C1227" s="18" t="s">
        <v>191</v>
      </c>
      <c r="D1227" s="18">
        <v>53</v>
      </c>
      <c r="E1227" s="18" t="s">
        <v>43</v>
      </c>
      <c r="F1227" s="18" t="s">
        <v>36</v>
      </c>
      <c r="G1227" s="18">
        <v>28</v>
      </c>
    </row>
    <row r="1228" spans="1:7" x14ac:dyDescent="0.2">
      <c r="A1228" s="18" t="s">
        <v>84</v>
      </c>
      <c r="B1228" s="18" t="s">
        <v>188</v>
      </c>
      <c r="C1228" s="18" t="s">
        <v>191</v>
      </c>
      <c r="D1228" s="18">
        <v>54</v>
      </c>
      <c r="E1228" s="18" t="s">
        <v>44</v>
      </c>
      <c r="F1228" s="18" t="s">
        <v>36</v>
      </c>
      <c r="G1228" s="18">
        <v>12</v>
      </c>
    </row>
    <row r="1229" spans="1:7" x14ac:dyDescent="0.2">
      <c r="A1229" s="18" t="s">
        <v>84</v>
      </c>
      <c r="B1229" s="18" t="s">
        <v>188</v>
      </c>
      <c r="C1229" s="18" t="s">
        <v>191</v>
      </c>
      <c r="D1229" s="18">
        <v>55</v>
      </c>
      <c r="E1229" s="18" t="s">
        <v>79</v>
      </c>
      <c r="F1229" s="18" t="s">
        <v>36</v>
      </c>
      <c r="G1229" s="18">
        <v>29</v>
      </c>
    </row>
    <row r="1230" spans="1:7" x14ac:dyDescent="0.2">
      <c r="A1230" s="18" t="s">
        <v>84</v>
      </c>
      <c r="B1230" s="18" t="s">
        <v>188</v>
      </c>
      <c r="C1230" s="18" t="s">
        <v>191</v>
      </c>
      <c r="D1230" s="18">
        <v>56</v>
      </c>
      <c r="E1230" s="18" t="s">
        <v>64</v>
      </c>
      <c r="F1230" s="18" t="s">
        <v>36</v>
      </c>
      <c r="G1230" s="18">
        <v>50</v>
      </c>
    </row>
    <row r="1231" spans="1:7" x14ac:dyDescent="0.2">
      <c r="A1231" s="18" t="s">
        <v>84</v>
      </c>
      <c r="B1231" s="18" t="s">
        <v>188</v>
      </c>
      <c r="C1231" s="18" t="s">
        <v>191</v>
      </c>
      <c r="D1231" s="18">
        <v>60</v>
      </c>
      <c r="E1231" s="18" t="s">
        <v>40</v>
      </c>
      <c r="F1231" s="18" t="s">
        <v>36</v>
      </c>
      <c r="G1231" s="18">
        <v>2</v>
      </c>
    </row>
    <row r="1232" spans="1:7" x14ac:dyDescent="0.2">
      <c r="A1232" s="18" t="s">
        <v>84</v>
      </c>
      <c r="B1232" s="18" t="s">
        <v>188</v>
      </c>
      <c r="C1232" s="18" t="s">
        <v>191</v>
      </c>
      <c r="D1232" s="18">
        <v>61</v>
      </c>
      <c r="E1232" s="18" t="s">
        <v>41</v>
      </c>
      <c r="F1232" s="18" t="s">
        <v>36</v>
      </c>
      <c r="G1232" s="18">
        <v>96</v>
      </c>
    </row>
    <row r="1233" spans="1:7" x14ac:dyDescent="0.2">
      <c r="A1233" s="18" t="s">
        <v>84</v>
      </c>
      <c r="B1233" s="18" t="s">
        <v>188</v>
      </c>
      <c r="C1233" s="18" t="s">
        <v>191</v>
      </c>
      <c r="D1233" s="18">
        <v>62</v>
      </c>
      <c r="E1233" s="18" t="s">
        <v>42</v>
      </c>
      <c r="F1233" s="18" t="s">
        <v>36</v>
      </c>
      <c r="G1233" s="18">
        <v>2</v>
      </c>
    </row>
    <row r="1234" spans="1:7" x14ac:dyDescent="0.2">
      <c r="A1234" s="18" t="s">
        <v>84</v>
      </c>
      <c r="B1234" s="18" t="s">
        <v>188</v>
      </c>
      <c r="C1234" s="18" t="s">
        <v>191</v>
      </c>
      <c r="D1234" s="18">
        <v>63</v>
      </c>
      <c r="E1234" s="18" t="s">
        <v>43</v>
      </c>
      <c r="F1234" s="18" t="s">
        <v>36</v>
      </c>
      <c r="G1234" s="18">
        <v>6</v>
      </c>
    </row>
    <row r="1235" spans="1:7" x14ac:dyDescent="0.2">
      <c r="A1235" s="18" t="s">
        <v>84</v>
      </c>
      <c r="B1235" s="18" t="s">
        <v>188</v>
      </c>
      <c r="C1235" s="18" t="s">
        <v>191</v>
      </c>
      <c r="D1235" s="18">
        <v>64</v>
      </c>
      <c r="E1235" s="18" t="s">
        <v>44</v>
      </c>
      <c r="F1235" s="18" t="s">
        <v>36</v>
      </c>
      <c r="G1235" s="18">
        <v>1</v>
      </c>
    </row>
    <row r="1236" spans="1:7" x14ac:dyDescent="0.2">
      <c r="A1236" s="18" t="s">
        <v>84</v>
      </c>
      <c r="B1236" s="18" t="s">
        <v>188</v>
      </c>
      <c r="C1236" s="18" t="s">
        <v>191</v>
      </c>
      <c r="D1236" s="18">
        <v>65</v>
      </c>
      <c r="E1236" s="18" t="s">
        <v>79</v>
      </c>
      <c r="F1236" s="18" t="s">
        <v>36</v>
      </c>
      <c r="G1236" s="18">
        <v>11</v>
      </c>
    </row>
    <row r="1237" spans="1:7" x14ac:dyDescent="0.2">
      <c r="A1237" s="18" t="s">
        <v>84</v>
      </c>
      <c r="B1237" s="18" t="s">
        <v>188</v>
      </c>
      <c r="C1237" s="18" t="s">
        <v>191</v>
      </c>
      <c r="D1237" s="18">
        <v>66</v>
      </c>
      <c r="E1237" s="18" t="s">
        <v>64</v>
      </c>
      <c r="F1237" s="18" t="s">
        <v>36</v>
      </c>
      <c r="G1237" s="18">
        <v>5</v>
      </c>
    </row>
    <row r="1238" spans="1:7" x14ac:dyDescent="0.2">
      <c r="A1238" s="18" t="s">
        <v>84</v>
      </c>
      <c r="B1238" s="18" t="s">
        <v>188</v>
      </c>
      <c r="C1238" s="18" t="s">
        <v>191</v>
      </c>
      <c r="D1238" s="18">
        <v>70</v>
      </c>
      <c r="E1238" s="18" t="s">
        <v>40</v>
      </c>
      <c r="F1238" s="18" t="s">
        <v>36</v>
      </c>
      <c r="G1238" s="18">
        <v>109</v>
      </c>
    </row>
    <row r="1239" spans="1:7" x14ac:dyDescent="0.2">
      <c r="A1239" s="18" t="s">
        <v>84</v>
      </c>
      <c r="B1239" s="18" t="s">
        <v>188</v>
      </c>
      <c r="C1239" s="18" t="s">
        <v>191</v>
      </c>
      <c r="D1239" s="18">
        <v>71</v>
      </c>
      <c r="E1239" s="18" t="s">
        <v>41</v>
      </c>
      <c r="F1239" s="18" t="s">
        <v>36</v>
      </c>
      <c r="G1239" s="18">
        <v>3169</v>
      </c>
    </row>
    <row r="1240" spans="1:7" x14ac:dyDescent="0.2">
      <c r="A1240" s="18" t="s">
        <v>84</v>
      </c>
      <c r="B1240" s="18" t="s">
        <v>188</v>
      </c>
      <c r="C1240" s="18" t="s">
        <v>191</v>
      </c>
      <c r="D1240" s="18">
        <v>72</v>
      </c>
      <c r="E1240" s="18" t="s">
        <v>42</v>
      </c>
      <c r="F1240" s="18" t="s">
        <v>36</v>
      </c>
      <c r="G1240" s="18">
        <v>102</v>
      </c>
    </row>
    <row r="1241" spans="1:7" x14ac:dyDescent="0.2">
      <c r="A1241" s="18" t="s">
        <v>84</v>
      </c>
      <c r="B1241" s="18" t="s">
        <v>188</v>
      </c>
      <c r="C1241" s="18" t="s">
        <v>191</v>
      </c>
      <c r="D1241" s="18">
        <v>73</v>
      </c>
      <c r="E1241" s="18" t="s">
        <v>43</v>
      </c>
      <c r="F1241" s="18" t="s">
        <v>36</v>
      </c>
      <c r="G1241" s="18">
        <v>31</v>
      </c>
    </row>
    <row r="1242" spans="1:7" x14ac:dyDescent="0.2">
      <c r="A1242" s="18" t="s">
        <v>84</v>
      </c>
      <c r="B1242" s="18" t="s">
        <v>188</v>
      </c>
      <c r="C1242" s="18" t="s">
        <v>191</v>
      </c>
      <c r="D1242" s="18">
        <v>74</v>
      </c>
      <c r="E1242" s="18" t="s">
        <v>44</v>
      </c>
      <c r="F1242" s="18" t="s">
        <v>36</v>
      </c>
      <c r="G1242" s="18">
        <v>9</v>
      </c>
    </row>
    <row r="1243" spans="1:7" x14ac:dyDescent="0.2">
      <c r="A1243" s="18" t="s">
        <v>84</v>
      </c>
      <c r="B1243" s="18" t="s">
        <v>188</v>
      </c>
      <c r="C1243" s="18" t="s">
        <v>191</v>
      </c>
      <c r="D1243" s="18">
        <v>75</v>
      </c>
      <c r="E1243" s="18" t="s">
        <v>79</v>
      </c>
      <c r="F1243" s="18" t="s">
        <v>36</v>
      </c>
      <c r="G1243" s="18">
        <v>186</v>
      </c>
    </row>
    <row r="1244" spans="1:7" x14ac:dyDescent="0.2">
      <c r="A1244" s="18" t="s">
        <v>84</v>
      </c>
      <c r="B1244" s="18" t="s">
        <v>188</v>
      </c>
      <c r="C1244" s="18" t="s">
        <v>191</v>
      </c>
      <c r="D1244" s="18">
        <v>76</v>
      </c>
      <c r="E1244" s="18" t="s">
        <v>64</v>
      </c>
      <c r="F1244" s="18" t="s">
        <v>36</v>
      </c>
      <c r="G1244" s="18">
        <v>364</v>
      </c>
    </row>
    <row r="1245" spans="1:7" x14ac:dyDescent="0.2">
      <c r="A1245" s="18" t="s">
        <v>84</v>
      </c>
      <c r="B1245" s="18" t="s">
        <v>188</v>
      </c>
      <c r="C1245" s="18" t="s">
        <v>191</v>
      </c>
      <c r="D1245" s="18">
        <v>80</v>
      </c>
      <c r="E1245" s="18" t="s">
        <v>168</v>
      </c>
      <c r="F1245" s="18" t="s">
        <v>36</v>
      </c>
      <c r="G1245" s="18">
        <v>621</v>
      </c>
    </row>
    <row r="1246" spans="1:7" x14ac:dyDescent="0.2">
      <c r="A1246" s="18" t="s">
        <v>84</v>
      </c>
      <c r="B1246" s="18" t="s">
        <v>188</v>
      </c>
      <c r="C1246" s="18" t="s">
        <v>191</v>
      </c>
      <c r="D1246" s="18">
        <v>81</v>
      </c>
      <c r="E1246" s="18" t="s">
        <v>46</v>
      </c>
      <c r="F1246" s="18" t="s">
        <v>36</v>
      </c>
      <c r="G1246" s="18">
        <v>972</v>
      </c>
    </row>
    <row r="1247" spans="1:7" x14ac:dyDescent="0.2">
      <c r="A1247" s="18" t="s">
        <v>84</v>
      </c>
      <c r="B1247" s="18" t="s">
        <v>188</v>
      </c>
      <c r="C1247" s="18" t="s">
        <v>191</v>
      </c>
      <c r="D1247" s="18">
        <v>82</v>
      </c>
      <c r="E1247" s="18" t="s">
        <v>47</v>
      </c>
      <c r="F1247" s="18" t="s">
        <v>36</v>
      </c>
      <c r="G1247" s="18">
        <v>865</v>
      </c>
    </row>
    <row r="1248" spans="1:7" x14ac:dyDescent="0.2">
      <c r="A1248" s="18" t="s">
        <v>84</v>
      </c>
      <c r="B1248" s="18" t="s">
        <v>188</v>
      </c>
      <c r="C1248" s="18" t="s">
        <v>191</v>
      </c>
      <c r="D1248" s="18">
        <v>83</v>
      </c>
      <c r="E1248" s="18" t="s">
        <v>48</v>
      </c>
      <c r="F1248" s="18" t="s">
        <v>36</v>
      </c>
      <c r="G1248" s="18">
        <v>3278</v>
      </c>
    </row>
    <row r="1249" spans="1:7" x14ac:dyDescent="0.2">
      <c r="A1249" s="18" t="s">
        <v>84</v>
      </c>
      <c r="B1249" s="18" t="s">
        <v>188</v>
      </c>
      <c r="C1249" s="18" t="s">
        <v>191</v>
      </c>
      <c r="D1249" s="18">
        <v>84</v>
      </c>
      <c r="E1249" s="18" t="s">
        <v>49</v>
      </c>
      <c r="F1249" s="18" t="s">
        <v>36</v>
      </c>
      <c r="G1249" s="18">
        <v>151</v>
      </c>
    </row>
    <row r="1250" spans="1:7" x14ac:dyDescent="0.2">
      <c r="A1250" s="18" t="s">
        <v>84</v>
      </c>
      <c r="B1250" s="18" t="s">
        <v>188</v>
      </c>
      <c r="C1250" s="18" t="s">
        <v>191</v>
      </c>
      <c r="D1250" s="18">
        <v>85</v>
      </c>
      <c r="E1250" s="18" t="s">
        <v>64</v>
      </c>
      <c r="F1250" s="18" t="s">
        <v>36</v>
      </c>
      <c r="G1250" s="18">
        <v>303</v>
      </c>
    </row>
    <row r="1251" spans="1:7" x14ac:dyDescent="0.2">
      <c r="A1251" s="18" t="s">
        <v>84</v>
      </c>
      <c r="B1251" s="18" t="s">
        <v>188</v>
      </c>
      <c r="C1251" s="18" t="s">
        <v>191</v>
      </c>
      <c r="D1251" s="18">
        <v>90</v>
      </c>
      <c r="E1251" s="18" t="s">
        <v>169</v>
      </c>
      <c r="F1251" s="18" t="s">
        <v>36</v>
      </c>
      <c r="G1251" s="18">
        <v>268</v>
      </c>
    </row>
    <row r="1252" spans="1:7" x14ac:dyDescent="0.2">
      <c r="A1252" s="18" t="s">
        <v>84</v>
      </c>
      <c r="B1252" s="18" t="s">
        <v>188</v>
      </c>
      <c r="C1252" s="18" t="s">
        <v>191</v>
      </c>
      <c r="D1252" s="18">
        <v>91</v>
      </c>
      <c r="E1252" s="18" t="s">
        <v>51</v>
      </c>
      <c r="F1252" s="18" t="s">
        <v>36</v>
      </c>
      <c r="G1252" s="18">
        <v>201</v>
      </c>
    </row>
    <row r="1253" spans="1:7" x14ac:dyDescent="0.2">
      <c r="A1253" s="18" t="s">
        <v>84</v>
      </c>
      <c r="B1253" s="18" t="s">
        <v>188</v>
      </c>
      <c r="C1253" s="18" t="s">
        <v>191</v>
      </c>
      <c r="D1253" s="18">
        <v>92</v>
      </c>
      <c r="E1253" s="18" t="s">
        <v>170</v>
      </c>
      <c r="F1253" s="18" t="s">
        <v>36</v>
      </c>
      <c r="G1253" s="18">
        <v>11</v>
      </c>
    </row>
    <row r="1254" spans="1:7" x14ac:dyDescent="0.2">
      <c r="A1254" s="18" t="s">
        <v>84</v>
      </c>
      <c r="B1254" s="18" t="s">
        <v>188</v>
      </c>
      <c r="C1254" s="18" t="s">
        <v>191</v>
      </c>
      <c r="D1254" s="18">
        <v>93</v>
      </c>
      <c r="E1254" s="18" t="s">
        <v>75</v>
      </c>
      <c r="F1254" s="18" t="s">
        <v>36</v>
      </c>
      <c r="G1254" s="18">
        <v>37</v>
      </c>
    </row>
    <row r="1255" spans="1:7" x14ac:dyDescent="0.2">
      <c r="A1255" s="18" t="s">
        <v>84</v>
      </c>
      <c r="B1255" s="18" t="s">
        <v>188</v>
      </c>
      <c r="C1255" s="18" t="s">
        <v>191</v>
      </c>
      <c r="D1255" s="18">
        <v>94</v>
      </c>
      <c r="E1255" s="18" t="s">
        <v>80</v>
      </c>
      <c r="F1255" s="18" t="s">
        <v>36</v>
      </c>
      <c r="G1255" s="18">
        <v>157</v>
      </c>
    </row>
    <row r="1256" spans="1:7" x14ac:dyDescent="0.2">
      <c r="A1256" s="18" t="s">
        <v>84</v>
      </c>
      <c r="B1256" s="18" t="s">
        <v>188</v>
      </c>
      <c r="C1256" s="18" t="s">
        <v>191</v>
      </c>
      <c r="D1256" s="18">
        <v>95</v>
      </c>
      <c r="E1256" s="18" t="s">
        <v>64</v>
      </c>
      <c r="F1256" s="18" t="s">
        <v>36</v>
      </c>
      <c r="G1256" s="18">
        <v>152</v>
      </c>
    </row>
    <row r="1257" spans="1:7" x14ac:dyDescent="0.2">
      <c r="A1257" s="18" t="s">
        <v>84</v>
      </c>
      <c r="B1257" s="18" t="s">
        <v>188</v>
      </c>
      <c r="C1257" s="18" t="s">
        <v>192</v>
      </c>
      <c r="D1257" s="18">
        <v>10</v>
      </c>
      <c r="E1257" s="18" t="s">
        <v>32</v>
      </c>
      <c r="F1257" s="18" t="s">
        <v>33</v>
      </c>
      <c r="G1257" s="18">
        <v>645</v>
      </c>
    </row>
    <row r="1258" spans="1:7" x14ac:dyDescent="0.2">
      <c r="A1258" s="18" t="s">
        <v>84</v>
      </c>
      <c r="B1258" s="18" t="s">
        <v>188</v>
      </c>
      <c r="C1258" s="18" t="s">
        <v>192</v>
      </c>
      <c r="D1258" s="18">
        <v>100</v>
      </c>
      <c r="E1258" s="18" t="s">
        <v>167</v>
      </c>
      <c r="F1258" s="18" t="s">
        <v>36</v>
      </c>
      <c r="G1258" s="18">
        <v>3061</v>
      </c>
    </row>
    <row r="1259" spans="1:7" x14ac:dyDescent="0.2">
      <c r="A1259" s="18" t="s">
        <v>84</v>
      </c>
      <c r="B1259" s="18" t="s">
        <v>188</v>
      </c>
      <c r="C1259" s="18" t="s">
        <v>192</v>
      </c>
      <c r="D1259" s="18">
        <v>11</v>
      </c>
      <c r="E1259" s="18" t="s">
        <v>134</v>
      </c>
      <c r="F1259" s="18" t="s">
        <v>33</v>
      </c>
      <c r="G1259" s="18">
        <v>291</v>
      </c>
    </row>
    <row r="1260" spans="1:7" x14ac:dyDescent="0.2">
      <c r="A1260" s="18" t="s">
        <v>84</v>
      </c>
      <c r="B1260" s="18" t="s">
        <v>188</v>
      </c>
      <c r="C1260" s="18" t="s">
        <v>192</v>
      </c>
      <c r="D1260" s="18">
        <v>110</v>
      </c>
      <c r="E1260" s="18" t="s">
        <v>54</v>
      </c>
      <c r="F1260" s="18" t="s">
        <v>55</v>
      </c>
      <c r="G1260" s="18">
        <v>386</v>
      </c>
    </row>
    <row r="1261" spans="1:7" x14ac:dyDescent="0.2">
      <c r="A1261" s="18" t="s">
        <v>84</v>
      </c>
      <c r="B1261" s="18" t="s">
        <v>188</v>
      </c>
      <c r="C1261" s="18" t="s">
        <v>192</v>
      </c>
      <c r="D1261" s="18">
        <v>111</v>
      </c>
      <c r="E1261" s="18" t="s">
        <v>56</v>
      </c>
      <c r="F1261" s="18" t="s">
        <v>55</v>
      </c>
      <c r="G1261" s="18">
        <v>728</v>
      </c>
    </row>
    <row r="1262" spans="1:7" x14ac:dyDescent="0.2">
      <c r="A1262" s="18" t="s">
        <v>84</v>
      </c>
      <c r="B1262" s="18" t="s">
        <v>188</v>
      </c>
      <c r="C1262" s="18" t="s">
        <v>192</v>
      </c>
      <c r="D1262" s="18">
        <v>112</v>
      </c>
      <c r="E1262" s="18" t="s">
        <v>57</v>
      </c>
      <c r="F1262" s="18" t="s">
        <v>55</v>
      </c>
      <c r="G1262" s="18">
        <v>602</v>
      </c>
    </row>
    <row r="1263" spans="1:7" x14ac:dyDescent="0.2">
      <c r="A1263" s="18" t="s">
        <v>84</v>
      </c>
      <c r="B1263" s="18" t="s">
        <v>188</v>
      </c>
      <c r="C1263" s="18" t="s">
        <v>192</v>
      </c>
      <c r="D1263" s="18">
        <v>113</v>
      </c>
      <c r="E1263" s="18" t="s">
        <v>73</v>
      </c>
      <c r="F1263" s="18" t="s">
        <v>55</v>
      </c>
      <c r="G1263" s="18">
        <v>849</v>
      </c>
    </row>
    <row r="1264" spans="1:7" x14ac:dyDescent="0.2">
      <c r="A1264" s="18" t="s">
        <v>84</v>
      </c>
      <c r="B1264" s="18" t="s">
        <v>188</v>
      </c>
      <c r="C1264" s="18" t="s">
        <v>192</v>
      </c>
      <c r="D1264" s="18">
        <v>120</v>
      </c>
      <c r="E1264" s="18" t="s">
        <v>58</v>
      </c>
      <c r="F1264" s="18" t="s">
        <v>55</v>
      </c>
      <c r="G1264" s="18">
        <v>643</v>
      </c>
    </row>
    <row r="1265" spans="1:7" x14ac:dyDescent="0.2">
      <c r="A1265" s="18" t="s">
        <v>84</v>
      </c>
      <c r="B1265" s="18" t="s">
        <v>188</v>
      </c>
      <c r="C1265" s="18" t="s">
        <v>192</v>
      </c>
      <c r="D1265" s="18">
        <v>121</v>
      </c>
      <c r="E1265" s="18" t="s">
        <v>59</v>
      </c>
      <c r="F1265" s="18" t="s">
        <v>55</v>
      </c>
      <c r="G1265" s="18">
        <v>1345</v>
      </c>
    </row>
    <row r="1266" spans="1:7" x14ac:dyDescent="0.2">
      <c r="A1266" s="18" t="s">
        <v>84</v>
      </c>
      <c r="B1266" s="18" t="s">
        <v>188</v>
      </c>
      <c r="C1266" s="18" t="s">
        <v>192</v>
      </c>
      <c r="D1266" s="18">
        <v>122</v>
      </c>
      <c r="E1266" s="18" t="s">
        <v>74</v>
      </c>
      <c r="F1266" s="18" t="s">
        <v>55</v>
      </c>
      <c r="G1266" s="18">
        <v>134</v>
      </c>
    </row>
    <row r="1267" spans="1:7" x14ac:dyDescent="0.2">
      <c r="A1267" s="18" t="s">
        <v>84</v>
      </c>
      <c r="B1267" s="18" t="s">
        <v>188</v>
      </c>
      <c r="C1267" s="18" t="s">
        <v>192</v>
      </c>
      <c r="D1267" s="18">
        <v>123</v>
      </c>
      <c r="E1267" s="18" t="s">
        <v>75</v>
      </c>
      <c r="F1267" s="18" t="s">
        <v>55</v>
      </c>
      <c r="G1267" s="18">
        <v>1654</v>
      </c>
    </row>
    <row r="1268" spans="1:7" x14ac:dyDescent="0.2">
      <c r="A1268" s="18" t="s">
        <v>84</v>
      </c>
      <c r="B1268" s="18" t="s">
        <v>188</v>
      </c>
      <c r="C1268" s="18" t="s">
        <v>192</v>
      </c>
      <c r="D1268" s="18">
        <v>13</v>
      </c>
      <c r="E1268" s="18" t="s">
        <v>135</v>
      </c>
      <c r="F1268" s="18" t="s">
        <v>33</v>
      </c>
      <c r="G1268" s="18">
        <v>681</v>
      </c>
    </row>
    <row r="1269" spans="1:7" x14ac:dyDescent="0.2">
      <c r="A1269" s="18" t="s">
        <v>84</v>
      </c>
      <c r="B1269" s="18" t="s">
        <v>188</v>
      </c>
      <c r="C1269" s="18" t="s">
        <v>192</v>
      </c>
      <c r="D1269" s="18">
        <v>130</v>
      </c>
      <c r="E1269" s="18" t="s">
        <v>60</v>
      </c>
      <c r="F1269" s="18" t="s">
        <v>55</v>
      </c>
      <c r="G1269" s="18">
        <v>2876</v>
      </c>
    </row>
    <row r="1270" spans="1:7" x14ac:dyDescent="0.2">
      <c r="A1270" s="18" t="s">
        <v>84</v>
      </c>
      <c r="B1270" s="18" t="s">
        <v>188</v>
      </c>
      <c r="C1270" s="18" t="s">
        <v>192</v>
      </c>
      <c r="D1270" s="18">
        <v>131</v>
      </c>
      <c r="E1270" s="18" t="s">
        <v>61</v>
      </c>
      <c r="F1270" s="18" t="s">
        <v>55</v>
      </c>
      <c r="G1270" s="18">
        <v>53</v>
      </c>
    </row>
    <row r="1271" spans="1:7" x14ac:dyDescent="0.2">
      <c r="A1271" s="18" t="s">
        <v>84</v>
      </c>
      <c r="B1271" s="18" t="s">
        <v>188</v>
      </c>
      <c r="C1271" s="18" t="s">
        <v>192</v>
      </c>
      <c r="D1271" s="18">
        <v>132</v>
      </c>
      <c r="E1271" s="18" t="s">
        <v>46</v>
      </c>
      <c r="F1271" s="18" t="s">
        <v>55</v>
      </c>
      <c r="G1271" s="18">
        <v>1111</v>
      </c>
    </row>
    <row r="1272" spans="1:7" x14ac:dyDescent="0.2">
      <c r="A1272" s="18" t="s">
        <v>84</v>
      </c>
      <c r="B1272" s="18" t="s">
        <v>188</v>
      </c>
      <c r="C1272" s="18" t="s">
        <v>192</v>
      </c>
      <c r="D1272" s="18">
        <v>133</v>
      </c>
      <c r="E1272" s="18" t="s">
        <v>62</v>
      </c>
      <c r="F1272" s="18" t="s">
        <v>55</v>
      </c>
      <c r="G1272" s="18">
        <v>507</v>
      </c>
    </row>
    <row r="1273" spans="1:7" x14ac:dyDescent="0.2">
      <c r="A1273" s="18" t="s">
        <v>84</v>
      </c>
      <c r="B1273" s="18" t="s">
        <v>188</v>
      </c>
      <c r="C1273" s="18" t="s">
        <v>192</v>
      </c>
      <c r="D1273" s="18">
        <v>134</v>
      </c>
      <c r="E1273" s="18" t="s">
        <v>76</v>
      </c>
      <c r="F1273" s="18" t="s">
        <v>55</v>
      </c>
      <c r="G1273" s="18">
        <v>722</v>
      </c>
    </row>
    <row r="1274" spans="1:7" x14ac:dyDescent="0.2">
      <c r="A1274" s="18" t="s">
        <v>84</v>
      </c>
      <c r="B1274" s="18" t="s">
        <v>188</v>
      </c>
      <c r="C1274" s="18" t="s">
        <v>192</v>
      </c>
      <c r="D1274" s="18">
        <v>135</v>
      </c>
      <c r="E1274" s="18" t="s">
        <v>79</v>
      </c>
      <c r="F1274" s="18" t="s">
        <v>55</v>
      </c>
      <c r="G1274" s="18">
        <v>88</v>
      </c>
    </row>
    <row r="1275" spans="1:7" x14ac:dyDescent="0.2">
      <c r="A1275" s="18" t="s">
        <v>84</v>
      </c>
      <c r="B1275" s="18" t="s">
        <v>188</v>
      </c>
      <c r="C1275" s="18" t="s">
        <v>192</v>
      </c>
      <c r="D1275" s="18">
        <v>14</v>
      </c>
      <c r="E1275" s="18" t="s">
        <v>75</v>
      </c>
      <c r="F1275" s="18" t="s">
        <v>33</v>
      </c>
      <c r="G1275" s="18">
        <v>16</v>
      </c>
    </row>
    <row r="1276" spans="1:7" x14ac:dyDescent="0.2">
      <c r="A1276" s="18" t="s">
        <v>84</v>
      </c>
      <c r="B1276" s="18" t="s">
        <v>188</v>
      </c>
      <c r="C1276" s="18" t="s">
        <v>192</v>
      </c>
      <c r="D1276" s="18">
        <v>140</v>
      </c>
      <c r="E1276" s="18" t="s">
        <v>63</v>
      </c>
      <c r="F1276" s="18" t="s">
        <v>55</v>
      </c>
      <c r="G1276" s="18">
        <v>136</v>
      </c>
    </row>
    <row r="1277" spans="1:7" x14ac:dyDescent="0.2">
      <c r="A1277" s="18" t="s">
        <v>84</v>
      </c>
      <c r="B1277" s="18" t="s">
        <v>188</v>
      </c>
      <c r="C1277" s="18" t="s">
        <v>192</v>
      </c>
      <c r="D1277" s="18">
        <v>141</v>
      </c>
      <c r="E1277" s="18" t="s">
        <v>64</v>
      </c>
      <c r="F1277" s="18" t="s">
        <v>55</v>
      </c>
      <c r="G1277" s="18">
        <v>2615</v>
      </c>
    </row>
    <row r="1278" spans="1:7" x14ac:dyDescent="0.2">
      <c r="A1278" s="18" t="s">
        <v>84</v>
      </c>
      <c r="B1278" s="18" t="s">
        <v>188</v>
      </c>
      <c r="C1278" s="18" t="s">
        <v>192</v>
      </c>
      <c r="D1278" s="18">
        <v>142</v>
      </c>
      <c r="E1278" s="18" t="s">
        <v>117</v>
      </c>
      <c r="F1278" s="18" t="s">
        <v>55</v>
      </c>
      <c r="G1278" s="18">
        <v>1078</v>
      </c>
    </row>
    <row r="1279" spans="1:7" x14ac:dyDescent="0.2">
      <c r="A1279" s="18" t="s">
        <v>84</v>
      </c>
      <c r="B1279" s="18" t="s">
        <v>188</v>
      </c>
      <c r="C1279" s="18" t="s">
        <v>192</v>
      </c>
      <c r="D1279" s="18">
        <v>143</v>
      </c>
      <c r="E1279" s="18" t="s">
        <v>77</v>
      </c>
      <c r="F1279" s="18" t="s">
        <v>55</v>
      </c>
      <c r="G1279" s="18">
        <v>209</v>
      </c>
    </row>
    <row r="1280" spans="1:7" x14ac:dyDescent="0.2">
      <c r="A1280" s="18" t="s">
        <v>84</v>
      </c>
      <c r="B1280" s="18" t="s">
        <v>188</v>
      </c>
      <c r="C1280" s="18" t="s">
        <v>192</v>
      </c>
      <c r="D1280" s="18">
        <v>144</v>
      </c>
      <c r="E1280" s="18" t="s">
        <v>81</v>
      </c>
      <c r="F1280" s="18" t="s">
        <v>55</v>
      </c>
      <c r="G1280" s="18">
        <v>330</v>
      </c>
    </row>
    <row r="1281" spans="1:7" x14ac:dyDescent="0.2">
      <c r="A1281" s="18" t="s">
        <v>84</v>
      </c>
      <c r="B1281" s="18" t="s">
        <v>188</v>
      </c>
      <c r="C1281" s="18" t="s">
        <v>192</v>
      </c>
      <c r="D1281" s="18">
        <v>15</v>
      </c>
      <c r="E1281" s="18" t="s">
        <v>64</v>
      </c>
      <c r="F1281" s="18" t="s">
        <v>33</v>
      </c>
      <c r="G1281" s="18">
        <v>57</v>
      </c>
    </row>
    <row r="1282" spans="1:7" x14ac:dyDescent="0.2">
      <c r="A1282" s="18" t="s">
        <v>84</v>
      </c>
      <c r="B1282" s="18" t="s">
        <v>188</v>
      </c>
      <c r="C1282" s="18" t="s">
        <v>192</v>
      </c>
      <c r="D1282" s="18">
        <v>20</v>
      </c>
      <c r="E1282" s="18" t="s">
        <v>35</v>
      </c>
      <c r="F1282" s="18" t="s">
        <v>36</v>
      </c>
      <c r="G1282" s="18">
        <v>3378</v>
      </c>
    </row>
    <row r="1283" spans="1:7" x14ac:dyDescent="0.2">
      <c r="A1283" s="18" t="s">
        <v>84</v>
      </c>
      <c r="B1283" s="18" t="s">
        <v>188</v>
      </c>
      <c r="C1283" s="18" t="s">
        <v>192</v>
      </c>
      <c r="D1283" s="18">
        <v>21</v>
      </c>
      <c r="E1283" s="18" t="s">
        <v>37</v>
      </c>
      <c r="F1283" s="18" t="s">
        <v>36</v>
      </c>
      <c r="G1283" s="18">
        <v>1688</v>
      </c>
    </row>
    <row r="1284" spans="1:7" x14ac:dyDescent="0.2">
      <c r="A1284" s="18" t="s">
        <v>84</v>
      </c>
      <c r="B1284" s="18" t="s">
        <v>188</v>
      </c>
      <c r="C1284" s="18" t="s">
        <v>192</v>
      </c>
      <c r="D1284" s="18">
        <v>22</v>
      </c>
      <c r="E1284" s="18" t="s">
        <v>38</v>
      </c>
      <c r="F1284" s="18" t="s">
        <v>36</v>
      </c>
      <c r="G1284" s="18">
        <v>836</v>
      </c>
    </row>
    <row r="1285" spans="1:7" x14ac:dyDescent="0.2">
      <c r="A1285" s="18" t="s">
        <v>84</v>
      </c>
      <c r="B1285" s="18" t="s">
        <v>188</v>
      </c>
      <c r="C1285" s="18" t="s">
        <v>192</v>
      </c>
      <c r="D1285" s="18">
        <v>23</v>
      </c>
      <c r="E1285" s="18" t="s">
        <v>39</v>
      </c>
      <c r="F1285" s="18" t="s">
        <v>36</v>
      </c>
      <c r="G1285" s="18">
        <v>8318</v>
      </c>
    </row>
    <row r="1286" spans="1:7" x14ac:dyDescent="0.2">
      <c r="A1286" s="18" t="s">
        <v>84</v>
      </c>
      <c r="B1286" s="18" t="s">
        <v>188</v>
      </c>
      <c r="C1286" s="18" t="s">
        <v>192</v>
      </c>
      <c r="D1286" s="18">
        <v>24</v>
      </c>
      <c r="E1286" s="18" t="s">
        <v>64</v>
      </c>
      <c r="F1286" s="18" t="s">
        <v>36</v>
      </c>
      <c r="G1286" s="18">
        <v>899</v>
      </c>
    </row>
    <row r="1287" spans="1:7" x14ac:dyDescent="0.2">
      <c r="A1287" s="18" t="s">
        <v>84</v>
      </c>
      <c r="B1287" s="18" t="s">
        <v>188</v>
      </c>
      <c r="C1287" s="18" t="s">
        <v>192</v>
      </c>
      <c r="D1287" s="18">
        <v>25</v>
      </c>
      <c r="E1287" s="18" t="s">
        <v>35</v>
      </c>
      <c r="F1287" s="18" t="s">
        <v>36</v>
      </c>
      <c r="G1287" s="18">
        <v>22</v>
      </c>
    </row>
    <row r="1288" spans="1:7" x14ac:dyDescent="0.2">
      <c r="A1288" s="18" t="s">
        <v>84</v>
      </c>
      <c r="B1288" s="18" t="s">
        <v>188</v>
      </c>
      <c r="C1288" s="18" t="s">
        <v>192</v>
      </c>
      <c r="D1288" s="18">
        <v>26</v>
      </c>
      <c r="E1288" s="18" t="s">
        <v>64</v>
      </c>
      <c r="F1288" s="18" t="s">
        <v>36</v>
      </c>
      <c r="G1288" s="18">
        <v>8</v>
      </c>
    </row>
    <row r="1289" spans="1:7" x14ac:dyDescent="0.2">
      <c r="A1289" s="18" t="s">
        <v>84</v>
      </c>
      <c r="B1289" s="18" t="s">
        <v>188</v>
      </c>
      <c r="C1289" s="18" t="s">
        <v>192</v>
      </c>
      <c r="D1289" s="18">
        <v>30</v>
      </c>
      <c r="E1289" s="18" t="s">
        <v>40</v>
      </c>
      <c r="F1289" s="18" t="s">
        <v>36</v>
      </c>
      <c r="G1289" s="18">
        <v>326</v>
      </c>
    </row>
    <row r="1290" spans="1:7" x14ac:dyDescent="0.2">
      <c r="A1290" s="18" t="s">
        <v>84</v>
      </c>
      <c r="B1290" s="18" t="s">
        <v>188</v>
      </c>
      <c r="C1290" s="18" t="s">
        <v>192</v>
      </c>
      <c r="D1290" s="18">
        <v>31</v>
      </c>
      <c r="E1290" s="18" t="s">
        <v>41</v>
      </c>
      <c r="F1290" s="18" t="s">
        <v>36</v>
      </c>
      <c r="G1290" s="18">
        <v>7611</v>
      </c>
    </row>
    <row r="1291" spans="1:7" x14ac:dyDescent="0.2">
      <c r="A1291" s="18" t="s">
        <v>84</v>
      </c>
      <c r="B1291" s="18" t="s">
        <v>188</v>
      </c>
      <c r="C1291" s="18" t="s">
        <v>192</v>
      </c>
      <c r="D1291" s="18">
        <v>32</v>
      </c>
      <c r="E1291" s="18" t="s">
        <v>42</v>
      </c>
      <c r="F1291" s="18" t="s">
        <v>36</v>
      </c>
      <c r="G1291" s="18">
        <v>95</v>
      </c>
    </row>
    <row r="1292" spans="1:7" x14ac:dyDescent="0.2">
      <c r="A1292" s="18" t="s">
        <v>84</v>
      </c>
      <c r="B1292" s="18" t="s">
        <v>188</v>
      </c>
      <c r="C1292" s="18" t="s">
        <v>192</v>
      </c>
      <c r="D1292" s="18">
        <v>33</v>
      </c>
      <c r="E1292" s="18" t="s">
        <v>43</v>
      </c>
      <c r="F1292" s="18" t="s">
        <v>36</v>
      </c>
      <c r="G1292" s="18">
        <v>134</v>
      </c>
    </row>
    <row r="1293" spans="1:7" x14ac:dyDescent="0.2">
      <c r="A1293" s="18" t="s">
        <v>84</v>
      </c>
      <c r="B1293" s="18" t="s">
        <v>188</v>
      </c>
      <c r="C1293" s="18" t="s">
        <v>192</v>
      </c>
      <c r="D1293" s="18">
        <v>34</v>
      </c>
      <c r="E1293" s="18" t="s">
        <v>44</v>
      </c>
      <c r="F1293" s="18" t="s">
        <v>36</v>
      </c>
      <c r="G1293" s="18">
        <v>37</v>
      </c>
    </row>
    <row r="1294" spans="1:7" x14ac:dyDescent="0.2">
      <c r="A1294" s="18" t="s">
        <v>84</v>
      </c>
      <c r="B1294" s="18" t="s">
        <v>188</v>
      </c>
      <c r="C1294" s="18" t="s">
        <v>192</v>
      </c>
      <c r="D1294" s="18">
        <v>35</v>
      </c>
      <c r="E1294" s="18" t="s">
        <v>79</v>
      </c>
      <c r="F1294" s="18" t="s">
        <v>36</v>
      </c>
      <c r="G1294" s="18">
        <v>287</v>
      </c>
    </row>
    <row r="1295" spans="1:7" x14ac:dyDescent="0.2">
      <c r="A1295" s="18" t="s">
        <v>84</v>
      </c>
      <c r="B1295" s="18" t="s">
        <v>188</v>
      </c>
      <c r="C1295" s="18" t="s">
        <v>192</v>
      </c>
      <c r="D1295" s="18">
        <v>36</v>
      </c>
      <c r="E1295" s="18" t="s">
        <v>64</v>
      </c>
      <c r="F1295" s="18" t="s">
        <v>36</v>
      </c>
      <c r="G1295" s="18">
        <v>423</v>
      </c>
    </row>
    <row r="1296" spans="1:7" x14ac:dyDescent="0.2">
      <c r="A1296" s="18" t="s">
        <v>84</v>
      </c>
      <c r="B1296" s="18" t="s">
        <v>188</v>
      </c>
      <c r="C1296" s="18" t="s">
        <v>192</v>
      </c>
      <c r="D1296" s="18">
        <v>40</v>
      </c>
      <c r="E1296" s="18" t="s">
        <v>40</v>
      </c>
      <c r="F1296" s="18" t="s">
        <v>36</v>
      </c>
      <c r="G1296" s="18">
        <v>4</v>
      </c>
    </row>
    <row r="1297" spans="1:7" x14ac:dyDescent="0.2">
      <c r="A1297" s="18" t="s">
        <v>84</v>
      </c>
      <c r="B1297" s="18" t="s">
        <v>188</v>
      </c>
      <c r="C1297" s="18" t="s">
        <v>192</v>
      </c>
      <c r="D1297" s="18">
        <v>41</v>
      </c>
      <c r="E1297" s="18" t="s">
        <v>41</v>
      </c>
      <c r="F1297" s="18" t="s">
        <v>36</v>
      </c>
      <c r="G1297" s="18">
        <v>140</v>
      </c>
    </row>
    <row r="1298" spans="1:7" x14ac:dyDescent="0.2">
      <c r="A1298" s="18" t="s">
        <v>84</v>
      </c>
      <c r="B1298" s="18" t="s">
        <v>188</v>
      </c>
      <c r="C1298" s="18" t="s">
        <v>192</v>
      </c>
      <c r="D1298" s="18">
        <v>42</v>
      </c>
      <c r="E1298" s="18" t="s">
        <v>42</v>
      </c>
      <c r="F1298" s="18" t="s">
        <v>36</v>
      </c>
      <c r="G1298" s="18">
        <v>21</v>
      </c>
    </row>
    <row r="1299" spans="1:7" x14ac:dyDescent="0.2">
      <c r="A1299" s="18" t="s">
        <v>84</v>
      </c>
      <c r="B1299" s="18" t="s">
        <v>188</v>
      </c>
      <c r="C1299" s="18" t="s">
        <v>192</v>
      </c>
      <c r="D1299" s="18">
        <v>43</v>
      </c>
      <c r="E1299" s="18" t="s">
        <v>43</v>
      </c>
      <c r="F1299" s="18" t="s">
        <v>36</v>
      </c>
      <c r="G1299" s="18">
        <v>1</v>
      </c>
    </row>
    <row r="1300" spans="1:7" x14ac:dyDescent="0.2">
      <c r="A1300" s="18" t="s">
        <v>84</v>
      </c>
      <c r="B1300" s="18" t="s">
        <v>188</v>
      </c>
      <c r="C1300" s="18" t="s">
        <v>192</v>
      </c>
      <c r="D1300" s="18">
        <v>44</v>
      </c>
      <c r="E1300" s="18" t="s">
        <v>44</v>
      </c>
      <c r="F1300" s="18" t="s">
        <v>36</v>
      </c>
      <c r="G1300" s="18">
        <v>1</v>
      </c>
    </row>
    <row r="1301" spans="1:7" x14ac:dyDescent="0.2">
      <c r="A1301" s="18" t="s">
        <v>84</v>
      </c>
      <c r="B1301" s="18" t="s">
        <v>188</v>
      </c>
      <c r="C1301" s="18" t="s">
        <v>192</v>
      </c>
      <c r="D1301" s="18">
        <v>45</v>
      </c>
      <c r="E1301" s="18" t="s">
        <v>79</v>
      </c>
      <c r="F1301" s="18" t="s">
        <v>36</v>
      </c>
      <c r="G1301" s="18">
        <v>11</v>
      </c>
    </row>
    <row r="1302" spans="1:7" x14ac:dyDescent="0.2">
      <c r="A1302" s="18" t="s">
        <v>84</v>
      </c>
      <c r="B1302" s="18" t="s">
        <v>188</v>
      </c>
      <c r="C1302" s="18" t="s">
        <v>192</v>
      </c>
      <c r="D1302" s="18">
        <v>46</v>
      </c>
      <c r="E1302" s="18" t="s">
        <v>64</v>
      </c>
      <c r="F1302" s="18" t="s">
        <v>36</v>
      </c>
      <c r="G1302" s="18">
        <v>40</v>
      </c>
    </row>
    <row r="1303" spans="1:7" x14ac:dyDescent="0.2">
      <c r="A1303" s="18" t="s">
        <v>84</v>
      </c>
      <c r="B1303" s="18" t="s">
        <v>188</v>
      </c>
      <c r="C1303" s="18" t="s">
        <v>192</v>
      </c>
      <c r="D1303" s="18">
        <v>50</v>
      </c>
      <c r="E1303" s="18" t="s">
        <v>40</v>
      </c>
      <c r="F1303" s="18" t="s">
        <v>36</v>
      </c>
      <c r="G1303" s="18">
        <v>13</v>
      </c>
    </row>
    <row r="1304" spans="1:7" x14ac:dyDescent="0.2">
      <c r="A1304" s="18" t="s">
        <v>84</v>
      </c>
      <c r="B1304" s="18" t="s">
        <v>188</v>
      </c>
      <c r="C1304" s="18" t="s">
        <v>192</v>
      </c>
      <c r="D1304" s="18">
        <v>51</v>
      </c>
      <c r="E1304" s="18" t="s">
        <v>41</v>
      </c>
      <c r="F1304" s="18" t="s">
        <v>36</v>
      </c>
      <c r="G1304" s="18">
        <v>243</v>
      </c>
    </row>
    <row r="1305" spans="1:7" x14ac:dyDescent="0.2">
      <c r="A1305" s="18" t="s">
        <v>84</v>
      </c>
      <c r="B1305" s="18" t="s">
        <v>188</v>
      </c>
      <c r="C1305" s="18" t="s">
        <v>192</v>
      </c>
      <c r="D1305" s="18">
        <v>52</v>
      </c>
      <c r="E1305" s="18" t="s">
        <v>42</v>
      </c>
      <c r="F1305" s="18" t="s">
        <v>36</v>
      </c>
      <c r="G1305" s="18">
        <v>9</v>
      </c>
    </row>
    <row r="1306" spans="1:7" x14ac:dyDescent="0.2">
      <c r="A1306" s="18" t="s">
        <v>84</v>
      </c>
      <c r="B1306" s="18" t="s">
        <v>188</v>
      </c>
      <c r="C1306" s="18" t="s">
        <v>192</v>
      </c>
      <c r="D1306" s="18">
        <v>53</v>
      </c>
      <c r="E1306" s="18" t="s">
        <v>43</v>
      </c>
      <c r="F1306" s="18" t="s">
        <v>36</v>
      </c>
      <c r="G1306" s="18">
        <v>36</v>
      </c>
    </row>
    <row r="1307" spans="1:7" x14ac:dyDescent="0.2">
      <c r="A1307" s="18" t="s">
        <v>84</v>
      </c>
      <c r="B1307" s="18" t="s">
        <v>188</v>
      </c>
      <c r="C1307" s="18" t="s">
        <v>192</v>
      </c>
      <c r="D1307" s="18">
        <v>54</v>
      </c>
      <c r="E1307" s="18" t="s">
        <v>44</v>
      </c>
      <c r="F1307" s="18" t="s">
        <v>36</v>
      </c>
      <c r="G1307" s="18">
        <v>10</v>
      </c>
    </row>
    <row r="1308" spans="1:7" x14ac:dyDescent="0.2">
      <c r="A1308" s="18" t="s">
        <v>84</v>
      </c>
      <c r="B1308" s="18" t="s">
        <v>188</v>
      </c>
      <c r="C1308" s="18" t="s">
        <v>192</v>
      </c>
      <c r="D1308" s="18">
        <v>55</v>
      </c>
      <c r="E1308" s="18" t="s">
        <v>79</v>
      </c>
      <c r="F1308" s="18" t="s">
        <v>36</v>
      </c>
      <c r="G1308" s="18">
        <v>23</v>
      </c>
    </row>
    <row r="1309" spans="1:7" x14ac:dyDescent="0.2">
      <c r="A1309" s="18" t="s">
        <v>84</v>
      </c>
      <c r="B1309" s="18" t="s">
        <v>188</v>
      </c>
      <c r="C1309" s="18" t="s">
        <v>192</v>
      </c>
      <c r="D1309" s="18">
        <v>56</v>
      </c>
      <c r="E1309" s="18" t="s">
        <v>64</v>
      </c>
      <c r="F1309" s="18" t="s">
        <v>36</v>
      </c>
      <c r="G1309" s="18">
        <v>42</v>
      </c>
    </row>
    <row r="1310" spans="1:7" x14ac:dyDescent="0.2">
      <c r="A1310" s="18" t="s">
        <v>84</v>
      </c>
      <c r="B1310" s="18" t="s">
        <v>188</v>
      </c>
      <c r="C1310" s="18" t="s">
        <v>192</v>
      </c>
      <c r="D1310" s="18">
        <v>60</v>
      </c>
      <c r="E1310" s="18" t="s">
        <v>40</v>
      </c>
      <c r="F1310" s="18" t="s">
        <v>36</v>
      </c>
      <c r="G1310" s="18">
        <v>8</v>
      </c>
    </row>
    <row r="1311" spans="1:7" x14ac:dyDescent="0.2">
      <c r="A1311" s="18" t="s">
        <v>84</v>
      </c>
      <c r="B1311" s="18" t="s">
        <v>188</v>
      </c>
      <c r="C1311" s="18" t="s">
        <v>192</v>
      </c>
      <c r="D1311" s="18">
        <v>61</v>
      </c>
      <c r="E1311" s="18" t="s">
        <v>41</v>
      </c>
      <c r="F1311" s="18" t="s">
        <v>36</v>
      </c>
      <c r="G1311" s="18">
        <v>80</v>
      </c>
    </row>
    <row r="1312" spans="1:7" x14ac:dyDescent="0.2">
      <c r="A1312" s="18" t="s">
        <v>84</v>
      </c>
      <c r="B1312" s="18" t="s">
        <v>188</v>
      </c>
      <c r="C1312" s="18" t="s">
        <v>192</v>
      </c>
      <c r="D1312" s="18">
        <v>62</v>
      </c>
      <c r="E1312" s="18" t="s">
        <v>42</v>
      </c>
      <c r="F1312" s="18" t="s">
        <v>36</v>
      </c>
      <c r="G1312" s="18">
        <v>4</v>
      </c>
    </row>
    <row r="1313" spans="1:7" x14ac:dyDescent="0.2">
      <c r="A1313" s="18" t="s">
        <v>84</v>
      </c>
      <c r="B1313" s="18" t="s">
        <v>188</v>
      </c>
      <c r="C1313" s="18" t="s">
        <v>192</v>
      </c>
      <c r="D1313" s="18">
        <v>63</v>
      </c>
      <c r="E1313" s="18" t="s">
        <v>43</v>
      </c>
      <c r="F1313" s="18" t="s">
        <v>36</v>
      </c>
      <c r="G1313" s="18">
        <v>1</v>
      </c>
    </row>
    <row r="1314" spans="1:7" x14ac:dyDescent="0.2">
      <c r="A1314" s="18" t="s">
        <v>84</v>
      </c>
      <c r="B1314" s="18" t="s">
        <v>188</v>
      </c>
      <c r="C1314" s="18" t="s">
        <v>192</v>
      </c>
      <c r="D1314" s="18">
        <v>64</v>
      </c>
      <c r="E1314" s="18" t="s">
        <v>44</v>
      </c>
      <c r="F1314" s="18" t="s">
        <v>36</v>
      </c>
      <c r="G1314" s="18">
        <v>1</v>
      </c>
    </row>
    <row r="1315" spans="1:7" x14ac:dyDescent="0.2">
      <c r="A1315" s="18" t="s">
        <v>84</v>
      </c>
      <c r="B1315" s="18" t="s">
        <v>188</v>
      </c>
      <c r="C1315" s="18" t="s">
        <v>192</v>
      </c>
      <c r="D1315" s="18">
        <v>65</v>
      </c>
      <c r="E1315" s="18" t="s">
        <v>79</v>
      </c>
      <c r="F1315" s="18" t="s">
        <v>36</v>
      </c>
      <c r="G1315" s="18">
        <v>10</v>
      </c>
    </row>
    <row r="1316" spans="1:7" x14ac:dyDescent="0.2">
      <c r="A1316" s="18" t="s">
        <v>84</v>
      </c>
      <c r="B1316" s="18" t="s">
        <v>188</v>
      </c>
      <c r="C1316" s="18" t="s">
        <v>192</v>
      </c>
      <c r="D1316" s="18">
        <v>66</v>
      </c>
      <c r="E1316" s="18" t="s">
        <v>64</v>
      </c>
      <c r="F1316" s="18" t="s">
        <v>36</v>
      </c>
      <c r="G1316" s="18">
        <v>8</v>
      </c>
    </row>
    <row r="1317" spans="1:7" x14ac:dyDescent="0.2">
      <c r="A1317" s="18" t="s">
        <v>84</v>
      </c>
      <c r="B1317" s="18" t="s">
        <v>188</v>
      </c>
      <c r="C1317" s="18" t="s">
        <v>192</v>
      </c>
      <c r="D1317" s="18">
        <v>70</v>
      </c>
      <c r="E1317" s="18" t="s">
        <v>40</v>
      </c>
      <c r="F1317" s="18" t="s">
        <v>36</v>
      </c>
      <c r="G1317" s="18">
        <v>103</v>
      </c>
    </row>
    <row r="1318" spans="1:7" x14ac:dyDescent="0.2">
      <c r="A1318" s="18" t="s">
        <v>84</v>
      </c>
      <c r="B1318" s="18" t="s">
        <v>188</v>
      </c>
      <c r="C1318" s="18" t="s">
        <v>192</v>
      </c>
      <c r="D1318" s="18">
        <v>71</v>
      </c>
      <c r="E1318" s="18" t="s">
        <v>41</v>
      </c>
      <c r="F1318" s="18" t="s">
        <v>36</v>
      </c>
      <c r="G1318" s="18">
        <v>2852</v>
      </c>
    </row>
    <row r="1319" spans="1:7" x14ac:dyDescent="0.2">
      <c r="A1319" s="18" t="s">
        <v>84</v>
      </c>
      <c r="B1319" s="18" t="s">
        <v>188</v>
      </c>
      <c r="C1319" s="18" t="s">
        <v>192</v>
      </c>
      <c r="D1319" s="18">
        <v>72</v>
      </c>
      <c r="E1319" s="18" t="s">
        <v>42</v>
      </c>
      <c r="F1319" s="18" t="s">
        <v>36</v>
      </c>
      <c r="G1319" s="18">
        <v>95</v>
      </c>
    </row>
    <row r="1320" spans="1:7" x14ac:dyDescent="0.2">
      <c r="A1320" s="18" t="s">
        <v>84</v>
      </c>
      <c r="B1320" s="18" t="s">
        <v>188</v>
      </c>
      <c r="C1320" s="18" t="s">
        <v>192</v>
      </c>
      <c r="D1320" s="18">
        <v>73</v>
      </c>
      <c r="E1320" s="18" t="s">
        <v>43</v>
      </c>
      <c r="F1320" s="18" t="s">
        <v>36</v>
      </c>
      <c r="G1320" s="18">
        <v>33</v>
      </c>
    </row>
    <row r="1321" spans="1:7" x14ac:dyDescent="0.2">
      <c r="A1321" s="18" t="s">
        <v>84</v>
      </c>
      <c r="B1321" s="18" t="s">
        <v>188</v>
      </c>
      <c r="C1321" s="18" t="s">
        <v>192</v>
      </c>
      <c r="D1321" s="18">
        <v>74</v>
      </c>
      <c r="E1321" s="18" t="s">
        <v>44</v>
      </c>
      <c r="F1321" s="18" t="s">
        <v>36</v>
      </c>
      <c r="G1321" s="18">
        <v>8</v>
      </c>
    </row>
    <row r="1322" spans="1:7" x14ac:dyDescent="0.2">
      <c r="A1322" s="18" t="s">
        <v>84</v>
      </c>
      <c r="B1322" s="18" t="s">
        <v>188</v>
      </c>
      <c r="C1322" s="18" t="s">
        <v>192</v>
      </c>
      <c r="D1322" s="18">
        <v>75</v>
      </c>
      <c r="E1322" s="18" t="s">
        <v>79</v>
      </c>
      <c r="F1322" s="18" t="s">
        <v>36</v>
      </c>
      <c r="G1322" s="18">
        <v>176</v>
      </c>
    </row>
    <row r="1323" spans="1:7" x14ac:dyDescent="0.2">
      <c r="A1323" s="18" t="s">
        <v>84</v>
      </c>
      <c r="B1323" s="18" t="s">
        <v>188</v>
      </c>
      <c r="C1323" s="18" t="s">
        <v>192</v>
      </c>
      <c r="D1323" s="18">
        <v>76</v>
      </c>
      <c r="E1323" s="18" t="s">
        <v>64</v>
      </c>
      <c r="F1323" s="18" t="s">
        <v>36</v>
      </c>
      <c r="G1323" s="18">
        <v>299</v>
      </c>
    </row>
    <row r="1324" spans="1:7" x14ac:dyDescent="0.2">
      <c r="A1324" s="18" t="s">
        <v>84</v>
      </c>
      <c r="B1324" s="18" t="s">
        <v>188</v>
      </c>
      <c r="C1324" s="18" t="s">
        <v>192</v>
      </c>
      <c r="D1324" s="18">
        <v>80</v>
      </c>
      <c r="E1324" s="18" t="s">
        <v>168</v>
      </c>
      <c r="F1324" s="18" t="s">
        <v>36</v>
      </c>
      <c r="G1324" s="18">
        <v>247</v>
      </c>
    </row>
    <row r="1325" spans="1:7" x14ac:dyDescent="0.2">
      <c r="A1325" s="18" t="s">
        <v>84</v>
      </c>
      <c r="B1325" s="18" t="s">
        <v>188</v>
      </c>
      <c r="C1325" s="18" t="s">
        <v>192</v>
      </c>
      <c r="D1325" s="18">
        <v>81</v>
      </c>
      <c r="E1325" s="18" t="s">
        <v>46</v>
      </c>
      <c r="F1325" s="18" t="s">
        <v>36</v>
      </c>
      <c r="G1325" s="18">
        <v>1319</v>
      </c>
    </row>
    <row r="1326" spans="1:7" x14ac:dyDescent="0.2">
      <c r="A1326" s="18" t="s">
        <v>84</v>
      </c>
      <c r="B1326" s="18" t="s">
        <v>188</v>
      </c>
      <c r="C1326" s="18" t="s">
        <v>192</v>
      </c>
      <c r="D1326" s="18">
        <v>82</v>
      </c>
      <c r="E1326" s="18" t="s">
        <v>47</v>
      </c>
      <c r="F1326" s="18" t="s">
        <v>36</v>
      </c>
      <c r="G1326" s="18">
        <v>776</v>
      </c>
    </row>
    <row r="1327" spans="1:7" x14ac:dyDescent="0.2">
      <c r="A1327" s="18" t="s">
        <v>84</v>
      </c>
      <c r="B1327" s="18" t="s">
        <v>188</v>
      </c>
      <c r="C1327" s="18" t="s">
        <v>192</v>
      </c>
      <c r="D1327" s="18">
        <v>83</v>
      </c>
      <c r="E1327" s="18" t="s">
        <v>48</v>
      </c>
      <c r="F1327" s="18" t="s">
        <v>36</v>
      </c>
      <c r="G1327" s="18">
        <v>2880</v>
      </c>
    </row>
    <row r="1328" spans="1:7" x14ac:dyDescent="0.2">
      <c r="A1328" s="18" t="s">
        <v>84</v>
      </c>
      <c r="B1328" s="18" t="s">
        <v>188</v>
      </c>
      <c r="C1328" s="18" t="s">
        <v>192</v>
      </c>
      <c r="D1328" s="18">
        <v>84</v>
      </c>
      <c r="E1328" s="18" t="s">
        <v>49</v>
      </c>
      <c r="F1328" s="18" t="s">
        <v>36</v>
      </c>
      <c r="G1328" s="18">
        <v>215</v>
      </c>
    </row>
    <row r="1329" spans="1:7" x14ac:dyDescent="0.2">
      <c r="A1329" s="18" t="s">
        <v>84</v>
      </c>
      <c r="B1329" s="18" t="s">
        <v>188</v>
      </c>
      <c r="C1329" s="18" t="s">
        <v>192</v>
      </c>
      <c r="D1329" s="18">
        <v>85</v>
      </c>
      <c r="E1329" s="18" t="s">
        <v>64</v>
      </c>
      <c r="F1329" s="18" t="s">
        <v>36</v>
      </c>
      <c r="G1329" s="18">
        <v>364</v>
      </c>
    </row>
    <row r="1330" spans="1:7" x14ac:dyDescent="0.2">
      <c r="A1330" s="18" t="s">
        <v>84</v>
      </c>
      <c r="B1330" s="18" t="s">
        <v>188</v>
      </c>
      <c r="C1330" s="18" t="s">
        <v>192</v>
      </c>
      <c r="D1330" s="18">
        <v>90</v>
      </c>
      <c r="E1330" s="18" t="s">
        <v>169</v>
      </c>
      <c r="F1330" s="18" t="s">
        <v>36</v>
      </c>
      <c r="G1330" s="18">
        <v>205</v>
      </c>
    </row>
    <row r="1331" spans="1:7" x14ac:dyDescent="0.2">
      <c r="A1331" s="18" t="s">
        <v>84</v>
      </c>
      <c r="B1331" s="18" t="s">
        <v>188</v>
      </c>
      <c r="C1331" s="18" t="s">
        <v>192</v>
      </c>
      <c r="D1331" s="18">
        <v>91</v>
      </c>
      <c r="E1331" s="18" t="s">
        <v>51</v>
      </c>
      <c r="F1331" s="18" t="s">
        <v>36</v>
      </c>
      <c r="G1331" s="18">
        <v>60</v>
      </c>
    </row>
    <row r="1332" spans="1:7" x14ac:dyDescent="0.2">
      <c r="A1332" s="18" t="s">
        <v>84</v>
      </c>
      <c r="B1332" s="18" t="s">
        <v>188</v>
      </c>
      <c r="C1332" s="18" t="s">
        <v>192</v>
      </c>
      <c r="D1332" s="18">
        <v>92</v>
      </c>
      <c r="E1332" s="18" t="s">
        <v>170</v>
      </c>
      <c r="F1332" s="18" t="s">
        <v>36</v>
      </c>
      <c r="G1332" s="18">
        <v>22</v>
      </c>
    </row>
    <row r="1333" spans="1:7" x14ac:dyDescent="0.2">
      <c r="A1333" s="18" t="s">
        <v>84</v>
      </c>
      <c r="B1333" s="18" t="s">
        <v>188</v>
      </c>
      <c r="C1333" s="18" t="s">
        <v>192</v>
      </c>
      <c r="D1333" s="18">
        <v>93</v>
      </c>
      <c r="E1333" s="18" t="s">
        <v>75</v>
      </c>
      <c r="F1333" s="18" t="s">
        <v>36</v>
      </c>
      <c r="G1333" s="18">
        <v>35</v>
      </c>
    </row>
    <row r="1334" spans="1:7" x14ac:dyDescent="0.2">
      <c r="A1334" s="18" t="s">
        <v>84</v>
      </c>
      <c r="B1334" s="18" t="s">
        <v>188</v>
      </c>
      <c r="C1334" s="18" t="s">
        <v>192</v>
      </c>
      <c r="D1334" s="18">
        <v>94</v>
      </c>
      <c r="E1334" s="18" t="s">
        <v>80</v>
      </c>
      <c r="F1334" s="18" t="s">
        <v>36</v>
      </c>
      <c r="G1334" s="18">
        <v>137</v>
      </c>
    </row>
    <row r="1335" spans="1:7" x14ac:dyDescent="0.2">
      <c r="A1335" s="18" t="s">
        <v>84</v>
      </c>
      <c r="B1335" s="18" t="s">
        <v>188</v>
      </c>
      <c r="C1335" s="18" t="s">
        <v>192</v>
      </c>
      <c r="D1335" s="18">
        <v>95</v>
      </c>
      <c r="E1335" s="18" t="s">
        <v>64</v>
      </c>
      <c r="F1335" s="18" t="s">
        <v>36</v>
      </c>
      <c r="G1335" s="18">
        <v>183</v>
      </c>
    </row>
    <row r="1336" spans="1:7" x14ac:dyDescent="0.2">
      <c r="A1336" s="18" t="s">
        <v>84</v>
      </c>
      <c r="B1336" s="18" t="s">
        <v>193</v>
      </c>
      <c r="C1336" s="18" t="s">
        <v>194</v>
      </c>
      <c r="D1336" s="18">
        <v>10</v>
      </c>
      <c r="E1336" s="18" t="s">
        <v>32</v>
      </c>
      <c r="F1336" s="18" t="s">
        <v>33</v>
      </c>
      <c r="G1336" s="18">
        <v>558</v>
      </c>
    </row>
    <row r="1337" spans="1:7" x14ac:dyDescent="0.2">
      <c r="A1337" s="18" t="s">
        <v>84</v>
      </c>
      <c r="B1337" s="18" t="s">
        <v>193</v>
      </c>
      <c r="C1337" s="18" t="s">
        <v>194</v>
      </c>
      <c r="D1337" s="18">
        <v>100</v>
      </c>
      <c r="E1337" s="18" t="s">
        <v>167</v>
      </c>
      <c r="F1337" s="18" t="s">
        <v>36</v>
      </c>
      <c r="G1337" s="18">
        <v>2151</v>
      </c>
    </row>
    <row r="1338" spans="1:7" x14ac:dyDescent="0.2">
      <c r="A1338" s="18" t="s">
        <v>84</v>
      </c>
      <c r="B1338" s="18" t="s">
        <v>193</v>
      </c>
      <c r="C1338" s="18" t="s">
        <v>194</v>
      </c>
      <c r="D1338" s="18">
        <v>11</v>
      </c>
      <c r="E1338" s="18" t="s">
        <v>134</v>
      </c>
      <c r="F1338" s="18" t="s">
        <v>33</v>
      </c>
      <c r="G1338" s="18">
        <v>280</v>
      </c>
    </row>
    <row r="1339" spans="1:7" x14ac:dyDescent="0.2">
      <c r="A1339" s="18" t="s">
        <v>84</v>
      </c>
      <c r="B1339" s="18" t="s">
        <v>193</v>
      </c>
      <c r="C1339" s="18" t="s">
        <v>194</v>
      </c>
      <c r="D1339" s="18">
        <v>110</v>
      </c>
      <c r="E1339" s="18" t="s">
        <v>54</v>
      </c>
      <c r="F1339" s="18" t="s">
        <v>55</v>
      </c>
      <c r="G1339" s="18">
        <v>317</v>
      </c>
    </row>
    <row r="1340" spans="1:7" x14ac:dyDescent="0.2">
      <c r="A1340" s="18" t="s">
        <v>84</v>
      </c>
      <c r="B1340" s="18" t="s">
        <v>193</v>
      </c>
      <c r="C1340" s="18" t="s">
        <v>194</v>
      </c>
      <c r="D1340" s="18">
        <v>111</v>
      </c>
      <c r="E1340" s="18" t="s">
        <v>56</v>
      </c>
      <c r="F1340" s="18" t="s">
        <v>55</v>
      </c>
      <c r="G1340" s="18">
        <v>653</v>
      </c>
    </row>
    <row r="1341" spans="1:7" x14ac:dyDescent="0.2">
      <c r="A1341" s="18" t="s">
        <v>84</v>
      </c>
      <c r="B1341" s="18" t="s">
        <v>193</v>
      </c>
      <c r="C1341" s="18" t="s">
        <v>194</v>
      </c>
      <c r="D1341" s="18">
        <v>112</v>
      </c>
      <c r="E1341" s="18" t="s">
        <v>57</v>
      </c>
      <c r="F1341" s="18" t="s">
        <v>55</v>
      </c>
      <c r="G1341" s="18">
        <v>547</v>
      </c>
    </row>
    <row r="1342" spans="1:7" x14ac:dyDescent="0.2">
      <c r="A1342" s="18" t="s">
        <v>84</v>
      </c>
      <c r="B1342" s="18" t="s">
        <v>193</v>
      </c>
      <c r="C1342" s="18" t="s">
        <v>194</v>
      </c>
      <c r="D1342" s="18">
        <v>113</v>
      </c>
      <c r="E1342" s="18" t="s">
        <v>73</v>
      </c>
      <c r="F1342" s="18" t="s">
        <v>55</v>
      </c>
      <c r="G1342" s="18">
        <v>819</v>
      </c>
    </row>
    <row r="1343" spans="1:7" x14ac:dyDescent="0.2">
      <c r="A1343" s="18" t="s">
        <v>84</v>
      </c>
      <c r="B1343" s="18" t="s">
        <v>193</v>
      </c>
      <c r="C1343" s="18" t="s">
        <v>194</v>
      </c>
      <c r="D1343" s="18">
        <v>120</v>
      </c>
      <c r="E1343" s="18" t="s">
        <v>58</v>
      </c>
      <c r="F1343" s="18" t="s">
        <v>55</v>
      </c>
      <c r="G1343" s="18">
        <v>533</v>
      </c>
    </row>
    <row r="1344" spans="1:7" x14ac:dyDescent="0.2">
      <c r="A1344" s="18" t="s">
        <v>84</v>
      </c>
      <c r="B1344" s="18" t="s">
        <v>193</v>
      </c>
      <c r="C1344" s="18" t="s">
        <v>194</v>
      </c>
      <c r="D1344" s="18">
        <v>121</v>
      </c>
      <c r="E1344" s="18" t="s">
        <v>59</v>
      </c>
      <c r="F1344" s="18" t="s">
        <v>55</v>
      </c>
      <c r="G1344" s="18">
        <v>1238</v>
      </c>
    </row>
    <row r="1345" spans="1:7" x14ac:dyDescent="0.2">
      <c r="A1345" s="18" t="s">
        <v>84</v>
      </c>
      <c r="B1345" s="18" t="s">
        <v>193</v>
      </c>
      <c r="C1345" s="18" t="s">
        <v>194</v>
      </c>
      <c r="D1345" s="18">
        <v>122</v>
      </c>
      <c r="E1345" s="18" t="s">
        <v>74</v>
      </c>
      <c r="F1345" s="18" t="s">
        <v>55</v>
      </c>
      <c r="G1345" s="18">
        <v>98</v>
      </c>
    </row>
    <row r="1346" spans="1:7" x14ac:dyDescent="0.2">
      <c r="A1346" s="18" t="s">
        <v>84</v>
      </c>
      <c r="B1346" s="18" t="s">
        <v>193</v>
      </c>
      <c r="C1346" s="18" t="s">
        <v>194</v>
      </c>
      <c r="D1346" s="18">
        <v>123</v>
      </c>
      <c r="E1346" s="18" t="s">
        <v>75</v>
      </c>
      <c r="F1346" s="18" t="s">
        <v>55</v>
      </c>
      <c r="G1346" s="18">
        <v>1118</v>
      </c>
    </row>
    <row r="1347" spans="1:7" x14ac:dyDescent="0.2">
      <c r="A1347" s="18" t="s">
        <v>84</v>
      </c>
      <c r="B1347" s="18" t="s">
        <v>193</v>
      </c>
      <c r="C1347" s="18" t="s">
        <v>194</v>
      </c>
      <c r="D1347" s="18">
        <v>13</v>
      </c>
      <c r="E1347" s="18" t="s">
        <v>135</v>
      </c>
      <c r="F1347" s="18" t="s">
        <v>33</v>
      </c>
      <c r="G1347" s="18">
        <v>610</v>
      </c>
    </row>
    <row r="1348" spans="1:7" x14ac:dyDescent="0.2">
      <c r="A1348" s="18" t="s">
        <v>84</v>
      </c>
      <c r="B1348" s="18" t="s">
        <v>193</v>
      </c>
      <c r="C1348" s="18" t="s">
        <v>194</v>
      </c>
      <c r="D1348" s="18">
        <v>130</v>
      </c>
      <c r="E1348" s="18" t="s">
        <v>60</v>
      </c>
      <c r="F1348" s="18" t="s">
        <v>55</v>
      </c>
      <c r="G1348" s="18">
        <v>2804</v>
      </c>
    </row>
    <row r="1349" spans="1:7" x14ac:dyDescent="0.2">
      <c r="A1349" s="18" t="s">
        <v>84</v>
      </c>
      <c r="B1349" s="18" t="s">
        <v>193</v>
      </c>
      <c r="C1349" s="18" t="s">
        <v>194</v>
      </c>
      <c r="D1349" s="18">
        <v>131</v>
      </c>
      <c r="E1349" s="18" t="s">
        <v>61</v>
      </c>
      <c r="F1349" s="18" t="s">
        <v>55</v>
      </c>
      <c r="G1349" s="18">
        <v>47</v>
      </c>
    </row>
    <row r="1350" spans="1:7" x14ac:dyDescent="0.2">
      <c r="A1350" s="18" t="s">
        <v>84</v>
      </c>
      <c r="B1350" s="18" t="s">
        <v>193</v>
      </c>
      <c r="C1350" s="18" t="s">
        <v>194</v>
      </c>
      <c r="D1350" s="18">
        <v>132</v>
      </c>
      <c r="E1350" s="18" t="s">
        <v>46</v>
      </c>
      <c r="F1350" s="18" t="s">
        <v>55</v>
      </c>
      <c r="G1350" s="18">
        <v>947</v>
      </c>
    </row>
    <row r="1351" spans="1:7" x14ac:dyDescent="0.2">
      <c r="A1351" s="18" t="s">
        <v>84</v>
      </c>
      <c r="B1351" s="18" t="s">
        <v>193</v>
      </c>
      <c r="C1351" s="18" t="s">
        <v>194</v>
      </c>
      <c r="D1351" s="18">
        <v>133</v>
      </c>
      <c r="E1351" s="18" t="s">
        <v>62</v>
      </c>
      <c r="F1351" s="18" t="s">
        <v>55</v>
      </c>
      <c r="G1351" s="18">
        <v>553</v>
      </c>
    </row>
    <row r="1352" spans="1:7" x14ac:dyDescent="0.2">
      <c r="A1352" s="18" t="s">
        <v>84</v>
      </c>
      <c r="B1352" s="18" t="s">
        <v>193</v>
      </c>
      <c r="C1352" s="18" t="s">
        <v>194</v>
      </c>
      <c r="D1352" s="18">
        <v>134</v>
      </c>
      <c r="E1352" s="18" t="s">
        <v>76</v>
      </c>
      <c r="F1352" s="18" t="s">
        <v>55</v>
      </c>
      <c r="G1352" s="18">
        <v>648</v>
      </c>
    </row>
    <row r="1353" spans="1:7" x14ac:dyDescent="0.2">
      <c r="A1353" s="18" t="s">
        <v>84</v>
      </c>
      <c r="B1353" s="18" t="s">
        <v>193</v>
      </c>
      <c r="C1353" s="18" t="s">
        <v>194</v>
      </c>
      <c r="D1353" s="18">
        <v>135</v>
      </c>
      <c r="E1353" s="18" t="s">
        <v>79</v>
      </c>
      <c r="F1353" s="18" t="s">
        <v>55</v>
      </c>
      <c r="G1353" s="18">
        <v>69</v>
      </c>
    </row>
    <row r="1354" spans="1:7" x14ac:dyDescent="0.2">
      <c r="A1354" s="18" t="s">
        <v>84</v>
      </c>
      <c r="B1354" s="18" t="s">
        <v>193</v>
      </c>
      <c r="C1354" s="18" t="s">
        <v>194</v>
      </c>
      <c r="D1354" s="18">
        <v>14</v>
      </c>
      <c r="E1354" s="18" t="s">
        <v>75</v>
      </c>
      <c r="F1354" s="18" t="s">
        <v>33</v>
      </c>
      <c r="G1354" s="18">
        <v>2</v>
      </c>
    </row>
    <row r="1355" spans="1:7" x14ac:dyDescent="0.2">
      <c r="A1355" s="18" t="s">
        <v>84</v>
      </c>
      <c r="B1355" s="18" t="s">
        <v>193</v>
      </c>
      <c r="C1355" s="18" t="s">
        <v>194</v>
      </c>
      <c r="D1355" s="18">
        <v>140</v>
      </c>
      <c r="E1355" s="18" t="s">
        <v>63</v>
      </c>
      <c r="F1355" s="18" t="s">
        <v>55</v>
      </c>
      <c r="G1355" s="18">
        <v>137</v>
      </c>
    </row>
    <row r="1356" spans="1:7" x14ac:dyDescent="0.2">
      <c r="A1356" s="18" t="s">
        <v>84</v>
      </c>
      <c r="B1356" s="18" t="s">
        <v>193</v>
      </c>
      <c r="C1356" s="18" t="s">
        <v>194</v>
      </c>
      <c r="D1356" s="18">
        <v>141</v>
      </c>
      <c r="E1356" s="18" t="s">
        <v>64</v>
      </c>
      <c r="F1356" s="18" t="s">
        <v>55</v>
      </c>
      <c r="G1356" s="18">
        <v>2269</v>
      </c>
    </row>
    <row r="1357" spans="1:7" x14ac:dyDescent="0.2">
      <c r="A1357" s="18" t="s">
        <v>84</v>
      </c>
      <c r="B1357" s="18" t="s">
        <v>193</v>
      </c>
      <c r="C1357" s="18" t="s">
        <v>194</v>
      </c>
      <c r="D1357" s="18">
        <v>142</v>
      </c>
      <c r="E1357" s="18" t="s">
        <v>117</v>
      </c>
      <c r="F1357" s="18" t="s">
        <v>55</v>
      </c>
      <c r="G1357" s="18">
        <v>1083</v>
      </c>
    </row>
    <row r="1358" spans="1:7" x14ac:dyDescent="0.2">
      <c r="A1358" s="18" t="s">
        <v>84</v>
      </c>
      <c r="B1358" s="18" t="s">
        <v>193</v>
      </c>
      <c r="C1358" s="18" t="s">
        <v>194</v>
      </c>
      <c r="D1358" s="18">
        <v>143</v>
      </c>
      <c r="E1358" s="18" t="s">
        <v>77</v>
      </c>
      <c r="F1358" s="18" t="s">
        <v>55</v>
      </c>
      <c r="G1358" s="18">
        <v>187</v>
      </c>
    </row>
    <row r="1359" spans="1:7" x14ac:dyDescent="0.2">
      <c r="A1359" s="18" t="s">
        <v>84</v>
      </c>
      <c r="B1359" s="18" t="s">
        <v>193</v>
      </c>
      <c r="C1359" s="18" t="s">
        <v>194</v>
      </c>
      <c r="D1359" s="18">
        <v>144</v>
      </c>
      <c r="E1359" s="18" t="s">
        <v>81</v>
      </c>
      <c r="F1359" s="18" t="s">
        <v>55</v>
      </c>
      <c r="G1359" s="18">
        <v>254</v>
      </c>
    </row>
    <row r="1360" spans="1:7" x14ac:dyDescent="0.2">
      <c r="A1360" s="18" t="s">
        <v>84</v>
      </c>
      <c r="B1360" s="18" t="s">
        <v>193</v>
      </c>
      <c r="C1360" s="18" t="s">
        <v>194</v>
      </c>
      <c r="D1360" s="18">
        <v>15</v>
      </c>
      <c r="E1360" s="18" t="s">
        <v>64</v>
      </c>
      <c r="F1360" s="18" t="s">
        <v>33</v>
      </c>
      <c r="G1360" s="18">
        <v>53</v>
      </c>
    </row>
    <row r="1361" spans="1:7" x14ac:dyDescent="0.2">
      <c r="A1361" s="18" t="s">
        <v>84</v>
      </c>
      <c r="B1361" s="18" t="s">
        <v>193</v>
      </c>
      <c r="C1361" s="18" t="s">
        <v>194</v>
      </c>
      <c r="D1361" s="18">
        <v>20</v>
      </c>
      <c r="E1361" s="18" t="s">
        <v>35</v>
      </c>
      <c r="F1361" s="18" t="s">
        <v>36</v>
      </c>
      <c r="G1361" s="18">
        <v>3112</v>
      </c>
    </row>
    <row r="1362" spans="1:7" x14ac:dyDescent="0.2">
      <c r="A1362" s="18" t="s">
        <v>84</v>
      </c>
      <c r="B1362" s="18" t="s">
        <v>193</v>
      </c>
      <c r="C1362" s="18" t="s">
        <v>194</v>
      </c>
      <c r="D1362" s="18">
        <v>21</v>
      </c>
      <c r="E1362" s="18" t="s">
        <v>37</v>
      </c>
      <c r="F1362" s="18" t="s">
        <v>36</v>
      </c>
      <c r="G1362" s="18">
        <v>1616</v>
      </c>
    </row>
    <row r="1363" spans="1:7" x14ac:dyDescent="0.2">
      <c r="A1363" s="18" t="s">
        <v>84</v>
      </c>
      <c r="B1363" s="18" t="s">
        <v>193</v>
      </c>
      <c r="C1363" s="18" t="s">
        <v>194</v>
      </c>
      <c r="D1363" s="18">
        <v>22</v>
      </c>
      <c r="E1363" s="18" t="s">
        <v>38</v>
      </c>
      <c r="F1363" s="18" t="s">
        <v>36</v>
      </c>
      <c r="G1363" s="18">
        <v>766</v>
      </c>
    </row>
    <row r="1364" spans="1:7" x14ac:dyDescent="0.2">
      <c r="A1364" s="18" t="s">
        <v>84</v>
      </c>
      <c r="B1364" s="18" t="s">
        <v>193</v>
      </c>
      <c r="C1364" s="18" t="s">
        <v>194</v>
      </c>
      <c r="D1364" s="18">
        <v>23</v>
      </c>
      <c r="E1364" s="18" t="s">
        <v>39</v>
      </c>
      <c r="F1364" s="18" t="s">
        <v>36</v>
      </c>
      <c r="G1364" s="18">
        <v>7472</v>
      </c>
    </row>
    <row r="1365" spans="1:7" x14ac:dyDescent="0.2">
      <c r="A1365" s="18" t="s">
        <v>84</v>
      </c>
      <c r="B1365" s="18" t="s">
        <v>193</v>
      </c>
      <c r="C1365" s="18" t="s">
        <v>194</v>
      </c>
      <c r="D1365" s="18">
        <v>24</v>
      </c>
      <c r="E1365" s="18" t="s">
        <v>64</v>
      </c>
      <c r="F1365" s="18" t="s">
        <v>36</v>
      </c>
      <c r="G1365" s="18">
        <v>788</v>
      </c>
    </row>
    <row r="1366" spans="1:7" x14ac:dyDescent="0.2">
      <c r="A1366" s="18" t="s">
        <v>84</v>
      </c>
      <c r="B1366" s="18" t="s">
        <v>193</v>
      </c>
      <c r="C1366" s="18" t="s">
        <v>194</v>
      </c>
      <c r="D1366" s="18">
        <v>25</v>
      </c>
      <c r="E1366" s="18" t="s">
        <v>35</v>
      </c>
      <c r="F1366" s="18" t="s">
        <v>36</v>
      </c>
      <c r="G1366" s="18">
        <v>30</v>
      </c>
    </row>
    <row r="1367" spans="1:7" x14ac:dyDescent="0.2">
      <c r="A1367" s="18" t="s">
        <v>84</v>
      </c>
      <c r="B1367" s="18" t="s">
        <v>193</v>
      </c>
      <c r="C1367" s="18" t="s">
        <v>194</v>
      </c>
      <c r="D1367" s="18">
        <v>26</v>
      </c>
      <c r="E1367" s="18" t="s">
        <v>64</v>
      </c>
      <c r="F1367" s="18" t="s">
        <v>36</v>
      </c>
      <c r="G1367" s="18">
        <v>2</v>
      </c>
    </row>
    <row r="1368" spans="1:7" x14ac:dyDescent="0.2">
      <c r="A1368" s="18" t="s">
        <v>84</v>
      </c>
      <c r="B1368" s="18" t="s">
        <v>193</v>
      </c>
      <c r="C1368" s="18" t="s">
        <v>194</v>
      </c>
      <c r="D1368" s="18">
        <v>30</v>
      </c>
      <c r="E1368" s="18" t="s">
        <v>40</v>
      </c>
      <c r="F1368" s="18" t="s">
        <v>36</v>
      </c>
      <c r="G1368" s="18">
        <v>271</v>
      </c>
    </row>
    <row r="1369" spans="1:7" x14ac:dyDescent="0.2">
      <c r="A1369" s="18" t="s">
        <v>84</v>
      </c>
      <c r="B1369" s="18" t="s">
        <v>193</v>
      </c>
      <c r="C1369" s="18" t="s">
        <v>194</v>
      </c>
      <c r="D1369" s="18">
        <v>31</v>
      </c>
      <c r="E1369" s="18" t="s">
        <v>41</v>
      </c>
      <c r="F1369" s="18" t="s">
        <v>36</v>
      </c>
      <c r="G1369" s="18">
        <v>5380</v>
      </c>
    </row>
    <row r="1370" spans="1:7" x14ac:dyDescent="0.2">
      <c r="A1370" s="18" t="s">
        <v>84</v>
      </c>
      <c r="B1370" s="18" t="s">
        <v>193</v>
      </c>
      <c r="C1370" s="18" t="s">
        <v>194</v>
      </c>
      <c r="D1370" s="18">
        <v>32</v>
      </c>
      <c r="E1370" s="18" t="s">
        <v>42</v>
      </c>
      <c r="F1370" s="18" t="s">
        <v>36</v>
      </c>
      <c r="G1370" s="18">
        <v>62</v>
      </c>
    </row>
    <row r="1371" spans="1:7" x14ac:dyDescent="0.2">
      <c r="A1371" s="18" t="s">
        <v>84</v>
      </c>
      <c r="B1371" s="18" t="s">
        <v>193</v>
      </c>
      <c r="C1371" s="18" t="s">
        <v>194</v>
      </c>
      <c r="D1371" s="18">
        <v>33</v>
      </c>
      <c r="E1371" s="18" t="s">
        <v>43</v>
      </c>
      <c r="F1371" s="18" t="s">
        <v>36</v>
      </c>
      <c r="G1371" s="18">
        <v>137</v>
      </c>
    </row>
    <row r="1372" spans="1:7" x14ac:dyDescent="0.2">
      <c r="A1372" s="18" t="s">
        <v>84</v>
      </c>
      <c r="B1372" s="18" t="s">
        <v>193</v>
      </c>
      <c r="C1372" s="18" t="s">
        <v>194</v>
      </c>
      <c r="D1372" s="18">
        <v>34</v>
      </c>
      <c r="E1372" s="18" t="s">
        <v>44</v>
      </c>
      <c r="F1372" s="18" t="s">
        <v>36</v>
      </c>
      <c r="G1372" s="18">
        <v>27</v>
      </c>
    </row>
    <row r="1373" spans="1:7" x14ac:dyDescent="0.2">
      <c r="A1373" s="18" t="s">
        <v>84</v>
      </c>
      <c r="B1373" s="18" t="s">
        <v>193</v>
      </c>
      <c r="C1373" s="18" t="s">
        <v>194</v>
      </c>
      <c r="D1373" s="18">
        <v>35</v>
      </c>
      <c r="E1373" s="18" t="s">
        <v>79</v>
      </c>
      <c r="F1373" s="18" t="s">
        <v>36</v>
      </c>
      <c r="G1373" s="18">
        <v>177</v>
      </c>
    </row>
    <row r="1374" spans="1:7" x14ac:dyDescent="0.2">
      <c r="A1374" s="18" t="s">
        <v>84</v>
      </c>
      <c r="B1374" s="18" t="s">
        <v>193</v>
      </c>
      <c r="C1374" s="18" t="s">
        <v>194</v>
      </c>
      <c r="D1374" s="18">
        <v>36</v>
      </c>
      <c r="E1374" s="18" t="s">
        <v>64</v>
      </c>
      <c r="F1374" s="18" t="s">
        <v>36</v>
      </c>
      <c r="G1374" s="18">
        <v>394</v>
      </c>
    </row>
    <row r="1375" spans="1:7" x14ac:dyDescent="0.2">
      <c r="A1375" s="18" t="s">
        <v>84</v>
      </c>
      <c r="B1375" s="18" t="s">
        <v>193</v>
      </c>
      <c r="C1375" s="18" t="s">
        <v>194</v>
      </c>
      <c r="D1375" s="18">
        <v>40</v>
      </c>
      <c r="E1375" s="18" t="s">
        <v>40</v>
      </c>
      <c r="F1375" s="18" t="s">
        <v>36</v>
      </c>
      <c r="G1375" s="18">
        <v>6</v>
      </c>
    </row>
    <row r="1376" spans="1:7" x14ac:dyDescent="0.2">
      <c r="A1376" s="18" t="s">
        <v>84</v>
      </c>
      <c r="B1376" s="18" t="s">
        <v>193</v>
      </c>
      <c r="C1376" s="18" t="s">
        <v>194</v>
      </c>
      <c r="D1376" s="18">
        <v>41</v>
      </c>
      <c r="E1376" s="18" t="s">
        <v>41</v>
      </c>
      <c r="F1376" s="18" t="s">
        <v>36</v>
      </c>
      <c r="G1376" s="18">
        <v>144</v>
      </c>
    </row>
    <row r="1377" spans="1:7" x14ac:dyDescent="0.2">
      <c r="A1377" s="18" t="s">
        <v>84</v>
      </c>
      <c r="B1377" s="18" t="s">
        <v>193</v>
      </c>
      <c r="C1377" s="18" t="s">
        <v>194</v>
      </c>
      <c r="D1377" s="18">
        <v>42</v>
      </c>
      <c r="E1377" s="18" t="s">
        <v>42</v>
      </c>
      <c r="F1377" s="18" t="s">
        <v>36</v>
      </c>
      <c r="G1377" s="18">
        <v>10</v>
      </c>
    </row>
    <row r="1378" spans="1:7" x14ac:dyDescent="0.2">
      <c r="A1378" s="18" t="s">
        <v>84</v>
      </c>
      <c r="B1378" s="18" t="s">
        <v>193</v>
      </c>
      <c r="C1378" s="18" t="s">
        <v>194</v>
      </c>
      <c r="D1378" s="18">
        <v>45</v>
      </c>
      <c r="E1378" s="18" t="s">
        <v>79</v>
      </c>
      <c r="F1378" s="18" t="s">
        <v>36</v>
      </c>
      <c r="G1378" s="18">
        <v>5</v>
      </c>
    </row>
    <row r="1379" spans="1:7" x14ac:dyDescent="0.2">
      <c r="A1379" s="18" t="s">
        <v>84</v>
      </c>
      <c r="B1379" s="18" t="s">
        <v>193</v>
      </c>
      <c r="C1379" s="18" t="s">
        <v>194</v>
      </c>
      <c r="D1379" s="18">
        <v>46</v>
      </c>
      <c r="E1379" s="18" t="s">
        <v>64</v>
      </c>
      <c r="F1379" s="18" t="s">
        <v>36</v>
      </c>
      <c r="G1379" s="18">
        <v>39</v>
      </c>
    </row>
    <row r="1380" spans="1:7" x14ac:dyDescent="0.2">
      <c r="A1380" s="18" t="s">
        <v>84</v>
      </c>
      <c r="B1380" s="18" t="s">
        <v>193</v>
      </c>
      <c r="C1380" s="18" t="s">
        <v>194</v>
      </c>
      <c r="D1380" s="18">
        <v>50</v>
      </c>
      <c r="E1380" s="18" t="s">
        <v>40</v>
      </c>
      <c r="F1380" s="18" t="s">
        <v>36</v>
      </c>
      <c r="G1380" s="18">
        <v>19</v>
      </c>
    </row>
    <row r="1381" spans="1:7" x14ac:dyDescent="0.2">
      <c r="A1381" s="18" t="s">
        <v>84</v>
      </c>
      <c r="B1381" s="18" t="s">
        <v>193</v>
      </c>
      <c r="C1381" s="18" t="s">
        <v>194</v>
      </c>
      <c r="D1381" s="18">
        <v>51</v>
      </c>
      <c r="E1381" s="18" t="s">
        <v>41</v>
      </c>
      <c r="F1381" s="18" t="s">
        <v>36</v>
      </c>
      <c r="G1381" s="18">
        <v>196</v>
      </c>
    </row>
    <row r="1382" spans="1:7" x14ac:dyDescent="0.2">
      <c r="A1382" s="18" t="s">
        <v>84</v>
      </c>
      <c r="B1382" s="18" t="s">
        <v>193</v>
      </c>
      <c r="C1382" s="18" t="s">
        <v>194</v>
      </c>
      <c r="D1382" s="18">
        <v>52</v>
      </c>
      <c r="E1382" s="18" t="s">
        <v>42</v>
      </c>
      <c r="F1382" s="18" t="s">
        <v>36</v>
      </c>
      <c r="G1382" s="18">
        <v>6</v>
      </c>
    </row>
    <row r="1383" spans="1:7" x14ac:dyDescent="0.2">
      <c r="A1383" s="18" t="s">
        <v>84</v>
      </c>
      <c r="B1383" s="18" t="s">
        <v>193</v>
      </c>
      <c r="C1383" s="18" t="s">
        <v>194</v>
      </c>
      <c r="D1383" s="18">
        <v>53</v>
      </c>
      <c r="E1383" s="18" t="s">
        <v>43</v>
      </c>
      <c r="F1383" s="18" t="s">
        <v>36</v>
      </c>
      <c r="G1383" s="18">
        <v>36</v>
      </c>
    </row>
    <row r="1384" spans="1:7" x14ac:dyDescent="0.2">
      <c r="A1384" s="18" t="s">
        <v>84</v>
      </c>
      <c r="B1384" s="18" t="s">
        <v>193</v>
      </c>
      <c r="C1384" s="18" t="s">
        <v>194</v>
      </c>
      <c r="D1384" s="18">
        <v>54</v>
      </c>
      <c r="E1384" s="18" t="s">
        <v>44</v>
      </c>
      <c r="F1384" s="18" t="s">
        <v>36</v>
      </c>
      <c r="G1384" s="18">
        <v>6</v>
      </c>
    </row>
    <row r="1385" spans="1:7" x14ac:dyDescent="0.2">
      <c r="A1385" s="18" t="s">
        <v>84</v>
      </c>
      <c r="B1385" s="18" t="s">
        <v>193</v>
      </c>
      <c r="C1385" s="18" t="s">
        <v>194</v>
      </c>
      <c r="D1385" s="18">
        <v>55</v>
      </c>
      <c r="E1385" s="18" t="s">
        <v>79</v>
      </c>
      <c r="F1385" s="18" t="s">
        <v>36</v>
      </c>
      <c r="G1385" s="18">
        <v>18</v>
      </c>
    </row>
    <row r="1386" spans="1:7" x14ac:dyDescent="0.2">
      <c r="A1386" s="18" t="s">
        <v>84</v>
      </c>
      <c r="B1386" s="18" t="s">
        <v>193</v>
      </c>
      <c r="C1386" s="18" t="s">
        <v>194</v>
      </c>
      <c r="D1386" s="18">
        <v>56</v>
      </c>
      <c r="E1386" s="18" t="s">
        <v>64</v>
      </c>
      <c r="F1386" s="18" t="s">
        <v>36</v>
      </c>
      <c r="G1386" s="18">
        <v>45</v>
      </c>
    </row>
    <row r="1387" spans="1:7" x14ac:dyDescent="0.2">
      <c r="A1387" s="18" t="s">
        <v>84</v>
      </c>
      <c r="B1387" s="18" t="s">
        <v>193</v>
      </c>
      <c r="C1387" s="18" t="s">
        <v>194</v>
      </c>
      <c r="D1387" s="18">
        <v>60</v>
      </c>
      <c r="E1387" s="18" t="s">
        <v>40</v>
      </c>
      <c r="F1387" s="18" t="s">
        <v>36</v>
      </c>
      <c r="G1387" s="18">
        <v>3</v>
      </c>
    </row>
    <row r="1388" spans="1:7" x14ac:dyDescent="0.2">
      <c r="A1388" s="18" t="s">
        <v>84</v>
      </c>
      <c r="B1388" s="18" t="s">
        <v>193</v>
      </c>
      <c r="C1388" s="18" t="s">
        <v>194</v>
      </c>
      <c r="D1388" s="18">
        <v>61</v>
      </c>
      <c r="E1388" s="18" t="s">
        <v>41</v>
      </c>
      <c r="F1388" s="18" t="s">
        <v>36</v>
      </c>
      <c r="G1388" s="18">
        <v>44</v>
      </c>
    </row>
    <row r="1389" spans="1:7" x14ac:dyDescent="0.2">
      <c r="A1389" s="18" t="s">
        <v>84</v>
      </c>
      <c r="B1389" s="18" t="s">
        <v>193</v>
      </c>
      <c r="C1389" s="18" t="s">
        <v>194</v>
      </c>
      <c r="D1389" s="18">
        <v>62</v>
      </c>
      <c r="E1389" s="18" t="s">
        <v>42</v>
      </c>
      <c r="F1389" s="18" t="s">
        <v>36</v>
      </c>
      <c r="G1389" s="18">
        <v>1</v>
      </c>
    </row>
    <row r="1390" spans="1:7" x14ac:dyDescent="0.2">
      <c r="A1390" s="18" t="s">
        <v>84</v>
      </c>
      <c r="B1390" s="18" t="s">
        <v>193</v>
      </c>
      <c r="C1390" s="18" t="s">
        <v>194</v>
      </c>
      <c r="D1390" s="18">
        <v>63</v>
      </c>
      <c r="E1390" s="18" t="s">
        <v>43</v>
      </c>
      <c r="F1390" s="18" t="s">
        <v>36</v>
      </c>
      <c r="G1390" s="18">
        <v>4</v>
      </c>
    </row>
    <row r="1391" spans="1:7" x14ac:dyDescent="0.2">
      <c r="A1391" s="18" t="s">
        <v>84</v>
      </c>
      <c r="B1391" s="18" t="s">
        <v>193</v>
      </c>
      <c r="C1391" s="18" t="s">
        <v>194</v>
      </c>
      <c r="D1391" s="18">
        <v>64</v>
      </c>
      <c r="E1391" s="18" t="s">
        <v>44</v>
      </c>
      <c r="F1391" s="18" t="s">
        <v>36</v>
      </c>
      <c r="G1391" s="18">
        <v>1</v>
      </c>
    </row>
    <row r="1392" spans="1:7" x14ac:dyDescent="0.2">
      <c r="A1392" s="18" t="s">
        <v>84</v>
      </c>
      <c r="B1392" s="18" t="s">
        <v>193</v>
      </c>
      <c r="C1392" s="18" t="s">
        <v>194</v>
      </c>
      <c r="D1392" s="18">
        <v>65</v>
      </c>
      <c r="E1392" s="18" t="s">
        <v>79</v>
      </c>
      <c r="F1392" s="18" t="s">
        <v>36</v>
      </c>
      <c r="G1392" s="18">
        <v>4</v>
      </c>
    </row>
    <row r="1393" spans="1:7" x14ac:dyDescent="0.2">
      <c r="A1393" s="18" t="s">
        <v>84</v>
      </c>
      <c r="B1393" s="18" t="s">
        <v>193</v>
      </c>
      <c r="C1393" s="18" t="s">
        <v>194</v>
      </c>
      <c r="D1393" s="18">
        <v>66</v>
      </c>
      <c r="E1393" s="18" t="s">
        <v>64</v>
      </c>
      <c r="F1393" s="18" t="s">
        <v>36</v>
      </c>
      <c r="G1393" s="18">
        <v>11</v>
      </c>
    </row>
    <row r="1394" spans="1:7" x14ac:dyDescent="0.2">
      <c r="A1394" s="18" t="s">
        <v>84</v>
      </c>
      <c r="B1394" s="18" t="s">
        <v>193</v>
      </c>
      <c r="C1394" s="18" t="s">
        <v>194</v>
      </c>
      <c r="D1394" s="18">
        <v>70</v>
      </c>
      <c r="E1394" s="18" t="s">
        <v>40</v>
      </c>
      <c r="F1394" s="18" t="s">
        <v>36</v>
      </c>
      <c r="G1394" s="18">
        <v>84</v>
      </c>
    </row>
    <row r="1395" spans="1:7" x14ac:dyDescent="0.2">
      <c r="A1395" s="18" t="s">
        <v>84</v>
      </c>
      <c r="B1395" s="18" t="s">
        <v>193</v>
      </c>
      <c r="C1395" s="18" t="s">
        <v>194</v>
      </c>
      <c r="D1395" s="18">
        <v>71</v>
      </c>
      <c r="E1395" s="18" t="s">
        <v>41</v>
      </c>
      <c r="F1395" s="18" t="s">
        <v>36</v>
      </c>
      <c r="G1395" s="18">
        <v>2291</v>
      </c>
    </row>
    <row r="1396" spans="1:7" x14ac:dyDescent="0.2">
      <c r="A1396" s="18" t="s">
        <v>84</v>
      </c>
      <c r="B1396" s="18" t="s">
        <v>193</v>
      </c>
      <c r="C1396" s="18" t="s">
        <v>194</v>
      </c>
      <c r="D1396" s="18">
        <v>72</v>
      </c>
      <c r="E1396" s="18" t="s">
        <v>42</v>
      </c>
      <c r="F1396" s="18" t="s">
        <v>36</v>
      </c>
      <c r="G1396" s="18">
        <v>77</v>
      </c>
    </row>
    <row r="1397" spans="1:7" x14ac:dyDescent="0.2">
      <c r="A1397" s="18" t="s">
        <v>84</v>
      </c>
      <c r="B1397" s="18" t="s">
        <v>193</v>
      </c>
      <c r="C1397" s="18" t="s">
        <v>194</v>
      </c>
      <c r="D1397" s="18">
        <v>73</v>
      </c>
      <c r="E1397" s="18" t="s">
        <v>43</v>
      </c>
      <c r="F1397" s="18" t="s">
        <v>36</v>
      </c>
      <c r="G1397" s="18">
        <v>23</v>
      </c>
    </row>
    <row r="1398" spans="1:7" x14ac:dyDescent="0.2">
      <c r="A1398" s="18" t="s">
        <v>84</v>
      </c>
      <c r="B1398" s="18" t="s">
        <v>193</v>
      </c>
      <c r="C1398" s="18" t="s">
        <v>194</v>
      </c>
      <c r="D1398" s="18">
        <v>74</v>
      </c>
      <c r="E1398" s="18" t="s">
        <v>44</v>
      </c>
      <c r="F1398" s="18" t="s">
        <v>36</v>
      </c>
      <c r="G1398" s="18">
        <v>9</v>
      </c>
    </row>
    <row r="1399" spans="1:7" x14ac:dyDescent="0.2">
      <c r="A1399" s="18" t="s">
        <v>84</v>
      </c>
      <c r="B1399" s="18" t="s">
        <v>193</v>
      </c>
      <c r="C1399" s="18" t="s">
        <v>194</v>
      </c>
      <c r="D1399" s="18">
        <v>75</v>
      </c>
      <c r="E1399" s="18" t="s">
        <v>79</v>
      </c>
      <c r="F1399" s="18" t="s">
        <v>36</v>
      </c>
      <c r="G1399" s="18">
        <v>121</v>
      </c>
    </row>
    <row r="1400" spans="1:7" x14ac:dyDescent="0.2">
      <c r="A1400" s="18" t="s">
        <v>84</v>
      </c>
      <c r="B1400" s="18" t="s">
        <v>193</v>
      </c>
      <c r="C1400" s="18" t="s">
        <v>194</v>
      </c>
      <c r="D1400" s="18">
        <v>76</v>
      </c>
      <c r="E1400" s="18" t="s">
        <v>64</v>
      </c>
      <c r="F1400" s="18" t="s">
        <v>36</v>
      </c>
      <c r="G1400" s="18">
        <v>244</v>
      </c>
    </row>
    <row r="1401" spans="1:7" x14ac:dyDescent="0.2">
      <c r="A1401" s="18" t="s">
        <v>84</v>
      </c>
      <c r="B1401" s="18" t="s">
        <v>193</v>
      </c>
      <c r="C1401" s="18" t="s">
        <v>194</v>
      </c>
      <c r="D1401" s="18">
        <v>80</v>
      </c>
      <c r="E1401" s="18" t="s">
        <v>168</v>
      </c>
      <c r="F1401" s="18" t="s">
        <v>36</v>
      </c>
      <c r="G1401" s="18">
        <v>127</v>
      </c>
    </row>
    <row r="1402" spans="1:7" x14ac:dyDescent="0.2">
      <c r="A1402" s="18" t="s">
        <v>84</v>
      </c>
      <c r="B1402" s="18" t="s">
        <v>193</v>
      </c>
      <c r="C1402" s="18" t="s">
        <v>194</v>
      </c>
      <c r="D1402" s="18">
        <v>81</v>
      </c>
      <c r="E1402" s="18" t="s">
        <v>46</v>
      </c>
      <c r="F1402" s="18" t="s">
        <v>36</v>
      </c>
      <c r="G1402" s="18">
        <v>1065</v>
      </c>
    </row>
    <row r="1403" spans="1:7" x14ac:dyDescent="0.2">
      <c r="A1403" s="18" t="s">
        <v>84</v>
      </c>
      <c r="B1403" s="18" t="s">
        <v>193</v>
      </c>
      <c r="C1403" s="18" t="s">
        <v>194</v>
      </c>
      <c r="D1403" s="18">
        <v>82</v>
      </c>
      <c r="E1403" s="18" t="s">
        <v>47</v>
      </c>
      <c r="F1403" s="18" t="s">
        <v>36</v>
      </c>
      <c r="G1403" s="18">
        <v>690</v>
      </c>
    </row>
    <row r="1404" spans="1:7" x14ac:dyDescent="0.2">
      <c r="A1404" s="18" t="s">
        <v>84</v>
      </c>
      <c r="B1404" s="18" t="s">
        <v>193</v>
      </c>
      <c r="C1404" s="18" t="s">
        <v>194</v>
      </c>
      <c r="D1404" s="18">
        <v>83</v>
      </c>
      <c r="E1404" s="18" t="s">
        <v>48</v>
      </c>
      <c r="F1404" s="18" t="s">
        <v>36</v>
      </c>
      <c r="G1404" s="18">
        <v>2472</v>
      </c>
    </row>
    <row r="1405" spans="1:7" x14ac:dyDescent="0.2">
      <c r="A1405" s="18" t="s">
        <v>84</v>
      </c>
      <c r="B1405" s="18" t="s">
        <v>193</v>
      </c>
      <c r="C1405" s="18" t="s">
        <v>194</v>
      </c>
      <c r="D1405" s="18">
        <v>84</v>
      </c>
      <c r="E1405" s="18" t="s">
        <v>49</v>
      </c>
      <c r="F1405" s="18" t="s">
        <v>36</v>
      </c>
      <c r="G1405" s="18">
        <v>148</v>
      </c>
    </row>
    <row r="1406" spans="1:7" x14ac:dyDescent="0.2">
      <c r="A1406" s="18" t="s">
        <v>84</v>
      </c>
      <c r="B1406" s="18" t="s">
        <v>193</v>
      </c>
      <c r="C1406" s="18" t="s">
        <v>194</v>
      </c>
      <c r="D1406" s="18">
        <v>85</v>
      </c>
      <c r="E1406" s="18" t="s">
        <v>64</v>
      </c>
      <c r="F1406" s="18" t="s">
        <v>36</v>
      </c>
      <c r="G1406" s="18">
        <v>320</v>
      </c>
    </row>
    <row r="1407" spans="1:7" x14ac:dyDescent="0.2">
      <c r="A1407" s="18" t="s">
        <v>84</v>
      </c>
      <c r="B1407" s="18" t="s">
        <v>193</v>
      </c>
      <c r="C1407" s="18" t="s">
        <v>194</v>
      </c>
      <c r="D1407" s="18">
        <v>90</v>
      </c>
      <c r="E1407" s="18" t="s">
        <v>169</v>
      </c>
      <c r="F1407" s="18" t="s">
        <v>36</v>
      </c>
      <c r="G1407" s="18">
        <v>206</v>
      </c>
    </row>
    <row r="1408" spans="1:7" x14ac:dyDescent="0.2">
      <c r="A1408" s="18" t="s">
        <v>84</v>
      </c>
      <c r="B1408" s="18" t="s">
        <v>193</v>
      </c>
      <c r="C1408" s="18" t="s">
        <v>194</v>
      </c>
      <c r="D1408" s="18">
        <v>91</v>
      </c>
      <c r="E1408" s="18" t="s">
        <v>51</v>
      </c>
      <c r="F1408" s="18" t="s">
        <v>36</v>
      </c>
      <c r="G1408" s="18">
        <v>44</v>
      </c>
    </row>
    <row r="1409" spans="1:7" x14ac:dyDescent="0.2">
      <c r="A1409" s="18" t="s">
        <v>84</v>
      </c>
      <c r="B1409" s="18" t="s">
        <v>193</v>
      </c>
      <c r="C1409" s="18" t="s">
        <v>194</v>
      </c>
      <c r="D1409" s="18">
        <v>92</v>
      </c>
      <c r="E1409" s="18" t="s">
        <v>170</v>
      </c>
      <c r="F1409" s="18" t="s">
        <v>36</v>
      </c>
      <c r="G1409" s="18">
        <v>15</v>
      </c>
    </row>
    <row r="1410" spans="1:7" x14ac:dyDescent="0.2">
      <c r="A1410" s="18" t="s">
        <v>84</v>
      </c>
      <c r="B1410" s="18" t="s">
        <v>193</v>
      </c>
      <c r="C1410" s="18" t="s">
        <v>194</v>
      </c>
      <c r="D1410" s="18">
        <v>93</v>
      </c>
      <c r="E1410" s="18" t="s">
        <v>75</v>
      </c>
      <c r="F1410" s="18" t="s">
        <v>36</v>
      </c>
      <c r="G1410" s="18">
        <v>16</v>
      </c>
    </row>
    <row r="1411" spans="1:7" x14ac:dyDescent="0.2">
      <c r="A1411" s="18" t="s">
        <v>84</v>
      </c>
      <c r="B1411" s="18" t="s">
        <v>193</v>
      </c>
      <c r="C1411" s="18" t="s">
        <v>194</v>
      </c>
      <c r="D1411" s="18">
        <v>94</v>
      </c>
      <c r="E1411" s="18" t="s">
        <v>80</v>
      </c>
      <c r="F1411" s="18" t="s">
        <v>36</v>
      </c>
      <c r="G1411" s="18">
        <v>91</v>
      </c>
    </row>
    <row r="1412" spans="1:7" x14ac:dyDescent="0.2">
      <c r="A1412" s="18" t="s">
        <v>84</v>
      </c>
      <c r="B1412" s="18" t="s">
        <v>193</v>
      </c>
      <c r="C1412" s="18" t="s">
        <v>194</v>
      </c>
      <c r="D1412" s="18">
        <v>95</v>
      </c>
      <c r="E1412" s="18" t="s">
        <v>64</v>
      </c>
      <c r="F1412" s="18" t="s">
        <v>36</v>
      </c>
      <c r="G1412" s="18">
        <v>111</v>
      </c>
    </row>
    <row r="1413" spans="1:7" x14ac:dyDescent="0.2">
      <c r="A1413" s="18" t="s">
        <v>85</v>
      </c>
      <c r="B1413" s="18" t="s">
        <v>193</v>
      </c>
      <c r="C1413" s="18" t="s">
        <v>195</v>
      </c>
      <c r="D1413" s="18">
        <v>10</v>
      </c>
      <c r="E1413" s="18" t="s">
        <v>32</v>
      </c>
      <c r="F1413" s="18" t="s">
        <v>33</v>
      </c>
      <c r="G1413" s="18">
        <v>745</v>
      </c>
    </row>
    <row r="1414" spans="1:7" x14ac:dyDescent="0.2">
      <c r="A1414" s="18" t="s">
        <v>85</v>
      </c>
      <c r="B1414" s="18" t="s">
        <v>193</v>
      </c>
      <c r="C1414" s="18" t="s">
        <v>195</v>
      </c>
      <c r="D1414" s="18">
        <v>100</v>
      </c>
      <c r="E1414" s="18" t="s">
        <v>167</v>
      </c>
      <c r="F1414" s="18" t="s">
        <v>36</v>
      </c>
      <c r="G1414" s="18">
        <v>2251</v>
      </c>
    </row>
    <row r="1415" spans="1:7" x14ac:dyDescent="0.2">
      <c r="A1415" s="18" t="s">
        <v>85</v>
      </c>
      <c r="B1415" s="18" t="s">
        <v>193</v>
      </c>
      <c r="C1415" s="18" t="s">
        <v>195</v>
      </c>
      <c r="D1415" s="18">
        <v>11</v>
      </c>
      <c r="E1415" s="18" t="s">
        <v>134</v>
      </c>
      <c r="F1415" s="18" t="s">
        <v>33</v>
      </c>
      <c r="G1415" s="18">
        <v>329</v>
      </c>
    </row>
    <row r="1416" spans="1:7" x14ac:dyDescent="0.2">
      <c r="A1416" s="18" t="s">
        <v>85</v>
      </c>
      <c r="B1416" s="18" t="s">
        <v>193</v>
      </c>
      <c r="C1416" s="18" t="s">
        <v>195</v>
      </c>
      <c r="D1416" s="18">
        <v>110</v>
      </c>
      <c r="E1416" s="18" t="s">
        <v>54</v>
      </c>
      <c r="F1416" s="18" t="s">
        <v>55</v>
      </c>
      <c r="G1416" s="18">
        <v>280</v>
      </c>
    </row>
    <row r="1417" spans="1:7" x14ac:dyDescent="0.2">
      <c r="A1417" s="18" t="s">
        <v>85</v>
      </c>
      <c r="B1417" s="18" t="s">
        <v>193</v>
      </c>
      <c r="C1417" s="18" t="s">
        <v>195</v>
      </c>
      <c r="D1417" s="18">
        <v>111</v>
      </c>
      <c r="E1417" s="18" t="s">
        <v>56</v>
      </c>
      <c r="F1417" s="18" t="s">
        <v>55</v>
      </c>
      <c r="G1417" s="18">
        <v>585</v>
      </c>
    </row>
    <row r="1418" spans="1:7" x14ac:dyDescent="0.2">
      <c r="A1418" s="18" t="s">
        <v>85</v>
      </c>
      <c r="B1418" s="18" t="s">
        <v>193</v>
      </c>
      <c r="C1418" s="18" t="s">
        <v>195</v>
      </c>
      <c r="D1418" s="18">
        <v>112</v>
      </c>
      <c r="E1418" s="18" t="s">
        <v>57</v>
      </c>
      <c r="F1418" s="18" t="s">
        <v>55</v>
      </c>
      <c r="G1418" s="18">
        <v>845</v>
      </c>
    </row>
    <row r="1419" spans="1:7" x14ac:dyDescent="0.2">
      <c r="A1419" s="18" t="s">
        <v>85</v>
      </c>
      <c r="B1419" s="18" t="s">
        <v>193</v>
      </c>
      <c r="C1419" s="18" t="s">
        <v>195</v>
      </c>
      <c r="D1419" s="18">
        <v>113</v>
      </c>
      <c r="E1419" s="18" t="s">
        <v>73</v>
      </c>
      <c r="F1419" s="18" t="s">
        <v>55</v>
      </c>
      <c r="G1419" s="18">
        <v>965</v>
      </c>
    </row>
    <row r="1420" spans="1:7" x14ac:dyDescent="0.2">
      <c r="A1420" s="18" t="s">
        <v>85</v>
      </c>
      <c r="B1420" s="18" t="s">
        <v>193</v>
      </c>
      <c r="C1420" s="18" t="s">
        <v>195</v>
      </c>
      <c r="D1420" s="18">
        <v>120</v>
      </c>
      <c r="E1420" s="18" t="s">
        <v>58</v>
      </c>
      <c r="F1420" s="18" t="s">
        <v>55</v>
      </c>
      <c r="G1420" s="18">
        <v>691</v>
      </c>
    </row>
    <row r="1421" spans="1:7" x14ac:dyDescent="0.2">
      <c r="A1421" s="18" t="s">
        <v>85</v>
      </c>
      <c r="B1421" s="18" t="s">
        <v>193</v>
      </c>
      <c r="C1421" s="18" t="s">
        <v>195</v>
      </c>
      <c r="D1421" s="18">
        <v>121</v>
      </c>
      <c r="E1421" s="18" t="s">
        <v>59</v>
      </c>
      <c r="F1421" s="18" t="s">
        <v>55</v>
      </c>
      <c r="G1421" s="18">
        <v>1389</v>
      </c>
    </row>
    <row r="1422" spans="1:7" x14ac:dyDescent="0.2">
      <c r="A1422" s="18" t="s">
        <v>85</v>
      </c>
      <c r="B1422" s="18" t="s">
        <v>193</v>
      </c>
      <c r="C1422" s="18" t="s">
        <v>195</v>
      </c>
      <c r="D1422" s="18">
        <v>122</v>
      </c>
      <c r="E1422" s="18" t="s">
        <v>74</v>
      </c>
      <c r="F1422" s="18" t="s">
        <v>55</v>
      </c>
      <c r="G1422" s="18">
        <v>431</v>
      </c>
    </row>
    <row r="1423" spans="1:7" x14ac:dyDescent="0.2">
      <c r="A1423" s="18" t="s">
        <v>85</v>
      </c>
      <c r="B1423" s="18" t="s">
        <v>193</v>
      </c>
      <c r="C1423" s="18" t="s">
        <v>195</v>
      </c>
      <c r="D1423" s="18">
        <v>123</v>
      </c>
      <c r="E1423" s="18" t="s">
        <v>75</v>
      </c>
      <c r="F1423" s="18" t="s">
        <v>55</v>
      </c>
      <c r="G1423" s="18">
        <v>1678</v>
      </c>
    </row>
    <row r="1424" spans="1:7" x14ac:dyDescent="0.2">
      <c r="A1424" s="18" t="s">
        <v>85</v>
      </c>
      <c r="B1424" s="18" t="s">
        <v>193</v>
      </c>
      <c r="C1424" s="18" t="s">
        <v>195</v>
      </c>
      <c r="D1424" s="18">
        <v>13</v>
      </c>
      <c r="E1424" s="18" t="s">
        <v>135</v>
      </c>
      <c r="F1424" s="18" t="s">
        <v>33</v>
      </c>
      <c r="G1424" s="18">
        <v>622</v>
      </c>
    </row>
    <row r="1425" spans="1:7" x14ac:dyDescent="0.2">
      <c r="A1425" s="18" t="s">
        <v>85</v>
      </c>
      <c r="B1425" s="18" t="s">
        <v>193</v>
      </c>
      <c r="C1425" s="18" t="s">
        <v>195</v>
      </c>
      <c r="D1425" s="18">
        <v>130</v>
      </c>
      <c r="E1425" s="18" t="s">
        <v>60</v>
      </c>
      <c r="F1425" s="18" t="s">
        <v>55</v>
      </c>
      <c r="G1425" s="18">
        <v>3687</v>
      </c>
    </row>
    <row r="1426" spans="1:7" x14ac:dyDescent="0.2">
      <c r="A1426" s="18" t="s">
        <v>85</v>
      </c>
      <c r="B1426" s="18" t="s">
        <v>193</v>
      </c>
      <c r="C1426" s="18" t="s">
        <v>195</v>
      </c>
      <c r="D1426" s="18">
        <v>131</v>
      </c>
      <c r="E1426" s="18" t="s">
        <v>61</v>
      </c>
      <c r="F1426" s="18" t="s">
        <v>55</v>
      </c>
      <c r="G1426" s="18">
        <v>31</v>
      </c>
    </row>
    <row r="1427" spans="1:7" x14ac:dyDescent="0.2">
      <c r="A1427" s="18" t="s">
        <v>85</v>
      </c>
      <c r="B1427" s="18" t="s">
        <v>193</v>
      </c>
      <c r="C1427" s="18" t="s">
        <v>195</v>
      </c>
      <c r="D1427" s="18">
        <v>132</v>
      </c>
      <c r="E1427" s="18" t="s">
        <v>46</v>
      </c>
      <c r="F1427" s="18" t="s">
        <v>55</v>
      </c>
      <c r="G1427" s="18">
        <v>541</v>
      </c>
    </row>
    <row r="1428" spans="1:7" x14ac:dyDescent="0.2">
      <c r="A1428" s="18" t="s">
        <v>85</v>
      </c>
      <c r="B1428" s="18" t="s">
        <v>193</v>
      </c>
      <c r="C1428" s="18" t="s">
        <v>195</v>
      </c>
      <c r="D1428" s="18">
        <v>133</v>
      </c>
      <c r="E1428" s="18" t="s">
        <v>62</v>
      </c>
      <c r="F1428" s="18" t="s">
        <v>55</v>
      </c>
      <c r="G1428" s="18">
        <v>227</v>
      </c>
    </row>
    <row r="1429" spans="1:7" x14ac:dyDescent="0.2">
      <c r="A1429" s="18" t="s">
        <v>85</v>
      </c>
      <c r="B1429" s="18" t="s">
        <v>193</v>
      </c>
      <c r="C1429" s="18" t="s">
        <v>195</v>
      </c>
      <c r="D1429" s="18">
        <v>134</v>
      </c>
      <c r="E1429" s="18" t="s">
        <v>76</v>
      </c>
      <c r="F1429" s="18" t="s">
        <v>55</v>
      </c>
      <c r="G1429" s="18">
        <v>592</v>
      </c>
    </row>
    <row r="1430" spans="1:7" x14ac:dyDescent="0.2">
      <c r="A1430" s="18" t="s">
        <v>85</v>
      </c>
      <c r="B1430" s="18" t="s">
        <v>193</v>
      </c>
      <c r="C1430" s="18" t="s">
        <v>195</v>
      </c>
      <c r="D1430" s="18">
        <v>135</v>
      </c>
      <c r="E1430" s="18" t="s">
        <v>79</v>
      </c>
      <c r="F1430" s="18" t="s">
        <v>55</v>
      </c>
      <c r="G1430" s="18">
        <v>57</v>
      </c>
    </row>
    <row r="1431" spans="1:7" x14ac:dyDescent="0.2">
      <c r="A1431" s="18" t="s">
        <v>85</v>
      </c>
      <c r="B1431" s="18" t="s">
        <v>193</v>
      </c>
      <c r="C1431" s="18" t="s">
        <v>195</v>
      </c>
      <c r="D1431" s="18">
        <v>14</v>
      </c>
      <c r="E1431" s="18" t="s">
        <v>75</v>
      </c>
      <c r="F1431" s="18" t="s">
        <v>33</v>
      </c>
      <c r="G1431" s="18">
        <v>11</v>
      </c>
    </row>
    <row r="1432" spans="1:7" x14ac:dyDescent="0.2">
      <c r="A1432" s="18" t="s">
        <v>85</v>
      </c>
      <c r="B1432" s="18" t="s">
        <v>193</v>
      </c>
      <c r="C1432" s="18" t="s">
        <v>195</v>
      </c>
      <c r="D1432" s="18">
        <v>140</v>
      </c>
      <c r="E1432" s="18" t="s">
        <v>63</v>
      </c>
      <c r="F1432" s="18" t="s">
        <v>55</v>
      </c>
      <c r="G1432" s="18">
        <v>118</v>
      </c>
    </row>
    <row r="1433" spans="1:7" x14ac:dyDescent="0.2">
      <c r="A1433" s="18" t="s">
        <v>85</v>
      </c>
      <c r="B1433" s="18" t="s">
        <v>193</v>
      </c>
      <c r="C1433" s="18" t="s">
        <v>195</v>
      </c>
      <c r="D1433" s="18">
        <v>141</v>
      </c>
      <c r="E1433" s="18" t="s">
        <v>64</v>
      </c>
      <c r="F1433" s="18" t="s">
        <v>55</v>
      </c>
      <c r="G1433" s="18">
        <v>2481</v>
      </c>
    </row>
    <row r="1434" spans="1:7" x14ac:dyDescent="0.2">
      <c r="A1434" s="18" t="s">
        <v>85</v>
      </c>
      <c r="B1434" s="18" t="s">
        <v>193</v>
      </c>
      <c r="C1434" s="18" t="s">
        <v>195</v>
      </c>
      <c r="D1434" s="18">
        <v>142</v>
      </c>
      <c r="E1434" s="18" t="s">
        <v>117</v>
      </c>
      <c r="F1434" s="18" t="s">
        <v>55</v>
      </c>
      <c r="G1434" s="18">
        <v>1517</v>
      </c>
    </row>
    <row r="1435" spans="1:7" x14ac:dyDescent="0.2">
      <c r="A1435" s="18" t="s">
        <v>85</v>
      </c>
      <c r="B1435" s="18" t="s">
        <v>193</v>
      </c>
      <c r="C1435" s="18" t="s">
        <v>195</v>
      </c>
      <c r="D1435" s="18">
        <v>143</v>
      </c>
      <c r="E1435" s="18" t="s">
        <v>77</v>
      </c>
      <c r="F1435" s="18" t="s">
        <v>55</v>
      </c>
      <c r="G1435" s="18">
        <v>158</v>
      </c>
    </row>
    <row r="1436" spans="1:7" x14ac:dyDescent="0.2">
      <c r="A1436" s="18" t="s">
        <v>85</v>
      </c>
      <c r="B1436" s="18" t="s">
        <v>193</v>
      </c>
      <c r="C1436" s="18" t="s">
        <v>195</v>
      </c>
      <c r="D1436" s="18">
        <v>144</v>
      </c>
      <c r="E1436" s="18" t="s">
        <v>81</v>
      </c>
      <c r="F1436" s="18" t="s">
        <v>55</v>
      </c>
      <c r="G1436" s="18">
        <v>255</v>
      </c>
    </row>
    <row r="1437" spans="1:7" x14ac:dyDescent="0.2">
      <c r="A1437" s="18" t="s">
        <v>85</v>
      </c>
      <c r="B1437" s="18" t="s">
        <v>193</v>
      </c>
      <c r="C1437" s="18" t="s">
        <v>195</v>
      </c>
      <c r="D1437" s="18">
        <v>15</v>
      </c>
      <c r="E1437" s="18" t="s">
        <v>64</v>
      </c>
      <c r="F1437" s="18" t="s">
        <v>33</v>
      </c>
      <c r="G1437" s="18">
        <v>56</v>
      </c>
    </row>
    <row r="1438" spans="1:7" x14ac:dyDescent="0.2">
      <c r="A1438" s="18" t="s">
        <v>85</v>
      </c>
      <c r="B1438" s="18" t="s">
        <v>193</v>
      </c>
      <c r="C1438" s="18" t="s">
        <v>195</v>
      </c>
      <c r="D1438" s="18">
        <v>20</v>
      </c>
      <c r="E1438" s="18" t="s">
        <v>35</v>
      </c>
      <c r="F1438" s="18" t="s">
        <v>36</v>
      </c>
      <c r="G1438" s="18">
        <v>2989</v>
      </c>
    </row>
    <row r="1439" spans="1:7" x14ac:dyDescent="0.2">
      <c r="A1439" s="18" t="s">
        <v>85</v>
      </c>
      <c r="B1439" s="18" t="s">
        <v>193</v>
      </c>
      <c r="C1439" s="18" t="s">
        <v>195</v>
      </c>
      <c r="D1439" s="18">
        <v>21</v>
      </c>
      <c r="E1439" s="18" t="s">
        <v>37</v>
      </c>
      <c r="F1439" s="18" t="s">
        <v>36</v>
      </c>
      <c r="G1439" s="18">
        <v>1746</v>
      </c>
    </row>
    <row r="1440" spans="1:7" x14ac:dyDescent="0.2">
      <c r="A1440" s="18" t="s">
        <v>85</v>
      </c>
      <c r="B1440" s="18" t="s">
        <v>193</v>
      </c>
      <c r="C1440" s="18" t="s">
        <v>195</v>
      </c>
      <c r="D1440" s="18">
        <v>22</v>
      </c>
      <c r="E1440" s="18" t="s">
        <v>38</v>
      </c>
      <c r="F1440" s="18" t="s">
        <v>36</v>
      </c>
      <c r="G1440" s="18">
        <v>759</v>
      </c>
    </row>
    <row r="1441" spans="1:7" x14ac:dyDescent="0.2">
      <c r="A1441" s="18" t="s">
        <v>85</v>
      </c>
      <c r="B1441" s="18" t="s">
        <v>193</v>
      </c>
      <c r="C1441" s="18" t="s">
        <v>195</v>
      </c>
      <c r="D1441" s="18">
        <v>23</v>
      </c>
      <c r="E1441" s="18" t="s">
        <v>39</v>
      </c>
      <c r="F1441" s="18" t="s">
        <v>36</v>
      </c>
      <c r="G1441" s="18">
        <v>8398</v>
      </c>
    </row>
    <row r="1442" spans="1:7" x14ac:dyDescent="0.2">
      <c r="A1442" s="18" t="s">
        <v>85</v>
      </c>
      <c r="B1442" s="18" t="s">
        <v>193</v>
      </c>
      <c r="C1442" s="18" t="s">
        <v>195</v>
      </c>
      <c r="D1442" s="18">
        <v>24</v>
      </c>
      <c r="E1442" s="18" t="s">
        <v>64</v>
      </c>
      <c r="F1442" s="18" t="s">
        <v>36</v>
      </c>
      <c r="G1442" s="18">
        <v>772</v>
      </c>
    </row>
    <row r="1443" spans="1:7" x14ac:dyDescent="0.2">
      <c r="A1443" s="18" t="s">
        <v>85</v>
      </c>
      <c r="B1443" s="18" t="s">
        <v>193</v>
      </c>
      <c r="C1443" s="18" t="s">
        <v>195</v>
      </c>
      <c r="D1443" s="18">
        <v>25</v>
      </c>
      <c r="E1443" s="18" t="s">
        <v>35</v>
      </c>
      <c r="F1443" s="18" t="s">
        <v>36</v>
      </c>
      <c r="G1443" s="18">
        <v>24</v>
      </c>
    </row>
    <row r="1444" spans="1:7" x14ac:dyDescent="0.2">
      <c r="A1444" s="18" t="s">
        <v>85</v>
      </c>
      <c r="B1444" s="18" t="s">
        <v>193</v>
      </c>
      <c r="C1444" s="18" t="s">
        <v>195</v>
      </c>
      <c r="D1444" s="18">
        <v>26</v>
      </c>
      <c r="E1444" s="18" t="s">
        <v>64</v>
      </c>
      <c r="F1444" s="18" t="s">
        <v>36</v>
      </c>
      <c r="G1444" s="18">
        <v>7</v>
      </c>
    </row>
    <row r="1445" spans="1:7" x14ac:dyDescent="0.2">
      <c r="A1445" s="18" t="s">
        <v>85</v>
      </c>
      <c r="B1445" s="18" t="s">
        <v>193</v>
      </c>
      <c r="C1445" s="18" t="s">
        <v>195</v>
      </c>
      <c r="D1445" s="18">
        <v>30</v>
      </c>
      <c r="E1445" s="18" t="s">
        <v>40</v>
      </c>
      <c r="F1445" s="18" t="s">
        <v>36</v>
      </c>
      <c r="G1445" s="18">
        <v>312</v>
      </c>
    </row>
    <row r="1446" spans="1:7" x14ac:dyDescent="0.2">
      <c r="A1446" s="18" t="s">
        <v>85</v>
      </c>
      <c r="B1446" s="18" t="s">
        <v>193</v>
      </c>
      <c r="C1446" s="18" t="s">
        <v>195</v>
      </c>
      <c r="D1446" s="18">
        <v>31</v>
      </c>
      <c r="E1446" s="18" t="s">
        <v>41</v>
      </c>
      <c r="F1446" s="18" t="s">
        <v>36</v>
      </c>
      <c r="G1446" s="18">
        <v>5829</v>
      </c>
    </row>
    <row r="1447" spans="1:7" x14ac:dyDescent="0.2">
      <c r="A1447" s="18" t="s">
        <v>85</v>
      </c>
      <c r="B1447" s="18" t="s">
        <v>193</v>
      </c>
      <c r="C1447" s="18" t="s">
        <v>195</v>
      </c>
      <c r="D1447" s="18">
        <v>32</v>
      </c>
      <c r="E1447" s="18" t="s">
        <v>42</v>
      </c>
      <c r="F1447" s="18" t="s">
        <v>36</v>
      </c>
      <c r="G1447" s="18">
        <v>71</v>
      </c>
    </row>
    <row r="1448" spans="1:7" x14ac:dyDescent="0.2">
      <c r="A1448" s="18" t="s">
        <v>85</v>
      </c>
      <c r="B1448" s="18" t="s">
        <v>193</v>
      </c>
      <c r="C1448" s="18" t="s">
        <v>195</v>
      </c>
      <c r="D1448" s="18">
        <v>33</v>
      </c>
      <c r="E1448" s="18" t="s">
        <v>43</v>
      </c>
      <c r="F1448" s="18" t="s">
        <v>36</v>
      </c>
      <c r="G1448" s="18">
        <v>129</v>
      </c>
    </row>
    <row r="1449" spans="1:7" x14ac:dyDescent="0.2">
      <c r="A1449" s="18" t="s">
        <v>85</v>
      </c>
      <c r="B1449" s="18" t="s">
        <v>193</v>
      </c>
      <c r="C1449" s="18" t="s">
        <v>195</v>
      </c>
      <c r="D1449" s="18">
        <v>34</v>
      </c>
      <c r="E1449" s="18" t="s">
        <v>44</v>
      </c>
      <c r="F1449" s="18" t="s">
        <v>36</v>
      </c>
      <c r="G1449" s="18">
        <v>33</v>
      </c>
    </row>
    <row r="1450" spans="1:7" x14ac:dyDescent="0.2">
      <c r="A1450" s="18" t="s">
        <v>85</v>
      </c>
      <c r="B1450" s="18" t="s">
        <v>193</v>
      </c>
      <c r="C1450" s="18" t="s">
        <v>195</v>
      </c>
      <c r="D1450" s="18">
        <v>35</v>
      </c>
      <c r="E1450" s="18" t="s">
        <v>79</v>
      </c>
      <c r="F1450" s="18" t="s">
        <v>36</v>
      </c>
      <c r="G1450" s="18">
        <v>174</v>
      </c>
    </row>
    <row r="1451" spans="1:7" x14ac:dyDescent="0.2">
      <c r="A1451" s="18" t="s">
        <v>85</v>
      </c>
      <c r="B1451" s="18" t="s">
        <v>193</v>
      </c>
      <c r="C1451" s="18" t="s">
        <v>195</v>
      </c>
      <c r="D1451" s="18">
        <v>36</v>
      </c>
      <c r="E1451" s="18" t="s">
        <v>64</v>
      </c>
      <c r="F1451" s="18" t="s">
        <v>36</v>
      </c>
      <c r="G1451" s="18">
        <v>376</v>
      </c>
    </row>
    <row r="1452" spans="1:7" x14ac:dyDescent="0.2">
      <c r="A1452" s="18" t="s">
        <v>85</v>
      </c>
      <c r="B1452" s="18" t="s">
        <v>193</v>
      </c>
      <c r="C1452" s="18" t="s">
        <v>195</v>
      </c>
      <c r="D1452" s="18">
        <v>40</v>
      </c>
      <c r="E1452" s="18" t="s">
        <v>40</v>
      </c>
      <c r="F1452" s="18" t="s">
        <v>36</v>
      </c>
      <c r="G1452" s="18">
        <v>9</v>
      </c>
    </row>
    <row r="1453" spans="1:7" x14ac:dyDescent="0.2">
      <c r="A1453" s="18" t="s">
        <v>85</v>
      </c>
      <c r="B1453" s="18" t="s">
        <v>193</v>
      </c>
      <c r="C1453" s="18" t="s">
        <v>195</v>
      </c>
      <c r="D1453" s="18">
        <v>41</v>
      </c>
      <c r="E1453" s="18" t="s">
        <v>41</v>
      </c>
      <c r="F1453" s="18" t="s">
        <v>36</v>
      </c>
      <c r="G1453" s="18">
        <v>146</v>
      </c>
    </row>
    <row r="1454" spans="1:7" x14ac:dyDescent="0.2">
      <c r="A1454" s="18" t="s">
        <v>85</v>
      </c>
      <c r="B1454" s="18" t="s">
        <v>193</v>
      </c>
      <c r="C1454" s="18" t="s">
        <v>195</v>
      </c>
      <c r="D1454" s="18">
        <v>42</v>
      </c>
      <c r="E1454" s="18" t="s">
        <v>42</v>
      </c>
      <c r="F1454" s="18" t="s">
        <v>36</v>
      </c>
      <c r="G1454" s="18">
        <v>16</v>
      </c>
    </row>
    <row r="1455" spans="1:7" x14ac:dyDescent="0.2">
      <c r="A1455" s="18" t="s">
        <v>85</v>
      </c>
      <c r="B1455" s="18" t="s">
        <v>193</v>
      </c>
      <c r="C1455" s="18" t="s">
        <v>195</v>
      </c>
      <c r="D1455" s="18">
        <v>43</v>
      </c>
      <c r="E1455" s="18" t="s">
        <v>43</v>
      </c>
      <c r="F1455" s="18" t="s">
        <v>36</v>
      </c>
      <c r="G1455" s="18">
        <v>1</v>
      </c>
    </row>
    <row r="1456" spans="1:7" x14ac:dyDescent="0.2">
      <c r="A1456" s="18" t="s">
        <v>85</v>
      </c>
      <c r="B1456" s="18" t="s">
        <v>193</v>
      </c>
      <c r="C1456" s="18" t="s">
        <v>195</v>
      </c>
      <c r="D1456" s="18">
        <v>44</v>
      </c>
      <c r="E1456" s="18" t="s">
        <v>44</v>
      </c>
      <c r="F1456" s="18" t="s">
        <v>36</v>
      </c>
      <c r="G1456" s="18">
        <v>3</v>
      </c>
    </row>
    <row r="1457" spans="1:7" x14ac:dyDescent="0.2">
      <c r="A1457" s="18" t="s">
        <v>85</v>
      </c>
      <c r="B1457" s="18" t="s">
        <v>193</v>
      </c>
      <c r="C1457" s="18" t="s">
        <v>195</v>
      </c>
      <c r="D1457" s="18">
        <v>45</v>
      </c>
      <c r="E1457" s="18" t="s">
        <v>79</v>
      </c>
      <c r="F1457" s="18" t="s">
        <v>36</v>
      </c>
      <c r="G1457" s="18">
        <v>7</v>
      </c>
    </row>
    <row r="1458" spans="1:7" x14ac:dyDescent="0.2">
      <c r="A1458" s="18" t="s">
        <v>85</v>
      </c>
      <c r="B1458" s="18" t="s">
        <v>193</v>
      </c>
      <c r="C1458" s="18" t="s">
        <v>195</v>
      </c>
      <c r="D1458" s="18">
        <v>46</v>
      </c>
      <c r="E1458" s="18" t="s">
        <v>64</v>
      </c>
      <c r="F1458" s="18" t="s">
        <v>36</v>
      </c>
      <c r="G1458" s="18">
        <v>43</v>
      </c>
    </row>
    <row r="1459" spans="1:7" x14ac:dyDescent="0.2">
      <c r="A1459" s="18" t="s">
        <v>85</v>
      </c>
      <c r="B1459" s="18" t="s">
        <v>193</v>
      </c>
      <c r="C1459" s="18" t="s">
        <v>195</v>
      </c>
      <c r="D1459" s="18">
        <v>50</v>
      </c>
      <c r="E1459" s="18" t="s">
        <v>40</v>
      </c>
      <c r="F1459" s="18" t="s">
        <v>36</v>
      </c>
      <c r="G1459" s="18">
        <v>16</v>
      </c>
    </row>
    <row r="1460" spans="1:7" x14ac:dyDescent="0.2">
      <c r="A1460" s="18" t="s">
        <v>85</v>
      </c>
      <c r="B1460" s="18" t="s">
        <v>193</v>
      </c>
      <c r="C1460" s="18" t="s">
        <v>195</v>
      </c>
      <c r="D1460" s="18">
        <v>51</v>
      </c>
      <c r="E1460" s="18" t="s">
        <v>41</v>
      </c>
      <c r="F1460" s="18" t="s">
        <v>36</v>
      </c>
      <c r="G1460" s="18">
        <v>210</v>
      </c>
    </row>
    <row r="1461" spans="1:7" x14ac:dyDescent="0.2">
      <c r="A1461" s="18" t="s">
        <v>85</v>
      </c>
      <c r="B1461" s="18" t="s">
        <v>193</v>
      </c>
      <c r="C1461" s="18" t="s">
        <v>195</v>
      </c>
      <c r="D1461" s="18">
        <v>52</v>
      </c>
      <c r="E1461" s="18" t="s">
        <v>42</v>
      </c>
      <c r="F1461" s="18" t="s">
        <v>36</v>
      </c>
      <c r="G1461" s="18">
        <v>4</v>
      </c>
    </row>
    <row r="1462" spans="1:7" x14ac:dyDescent="0.2">
      <c r="A1462" s="18" t="s">
        <v>85</v>
      </c>
      <c r="B1462" s="18" t="s">
        <v>193</v>
      </c>
      <c r="C1462" s="18" t="s">
        <v>195</v>
      </c>
      <c r="D1462" s="18">
        <v>53</v>
      </c>
      <c r="E1462" s="18" t="s">
        <v>43</v>
      </c>
      <c r="F1462" s="18" t="s">
        <v>36</v>
      </c>
      <c r="G1462" s="18">
        <v>48</v>
      </c>
    </row>
    <row r="1463" spans="1:7" x14ac:dyDescent="0.2">
      <c r="A1463" s="18" t="s">
        <v>85</v>
      </c>
      <c r="B1463" s="18" t="s">
        <v>193</v>
      </c>
      <c r="C1463" s="18" t="s">
        <v>195</v>
      </c>
      <c r="D1463" s="18">
        <v>54</v>
      </c>
      <c r="E1463" s="18" t="s">
        <v>44</v>
      </c>
      <c r="F1463" s="18" t="s">
        <v>36</v>
      </c>
      <c r="G1463" s="18">
        <v>11</v>
      </c>
    </row>
    <row r="1464" spans="1:7" x14ac:dyDescent="0.2">
      <c r="A1464" s="18" t="s">
        <v>85</v>
      </c>
      <c r="B1464" s="18" t="s">
        <v>193</v>
      </c>
      <c r="C1464" s="18" t="s">
        <v>195</v>
      </c>
      <c r="D1464" s="18">
        <v>55</v>
      </c>
      <c r="E1464" s="18" t="s">
        <v>79</v>
      </c>
      <c r="F1464" s="18" t="s">
        <v>36</v>
      </c>
      <c r="G1464" s="18">
        <v>12</v>
      </c>
    </row>
    <row r="1465" spans="1:7" x14ac:dyDescent="0.2">
      <c r="A1465" s="18" t="s">
        <v>85</v>
      </c>
      <c r="B1465" s="18" t="s">
        <v>193</v>
      </c>
      <c r="C1465" s="18" t="s">
        <v>195</v>
      </c>
      <c r="D1465" s="18">
        <v>56</v>
      </c>
      <c r="E1465" s="18" t="s">
        <v>64</v>
      </c>
      <c r="F1465" s="18" t="s">
        <v>36</v>
      </c>
      <c r="G1465" s="18">
        <v>40</v>
      </c>
    </row>
    <row r="1466" spans="1:7" x14ac:dyDescent="0.2">
      <c r="A1466" s="18" t="s">
        <v>85</v>
      </c>
      <c r="B1466" s="18" t="s">
        <v>193</v>
      </c>
      <c r="C1466" s="18" t="s">
        <v>195</v>
      </c>
      <c r="D1466" s="18">
        <v>60</v>
      </c>
      <c r="E1466" s="18" t="s">
        <v>40</v>
      </c>
      <c r="F1466" s="18" t="s">
        <v>36</v>
      </c>
      <c r="G1466" s="18">
        <v>6</v>
      </c>
    </row>
    <row r="1467" spans="1:7" x14ac:dyDescent="0.2">
      <c r="A1467" s="18" t="s">
        <v>85</v>
      </c>
      <c r="B1467" s="18" t="s">
        <v>193</v>
      </c>
      <c r="C1467" s="18" t="s">
        <v>195</v>
      </c>
      <c r="D1467" s="18">
        <v>61</v>
      </c>
      <c r="E1467" s="18" t="s">
        <v>41</v>
      </c>
      <c r="F1467" s="18" t="s">
        <v>36</v>
      </c>
      <c r="G1467" s="18">
        <v>62</v>
      </c>
    </row>
    <row r="1468" spans="1:7" x14ac:dyDescent="0.2">
      <c r="A1468" s="18" t="s">
        <v>85</v>
      </c>
      <c r="B1468" s="18" t="s">
        <v>193</v>
      </c>
      <c r="C1468" s="18" t="s">
        <v>195</v>
      </c>
      <c r="D1468" s="18">
        <v>62</v>
      </c>
      <c r="E1468" s="18" t="s">
        <v>42</v>
      </c>
      <c r="F1468" s="18" t="s">
        <v>36</v>
      </c>
      <c r="G1468" s="18">
        <v>5</v>
      </c>
    </row>
    <row r="1469" spans="1:7" x14ac:dyDescent="0.2">
      <c r="A1469" s="18" t="s">
        <v>85</v>
      </c>
      <c r="B1469" s="18" t="s">
        <v>193</v>
      </c>
      <c r="C1469" s="18" t="s">
        <v>195</v>
      </c>
      <c r="D1469" s="18">
        <v>63</v>
      </c>
      <c r="E1469" s="18" t="s">
        <v>43</v>
      </c>
      <c r="F1469" s="18" t="s">
        <v>36</v>
      </c>
      <c r="G1469" s="18">
        <v>4</v>
      </c>
    </row>
    <row r="1470" spans="1:7" x14ac:dyDescent="0.2">
      <c r="A1470" s="18" t="s">
        <v>85</v>
      </c>
      <c r="B1470" s="18" t="s">
        <v>193</v>
      </c>
      <c r="C1470" s="18" t="s">
        <v>195</v>
      </c>
      <c r="D1470" s="18">
        <v>65</v>
      </c>
      <c r="E1470" s="18" t="s">
        <v>79</v>
      </c>
      <c r="F1470" s="18" t="s">
        <v>36</v>
      </c>
      <c r="G1470" s="18">
        <v>4</v>
      </c>
    </row>
    <row r="1471" spans="1:7" x14ac:dyDescent="0.2">
      <c r="A1471" s="18" t="s">
        <v>85</v>
      </c>
      <c r="B1471" s="18" t="s">
        <v>193</v>
      </c>
      <c r="C1471" s="18" t="s">
        <v>195</v>
      </c>
      <c r="D1471" s="18">
        <v>66</v>
      </c>
      <c r="E1471" s="18" t="s">
        <v>64</v>
      </c>
      <c r="F1471" s="18" t="s">
        <v>36</v>
      </c>
      <c r="G1471" s="18">
        <v>7</v>
      </c>
    </row>
    <row r="1472" spans="1:7" x14ac:dyDescent="0.2">
      <c r="A1472" s="18" t="s">
        <v>85</v>
      </c>
      <c r="B1472" s="18" t="s">
        <v>193</v>
      </c>
      <c r="C1472" s="18" t="s">
        <v>195</v>
      </c>
      <c r="D1472" s="18">
        <v>70</v>
      </c>
      <c r="E1472" s="18" t="s">
        <v>40</v>
      </c>
      <c r="F1472" s="18" t="s">
        <v>36</v>
      </c>
      <c r="G1472" s="18">
        <v>107</v>
      </c>
    </row>
    <row r="1473" spans="1:7" x14ac:dyDescent="0.2">
      <c r="A1473" s="18" t="s">
        <v>85</v>
      </c>
      <c r="B1473" s="18" t="s">
        <v>193</v>
      </c>
      <c r="C1473" s="18" t="s">
        <v>195</v>
      </c>
      <c r="D1473" s="18">
        <v>71</v>
      </c>
      <c r="E1473" s="18" t="s">
        <v>41</v>
      </c>
      <c r="F1473" s="18" t="s">
        <v>36</v>
      </c>
      <c r="G1473" s="18">
        <v>2349</v>
      </c>
    </row>
    <row r="1474" spans="1:7" x14ac:dyDescent="0.2">
      <c r="A1474" s="18" t="s">
        <v>85</v>
      </c>
      <c r="B1474" s="18" t="s">
        <v>193</v>
      </c>
      <c r="C1474" s="18" t="s">
        <v>195</v>
      </c>
      <c r="D1474" s="18">
        <v>72</v>
      </c>
      <c r="E1474" s="18" t="s">
        <v>42</v>
      </c>
      <c r="F1474" s="18" t="s">
        <v>36</v>
      </c>
      <c r="G1474" s="18">
        <v>70</v>
      </c>
    </row>
    <row r="1475" spans="1:7" x14ac:dyDescent="0.2">
      <c r="A1475" s="18" t="s">
        <v>85</v>
      </c>
      <c r="B1475" s="18" t="s">
        <v>193</v>
      </c>
      <c r="C1475" s="18" t="s">
        <v>195</v>
      </c>
      <c r="D1475" s="18">
        <v>73</v>
      </c>
      <c r="E1475" s="18" t="s">
        <v>43</v>
      </c>
      <c r="F1475" s="18" t="s">
        <v>36</v>
      </c>
      <c r="G1475" s="18">
        <v>21</v>
      </c>
    </row>
    <row r="1476" spans="1:7" x14ac:dyDescent="0.2">
      <c r="A1476" s="18" t="s">
        <v>85</v>
      </c>
      <c r="B1476" s="18" t="s">
        <v>193</v>
      </c>
      <c r="C1476" s="18" t="s">
        <v>195</v>
      </c>
      <c r="D1476" s="18">
        <v>74</v>
      </c>
      <c r="E1476" s="18" t="s">
        <v>44</v>
      </c>
      <c r="F1476" s="18" t="s">
        <v>36</v>
      </c>
      <c r="G1476" s="18">
        <v>4</v>
      </c>
    </row>
    <row r="1477" spans="1:7" x14ac:dyDescent="0.2">
      <c r="A1477" s="18" t="s">
        <v>85</v>
      </c>
      <c r="B1477" s="18" t="s">
        <v>193</v>
      </c>
      <c r="C1477" s="18" t="s">
        <v>195</v>
      </c>
      <c r="D1477" s="18">
        <v>75</v>
      </c>
      <c r="E1477" s="18" t="s">
        <v>79</v>
      </c>
      <c r="F1477" s="18" t="s">
        <v>36</v>
      </c>
      <c r="G1477" s="18">
        <v>101</v>
      </c>
    </row>
    <row r="1478" spans="1:7" x14ac:dyDescent="0.2">
      <c r="A1478" s="18" t="s">
        <v>85</v>
      </c>
      <c r="B1478" s="18" t="s">
        <v>193</v>
      </c>
      <c r="C1478" s="18" t="s">
        <v>195</v>
      </c>
      <c r="D1478" s="18">
        <v>76</v>
      </c>
      <c r="E1478" s="18" t="s">
        <v>64</v>
      </c>
      <c r="F1478" s="18" t="s">
        <v>36</v>
      </c>
      <c r="G1478" s="18">
        <v>270</v>
      </c>
    </row>
    <row r="1479" spans="1:7" x14ac:dyDescent="0.2">
      <c r="A1479" s="18" t="s">
        <v>85</v>
      </c>
      <c r="B1479" s="18" t="s">
        <v>193</v>
      </c>
      <c r="C1479" s="18" t="s">
        <v>195</v>
      </c>
      <c r="D1479" s="18">
        <v>80</v>
      </c>
      <c r="E1479" s="18" t="s">
        <v>168</v>
      </c>
      <c r="F1479" s="18" t="s">
        <v>36</v>
      </c>
      <c r="G1479" s="18">
        <v>254</v>
      </c>
    </row>
    <row r="1480" spans="1:7" x14ac:dyDescent="0.2">
      <c r="A1480" s="18" t="s">
        <v>85</v>
      </c>
      <c r="B1480" s="18" t="s">
        <v>193</v>
      </c>
      <c r="C1480" s="18" t="s">
        <v>195</v>
      </c>
      <c r="D1480" s="18">
        <v>81</v>
      </c>
      <c r="E1480" s="18" t="s">
        <v>46</v>
      </c>
      <c r="F1480" s="18" t="s">
        <v>36</v>
      </c>
      <c r="G1480" s="18">
        <v>832</v>
      </c>
    </row>
    <row r="1481" spans="1:7" x14ac:dyDescent="0.2">
      <c r="A1481" s="18" t="s">
        <v>85</v>
      </c>
      <c r="B1481" s="18" t="s">
        <v>193</v>
      </c>
      <c r="C1481" s="18" t="s">
        <v>195</v>
      </c>
      <c r="D1481" s="18">
        <v>82</v>
      </c>
      <c r="E1481" s="18" t="s">
        <v>47</v>
      </c>
      <c r="F1481" s="18" t="s">
        <v>36</v>
      </c>
      <c r="G1481" s="18">
        <v>590</v>
      </c>
    </row>
    <row r="1482" spans="1:7" x14ac:dyDescent="0.2">
      <c r="A1482" s="18" t="s">
        <v>85</v>
      </c>
      <c r="B1482" s="18" t="s">
        <v>193</v>
      </c>
      <c r="C1482" s="18" t="s">
        <v>195</v>
      </c>
      <c r="D1482" s="18">
        <v>83</v>
      </c>
      <c r="E1482" s="18" t="s">
        <v>48</v>
      </c>
      <c r="F1482" s="18" t="s">
        <v>36</v>
      </c>
      <c r="G1482" s="18">
        <v>2364</v>
      </c>
    </row>
    <row r="1483" spans="1:7" x14ac:dyDescent="0.2">
      <c r="A1483" s="18" t="s">
        <v>85</v>
      </c>
      <c r="B1483" s="18" t="s">
        <v>193</v>
      </c>
      <c r="C1483" s="18" t="s">
        <v>195</v>
      </c>
      <c r="D1483" s="18">
        <v>84</v>
      </c>
      <c r="E1483" s="18" t="s">
        <v>49</v>
      </c>
      <c r="F1483" s="18" t="s">
        <v>36</v>
      </c>
      <c r="G1483" s="18">
        <v>149</v>
      </c>
    </row>
    <row r="1484" spans="1:7" x14ac:dyDescent="0.2">
      <c r="A1484" s="18" t="s">
        <v>85</v>
      </c>
      <c r="B1484" s="18" t="s">
        <v>193</v>
      </c>
      <c r="C1484" s="18" t="s">
        <v>195</v>
      </c>
      <c r="D1484" s="18">
        <v>85</v>
      </c>
      <c r="E1484" s="18" t="s">
        <v>64</v>
      </c>
      <c r="F1484" s="18" t="s">
        <v>36</v>
      </c>
      <c r="G1484" s="18">
        <v>232</v>
      </c>
    </row>
    <row r="1485" spans="1:7" x14ac:dyDescent="0.2">
      <c r="A1485" s="18" t="s">
        <v>85</v>
      </c>
      <c r="B1485" s="18" t="s">
        <v>193</v>
      </c>
      <c r="C1485" s="18" t="s">
        <v>195</v>
      </c>
      <c r="D1485" s="18">
        <v>90</v>
      </c>
      <c r="E1485" s="18" t="s">
        <v>169</v>
      </c>
      <c r="F1485" s="18" t="s">
        <v>36</v>
      </c>
      <c r="G1485" s="18">
        <v>212</v>
      </c>
    </row>
    <row r="1486" spans="1:7" x14ac:dyDescent="0.2">
      <c r="A1486" s="18" t="s">
        <v>85</v>
      </c>
      <c r="B1486" s="18" t="s">
        <v>193</v>
      </c>
      <c r="C1486" s="18" t="s">
        <v>195</v>
      </c>
      <c r="D1486" s="18">
        <v>91</v>
      </c>
      <c r="E1486" s="18" t="s">
        <v>51</v>
      </c>
      <c r="F1486" s="18" t="s">
        <v>36</v>
      </c>
      <c r="G1486" s="18">
        <v>25</v>
      </c>
    </row>
    <row r="1487" spans="1:7" x14ac:dyDescent="0.2">
      <c r="A1487" s="18" t="s">
        <v>85</v>
      </c>
      <c r="B1487" s="18" t="s">
        <v>193</v>
      </c>
      <c r="C1487" s="18" t="s">
        <v>195</v>
      </c>
      <c r="D1487" s="18">
        <v>92</v>
      </c>
      <c r="E1487" s="18" t="s">
        <v>170</v>
      </c>
      <c r="F1487" s="18" t="s">
        <v>36</v>
      </c>
      <c r="G1487" s="18">
        <v>15</v>
      </c>
    </row>
    <row r="1488" spans="1:7" x14ac:dyDescent="0.2">
      <c r="A1488" s="18" t="s">
        <v>85</v>
      </c>
      <c r="B1488" s="18" t="s">
        <v>193</v>
      </c>
      <c r="C1488" s="18" t="s">
        <v>195</v>
      </c>
      <c r="D1488" s="18">
        <v>93</v>
      </c>
      <c r="E1488" s="18" t="s">
        <v>75</v>
      </c>
      <c r="F1488" s="18" t="s">
        <v>36</v>
      </c>
      <c r="G1488" s="18">
        <v>18</v>
      </c>
    </row>
    <row r="1489" spans="1:7" x14ac:dyDescent="0.2">
      <c r="A1489" s="18" t="s">
        <v>85</v>
      </c>
      <c r="B1489" s="18" t="s">
        <v>193</v>
      </c>
      <c r="C1489" s="18" t="s">
        <v>195</v>
      </c>
      <c r="D1489" s="18">
        <v>94</v>
      </c>
      <c r="E1489" s="18" t="s">
        <v>80</v>
      </c>
      <c r="F1489" s="18" t="s">
        <v>36</v>
      </c>
      <c r="G1489" s="18">
        <v>114</v>
      </c>
    </row>
    <row r="1490" spans="1:7" x14ac:dyDescent="0.2">
      <c r="A1490" s="18" t="s">
        <v>85</v>
      </c>
      <c r="B1490" s="18" t="s">
        <v>193</v>
      </c>
      <c r="C1490" s="18" t="s">
        <v>195</v>
      </c>
      <c r="D1490" s="18">
        <v>95</v>
      </c>
      <c r="E1490" s="18" t="s">
        <v>64</v>
      </c>
      <c r="F1490" s="18" t="s">
        <v>36</v>
      </c>
      <c r="G1490" s="18">
        <v>142</v>
      </c>
    </row>
    <row r="1491" spans="1:7" x14ac:dyDescent="0.2">
      <c r="A1491" s="18" t="s">
        <v>85</v>
      </c>
      <c r="B1491" s="18" t="s">
        <v>193</v>
      </c>
      <c r="C1491" s="18" t="s">
        <v>196</v>
      </c>
      <c r="D1491" s="18">
        <v>10</v>
      </c>
      <c r="E1491" s="18" t="s">
        <v>32</v>
      </c>
      <c r="F1491" s="18" t="s">
        <v>33</v>
      </c>
      <c r="G1491" s="18">
        <v>662</v>
      </c>
    </row>
    <row r="1492" spans="1:7" x14ac:dyDescent="0.2">
      <c r="A1492" s="18" t="s">
        <v>85</v>
      </c>
      <c r="B1492" s="18" t="s">
        <v>193</v>
      </c>
      <c r="C1492" s="18" t="s">
        <v>196</v>
      </c>
      <c r="D1492" s="18">
        <v>100</v>
      </c>
      <c r="E1492" s="18" t="s">
        <v>167</v>
      </c>
      <c r="F1492" s="18" t="s">
        <v>36</v>
      </c>
      <c r="G1492" s="18">
        <v>3339</v>
      </c>
    </row>
    <row r="1493" spans="1:7" x14ac:dyDescent="0.2">
      <c r="A1493" s="18" t="s">
        <v>85</v>
      </c>
      <c r="B1493" s="18" t="s">
        <v>193</v>
      </c>
      <c r="C1493" s="18" t="s">
        <v>196</v>
      </c>
      <c r="D1493" s="18">
        <v>11</v>
      </c>
      <c r="E1493" s="18" t="s">
        <v>134</v>
      </c>
      <c r="F1493" s="18" t="s">
        <v>33</v>
      </c>
      <c r="G1493" s="18">
        <v>361</v>
      </c>
    </row>
    <row r="1494" spans="1:7" x14ac:dyDescent="0.2">
      <c r="A1494" s="18" t="s">
        <v>85</v>
      </c>
      <c r="B1494" s="18" t="s">
        <v>193</v>
      </c>
      <c r="C1494" s="18" t="s">
        <v>196</v>
      </c>
      <c r="D1494" s="18">
        <v>110</v>
      </c>
      <c r="E1494" s="18" t="s">
        <v>54</v>
      </c>
      <c r="F1494" s="18" t="s">
        <v>55</v>
      </c>
      <c r="G1494" s="18">
        <v>327</v>
      </c>
    </row>
    <row r="1495" spans="1:7" x14ac:dyDescent="0.2">
      <c r="A1495" s="18" t="s">
        <v>85</v>
      </c>
      <c r="B1495" s="18" t="s">
        <v>193</v>
      </c>
      <c r="C1495" s="18" t="s">
        <v>196</v>
      </c>
      <c r="D1495" s="18">
        <v>111</v>
      </c>
      <c r="E1495" s="18" t="s">
        <v>56</v>
      </c>
      <c r="F1495" s="18" t="s">
        <v>55</v>
      </c>
      <c r="G1495" s="18">
        <v>648</v>
      </c>
    </row>
    <row r="1496" spans="1:7" x14ac:dyDescent="0.2">
      <c r="A1496" s="18" t="s">
        <v>85</v>
      </c>
      <c r="B1496" s="18" t="s">
        <v>193</v>
      </c>
      <c r="C1496" s="18" t="s">
        <v>196</v>
      </c>
      <c r="D1496" s="18">
        <v>112</v>
      </c>
      <c r="E1496" s="18" t="s">
        <v>57</v>
      </c>
      <c r="F1496" s="18" t="s">
        <v>55</v>
      </c>
      <c r="G1496" s="18">
        <v>814</v>
      </c>
    </row>
    <row r="1497" spans="1:7" x14ac:dyDescent="0.2">
      <c r="A1497" s="18" t="s">
        <v>85</v>
      </c>
      <c r="B1497" s="18" t="s">
        <v>193</v>
      </c>
      <c r="C1497" s="18" t="s">
        <v>196</v>
      </c>
      <c r="D1497" s="18">
        <v>113</v>
      </c>
      <c r="E1497" s="18" t="s">
        <v>73</v>
      </c>
      <c r="F1497" s="18" t="s">
        <v>55</v>
      </c>
      <c r="G1497" s="18">
        <v>1039</v>
      </c>
    </row>
    <row r="1498" spans="1:7" x14ac:dyDescent="0.2">
      <c r="A1498" s="18" t="s">
        <v>85</v>
      </c>
      <c r="B1498" s="18" t="s">
        <v>193</v>
      </c>
      <c r="C1498" s="18" t="s">
        <v>196</v>
      </c>
      <c r="D1498" s="18">
        <v>120</v>
      </c>
      <c r="E1498" s="18" t="s">
        <v>58</v>
      </c>
      <c r="F1498" s="18" t="s">
        <v>55</v>
      </c>
      <c r="G1498" s="18">
        <v>713</v>
      </c>
    </row>
    <row r="1499" spans="1:7" x14ac:dyDescent="0.2">
      <c r="A1499" s="18" t="s">
        <v>85</v>
      </c>
      <c r="B1499" s="18" t="s">
        <v>193</v>
      </c>
      <c r="C1499" s="18" t="s">
        <v>196</v>
      </c>
      <c r="D1499" s="18">
        <v>121</v>
      </c>
      <c r="E1499" s="18" t="s">
        <v>59</v>
      </c>
      <c r="F1499" s="18" t="s">
        <v>55</v>
      </c>
      <c r="G1499" s="18">
        <v>1488</v>
      </c>
    </row>
    <row r="1500" spans="1:7" x14ac:dyDescent="0.2">
      <c r="A1500" s="18" t="s">
        <v>85</v>
      </c>
      <c r="B1500" s="18" t="s">
        <v>193</v>
      </c>
      <c r="C1500" s="18" t="s">
        <v>196</v>
      </c>
      <c r="D1500" s="18">
        <v>122</v>
      </c>
      <c r="E1500" s="18" t="s">
        <v>74</v>
      </c>
      <c r="F1500" s="18" t="s">
        <v>55</v>
      </c>
      <c r="G1500" s="18">
        <v>423</v>
      </c>
    </row>
    <row r="1501" spans="1:7" x14ac:dyDescent="0.2">
      <c r="A1501" s="18" t="s">
        <v>85</v>
      </c>
      <c r="B1501" s="18" t="s">
        <v>193</v>
      </c>
      <c r="C1501" s="18" t="s">
        <v>196</v>
      </c>
      <c r="D1501" s="18">
        <v>123</v>
      </c>
      <c r="E1501" s="18" t="s">
        <v>75</v>
      </c>
      <c r="F1501" s="18" t="s">
        <v>55</v>
      </c>
      <c r="G1501" s="18">
        <v>1783</v>
      </c>
    </row>
    <row r="1502" spans="1:7" x14ac:dyDescent="0.2">
      <c r="A1502" s="18" t="s">
        <v>85</v>
      </c>
      <c r="B1502" s="18" t="s">
        <v>193</v>
      </c>
      <c r="C1502" s="18" t="s">
        <v>196</v>
      </c>
      <c r="D1502" s="18">
        <v>13</v>
      </c>
      <c r="E1502" s="18" t="s">
        <v>135</v>
      </c>
      <c r="F1502" s="18" t="s">
        <v>33</v>
      </c>
      <c r="G1502" s="18">
        <v>601</v>
      </c>
    </row>
    <row r="1503" spans="1:7" x14ac:dyDescent="0.2">
      <c r="A1503" s="18" t="s">
        <v>85</v>
      </c>
      <c r="B1503" s="18" t="s">
        <v>193</v>
      </c>
      <c r="C1503" s="18" t="s">
        <v>196</v>
      </c>
      <c r="D1503" s="18">
        <v>130</v>
      </c>
      <c r="E1503" s="18" t="s">
        <v>60</v>
      </c>
      <c r="F1503" s="18" t="s">
        <v>55</v>
      </c>
      <c r="G1503" s="18">
        <v>3909</v>
      </c>
    </row>
    <row r="1504" spans="1:7" x14ac:dyDescent="0.2">
      <c r="A1504" s="18" t="s">
        <v>85</v>
      </c>
      <c r="B1504" s="18" t="s">
        <v>193</v>
      </c>
      <c r="C1504" s="18" t="s">
        <v>196</v>
      </c>
      <c r="D1504" s="18">
        <v>131</v>
      </c>
      <c r="E1504" s="18" t="s">
        <v>61</v>
      </c>
      <c r="F1504" s="18" t="s">
        <v>55</v>
      </c>
      <c r="G1504" s="18">
        <v>32</v>
      </c>
    </row>
    <row r="1505" spans="1:7" x14ac:dyDescent="0.2">
      <c r="A1505" s="18" t="s">
        <v>85</v>
      </c>
      <c r="B1505" s="18" t="s">
        <v>193</v>
      </c>
      <c r="C1505" s="18" t="s">
        <v>196</v>
      </c>
      <c r="D1505" s="18">
        <v>132</v>
      </c>
      <c r="E1505" s="18" t="s">
        <v>46</v>
      </c>
      <c r="F1505" s="18" t="s">
        <v>55</v>
      </c>
      <c r="G1505" s="18">
        <v>625</v>
      </c>
    </row>
    <row r="1506" spans="1:7" x14ac:dyDescent="0.2">
      <c r="A1506" s="18" t="s">
        <v>85</v>
      </c>
      <c r="B1506" s="18" t="s">
        <v>193</v>
      </c>
      <c r="C1506" s="18" t="s">
        <v>196</v>
      </c>
      <c r="D1506" s="18">
        <v>133</v>
      </c>
      <c r="E1506" s="18" t="s">
        <v>62</v>
      </c>
      <c r="F1506" s="18" t="s">
        <v>55</v>
      </c>
      <c r="G1506" s="18">
        <v>189</v>
      </c>
    </row>
    <row r="1507" spans="1:7" x14ac:dyDescent="0.2">
      <c r="A1507" s="18" t="s">
        <v>85</v>
      </c>
      <c r="B1507" s="18" t="s">
        <v>193</v>
      </c>
      <c r="C1507" s="18" t="s">
        <v>196</v>
      </c>
      <c r="D1507" s="18">
        <v>134</v>
      </c>
      <c r="E1507" s="18" t="s">
        <v>76</v>
      </c>
      <c r="F1507" s="18" t="s">
        <v>55</v>
      </c>
      <c r="G1507" s="18">
        <v>688</v>
      </c>
    </row>
    <row r="1508" spans="1:7" x14ac:dyDescent="0.2">
      <c r="A1508" s="18" t="s">
        <v>85</v>
      </c>
      <c r="B1508" s="18" t="s">
        <v>193</v>
      </c>
      <c r="C1508" s="18" t="s">
        <v>196</v>
      </c>
      <c r="D1508" s="18">
        <v>135</v>
      </c>
      <c r="E1508" s="18" t="s">
        <v>79</v>
      </c>
      <c r="F1508" s="18" t="s">
        <v>55</v>
      </c>
      <c r="G1508" s="18">
        <v>83</v>
      </c>
    </row>
    <row r="1509" spans="1:7" x14ac:dyDescent="0.2">
      <c r="A1509" s="18" t="s">
        <v>85</v>
      </c>
      <c r="B1509" s="18" t="s">
        <v>193</v>
      </c>
      <c r="C1509" s="18" t="s">
        <v>196</v>
      </c>
      <c r="D1509" s="18">
        <v>14</v>
      </c>
      <c r="E1509" s="18" t="s">
        <v>75</v>
      </c>
      <c r="F1509" s="18" t="s">
        <v>33</v>
      </c>
      <c r="G1509" s="18">
        <v>12</v>
      </c>
    </row>
    <row r="1510" spans="1:7" x14ac:dyDescent="0.2">
      <c r="A1510" s="18" t="s">
        <v>85</v>
      </c>
      <c r="B1510" s="18" t="s">
        <v>193</v>
      </c>
      <c r="C1510" s="18" t="s">
        <v>196</v>
      </c>
      <c r="D1510" s="18">
        <v>140</v>
      </c>
      <c r="E1510" s="18" t="s">
        <v>63</v>
      </c>
      <c r="F1510" s="18" t="s">
        <v>55</v>
      </c>
      <c r="G1510" s="18">
        <v>130</v>
      </c>
    </row>
    <row r="1511" spans="1:7" x14ac:dyDescent="0.2">
      <c r="A1511" s="18" t="s">
        <v>85</v>
      </c>
      <c r="B1511" s="18" t="s">
        <v>193</v>
      </c>
      <c r="C1511" s="18" t="s">
        <v>196</v>
      </c>
      <c r="D1511" s="18">
        <v>141</v>
      </c>
      <c r="E1511" s="18" t="s">
        <v>64</v>
      </c>
      <c r="F1511" s="18" t="s">
        <v>55</v>
      </c>
      <c r="G1511" s="18">
        <v>2668</v>
      </c>
    </row>
    <row r="1512" spans="1:7" x14ac:dyDescent="0.2">
      <c r="A1512" s="18" t="s">
        <v>85</v>
      </c>
      <c r="B1512" s="18" t="s">
        <v>193</v>
      </c>
      <c r="C1512" s="18" t="s">
        <v>196</v>
      </c>
      <c r="D1512" s="18">
        <v>142</v>
      </c>
      <c r="E1512" s="18" t="s">
        <v>117</v>
      </c>
      <c r="F1512" s="18" t="s">
        <v>55</v>
      </c>
      <c r="G1512" s="18">
        <v>1515</v>
      </c>
    </row>
    <row r="1513" spans="1:7" x14ac:dyDescent="0.2">
      <c r="A1513" s="18" t="s">
        <v>85</v>
      </c>
      <c r="B1513" s="18" t="s">
        <v>193</v>
      </c>
      <c r="C1513" s="18" t="s">
        <v>196</v>
      </c>
      <c r="D1513" s="18">
        <v>143</v>
      </c>
      <c r="E1513" s="18" t="s">
        <v>77</v>
      </c>
      <c r="F1513" s="18" t="s">
        <v>55</v>
      </c>
      <c r="G1513" s="18">
        <v>167</v>
      </c>
    </row>
    <row r="1514" spans="1:7" x14ac:dyDescent="0.2">
      <c r="A1514" s="18" t="s">
        <v>85</v>
      </c>
      <c r="B1514" s="18" t="s">
        <v>193</v>
      </c>
      <c r="C1514" s="18" t="s">
        <v>196</v>
      </c>
      <c r="D1514" s="18">
        <v>144</v>
      </c>
      <c r="E1514" s="18" t="s">
        <v>81</v>
      </c>
      <c r="F1514" s="18" t="s">
        <v>55</v>
      </c>
      <c r="G1514" s="18">
        <v>323</v>
      </c>
    </row>
    <row r="1515" spans="1:7" x14ac:dyDescent="0.2">
      <c r="A1515" s="18" t="s">
        <v>85</v>
      </c>
      <c r="B1515" s="18" t="s">
        <v>193</v>
      </c>
      <c r="C1515" s="18" t="s">
        <v>196</v>
      </c>
      <c r="D1515" s="18">
        <v>15</v>
      </c>
      <c r="E1515" s="18" t="s">
        <v>64</v>
      </c>
      <c r="F1515" s="18" t="s">
        <v>33</v>
      </c>
      <c r="G1515" s="18">
        <v>70</v>
      </c>
    </row>
    <row r="1516" spans="1:7" x14ac:dyDescent="0.2">
      <c r="A1516" s="18" t="s">
        <v>85</v>
      </c>
      <c r="B1516" s="18" t="s">
        <v>193</v>
      </c>
      <c r="C1516" s="18" t="s">
        <v>196</v>
      </c>
      <c r="D1516" s="18">
        <v>20</v>
      </c>
      <c r="E1516" s="18" t="s">
        <v>35</v>
      </c>
      <c r="F1516" s="18" t="s">
        <v>36</v>
      </c>
      <c r="G1516" s="18">
        <v>3207</v>
      </c>
    </row>
    <row r="1517" spans="1:7" x14ac:dyDescent="0.2">
      <c r="A1517" s="18" t="s">
        <v>85</v>
      </c>
      <c r="B1517" s="18" t="s">
        <v>193</v>
      </c>
      <c r="C1517" s="18" t="s">
        <v>196</v>
      </c>
      <c r="D1517" s="18">
        <v>21</v>
      </c>
      <c r="E1517" s="18" t="s">
        <v>37</v>
      </c>
      <c r="F1517" s="18" t="s">
        <v>36</v>
      </c>
      <c r="G1517" s="18">
        <v>1900</v>
      </c>
    </row>
    <row r="1518" spans="1:7" x14ac:dyDescent="0.2">
      <c r="A1518" s="18" t="s">
        <v>85</v>
      </c>
      <c r="B1518" s="18" t="s">
        <v>193</v>
      </c>
      <c r="C1518" s="18" t="s">
        <v>196</v>
      </c>
      <c r="D1518" s="18">
        <v>22</v>
      </c>
      <c r="E1518" s="18" t="s">
        <v>38</v>
      </c>
      <c r="F1518" s="18" t="s">
        <v>36</v>
      </c>
      <c r="G1518" s="18">
        <v>819</v>
      </c>
    </row>
    <row r="1519" spans="1:7" x14ac:dyDescent="0.2">
      <c r="A1519" s="18" t="s">
        <v>85</v>
      </c>
      <c r="B1519" s="18" t="s">
        <v>193</v>
      </c>
      <c r="C1519" s="18" t="s">
        <v>196</v>
      </c>
      <c r="D1519" s="18">
        <v>23</v>
      </c>
      <c r="E1519" s="18" t="s">
        <v>39</v>
      </c>
      <c r="F1519" s="18" t="s">
        <v>36</v>
      </c>
      <c r="G1519" s="18">
        <v>8779</v>
      </c>
    </row>
    <row r="1520" spans="1:7" x14ac:dyDescent="0.2">
      <c r="A1520" s="18" t="s">
        <v>85</v>
      </c>
      <c r="B1520" s="18" t="s">
        <v>193</v>
      </c>
      <c r="C1520" s="18" t="s">
        <v>196</v>
      </c>
      <c r="D1520" s="18">
        <v>24</v>
      </c>
      <c r="E1520" s="18" t="s">
        <v>64</v>
      </c>
      <c r="F1520" s="18" t="s">
        <v>36</v>
      </c>
      <c r="G1520" s="18">
        <v>922</v>
      </c>
    </row>
    <row r="1521" spans="1:7" x14ac:dyDescent="0.2">
      <c r="A1521" s="18" t="s">
        <v>85</v>
      </c>
      <c r="B1521" s="18" t="s">
        <v>193</v>
      </c>
      <c r="C1521" s="18" t="s">
        <v>196</v>
      </c>
      <c r="D1521" s="18">
        <v>25</v>
      </c>
      <c r="E1521" s="18" t="s">
        <v>35</v>
      </c>
      <c r="F1521" s="18" t="s">
        <v>36</v>
      </c>
      <c r="G1521" s="18">
        <v>35</v>
      </c>
    </row>
    <row r="1522" spans="1:7" x14ac:dyDescent="0.2">
      <c r="A1522" s="18" t="s">
        <v>85</v>
      </c>
      <c r="B1522" s="18" t="s">
        <v>193</v>
      </c>
      <c r="C1522" s="18" t="s">
        <v>196</v>
      </c>
      <c r="D1522" s="18">
        <v>26</v>
      </c>
      <c r="E1522" s="18" t="s">
        <v>64</v>
      </c>
      <c r="F1522" s="18" t="s">
        <v>36</v>
      </c>
      <c r="G1522" s="18">
        <v>16</v>
      </c>
    </row>
    <row r="1523" spans="1:7" x14ac:dyDescent="0.2">
      <c r="A1523" s="18" t="s">
        <v>85</v>
      </c>
      <c r="B1523" s="18" t="s">
        <v>193</v>
      </c>
      <c r="C1523" s="18" t="s">
        <v>196</v>
      </c>
      <c r="D1523" s="18">
        <v>30</v>
      </c>
      <c r="E1523" s="18" t="s">
        <v>40</v>
      </c>
      <c r="F1523" s="18" t="s">
        <v>36</v>
      </c>
      <c r="G1523" s="18">
        <v>353</v>
      </c>
    </row>
    <row r="1524" spans="1:7" x14ac:dyDescent="0.2">
      <c r="A1524" s="18" t="s">
        <v>85</v>
      </c>
      <c r="B1524" s="18" t="s">
        <v>193</v>
      </c>
      <c r="C1524" s="18" t="s">
        <v>196</v>
      </c>
      <c r="D1524" s="18">
        <v>31</v>
      </c>
      <c r="E1524" s="18" t="s">
        <v>41</v>
      </c>
      <c r="F1524" s="18" t="s">
        <v>36</v>
      </c>
      <c r="G1524" s="18">
        <v>7453</v>
      </c>
    </row>
    <row r="1525" spans="1:7" x14ac:dyDescent="0.2">
      <c r="A1525" s="18" t="s">
        <v>85</v>
      </c>
      <c r="B1525" s="18" t="s">
        <v>193</v>
      </c>
      <c r="C1525" s="18" t="s">
        <v>196</v>
      </c>
      <c r="D1525" s="18">
        <v>32</v>
      </c>
      <c r="E1525" s="18" t="s">
        <v>42</v>
      </c>
      <c r="F1525" s="18" t="s">
        <v>36</v>
      </c>
      <c r="G1525" s="18">
        <v>99</v>
      </c>
    </row>
    <row r="1526" spans="1:7" x14ac:dyDescent="0.2">
      <c r="A1526" s="18" t="s">
        <v>85</v>
      </c>
      <c r="B1526" s="18" t="s">
        <v>193</v>
      </c>
      <c r="C1526" s="18" t="s">
        <v>196</v>
      </c>
      <c r="D1526" s="18">
        <v>33</v>
      </c>
      <c r="E1526" s="18" t="s">
        <v>43</v>
      </c>
      <c r="F1526" s="18" t="s">
        <v>36</v>
      </c>
      <c r="G1526" s="18">
        <v>108</v>
      </c>
    </row>
    <row r="1527" spans="1:7" x14ac:dyDescent="0.2">
      <c r="A1527" s="18" t="s">
        <v>85</v>
      </c>
      <c r="B1527" s="18" t="s">
        <v>193</v>
      </c>
      <c r="C1527" s="18" t="s">
        <v>196</v>
      </c>
      <c r="D1527" s="18">
        <v>34</v>
      </c>
      <c r="E1527" s="18" t="s">
        <v>44</v>
      </c>
      <c r="F1527" s="18" t="s">
        <v>36</v>
      </c>
      <c r="G1527" s="18">
        <v>20</v>
      </c>
    </row>
    <row r="1528" spans="1:7" x14ac:dyDescent="0.2">
      <c r="A1528" s="18" t="s">
        <v>85</v>
      </c>
      <c r="B1528" s="18" t="s">
        <v>193</v>
      </c>
      <c r="C1528" s="18" t="s">
        <v>196</v>
      </c>
      <c r="D1528" s="18">
        <v>35</v>
      </c>
      <c r="E1528" s="18" t="s">
        <v>79</v>
      </c>
      <c r="F1528" s="18" t="s">
        <v>36</v>
      </c>
      <c r="G1528" s="18">
        <v>245</v>
      </c>
    </row>
    <row r="1529" spans="1:7" x14ac:dyDescent="0.2">
      <c r="A1529" s="18" t="s">
        <v>85</v>
      </c>
      <c r="B1529" s="18" t="s">
        <v>193</v>
      </c>
      <c r="C1529" s="18" t="s">
        <v>196</v>
      </c>
      <c r="D1529" s="18">
        <v>36</v>
      </c>
      <c r="E1529" s="18" t="s">
        <v>64</v>
      </c>
      <c r="F1529" s="18" t="s">
        <v>36</v>
      </c>
      <c r="G1529" s="18">
        <v>489</v>
      </c>
    </row>
    <row r="1530" spans="1:7" x14ac:dyDescent="0.2">
      <c r="A1530" s="18" t="s">
        <v>85</v>
      </c>
      <c r="B1530" s="18" t="s">
        <v>193</v>
      </c>
      <c r="C1530" s="18" t="s">
        <v>196</v>
      </c>
      <c r="D1530" s="18">
        <v>40</v>
      </c>
      <c r="E1530" s="18" t="s">
        <v>40</v>
      </c>
      <c r="F1530" s="18" t="s">
        <v>36</v>
      </c>
      <c r="G1530" s="18">
        <v>6</v>
      </c>
    </row>
    <row r="1531" spans="1:7" x14ac:dyDescent="0.2">
      <c r="A1531" s="18" t="s">
        <v>85</v>
      </c>
      <c r="B1531" s="18" t="s">
        <v>193</v>
      </c>
      <c r="C1531" s="18" t="s">
        <v>196</v>
      </c>
      <c r="D1531" s="18">
        <v>41</v>
      </c>
      <c r="E1531" s="18" t="s">
        <v>41</v>
      </c>
      <c r="F1531" s="18" t="s">
        <v>36</v>
      </c>
      <c r="G1531" s="18">
        <v>170</v>
      </c>
    </row>
    <row r="1532" spans="1:7" x14ac:dyDescent="0.2">
      <c r="A1532" s="18" t="s">
        <v>85</v>
      </c>
      <c r="B1532" s="18" t="s">
        <v>193</v>
      </c>
      <c r="C1532" s="18" t="s">
        <v>196</v>
      </c>
      <c r="D1532" s="18">
        <v>42</v>
      </c>
      <c r="E1532" s="18" t="s">
        <v>42</v>
      </c>
      <c r="F1532" s="18" t="s">
        <v>36</v>
      </c>
      <c r="G1532" s="18">
        <v>16</v>
      </c>
    </row>
    <row r="1533" spans="1:7" x14ac:dyDescent="0.2">
      <c r="A1533" s="18" t="s">
        <v>85</v>
      </c>
      <c r="B1533" s="18" t="s">
        <v>193</v>
      </c>
      <c r="C1533" s="18" t="s">
        <v>196</v>
      </c>
      <c r="D1533" s="18">
        <v>43</v>
      </c>
      <c r="E1533" s="18" t="s">
        <v>43</v>
      </c>
      <c r="F1533" s="18" t="s">
        <v>36</v>
      </c>
      <c r="G1533" s="18">
        <v>1</v>
      </c>
    </row>
    <row r="1534" spans="1:7" x14ac:dyDescent="0.2">
      <c r="A1534" s="18" t="s">
        <v>85</v>
      </c>
      <c r="B1534" s="18" t="s">
        <v>193</v>
      </c>
      <c r="C1534" s="18" t="s">
        <v>196</v>
      </c>
      <c r="D1534" s="18">
        <v>45</v>
      </c>
      <c r="E1534" s="18" t="s">
        <v>79</v>
      </c>
      <c r="F1534" s="18" t="s">
        <v>36</v>
      </c>
      <c r="G1534" s="18">
        <v>13</v>
      </c>
    </row>
    <row r="1535" spans="1:7" x14ac:dyDescent="0.2">
      <c r="A1535" s="18" t="s">
        <v>85</v>
      </c>
      <c r="B1535" s="18" t="s">
        <v>193</v>
      </c>
      <c r="C1535" s="18" t="s">
        <v>196</v>
      </c>
      <c r="D1535" s="18">
        <v>46</v>
      </c>
      <c r="E1535" s="18" t="s">
        <v>64</v>
      </c>
      <c r="F1535" s="18" t="s">
        <v>36</v>
      </c>
      <c r="G1535" s="18">
        <v>41</v>
      </c>
    </row>
    <row r="1536" spans="1:7" x14ac:dyDescent="0.2">
      <c r="A1536" s="18" t="s">
        <v>85</v>
      </c>
      <c r="B1536" s="18" t="s">
        <v>193</v>
      </c>
      <c r="C1536" s="18" t="s">
        <v>196</v>
      </c>
      <c r="D1536" s="18">
        <v>50</v>
      </c>
      <c r="E1536" s="18" t="s">
        <v>40</v>
      </c>
      <c r="F1536" s="18" t="s">
        <v>36</v>
      </c>
      <c r="G1536" s="18">
        <v>18</v>
      </c>
    </row>
    <row r="1537" spans="1:7" x14ac:dyDescent="0.2">
      <c r="A1537" s="18" t="s">
        <v>85</v>
      </c>
      <c r="B1537" s="18" t="s">
        <v>193</v>
      </c>
      <c r="C1537" s="18" t="s">
        <v>196</v>
      </c>
      <c r="D1537" s="18">
        <v>51</v>
      </c>
      <c r="E1537" s="18" t="s">
        <v>41</v>
      </c>
      <c r="F1537" s="18" t="s">
        <v>36</v>
      </c>
      <c r="G1537" s="18">
        <v>243</v>
      </c>
    </row>
    <row r="1538" spans="1:7" x14ac:dyDescent="0.2">
      <c r="A1538" s="18" t="s">
        <v>85</v>
      </c>
      <c r="B1538" s="18" t="s">
        <v>193</v>
      </c>
      <c r="C1538" s="18" t="s">
        <v>196</v>
      </c>
      <c r="D1538" s="18">
        <v>52</v>
      </c>
      <c r="E1538" s="18" t="s">
        <v>42</v>
      </c>
      <c r="F1538" s="18" t="s">
        <v>36</v>
      </c>
      <c r="G1538" s="18">
        <v>4</v>
      </c>
    </row>
    <row r="1539" spans="1:7" x14ac:dyDescent="0.2">
      <c r="A1539" s="18" t="s">
        <v>85</v>
      </c>
      <c r="B1539" s="18" t="s">
        <v>193</v>
      </c>
      <c r="C1539" s="18" t="s">
        <v>196</v>
      </c>
      <c r="D1539" s="18">
        <v>53</v>
      </c>
      <c r="E1539" s="18" t="s">
        <v>43</v>
      </c>
      <c r="F1539" s="18" t="s">
        <v>36</v>
      </c>
      <c r="G1539" s="18">
        <v>47</v>
      </c>
    </row>
    <row r="1540" spans="1:7" x14ac:dyDescent="0.2">
      <c r="A1540" s="18" t="s">
        <v>85</v>
      </c>
      <c r="B1540" s="18" t="s">
        <v>193</v>
      </c>
      <c r="C1540" s="18" t="s">
        <v>196</v>
      </c>
      <c r="D1540" s="18">
        <v>54</v>
      </c>
      <c r="E1540" s="18" t="s">
        <v>44</v>
      </c>
      <c r="F1540" s="18" t="s">
        <v>36</v>
      </c>
      <c r="G1540" s="18">
        <v>7</v>
      </c>
    </row>
    <row r="1541" spans="1:7" x14ac:dyDescent="0.2">
      <c r="A1541" s="18" t="s">
        <v>85</v>
      </c>
      <c r="B1541" s="18" t="s">
        <v>193</v>
      </c>
      <c r="C1541" s="18" t="s">
        <v>196</v>
      </c>
      <c r="D1541" s="18">
        <v>55</v>
      </c>
      <c r="E1541" s="18" t="s">
        <v>79</v>
      </c>
      <c r="F1541" s="18" t="s">
        <v>36</v>
      </c>
      <c r="G1541" s="18">
        <v>16</v>
      </c>
    </row>
    <row r="1542" spans="1:7" x14ac:dyDescent="0.2">
      <c r="A1542" s="18" t="s">
        <v>85</v>
      </c>
      <c r="B1542" s="18" t="s">
        <v>193</v>
      </c>
      <c r="C1542" s="18" t="s">
        <v>196</v>
      </c>
      <c r="D1542" s="18">
        <v>56</v>
      </c>
      <c r="E1542" s="18" t="s">
        <v>64</v>
      </c>
      <c r="F1542" s="18" t="s">
        <v>36</v>
      </c>
      <c r="G1542" s="18">
        <v>54</v>
      </c>
    </row>
    <row r="1543" spans="1:7" x14ac:dyDescent="0.2">
      <c r="A1543" s="18" t="s">
        <v>85</v>
      </c>
      <c r="B1543" s="18" t="s">
        <v>193</v>
      </c>
      <c r="C1543" s="18" t="s">
        <v>196</v>
      </c>
      <c r="D1543" s="18">
        <v>60</v>
      </c>
      <c r="E1543" s="18" t="s">
        <v>40</v>
      </c>
      <c r="F1543" s="18" t="s">
        <v>36</v>
      </c>
      <c r="G1543" s="18">
        <v>5</v>
      </c>
    </row>
    <row r="1544" spans="1:7" x14ac:dyDescent="0.2">
      <c r="A1544" s="18" t="s">
        <v>85</v>
      </c>
      <c r="B1544" s="18" t="s">
        <v>193</v>
      </c>
      <c r="C1544" s="18" t="s">
        <v>196</v>
      </c>
      <c r="D1544" s="18">
        <v>61</v>
      </c>
      <c r="E1544" s="18" t="s">
        <v>41</v>
      </c>
      <c r="F1544" s="18" t="s">
        <v>36</v>
      </c>
      <c r="G1544" s="18">
        <v>61</v>
      </c>
    </row>
    <row r="1545" spans="1:7" x14ac:dyDescent="0.2">
      <c r="A1545" s="18" t="s">
        <v>85</v>
      </c>
      <c r="B1545" s="18" t="s">
        <v>193</v>
      </c>
      <c r="C1545" s="18" t="s">
        <v>196</v>
      </c>
      <c r="D1545" s="18">
        <v>62</v>
      </c>
      <c r="E1545" s="18" t="s">
        <v>42</v>
      </c>
      <c r="F1545" s="18" t="s">
        <v>36</v>
      </c>
      <c r="G1545" s="18">
        <v>1</v>
      </c>
    </row>
    <row r="1546" spans="1:7" x14ac:dyDescent="0.2">
      <c r="A1546" s="18" t="s">
        <v>85</v>
      </c>
      <c r="B1546" s="18" t="s">
        <v>193</v>
      </c>
      <c r="C1546" s="18" t="s">
        <v>196</v>
      </c>
      <c r="D1546" s="18">
        <v>63</v>
      </c>
      <c r="E1546" s="18" t="s">
        <v>43</v>
      </c>
      <c r="F1546" s="18" t="s">
        <v>36</v>
      </c>
      <c r="G1546" s="18">
        <v>4</v>
      </c>
    </row>
    <row r="1547" spans="1:7" x14ac:dyDescent="0.2">
      <c r="A1547" s="18" t="s">
        <v>85</v>
      </c>
      <c r="B1547" s="18" t="s">
        <v>193</v>
      </c>
      <c r="C1547" s="18" t="s">
        <v>196</v>
      </c>
      <c r="D1547" s="18">
        <v>64</v>
      </c>
      <c r="E1547" s="18" t="s">
        <v>44</v>
      </c>
      <c r="F1547" s="18" t="s">
        <v>36</v>
      </c>
      <c r="G1547" s="18">
        <v>1</v>
      </c>
    </row>
    <row r="1548" spans="1:7" x14ac:dyDescent="0.2">
      <c r="A1548" s="18" t="s">
        <v>85</v>
      </c>
      <c r="B1548" s="18" t="s">
        <v>193</v>
      </c>
      <c r="C1548" s="18" t="s">
        <v>196</v>
      </c>
      <c r="D1548" s="18">
        <v>65</v>
      </c>
      <c r="E1548" s="18" t="s">
        <v>79</v>
      </c>
      <c r="F1548" s="18" t="s">
        <v>36</v>
      </c>
      <c r="G1548" s="18">
        <v>13</v>
      </c>
    </row>
    <row r="1549" spans="1:7" x14ac:dyDescent="0.2">
      <c r="A1549" s="18" t="s">
        <v>85</v>
      </c>
      <c r="B1549" s="18" t="s">
        <v>193</v>
      </c>
      <c r="C1549" s="18" t="s">
        <v>196</v>
      </c>
      <c r="D1549" s="18">
        <v>66</v>
      </c>
      <c r="E1549" s="18" t="s">
        <v>64</v>
      </c>
      <c r="F1549" s="18" t="s">
        <v>36</v>
      </c>
      <c r="G1549" s="18">
        <v>14</v>
      </c>
    </row>
    <row r="1550" spans="1:7" x14ac:dyDescent="0.2">
      <c r="A1550" s="18" t="s">
        <v>85</v>
      </c>
      <c r="B1550" s="18" t="s">
        <v>193</v>
      </c>
      <c r="C1550" s="18" t="s">
        <v>196</v>
      </c>
      <c r="D1550" s="18">
        <v>70</v>
      </c>
      <c r="E1550" s="18" t="s">
        <v>40</v>
      </c>
      <c r="F1550" s="18" t="s">
        <v>36</v>
      </c>
      <c r="G1550" s="18">
        <v>101</v>
      </c>
    </row>
    <row r="1551" spans="1:7" x14ac:dyDescent="0.2">
      <c r="A1551" s="18" t="s">
        <v>85</v>
      </c>
      <c r="B1551" s="18" t="s">
        <v>193</v>
      </c>
      <c r="C1551" s="18" t="s">
        <v>196</v>
      </c>
      <c r="D1551" s="18">
        <v>71</v>
      </c>
      <c r="E1551" s="18" t="s">
        <v>41</v>
      </c>
      <c r="F1551" s="18" t="s">
        <v>36</v>
      </c>
      <c r="G1551" s="18">
        <v>2978</v>
      </c>
    </row>
    <row r="1552" spans="1:7" x14ac:dyDescent="0.2">
      <c r="A1552" s="18" t="s">
        <v>85</v>
      </c>
      <c r="B1552" s="18" t="s">
        <v>193</v>
      </c>
      <c r="C1552" s="18" t="s">
        <v>196</v>
      </c>
      <c r="D1552" s="18">
        <v>72</v>
      </c>
      <c r="E1552" s="18" t="s">
        <v>42</v>
      </c>
      <c r="F1552" s="18" t="s">
        <v>36</v>
      </c>
      <c r="G1552" s="18">
        <v>106</v>
      </c>
    </row>
    <row r="1553" spans="1:7" x14ac:dyDescent="0.2">
      <c r="A1553" s="18" t="s">
        <v>85</v>
      </c>
      <c r="B1553" s="18" t="s">
        <v>193</v>
      </c>
      <c r="C1553" s="18" t="s">
        <v>196</v>
      </c>
      <c r="D1553" s="18">
        <v>73</v>
      </c>
      <c r="E1553" s="18" t="s">
        <v>43</v>
      </c>
      <c r="F1553" s="18" t="s">
        <v>36</v>
      </c>
      <c r="G1553" s="18">
        <v>36</v>
      </c>
    </row>
    <row r="1554" spans="1:7" x14ac:dyDescent="0.2">
      <c r="A1554" s="18" t="s">
        <v>85</v>
      </c>
      <c r="B1554" s="18" t="s">
        <v>193</v>
      </c>
      <c r="C1554" s="18" t="s">
        <v>196</v>
      </c>
      <c r="D1554" s="18">
        <v>74</v>
      </c>
      <c r="E1554" s="18" t="s">
        <v>44</v>
      </c>
      <c r="F1554" s="18" t="s">
        <v>36</v>
      </c>
      <c r="G1554" s="18">
        <v>9</v>
      </c>
    </row>
    <row r="1555" spans="1:7" x14ac:dyDescent="0.2">
      <c r="A1555" s="18" t="s">
        <v>85</v>
      </c>
      <c r="B1555" s="18" t="s">
        <v>193</v>
      </c>
      <c r="C1555" s="18" t="s">
        <v>196</v>
      </c>
      <c r="D1555" s="18">
        <v>75</v>
      </c>
      <c r="E1555" s="18" t="s">
        <v>79</v>
      </c>
      <c r="F1555" s="18" t="s">
        <v>36</v>
      </c>
      <c r="G1555" s="18">
        <v>180</v>
      </c>
    </row>
    <row r="1556" spans="1:7" x14ac:dyDescent="0.2">
      <c r="A1556" s="18" t="s">
        <v>85</v>
      </c>
      <c r="B1556" s="18" t="s">
        <v>193</v>
      </c>
      <c r="C1556" s="18" t="s">
        <v>196</v>
      </c>
      <c r="D1556" s="18">
        <v>76</v>
      </c>
      <c r="E1556" s="18" t="s">
        <v>64</v>
      </c>
      <c r="F1556" s="18" t="s">
        <v>36</v>
      </c>
      <c r="G1556" s="18">
        <v>362</v>
      </c>
    </row>
    <row r="1557" spans="1:7" x14ac:dyDescent="0.2">
      <c r="A1557" s="18" t="s">
        <v>85</v>
      </c>
      <c r="B1557" s="18" t="s">
        <v>193</v>
      </c>
      <c r="C1557" s="18" t="s">
        <v>196</v>
      </c>
      <c r="D1557" s="18">
        <v>80</v>
      </c>
      <c r="E1557" s="18" t="s">
        <v>168</v>
      </c>
      <c r="F1557" s="18" t="s">
        <v>36</v>
      </c>
      <c r="G1557" s="18">
        <v>446</v>
      </c>
    </row>
    <row r="1558" spans="1:7" x14ac:dyDescent="0.2">
      <c r="A1558" s="18" t="s">
        <v>85</v>
      </c>
      <c r="B1558" s="18" t="s">
        <v>193</v>
      </c>
      <c r="C1558" s="18" t="s">
        <v>196</v>
      </c>
      <c r="D1558" s="18">
        <v>81</v>
      </c>
      <c r="E1558" s="18" t="s">
        <v>46</v>
      </c>
      <c r="F1558" s="18" t="s">
        <v>36</v>
      </c>
      <c r="G1558" s="18">
        <v>1043</v>
      </c>
    </row>
    <row r="1559" spans="1:7" x14ac:dyDescent="0.2">
      <c r="A1559" s="18" t="s">
        <v>85</v>
      </c>
      <c r="B1559" s="18" t="s">
        <v>193</v>
      </c>
      <c r="C1559" s="18" t="s">
        <v>196</v>
      </c>
      <c r="D1559" s="18">
        <v>82</v>
      </c>
      <c r="E1559" s="18" t="s">
        <v>47</v>
      </c>
      <c r="F1559" s="18" t="s">
        <v>36</v>
      </c>
      <c r="G1559" s="18">
        <v>733</v>
      </c>
    </row>
    <row r="1560" spans="1:7" x14ac:dyDescent="0.2">
      <c r="A1560" s="18" t="s">
        <v>85</v>
      </c>
      <c r="B1560" s="18" t="s">
        <v>193</v>
      </c>
      <c r="C1560" s="18" t="s">
        <v>196</v>
      </c>
      <c r="D1560" s="18">
        <v>83</v>
      </c>
      <c r="E1560" s="18" t="s">
        <v>48</v>
      </c>
      <c r="F1560" s="18" t="s">
        <v>36</v>
      </c>
      <c r="G1560" s="18">
        <v>2971</v>
      </c>
    </row>
    <row r="1561" spans="1:7" x14ac:dyDescent="0.2">
      <c r="A1561" s="18" t="s">
        <v>85</v>
      </c>
      <c r="B1561" s="18" t="s">
        <v>193</v>
      </c>
      <c r="C1561" s="18" t="s">
        <v>196</v>
      </c>
      <c r="D1561" s="18">
        <v>84</v>
      </c>
      <c r="E1561" s="18" t="s">
        <v>49</v>
      </c>
      <c r="F1561" s="18" t="s">
        <v>36</v>
      </c>
      <c r="G1561" s="18">
        <v>121</v>
      </c>
    </row>
    <row r="1562" spans="1:7" x14ac:dyDescent="0.2">
      <c r="A1562" s="18" t="s">
        <v>85</v>
      </c>
      <c r="B1562" s="18" t="s">
        <v>193</v>
      </c>
      <c r="C1562" s="18" t="s">
        <v>196</v>
      </c>
      <c r="D1562" s="18">
        <v>85</v>
      </c>
      <c r="E1562" s="18" t="s">
        <v>64</v>
      </c>
      <c r="F1562" s="18" t="s">
        <v>36</v>
      </c>
      <c r="G1562" s="18">
        <v>316</v>
      </c>
    </row>
    <row r="1563" spans="1:7" x14ac:dyDescent="0.2">
      <c r="A1563" s="18" t="s">
        <v>85</v>
      </c>
      <c r="B1563" s="18" t="s">
        <v>193</v>
      </c>
      <c r="C1563" s="18" t="s">
        <v>196</v>
      </c>
      <c r="D1563" s="18">
        <v>90</v>
      </c>
      <c r="E1563" s="18" t="s">
        <v>169</v>
      </c>
      <c r="F1563" s="18" t="s">
        <v>36</v>
      </c>
      <c r="G1563" s="18">
        <v>206</v>
      </c>
    </row>
    <row r="1564" spans="1:7" x14ac:dyDescent="0.2">
      <c r="A1564" s="18" t="s">
        <v>85</v>
      </c>
      <c r="B1564" s="18" t="s">
        <v>193</v>
      </c>
      <c r="C1564" s="18" t="s">
        <v>196</v>
      </c>
      <c r="D1564" s="18">
        <v>91</v>
      </c>
      <c r="E1564" s="18" t="s">
        <v>51</v>
      </c>
      <c r="F1564" s="18" t="s">
        <v>36</v>
      </c>
      <c r="G1564" s="18">
        <v>138</v>
      </c>
    </row>
    <row r="1565" spans="1:7" x14ac:dyDescent="0.2">
      <c r="A1565" s="18" t="s">
        <v>85</v>
      </c>
      <c r="B1565" s="18" t="s">
        <v>193</v>
      </c>
      <c r="C1565" s="18" t="s">
        <v>196</v>
      </c>
      <c r="D1565" s="18">
        <v>92</v>
      </c>
      <c r="E1565" s="18" t="s">
        <v>170</v>
      </c>
      <c r="F1565" s="18" t="s">
        <v>36</v>
      </c>
      <c r="G1565" s="18">
        <v>15</v>
      </c>
    </row>
    <row r="1566" spans="1:7" x14ac:dyDescent="0.2">
      <c r="A1566" s="18" t="s">
        <v>85</v>
      </c>
      <c r="B1566" s="18" t="s">
        <v>193</v>
      </c>
      <c r="C1566" s="18" t="s">
        <v>196</v>
      </c>
      <c r="D1566" s="18">
        <v>93</v>
      </c>
      <c r="E1566" s="18" t="s">
        <v>75</v>
      </c>
      <c r="F1566" s="18" t="s">
        <v>36</v>
      </c>
      <c r="G1566" s="18">
        <v>26</v>
      </c>
    </row>
    <row r="1567" spans="1:7" x14ac:dyDescent="0.2">
      <c r="A1567" s="18" t="s">
        <v>85</v>
      </c>
      <c r="B1567" s="18" t="s">
        <v>193</v>
      </c>
      <c r="C1567" s="18" t="s">
        <v>196</v>
      </c>
      <c r="D1567" s="18">
        <v>94</v>
      </c>
      <c r="E1567" s="18" t="s">
        <v>80</v>
      </c>
      <c r="F1567" s="18" t="s">
        <v>36</v>
      </c>
      <c r="G1567" s="18">
        <v>138</v>
      </c>
    </row>
    <row r="1568" spans="1:7" x14ac:dyDescent="0.2">
      <c r="A1568" s="18" t="s">
        <v>85</v>
      </c>
      <c r="B1568" s="18" t="s">
        <v>193</v>
      </c>
      <c r="C1568" s="18" t="s">
        <v>196</v>
      </c>
      <c r="D1568" s="18">
        <v>95</v>
      </c>
      <c r="E1568" s="18" t="s">
        <v>64</v>
      </c>
      <c r="F1568" s="18" t="s">
        <v>36</v>
      </c>
      <c r="G1568" s="18">
        <v>151</v>
      </c>
    </row>
    <row r="1569" spans="1:7" x14ac:dyDescent="0.2">
      <c r="A1569" s="18" t="s">
        <v>85</v>
      </c>
      <c r="B1569" s="18" t="s">
        <v>193</v>
      </c>
      <c r="C1569" s="18" t="s">
        <v>197</v>
      </c>
      <c r="D1569" s="18">
        <v>10</v>
      </c>
      <c r="E1569" s="18" t="s">
        <v>32</v>
      </c>
      <c r="F1569" s="18" t="s">
        <v>33</v>
      </c>
      <c r="G1569" s="18">
        <v>689</v>
      </c>
    </row>
    <row r="1570" spans="1:7" x14ac:dyDescent="0.2">
      <c r="A1570" s="18" t="s">
        <v>85</v>
      </c>
      <c r="B1570" s="18" t="s">
        <v>193</v>
      </c>
      <c r="C1570" s="18" t="s">
        <v>197</v>
      </c>
      <c r="D1570" s="18">
        <v>100</v>
      </c>
      <c r="E1570" s="18" t="s">
        <v>167</v>
      </c>
      <c r="F1570" s="18" t="s">
        <v>36</v>
      </c>
      <c r="G1570" s="18">
        <v>3210</v>
      </c>
    </row>
    <row r="1571" spans="1:7" x14ac:dyDescent="0.2">
      <c r="A1571" s="18" t="s">
        <v>85</v>
      </c>
      <c r="B1571" s="18" t="s">
        <v>193</v>
      </c>
      <c r="C1571" s="18" t="s">
        <v>197</v>
      </c>
      <c r="D1571" s="18">
        <v>11</v>
      </c>
      <c r="E1571" s="18" t="s">
        <v>134</v>
      </c>
      <c r="F1571" s="18" t="s">
        <v>33</v>
      </c>
      <c r="G1571" s="18">
        <v>294</v>
      </c>
    </row>
    <row r="1572" spans="1:7" x14ac:dyDescent="0.2">
      <c r="A1572" s="18" t="s">
        <v>85</v>
      </c>
      <c r="B1572" s="18" t="s">
        <v>193</v>
      </c>
      <c r="C1572" s="18" t="s">
        <v>197</v>
      </c>
      <c r="D1572" s="18">
        <v>110</v>
      </c>
      <c r="E1572" s="18" t="s">
        <v>54</v>
      </c>
      <c r="F1572" s="18" t="s">
        <v>55</v>
      </c>
      <c r="G1572" s="18">
        <v>349</v>
      </c>
    </row>
    <row r="1573" spans="1:7" x14ac:dyDescent="0.2">
      <c r="A1573" s="18" t="s">
        <v>85</v>
      </c>
      <c r="B1573" s="18" t="s">
        <v>193</v>
      </c>
      <c r="C1573" s="18" t="s">
        <v>197</v>
      </c>
      <c r="D1573" s="18">
        <v>111</v>
      </c>
      <c r="E1573" s="18" t="s">
        <v>56</v>
      </c>
      <c r="F1573" s="18" t="s">
        <v>55</v>
      </c>
      <c r="G1573" s="18">
        <v>716</v>
      </c>
    </row>
    <row r="1574" spans="1:7" x14ac:dyDescent="0.2">
      <c r="A1574" s="18" t="s">
        <v>85</v>
      </c>
      <c r="B1574" s="18" t="s">
        <v>193</v>
      </c>
      <c r="C1574" s="18" t="s">
        <v>197</v>
      </c>
      <c r="D1574" s="18">
        <v>112</v>
      </c>
      <c r="E1574" s="18" t="s">
        <v>57</v>
      </c>
      <c r="F1574" s="18" t="s">
        <v>55</v>
      </c>
      <c r="G1574" s="18">
        <v>703</v>
      </c>
    </row>
    <row r="1575" spans="1:7" x14ac:dyDescent="0.2">
      <c r="A1575" s="18" t="s">
        <v>85</v>
      </c>
      <c r="B1575" s="18" t="s">
        <v>193</v>
      </c>
      <c r="C1575" s="18" t="s">
        <v>197</v>
      </c>
      <c r="D1575" s="18">
        <v>113</v>
      </c>
      <c r="E1575" s="18" t="s">
        <v>73</v>
      </c>
      <c r="F1575" s="18" t="s">
        <v>55</v>
      </c>
      <c r="G1575" s="18">
        <v>968</v>
      </c>
    </row>
    <row r="1576" spans="1:7" x14ac:dyDescent="0.2">
      <c r="A1576" s="18" t="s">
        <v>85</v>
      </c>
      <c r="B1576" s="18" t="s">
        <v>193</v>
      </c>
      <c r="C1576" s="18" t="s">
        <v>197</v>
      </c>
      <c r="D1576" s="18">
        <v>120</v>
      </c>
      <c r="E1576" s="18" t="s">
        <v>58</v>
      </c>
      <c r="F1576" s="18" t="s">
        <v>55</v>
      </c>
      <c r="G1576" s="18">
        <v>707</v>
      </c>
    </row>
    <row r="1577" spans="1:7" x14ac:dyDescent="0.2">
      <c r="A1577" s="18" t="s">
        <v>85</v>
      </c>
      <c r="B1577" s="18" t="s">
        <v>193</v>
      </c>
      <c r="C1577" s="18" t="s">
        <v>197</v>
      </c>
      <c r="D1577" s="18">
        <v>121</v>
      </c>
      <c r="E1577" s="18" t="s">
        <v>59</v>
      </c>
      <c r="F1577" s="18" t="s">
        <v>55</v>
      </c>
      <c r="G1577" s="18">
        <v>1505</v>
      </c>
    </row>
    <row r="1578" spans="1:7" x14ac:dyDescent="0.2">
      <c r="A1578" s="18" t="s">
        <v>85</v>
      </c>
      <c r="B1578" s="18" t="s">
        <v>193</v>
      </c>
      <c r="C1578" s="18" t="s">
        <v>197</v>
      </c>
      <c r="D1578" s="18">
        <v>122</v>
      </c>
      <c r="E1578" s="18" t="s">
        <v>74</v>
      </c>
      <c r="F1578" s="18" t="s">
        <v>55</v>
      </c>
      <c r="G1578" s="18">
        <v>134</v>
      </c>
    </row>
    <row r="1579" spans="1:7" x14ac:dyDescent="0.2">
      <c r="A1579" s="18" t="s">
        <v>85</v>
      </c>
      <c r="B1579" s="18" t="s">
        <v>193</v>
      </c>
      <c r="C1579" s="18" t="s">
        <v>197</v>
      </c>
      <c r="D1579" s="18">
        <v>123</v>
      </c>
      <c r="E1579" s="18" t="s">
        <v>75</v>
      </c>
      <c r="F1579" s="18" t="s">
        <v>55</v>
      </c>
      <c r="G1579" s="18">
        <v>1576</v>
      </c>
    </row>
    <row r="1580" spans="1:7" x14ac:dyDescent="0.2">
      <c r="A1580" s="18" t="s">
        <v>85</v>
      </c>
      <c r="B1580" s="18" t="s">
        <v>193</v>
      </c>
      <c r="C1580" s="18" t="s">
        <v>197</v>
      </c>
      <c r="D1580" s="18">
        <v>13</v>
      </c>
      <c r="E1580" s="18" t="s">
        <v>135</v>
      </c>
      <c r="F1580" s="18" t="s">
        <v>33</v>
      </c>
      <c r="G1580" s="18">
        <v>741</v>
      </c>
    </row>
    <row r="1581" spans="1:7" x14ac:dyDescent="0.2">
      <c r="A1581" s="18" t="s">
        <v>85</v>
      </c>
      <c r="B1581" s="18" t="s">
        <v>193</v>
      </c>
      <c r="C1581" s="18" t="s">
        <v>197</v>
      </c>
      <c r="D1581" s="18">
        <v>130</v>
      </c>
      <c r="E1581" s="18" t="s">
        <v>60</v>
      </c>
      <c r="F1581" s="18" t="s">
        <v>55</v>
      </c>
      <c r="G1581" s="18">
        <v>2605</v>
      </c>
    </row>
    <row r="1582" spans="1:7" x14ac:dyDescent="0.2">
      <c r="A1582" s="18" t="s">
        <v>85</v>
      </c>
      <c r="B1582" s="18" t="s">
        <v>193</v>
      </c>
      <c r="C1582" s="18" t="s">
        <v>197</v>
      </c>
      <c r="D1582" s="18">
        <v>131</v>
      </c>
      <c r="E1582" s="18" t="s">
        <v>61</v>
      </c>
      <c r="F1582" s="18" t="s">
        <v>55</v>
      </c>
      <c r="G1582" s="18">
        <v>43</v>
      </c>
    </row>
    <row r="1583" spans="1:7" x14ac:dyDescent="0.2">
      <c r="A1583" s="18" t="s">
        <v>85</v>
      </c>
      <c r="B1583" s="18" t="s">
        <v>193</v>
      </c>
      <c r="C1583" s="18" t="s">
        <v>197</v>
      </c>
      <c r="D1583" s="18">
        <v>132</v>
      </c>
      <c r="E1583" s="18" t="s">
        <v>46</v>
      </c>
      <c r="F1583" s="18" t="s">
        <v>55</v>
      </c>
      <c r="G1583" s="18">
        <v>820</v>
      </c>
    </row>
    <row r="1584" spans="1:7" x14ac:dyDescent="0.2">
      <c r="A1584" s="18" t="s">
        <v>85</v>
      </c>
      <c r="B1584" s="18" t="s">
        <v>193</v>
      </c>
      <c r="C1584" s="18" t="s">
        <v>197</v>
      </c>
      <c r="D1584" s="18">
        <v>133</v>
      </c>
      <c r="E1584" s="18" t="s">
        <v>62</v>
      </c>
      <c r="F1584" s="18" t="s">
        <v>55</v>
      </c>
      <c r="G1584" s="18">
        <v>403</v>
      </c>
    </row>
    <row r="1585" spans="1:7" x14ac:dyDescent="0.2">
      <c r="A1585" s="18" t="s">
        <v>85</v>
      </c>
      <c r="B1585" s="18" t="s">
        <v>193</v>
      </c>
      <c r="C1585" s="18" t="s">
        <v>197</v>
      </c>
      <c r="D1585" s="18">
        <v>134</v>
      </c>
      <c r="E1585" s="18" t="s">
        <v>76</v>
      </c>
      <c r="F1585" s="18" t="s">
        <v>55</v>
      </c>
      <c r="G1585" s="18">
        <v>638</v>
      </c>
    </row>
    <row r="1586" spans="1:7" x14ac:dyDescent="0.2">
      <c r="A1586" s="18" t="s">
        <v>85</v>
      </c>
      <c r="B1586" s="18" t="s">
        <v>193</v>
      </c>
      <c r="C1586" s="18" t="s">
        <v>197</v>
      </c>
      <c r="D1586" s="18">
        <v>135</v>
      </c>
      <c r="E1586" s="18" t="s">
        <v>79</v>
      </c>
      <c r="F1586" s="18" t="s">
        <v>55</v>
      </c>
      <c r="G1586" s="18">
        <v>107</v>
      </c>
    </row>
    <row r="1587" spans="1:7" x14ac:dyDescent="0.2">
      <c r="A1587" s="18" t="s">
        <v>85</v>
      </c>
      <c r="B1587" s="18" t="s">
        <v>193</v>
      </c>
      <c r="C1587" s="18" t="s">
        <v>197</v>
      </c>
      <c r="D1587" s="18">
        <v>14</v>
      </c>
      <c r="E1587" s="18" t="s">
        <v>75</v>
      </c>
      <c r="F1587" s="18" t="s">
        <v>33</v>
      </c>
      <c r="G1587" s="18">
        <v>9</v>
      </c>
    </row>
    <row r="1588" spans="1:7" x14ac:dyDescent="0.2">
      <c r="A1588" s="18" t="s">
        <v>85</v>
      </c>
      <c r="B1588" s="18" t="s">
        <v>193</v>
      </c>
      <c r="C1588" s="18" t="s">
        <v>197</v>
      </c>
      <c r="D1588" s="18">
        <v>140</v>
      </c>
      <c r="E1588" s="18" t="s">
        <v>63</v>
      </c>
      <c r="F1588" s="18" t="s">
        <v>55</v>
      </c>
      <c r="G1588" s="18">
        <v>153</v>
      </c>
    </row>
    <row r="1589" spans="1:7" x14ac:dyDescent="0.2">
      <c r="A1589" s="18" t="s">
        <v>85</v>
      </c>
      <c r="B1589" s="18" t="s">
        <v>193</v>
      </c>
      <c r="C1589" s="18" t="s">
        <v>197</v>
      </c>
      <c r="D1589" s="18">
        <v>141</v>
      </c>
      <c r="E1589" s="18" t="s">
        <v>64</v>
      </c>
      <c r="F1589" s="18" t="s">
        <v>55</v>
      </c>
      <c r="G1589" s="18">
        <v>2599</v>
      </c>
    </row>
    <row r="1590" spans="1:7" x14ac:dyDescent="0.2">
      <c r="A1590" s="18" t="s">
        <v>85</v>
      </c>
      <c r="B1590" s="18" t="s">
        <v>193</v>
      </c>
      <c r="C1590" s="18" t="s">
        <v>197</v>
      </c>
      <c r="D1590" s="18">
        <v>142</v>
      </c>
      <c r="E1590" s="18" t="s">
        <v>117</v>
      </c>
      <c r="F1590" s="18" t="s">
        <v>55</v>
      </c>
      <c r="G1590" s="18">
        <v>1208</v>
      </c>
    </row>
    <row r="1591" spans="1:7" x14ac:dyDescent="0.2">
      <c r="A1591" s="18" t="s">
        <v>85</v>
      </c>
      <c r="B1591" s="18" t="s">
        <v>193</v>
      </c>
      <c r="C1591" s="18" t="s">
        <v>197</v>
      </c>
      <c r="D1591" s="18">
        <v>143</v>
      </c>
      <c r="E1591" s="18" t="s">
        <v>77</v>
      </c>
      <c r="F1591" s="18" t="s">
        <v>55</v>
      </c>
      <c r="G1591" s="18">
        <v>266</v>
      </c>
    </row>
    <row r="1592" spans="1:7" x14ac:dyDescent="0.2">
      <c r="A1592" s="18" t="s">
        <v>85</v>
      </c>
      <c r="B1592" s="18" t="s">
        <v>193</v>
      </c>
      <c r="C1592" s="18" t="s">
        <v>197</v>
      </c>
      <c r="D1592" s="18">
        <v>144</v>
      </c>
      <c r="E1592" s="18" t="s">
        <v>81</v>
      </c>
      <c r="F1592" s="18" t="s">
        <v>55</v>
      </c>
      <c r="G1592" s="18">
        <v>324</v>
      </c>
    </row>
    <row r="1593" spans="1:7" x14ac:dyDescent="0.2">
      <c r="A1593" s="18" t="s">
        <v>85</v>
      </c>
      <c r="B1593" s="18" t="s">
        <v>193</v>
      </c>
      <c r="C1593" s="18" t="s">
        <v>197</v>
      </c>
      <c r="D1593" s="18">
        <v>15</v>
      </c>
      <c r="E1593" s="18" t="s">
        <v>64</v>
      </c>
      <c r="F1593" s="18" t="s">
        <v>33</v>
      </c>
      <c r="G1593" s="18">
        <v>59</v>
      </c>
    </row>
    <row r="1594" spans="1:7" x14ac:dyDescent="0.2">
      <c r="A1594" s="18" t="s">
        <v>85</v>
      </c>
      <c r="B1594" s="18" t="s">
        <v>193</v>
      </c>
      <c r="C1594" s="18" t="s">
        <v>197</v>
      </c>
      <c r="D1594" s="18">
        <v>20</v>
      </c>
      <c r="E1594" s="18" t="s">
        <v>35</v>
      </c>
      <c r="F1594" s="18" t="s">
        <v>36</v>
      </c>
      <c r="G1594" s="18">
        <v>3366</v>
      </c>
    </row>
    <row r="1595" spans="1:7" x14ac:dyDescent="0.2">
      <c r="A1595" s="18" t="s">
        <v>85</v>
      </c>
      <c r="B1595" s="18" t="s">
        <v>193</v>
      </c>
      <c r="C1595" s="18" t="s">
        <v>197</v>
      </c>
      <c r="D1595" s="18">
        <v>21</v>
      </c>
      <c r="E1595" s="18" t="s">
        <v>37</v>
      </c>
      <c r="F1595" s="18" t="s">
        <v>36</v>
      </c>
      <c r="G1595" s="18">
        <v>1761</v>
      </c>
    </row>
    <row r="1596" spans="1:7" x14ac:dyDescent="0.2">
      <c r="A1596" s="18" t="s">
        <v>85</v>
      </c>
      <c r="B1596" s="18" t="s">
        <v>193</v>
      </c>
      <c r="C1596" s="18" t="s">
        <v>197</v>
      </c>
      <c r="D1596" s="18">
        <v>22</v>
      </c>
      <c r="E1596" s="18" t="s">
        <v>38</v>
      </c>
      <c r="F1596" s="18" t="s">
        <v>36</v>
      </c>
      <c r="G1596" s="18">
        <v>936</v>
      </c>
    </row>
    <row r="1597" spans="1:7" x14ac:dyDescent="0.2">
      <c r="A1597" s="18" t="s">
        <v>85</v>
      </c>
      <c r="B1597" s="18" t="s">
        <v>193</v>
      </c>
      <c r="C1597" s="18" t="s">
        <v>197</v>
      </c>
      <c r="D1597" s="18">
        <v>23</v>
      </c>
      <c r="E1597" s="18" t="s">
        <v>39</v>
      </c>
      <c r="F1597" s="18" t="s">
        <v>36</v>
      </c>
      <c r="G1597" s="18">
        <v>8279</v>
      </c>
    </row>
    <row r="1598" spans="1:7" x14ac:dyDescent="0.2">
      <c r="A1598" s="18" t="s">
        <v>85</v>
      </c>
      <c r="B1598" s="18" t="s">
        <v>193</v>
      </c>
      <c r="C1598" s="18" t="s">
        <v>197</v>
      </c>
      <c r="D1598" s="18">
        <v>24</v>
      </c>
      <c r="E1598" s="18" t="s">
        <v>64</v>
      </c>
      <c r="F1598" s="18" t="s">
        <v>36</v>
      </c>
      <c r="G1598" s="18">
        <v>941</v>
      </c>
    </row>
    <row r="1599" spans="1:7" x14ac:dyDescent="0.2">
      <c r="A1599" s="18" t="s">
        <v>85</v>
      </c>
      <c r="B1599" s="18" t="s">
        <v>193</v>
      </c>
      <c r="C1599" s="18" t="s">
        <v>197</v>
      </c>
      <c r="D1599" s="18">
        <v>25</v>
      </c>
      <c r="E1599" s="18" t="s">
        <v>35</v>
      </c>
      <c r="F1599" s="18" t="s">
        <v>36</v>
      </c>
      <c r="G1599" s="18">
        <v>26</v>
      </c>
    </row>
    <row r="1600" spans="1:7" x14ac:dyDescent="0.2">
      <c r="A1600" s="18" t="s">
        <v>85</v>
      </c>
      <c r="B1600" s="18" t="s">
        <v>193</v>
      </c>
      <c r="C1600" s="18" t="s">
        <v>197</v>
      </c>
      <c r="D1600" s="18">
        <v>26</v>
      </c>
      <c r="E1600" s="18" t="s">
        <v>64</v>
      </c>
      <c r="F1600" s="18" t="s">
        <v>36</v>
      </c>
      <c r="G1600" s="18">
        <v>5</v>
      </c>
    </row>
    <row r="1601" spans="1:7" x14ac:dyDescent="0.2">
      <c r="A1601" s="18" t="s">
        <v>85</v>
      </c>
      <c r="B1601" s="18" t="s">
        <v>193</v>
      </c>
      <c r="C1601" s="18" t="s">
        <v>197</v>
      </c>
      <c r="D1601" s="18">
        <v>30</v>
      </c>
      <c r="E1601" s="18" t="s">
        <v>40</v>
      </c>
      <c r="F1601" s="18" t="s">
        <v>36</v>
      </c>
      <c r="G1601" s="18">
        <v>375</v>
      </c>
    </row>
    <row r="1602" spans="1:7" x14ac:dyDescent="0.2">
      <c r="A1602" s="18" t="s">
        <v>85</v>
      </c>
      <c r="B1602" s="18" t="s">
        <v>193</v>
      </c>
      <c r="C1602" s="18" t="s">
        <v>197</v>
      </c>
      <c r="D1602" s="18">
        <v>31</v>
      </c>
      <c r="E1602" s="18" t="s">
        <v>41</v>
      </c>
      <c r="F1602" s="18" t="s">
        <v>36</v>
      </c>
      <c r="G1602" s="18">
        <v>7620</v>
      </c>
    </row>
    <row r="1603" spans="1:7" x14ac:dyDescent="0.2">
      <c r="A1603" s="18" t="s">
        <v>85</v>
      </c>
      <c r="B1603" s="18" t="s">
        <v>193</v>
      </c>
      <c r="C1603" s="18" t="s">
        <v>197</v>
      </c>
      <c r="D1603" s="18">
        <v>32</v>
      </c>
      <c r="E1603" s="18" t="s">
        <v>42</v>
      </c>
      <c r="F1603" s="18" t="s">
        <v>36</v>
      </c>
      <c r="G1603" s="18">
        <v>92</v>
      </c>
    </row>
    <row r="1604" spans="1:7" x14ac:dyDescent="0.2">
      <c r="A1604" s="18" t="s">
        <v>85</v>
      </c>
      <c r="B1604" s="18" t="s">
        <v>193</v>
      </c>
      <c r="C1604" s="18" t="s">
        <v>197</v>
      </c>
      <c r="D1604" s="18">
        <v>33</v>
      </c>
      <c r="E1604" s="18" t="s">
        <v>43</v>
      </c>
      <c r="F1604" s="18" t="s">
        <v>36</v>
      </c>
      <c r="G1604" s="18">
        <v>128</v>
      </c>
    </row>
    <row r="1605" spans="1:7" x14ac:dyDescent="0.2">
      <c r="A1605" s="18" t="s">
        <v>85</v>
      </c>
      <c r="B1605" s="18" t="s">
        <v>193</v>
      </c>
      <c r="C1605" s="18" t="s">
        <v>197</v>
      </c>
      <c r="D1605" s="18">
        <v>34</v>
      </c>
      <c r="E1605" s="18" t="s">
        <v>44</v>
      </c>
      <c r="F1605" s="18" t="s">
        <v>36</v>
      </c>
      <c r="G1605" s="18">
        <v>38</v>
      </c>
    </row>
    <row r="1606" spans="1:7" x14ac:dyDescent="0.2">
      <c r="A1606" s="18" t="s">
        <v>85</v>
      </c>
      <c r="B1606" s="18" t="s">
        <v>193</v>
      </c>
      <c r="C1606" s="18" t="s">
        <v>197</v>
      </c>
      <c r="D1606" s="18">
        <v>35</v>
      </c>
      <c r="E1606" s="18" t="s">
        <v>79</v>
      </c>
      <c r="F1606" s="18" t="s">
        <v>36</v>
      </c>
      <c r="G1606" s="18">
        <v>269</v>
      </c>
    </row>
    <row r="1607" spans="1:7" x14ac:dyDescent="0.2">
      <c r="A1607" s="18" t="s">
        <v>85</v>
      </c>
      <c r="B1607" s="18" t="s">
        <v>193</v>
      </c>
      <c r="C1607" s="18" t="s">
        <v>197</v>
      </c>
      <c r="D1607" s="18">
        <v>36</v>
      </c>
      <c r="E1607" s="18" t="s">
        <v>64</v>
      </c>
      <c r="F1607" s="18" t="s">
        <v>36</v>
      </c>
      <c r="G1607" s="18">
        <v>494</v>
      </c>
    </row>
    <row r="1608" spans="1:7" x14ac:dyDescent="0.2">
      <c r="A1608" s="18" t="s">
        <v>85</v>
      </c>
      <c r="B1608" s="18" t="s">
        <v>193</v>
      </c>
      <c r="C1608" s="18" t="s">
        <v>197</v>
      </c>
      <c r="D1608" s="18">
        <v>40</v>
      </c>
      <c r="E1608" s="18" t="s">
        <v>40</v>
      </c>
      <c r="F1608" s="18" t="s">
        <v>36</v>
      </c>
      <c r="G1608" s="18">
        <v>9</v>
      </c>
    </row>
    <row r="1609" spans="1:7" x14ac:dyDescent="0.2">
      <c r="A1609" s="18" t="s">
        <v>85</v>
      </c>
      <c r="B1609" s="18" t="s">
        <v>193</v>
      </c>
      <c r="C1609" s="18" t="s">
        <v>197</v>
      </c>
      <c r="D1609" s="18">
        <v>41</v>
      </c>
      <c r="E1609" s="18" t="s">
        <v>41</v>
      </c>
      <c r="F1609" s="18" t="s">
        <v>36</v>
      </c>
      <c r="G1609" s="18">
        <v>175</v>
      </c>
    </row>
    <row r="1610" spans="1:7" x14ac:dyDescent="0.2">
      <c r="A1610" s="18" t="s">
        <v>85</v>
      </c>
      <c r="B1610" s="18" t="s">
        <v>193</v>
      </c>
      <c r="C1610" s="18" t="s">
        <v>197</v>
      </c>
      <c r="D1610" s="18">
        <v>42</v>
      </c>
      <c r="E1610" s="18" t="s">
        <v>42</v>
      </c>
      <c r="F1610" s="18" t="s">
        <v>36</v>
      </c>
      <c r="G1610" s="18">
        <v>13</v>
      </c>
    </row>
    <row r="1611" spans="1:7" x14ac:dyDescent="0.2">
      <c r="A1611" s="18" t="s">
        <v>85</v>
      </c>
      <c r="B1611" s="18" t="s">
        <v>193</v>
      </c>
      <c r="C1611" s="18" t="s">
        <v>197</v>
      </c>
      <c r="D1611" s="18">
        <v>45</v>
      </c>
      <c r="E1611" s="18" t="s">
        <v>79</v>
      </c>
      <c r="F1611" s="18" t="s">
        <v>36</v>
      </c>
      <c r="G1611" s="18">
        <v>9</v>
      </c>
    </row>
    <row r="1612" spans="1:7" x14ac:dyDescent="0.2">
      <c r="A1612" s="18" t="s">
        <v>85</v>
      </c>
      <c r="B1612" s="18" t="s">
        <v>193</v>
      </c>
      <c r="C1612" s="18" t="s">
        <v>197</v>
      </c>
      <c r="D1612" s="18">
        <v>46</v>
      </c>
      <c r="E1612" s="18" t="s">
        <v>64</v>
      </c>
      <c r="F1612" s="18" t="s">
        <v>36</v>
      </c>
      <c r="G1612" s="18">
        <v>39</v>
      </c>
    </row>
    <row r="1613" spans="1:7" x14ac:dyDescent="0.2">
      <c r="A1613" s="18" t="s">
        <v>85</v>
      </c>
      <c r="B1613" s="18" t="s">
        <v>193</v>
      </c>
      <c r="C1613" s="18" t="s">
        <v>197</v>
      </c>
      <c r="D1613" s="18">
        <v>50</v>
      </c>
      <c r="E1613" s="18" t="s">
        <v>40</v>
      </c>
      <c r="F1613" s="18" t="s">
        <v>36</v>
      </c>
      <c r="G1613" s="18">
        <v>26</v>
      </c>
    </row>
    <row r="1614" spans="1:7" x14ac:dyDescent="0.2">
      <c r="A1614" s="18" t="s">
        <v>85</v>
      </c>
      <c r="B1614" s="18" t="s">
        <v>193</v>
      </c>
      <c r="C1614" s="18" t="s">
        <v>197</v>
      </c>
      <c r="D1614" s="18">
        <v>51</v>
      </c>
      <c r="E1614" s="18" t="s">
        <v>41</v>
      </c>
      <c r="F1614" s="18" t="s">
        <v>36</v>
      </c>
      <c r="G1614" s="18">
        <v>211</v>
      </c>
    </row>
    <row r="1615" spans="1:7" x14ac:dyDescent="0.2">
      <c r="A1615" s="18" t="s">
        <v>85</v>
      </c>
      <c r="B1615" s="18" t="s">
        <v>193</v>
      </c>
      <c r="C1615" s="18" t="s">
        <v>197</v>
      </c>
      <c r="D1615" s="18">
        <v>52</v>
      </c>
      <c r="E1615" s="18" t="s">
        <v>42</v>
      </c>
      <c r="F1615" s="18" t="s">
        <v>36</v>
      </c>
      <c r="G1615" s="18">
        <v>4</v>
      </c>
    </row>
    <row r="1616" spans="1:7" x14ac:dyDescent="0.2">
      <c r="A1616" s="18" t="s">
        <v>85</v>
      </c>
      <c r="B1616" s="18" t="s">
        <v>193</v>
      </c>
      <c r="C1616" s="18" t="s">
        <v>197</v>
      </c>
      <c r="D1616" s="18">
        <v>53</v>
      </c>
      <c r="E1616" s="18" t="s">
        <v>43</v>
      </c>
      <c r="F1616" s="18" t="s">
        <v>36</v>
      </c>
      <c r="G1616" s="18">
        <v>44</v>
      </c>
    </row>
    <row r="1617" spans="1:7" x14ac:dyDescent="0.2">
      <c r="A1617" s="18" t="s">
        <v>85</v>
      </c>
      <c r="B1617" s="18" t="s">
        <v>193</v>
      </c>
      <c r="C1617" s="18" t="s">
        <v>197</v>
      </c>
      <c r="D1617" s="18">
        <v>54</v>
      </c>
      <c r="E1617" s="18" t="s">
        <v>44</v>
      </c>
      <c r="F1617" s="18" t="s">
        <v>36</v>
      </c>
      <c r="G1617" s="18">
        <v>5</v>
      </c>
    </row>
    <row r="1618" spans="1:7" x14ac:dyDescent="0.2">
      <c r="A1618" s="18" t="s">
        <v>85</v>
      </c>
      <c r="B1618" s="18" t="s">
        <v>193</v>
      </c>
      <c r="C1618" s="18" t="s">
        <v>197</v>
      </c>
      <c r="D1618" s="18">
        <v>55</v>
      </c>
      <c r="E1618" s="18" t="s">
        <v>79</v>
      </c>
      <c r="F1618" s="18" t="s">
        <v>36</v>
      </c>
      <c r="G1618" s="18">
        <v>24</v>
      </c>
    </row>
    <row r="1619" spans="1:7" x14ac:dyDescent="0.2">
      <c r="A1619" s="18" t="s">
        <v>85</v>
      </c>
      <c r="B1619" s="18" t="s">
        <v>193</v>
      </c>
      <c r="C1619" s="18" t="s">
        <v>197</v>
      </c>
      <c r="D1619" s="18">
        <v>56</v>
      </c>
      <c r="E1619" s="18" t="s">
        <v>64</v>
      </c>
      <c r="F1619" s="18" t="s">
        <v>36</v>
      </c>
      <c r="G1619" s="18">
        <v>41</v>
      </c>
    </row>
    <row r="1620" spans="1:7" x14ac:dyDescent="0.2">
      <c r="A1620" s="18" t="s">
        <v>85</v>
      </c>
      <c r="B1620" s="18" t="s">
        <v>193</v>
      </c>
      <c r="C1620" s="18" t="s">
        <v>197</v>
      </c>
      <c r="D1620" s="18">
        <v>60</v>
      </c>
      <c r="E1620" s="18" t="s">
        <v>40</v>
      </c>
      <c r="F1620" s="18" t="s">
        <v>36</v>
      </c>
      <c r="G1620" s="18">
        <v>3</v>
      </c>
    </row>
    <row r="1621" spans="1:7" x14ac:dyDescent="0.2">
      <c r="A1621" s="18" t="s">
        <v>85</v>
      </c>
      <c r="B1621" s="18" t="s">
        <v>193</v>
      </c>
      <c r="C1621" s="18" t="s">
        <v>197</v>
      </c>
      <c r="D1621" s="18">
        <v>61</v>
      </c>
      <c r="E1621" s="18" t="s">
        <v>41</v>
      </c>
      <c r="F1621" s="18" t="s">
        <v>36</v>
      </c>
      <c r="G1621" s="18">
        <v>67</v>
      </c>
    </row>
    <row r="1622" spans="1:7" x14ac:dyDescent="0.2">
      <c r="A1622" s="18" t="s">
        <v>85</v>
      </c>
      <c r="B1622" s="18" t="s">
        <v>193</v>
      </c>
      <c r="C1622" s="18" t="s">
        <v>197</v>
      </c>
      <c r="D1622" s="18">
        <v>62</v>
      </c>
      <c r="E1622" s="18" t="s">
        <v>42</v>
      </c>
      <c r="F1622" s="18" t="s">
        <v>36</v>
      </c>
      <c r="G1622" s="18">
        <v>1</v>
      </c>
    </row>
    <row r="1623" spans="1:7" x14ac:dyDescent="0.2">
      <c r="A1623" s="18" t="s">
        <v>85</v>
      </c>
      <c r="B1623" s="18" t="s">
        <v>193</v>
      </c>
      <c r="C1623" s="18" t="s">
        <v>197</v>
      </c>
      <c r="D1623" s="18">
        <v>63</v>
      </c>
      <c r="E1623" s="18" t="s">
        <v>43</v>
      </c>
      <c r="F1623" s="18" t="s">
        <v>36</v>
      </c>
      <c r="G1623" s="18">
        <v>3</v>
      </c>
    </row>
    <row r="1624" spans="1:7" x14ac:dyDescent="0.2">
      <c r="A1624" s="18" t="s">
        <v>85</v>
      </c>
      <c r="B1624" s="18" t="s">
        <v>193</v>
      </c>
      <c r="C1624" s="18" t="s">
        <v>197</v>
      </c>
      <c r="D1624" s="18">
        <v>65</v>
      </c>
      <c r="E1624" s="18" t="s">
        <v>79</v>
      </c>
      <c r="F1624" s="18" t="s">
        <v>36</v>
      </c>
      <c r="G1624" s="18">
        <v>8</v>
      </c>
    </row>
    <row r="1625" spans="1:7" x14ac:dyDescent="0.2">
      <c r="A1625" s="18" t="s">
        <v>85</v>
      </c>
      <c r="B1625" s="18" t="s">
        <v>193</v>
      </c>
      <c r="C1625" s="18" t="s">
        <v>197</v>
      </c>
      <c r="D1625" s="18">
        <v>66</v>
      </c>
      <c r="E1625" s="18" t="s">
        <v>64</v>
      </c>
      <c r="F1625" s="18" t="s">
        <v>36</v>
      </c>
      <c r="G1625" s="18">
        <v>10</v>
      </c>
    </row>
    <row r="1626" spans="1:7" x14ac:dyDescent="0.2">
      <c r="A1626" s="18" t="s">
        <v>85</v>
      </c>
      <c r="B1626" s="18" t="s">
        <v>193</v>
      </c>
      <c r="C1626" s="18" t="s">
        <v>197</v>
      </c>
      <c r="D1626" s="18">
        <v>70</v>
      </c>
      <c r="E1626" s="18" t="s">
        <v>40</v>
      </c>
      <c r="F1626" s="18" t="s">
        <v>36</v>
      </c>
      <c r="G1626" s="18">
        <v>114</v>
      </c>
    </row>
    <row r="1627" spans="1:7" x14ac:dyDescent="0.2">
      <c r="A1627" s="18" t="s">
        <v>85</v>
      </c>
      <c r="B1627" s="18" t="s">
        <v>193</v>
      </c>
      <c r="C1627" s="18" t="s">
        <v>197</v>
      </c>
      <c r="D1627" s="18">
        <v>71</v>
      </c>
      <c r="E1627" s="18" t="s">
        <v>41</v>
      </c>
      <c r="F1627" s="18" t="s">
        <v>36</v>
      </c>
      <c r="G1627" s="18">
        <v>2967</v>
      </c>
    </row>
    <row r="1628" spans="1:7" x14ac:dyDescent="0.2">
      <c r="A1628" s="18" t="s">
        <v>85</v>
      </c>
      <c r="B1628" s="18" t="s">
        <v>193</v>
      </c>
      <c r="C1628" s="18" t="s">
        <v>197</v>
      </c>
      <c r="D1628" s="18">
        <v>72</v>
      </c>
      <c r="E1628" s="18" t="s">
        <v>42</v>
      </c>
      <c r="F1628" s="18" t="s">
        <v>36</v>
      </c>
      <c r="G1628" s="18">
        <v>79</v>
      </c>
    </row>
    <row r="1629" spans="1:7" x14ac:dyDescent="0.2">
      <c r="A1629" s="18" t="s">
        <v>85</v>
      </c>
      <c r="B1629" s="18" t="s">
        <v>193</v>
      </c>
      <c r="C1629" s="18" t="s">
        <v>197</v>
      </c>
      <c r="D1629" s="18">
        <v>73</v>
      </c>
      <c r="E1629" s="18" t="s">
        <v>43</v>
      </c>
      <c r="F1629" s="18" t="s">
        <v>36</v>
      </c>
      <c r="G1629" s="18">
        <v>43</v>
      </c>
    </row>
    <row r="1630" spans="1:7" x14ac:dyDescent="0.2">
      <c r="A1630" s="18" t="s">
        <v>85</v>
      </c>
      <c r="B1630" s="18" t="s">
        <v>193</v>
      </c>
      <c r="C1630" s="18" t="s">
        <v>197</v>
      </c>
      <c r="D1630" s="18">
        <v>74</v>
      </c>
      <c r="E1630" s="18" t="s">
        <v>44</v>
      </c>
      <c r="F1630" s="18" t="s">
        <v>36</v>
      </c>
      <c r="G1630" s="18">
        <v>8</v>
      </c>
    </row>
    <row r="1631" spans="1:7" x14ac:dyDescent="0.2">
      <c r="A1631" s="18" t="s">
        <v>85</v>
      </c>
      <c r="B1631" s="18" t="s">
        <v>193</v>
      </c>
      <c r="C1631" s="18" t="s">
        <v>197</v>
      </c>
      <c r="D1631" s="18">
        <v>75</v>
      </c>
      <c r="E1631" s="18" t="s">
        <v>79</v>
      </c>
      <c r="F1631" s="18" t="s">
        <v>36</v>
      </c>
      <c r="G1631" s="18">
        <v>164</v>
      </c>
    </row>
    <row r="1632" spans="1:7" x14ac:dyDescent="0.2">
      <c r="A1632" s="18" t="s">
        <v>85</v>
      </c>
      <c r="B1632" s="18" t="s">
        <v>193</v>
      </c>
      <c r="C1632" s="18" t="s">
        <v>197</v>
      </c>
      <c r="D1632" s="18">
        <v>76</v>
      </c>
      <c r="E1632" s="18" t="s">
        <v>64</v>
      </c>
      <c r="F1632" s="18" t="s">
        <v>36</v>
      </c>
      <c r="G1632" s="18">
        <v>339</v>
      </c>
    </row>
    <row r="1633" spans="1:7" x14ac:dyDescent="0.2">
      <c r="A1633" s="18" t="s">
        <v>85</v>
      </c>
      <c r="B1633" s="18" t="s">
        <v>193</v>
      </c>
      <c r="C1633" s="18" t="s">
        <v>197</v>
      </c>
      <c r="D1633" s="18">
        <v>80</v>
      </c>
      <c r="E1633" s="18" t="s">
        <v>168</v>
      </c>
      <c r="F1633" s="18" t="s">
        <v>36</v>
      </c>
      <c r="G1633" s="18">
        <v>271</v>
      </c>
    </row>
    <row r="1634" spans="1:7" x14ac:dyDescent="0.2">
      <c r="A1634" s="18" t="s">
        <v>85</v>
      </c>
      <c r="B1634" s="18" t="s">
        <v>193</v>
      </c>
      <c r="C1634" s="18" t="s">
        <v>197</v>
      </c>
      <c r="D1634" s="18">
        <v>81</v>
      </c>
      <c r="E1634" s="18" t="s">
        <v>46</v>
      </c>
      <c r="F1634" s="18" t="s">
        <v>36</v>
      </c>
      <c r="G1634" s="18">
        <v>1220</v>
      </c>
    </row>
    <row r="1635" spans="1:7" x14ac:dyDescent="0.2">
      <c r="A1635" s="18" t="s">
        <v>85</v>
      </c>
      <c r="B1635" s="18" t="s">
        <v>193</v>
      </c>
      <c r="C1635" s="18" t="s">
        <v>197</v>
      </c>
      <c r="D1635" s="18">
        <v>82</v>
      </c>
      <c r="E1635" s="18" t="s">
        <v>47</v>
      </c>
      <c r="F1635" s="18" t="s">
        <v>36</v>
      </c>
      <c r="G1635" s="18">
        <v>774</v>
      </c>
    </row>
    <row r="1636" spans="1:7" x14ac:dyDescent="0.2">
      <c r="A1636" s="18" t="s">
        <v>85</v>
      </c>
      <c r="B1636" s="18" t="s">
        <v>193</v>
      </c>
      <c r="C1636" s="18" t="s">
        <v>197</v>
      </c>
      <c r="D1636" s="18">
        <v>83</v>
      </c>
      <c r="E1636" s="18" t="s">
        <v>48</v>
      </c>
      <c r="F1636" s="18" t="s">
        <v>36</v>
      </c>
      <c r="G1636" s="18">
        <v>2692</v>
      </c>
    </row>
    <row r="1637" spans="1:7" x14ac:dyDescent="0.2">
      <c r="A1637" s="18" t="s">
        <v>85</v>
      </c>
      <c r="B1637" s="18" t="s">
        <v>193</v>
      </c>
      <c r="C1637" s="18" t="s">
        <v>197</v>
      </c>
      <c r="D1637" s="18">
        <v>84</v>
      </c>
      <c r="E1637" s="18" t="s">
        <v>49</v>
      </c>
      <c r="F1637" s="18" t="s">
        <v>36</v>
      </c>
      <c r="G1637" s="18">
        <v>139</v>
      </c>
    </row>
    <row r="1638" spans="1:7" x14ac:dyDescent="0.2">
      <c r="A1638" s="18" t="s">
        <v>85</v>
      </c>
      <c r="B1638" s="18" t="s">
        <v>193</v>
      </c>
      <c r="C1638" s="18" t="s">
        <v>197</v>
      </c>
      <c r="D1638" s="18">
        <v>85</v>
      </c>
      <c r="E1638" s="18" t="s">
        <v>64</v>
      </c>
      <c r="F1638" s="18" t="s">
        <v>36</v>
      </c>
      <c r="G1638" s="18">
        <v>345</v>
      </c>
    </row>
    <row r="1639" spans="1:7" x14ac:dyDescent="0.2">
      <c r="A1639" s="18" t="s">
        <v>85</v>
      </c>
      <c r="B1639" s="18" t="s">
        <v>193</v>
      </c>
      <c r="C1639" s="18" t="s">
        <v>197</v>
      </c>
      <c r="D1639" s="18">
        <v>90</v>
      </c>
      <c r="E1639" s="18" t="s">
        <v>169</v>
      </c>
      <c r="F1639" s="18" t="s">
        <v>36</v>
      </c>
      <c r="G1639" s="18">
        <v>157</v>
      </c>
    </row>
    <row r="1640" spans="1:7" x14ac:dyDescent="0.2">
      <c r="A1640" s="18" t="s">
        <v>85</v>
      </c>
      <c r="B1640" s="18" t="s">
        <v>193</v>
      </c>
      <c r="C1640" s="18" t="s">
        <v>197</v>
      </c>
      <c r="D1640" s="18">
        <v>91</v>
      </c>
      <c r="E1640" s="18" t="s">
        <v>51</v>
      </c>
      <c r="F1640" s="18" t="s">
        <v>36</v>
      </c>
      <c r="G1640" s="18">
        <v>67</v>
      </c>
    </row>
    <row r="1641" spans="1:7" x14ac:dyDescent="0.2">
      <c r="A1641" s="18" t="s">
        <v>85</v>
      </c>
      <c r="B1641" s="18" t="s">
        <v>193</v>
      </c>
      <c r="C1641" s="18" t="s">
        <v>197</v>
      </c>
      <c r="D1641" s="18">
        <v>92</v>
      </c>
      <c r="E1641" s="18" t="s">
        <v>170</v>
      </c>
      <c r="F1641" s="18" t="s">
        <v>36</v>
      </c>
      <c r="G1641" s="18">
        <v>11</v>
      </c>
    </row>
    <row r="1642" spans="1:7" x14ac:dyDescent="0.2">
      <c r="A1642" s="18" t="s">
        <v>85</v>
      </c>
      <c r="B1642" s="18" t="s">
        <v>193</v>
      </c>
      <c r="C1642" s="18" t="s">
        <v>197</v>
      </c>
      <c r="D1642" s="18">
        <v>93</v>
      </c>
      <c r="E1642" s="18" t="s">
        <v>75</v>
      </c>
      <c r="F1642" s="18" t="s">
        <v>36</v>
      </c>
      <c r="G1642" s="18">
        <v>22</v>
      </c>
    </row>
    <row r="1643" spans="1:7" x14ac:dyDescent="0.2">
      <c r="A1643" s="18" t="s">
        <v>85</v>
      </c>
      <c r="B1643" s="18" t="s">
        <v>193</v>
      </c>
      <c r="C1643" s="18" t="s">
        <v>197</v>
      </c>
      <c r="D1643" s="18">
        <v>94</v>
      </c>
      <c r="E1643" s="18" t="s">
        <v>80</v>
      </c>
      <c r="F1643" s="18" t="s">
        <v>36</v>
      </c>
      <c r="G1643" s="18">
        <v>115</v>
      </c>
    </row>
    <row r="1644" spans="1:7" x14ac:dyDescent="0.2">
      <c r="A1644" s="18" t="s">
        <v>85</v>
      </c>
      <c r="B1644" s="18" t="s">
        <v>193</v>
      </c>
      <c r="C1644" s="18" t="s">
        <v>197</v>
      </c>
      <c r="D1644" s="18">
        <v>95</v>
      </c>
      <c r="E1644" s="18" t="s">
        <v>64</v>
      </c>
      <c r="F1644" s="18" t="s">
        <v>36</v>
      </c>
      <c r="G1644" s="18">
        <v>147</v>
      </c>
    </row>
    <row r="1645" spans="1:7" x14ac:dyDescent="0.2">
      <c r="A1645" s="18" t="s">
        <v>85</v>
      </c>
      <c r="B1645" s="18" t="s">
        <v>198</v>
      </c>
      <c r="C1645" s="18" t="s">
        <v>199</v>
      </c>
      <c r="D1645" s="18">
        <v>10</v>
      </c>
      <c r="E1645" s="18" t="s">
        <v>32</v>
      </c>
      <c r="F1645" s="18" t="s">
        <v>33</v>
      </c>
      <c r="G1645" s="18">
        <v>598</v>
      </c>
    </row>
    <row r="1646" spans="1:7" x14ac:dyDescent="0.2">
      <c r="A1646" s="18" t="s">
        <v>85</v>
      </c>
      <c r="B1646" s="18" t="s">
        <v>198</v>
      </c>
      <c r="C1646" s="18" t="s">
        <v>199</v>
      </c>
      <c r="D1646" s="18">
        <v>100</v>
      </c>
      <c r="E1646" s="18" t="s">
        <v>167</v>
      </c>
      <c r="F1646" s="18" t="s">
        <v>36</v>
      </c>
      <c r="G1646" s="18">
        <v>2581</v>
      </c>
    </row>
    <row r="1647" spans="1:7" x14ac:dyDescent="0.2">
      <c r="A1647" s="18" t="s">
        <v>85</v>
      </c>
      <c r="B1647" s="18" t="s">
        <v>198</v>
      </c>
      <c r="C1647" s="18" t="s">
        <v>199</v>
      </c>
      <c r="D1647" s="18">
        <v>11</v>
      </c>
      <c r="E1647" s="18" t="s">
        <v>134</v>
      </c>
      <c r="F1647" s="18" t="s">
        <v>33</v>
      </c>
      <c r="G1647" s="18">
        <v>308</v>
      </c>
    </row>
    <row r="1648" spans="1:7" x14ac:dyDescent="0.2">
      <c r="A1648" s="18" t="s">
        <v>85</v>
      </c>
      <c r="B1648" s="18" t="s">
        <v>198</v>
      </c>
      <c r="C1648" s="18" t="s">
        <v>199</v>
      </c>
      <c r="D1648" s="18">
        <v>110</v>
      </c>
      <c r="E1648" s="18" t="s">
        <v>54</v>
      </c>
      <c r="F1648" s="18" t="s">
        <v>55</v>
      </c>
      <c r="G1648" s="18">
        <v>373</v>
      </c>
    </row>
    <row r="1649" spans="1:7" x14ac:dyDescent="0.2">
      <c r="A1649" s="18" t="s">
        <v>85</v>
      </c>
      <c r="B1649" s="18" t="s">
        <v>198</v>
      </c>
      <c r="C1649" s="18" t="s">
        <v>199</v>
      </c>
      <c r="D1649" s="18">
        <v>111</v>
      </c>
      <c r="E1649" s="18" t="s">
        <v>56</v>
      </c>
      <c r="F1649" s="18" t="s">
        <v>55</v>
      </c>
      <c r="G1649" s="18">
        <v>651</v>
      </c>
    </row>
    <row r="1650" spans="1:7" x14ac:dyDescent="0.2">
      <c r="A1650" s="18" t="s">
        <v>85</v>
      </c>
      <c r="B1650" s="18" t="s">
        <v>198</v>
      </c>
      <c r="C1650" s="18" t="s">
        <v>199</v>
      </c>
      <c r="D1650" s="18">
        <v>112</v>
      </c>
      <c r="E1650" s="18" t="s">
        <v>57</v>
      </c>
      <c r="F1650" s="18" t="s">
        <v>55</v>
      </c>
      <c r="G1650" s="18">
        <v>619</v>
      </c>
    </row>
    <row r="1651" spans="1:7" x14ac:dyDescent="0.2">
      <c r="A1651" s="18" t="s">
        <v>85</v>
      </c>
      <c r="B1651" s="18" t="s">
        <v>198</v>
      </c>
      <c r="C1651" s="18" t="s">
        <v>199</v>
      </c>
      <c r="D1651" s="18">
        <v>113</v>
      </c>
      <c r="E1651" s="18" t="s">
        <v>73</v>
      </c>
      <c r="F1651" s="18" t="s">
        <v>55</v>
      </c>
      <c r="G1651" s="18">
        <v>838</v>
      </c>
    </row>
    <row r="1652" spans="1:7" x14ac:dyDescent="0.2">
      <c r="A1652" s="18" t="s">
        <v>85</v>
      </c>
      <c r="B1652" s="18" t="s">
        <v>198</v>
      </c>
      <c r="C1652" s="18" t="s">
        <v>199</v>
      </c>
      <c r="D1652" s="18">
        <v>120</v>
      </c>
      <c r="E1652" s="18" t="s">
        <v>58</v>
      </c>
      <c r="F1652" s="18" t="s">
        <v>55</v>
      </c>
      <c r="G1652" s="18">
        <v>609</v>
      </c>
    </row>
    <row r="1653" spans="1:7" x14ac:dyDescent="0.2">
      <c r="A1653" s="18" t="s">
        <v>85</v>
      </c>
      <c r="B1653" s="18" t="s">
        <v>198</v>
      </c>
      <c r="C1653" s="18" t="s">
        <v>199</v>
      </c>
      <c r="D1653" s="18">
        <v>121</v>
      </c>
      <c r="E1653" s="18" t="s">
        <v>59</v>
      </c>
      <c r="F1653" s="18" t="s">
        <v>55</v>
      </c>
      <c r="G1653" s="18">
        <v>1326</v>
      </c>
    </row>
    <row r="1654" spans="1:7" x14ac:dyDescent="0.2">
      <c r="A1654" s="18" t="s">
        <v>85</v>
      </c>
      <c r="B1654" s="18" t="s">
        <v>198</v>
      </c>
      <c r="C1654" s="18" t="s">
        <v>199</v>
      </c>
      <c r="D1654" s="18">
        <v>122</v>
      </c>
      <c r="E1654" s="18" t="s">
        <v>74</v>
      </c>
      <c r="F1654" s="18" t="s">
        <v>55</v>
      </c>
      <c r="G1654" s="18">
        <v>133</v>
      </c>
    </row>
    <row r="1655" spans="1:7" x14ac:dyDescent="0.2">
      <c r="A1655" s="18" t="s">
        <v>85</v>
      </c>
      <c r="B1655" s="18" t="s">
        <v>198</v>
      </c>
      <c r="C1655" s="18" t="s">
        <v>199</v>
      </c>
      <c r="D1655" s="18">
        <v>123</v>
      </c>
      <c r="E1655" s="18" t="s">
        <v>75</v>
      </c>
      <c r="F1655" s="18" t="s">
        <v>55</v>
      </c>
      <c r="G1655" s="18">
        <v>1120</v>
      </c>
    </row>
    <row r="1656" spans="1:7" x14ac:dyDescent="0.2">
      <c r="A1656" s="18" t="s">
        <v>85</v>
      </c>
      <c r="B1656" s="18" t="s">
        <v>198</v>
      </c>
      <c r="C1656" s="18" t="s">
        <v>199</v>
      </c>
      <c r="D1656" s="18">
        <v>13</v>
      </c>
      <c r="E1656" s="18" t="s">
        <v>135</v>
      </c>
      <c r="F1656" s="18" t="s">
        <v>33</v>
      </c>
      <c r="G1656" s="18">
        <v>702</v>
      </c>
    </row>
    <row r="1657" spans="1:7" x14ac:dyDescent="0.2">
      <c r="A1657" s="18" t="s">
        <v>85</v>
      </c>
      <c r="B1657" s="18" t="s">
        <v>198</v>
      </c>
      <c r="C1657" s="18" t="s">
        <v>199</v>
      </c>
      <c r="D1657" s="18">
        <v>130</v>
      </c>
      <c r="E1657" s="18" t="s">
        <v>60</v>
      </c>
      <c r="F1657" s="18" t="s">
        <v>55</v>
      </c>
      <c r="G1657" s="18">
        <v>2832</v>
      </c>
    </row>
    <row r="1658" spans="1:7" x14ac:dyDescent="0.2">
      <c r="A1658" s="18" t="s">
        <v>85</v>
      </c>
      <c r="B1658" s="18" t="s">
        <v>198</v>
      </c>
      <c r="C1658" s="18" t="s">
        <v>199</v>
      </c>
      <c r="D1658" s="18">
        <v>131</v>
      </c>
      <c r="E1658" s="18" t="s">
        <v>61</v>
      </c>
      <c r="F1658" s="18" t="s">
        <v>55</v>
      </c>
      <c r="G1658" s="18">
        <v>50</v>
      </c>
    </row>
    <row r="1659" spans="1:7" x14ac:dyDescent="0.2">
      <c r="A1659" s="18" t="s">
        <v>85</v>
      </c>
      <c r="B1659" s="18" t="s">
        <v>198</v>
      </c>
      <c r="C1659" s="18" t="s">
        <v>199</v>
      </c>
      <c r="D1659" s="18">
        <v>132</v>
      </c>
      <c r="E1659" s="18" t="s">
        <v>46</v>
      </c>
      <c r="F1659" s="18" t="s">
        <v>55</v>
      </c>
      <c r="G1659" s="18">
        <v>1061</v>
      </c>
    </row>
    <row r="1660" spans="1:7" x14ac:dyDescent="0.2">
      <c r="A1660" s="18" t="s">
        <v>85</v>
      </c>
      <c r="B1660" s="18" t="s">
        <v>198</v>
      </c>
      <c r="C1660" s="18" t="s">
        <v>199</v>
      </c>
      <c r="D1660" s="18">
        <v>133</v>
      </c>
      <c r="E1660" s="18" t="s">
        <v>62</v>
      </c>
      <c r="F1660" s="18" t="s">
        <v>55</v>
      </c>
      <c r="G1660" s="18">
        <v>586</v>
      </c>
    </row>
    <row r="1661" spans="1:7" x14ac:dyDescent="0.2">
      <c r="A1661" s="18" t="s">
        <v>85</v>
      </c>
      <c r="B1661" s="18" t="s">
        <v>198</v>
      </c>
      <c r="C1661" s="18" t="s">
        <v>199</v>
      </c>
      <c r="D1661" s="18">
        <v>134</v>
      </c>
      <c r="E1661" s="18" t="s">
        <v>76</v>
      </c>
      <c r="F1661" s="18" t="s">
        <v>55</v>
      </c>
      <c r="G1661" s="18">
        <v>652</v>
      </c>
    </row>
    <row r="1662" spans="1:7" x14ac:dyDescent="0.2">
      <c r="A1662" s="18" t="s">
        <v>85</v>
      </c>
      <c r="B1662" s="18" t="s">
        <v>198</v>
      </c>
      <c r="C1662" s="18" t="s">
        <v>199</v>
      </c>
      <c r="D1662" s="18">
        <v>135</v>
      </c>
      <c r="E1662" s="18" t="s">
        <v>79</v>
      </c>
      <c r="F1662" s="18" t="s">
        <v>55</v>
      </c>
      <c r="G1662" s="18">
        <v>85</v>
      </c>
    </row>
    <row r="1663" spans="1:7" x14ac:dyDescent="0.2">
      <c r="A1663" s="18" t="s">
        <v>85</v>
      </c>
      <c r="B1663" s="18" t="s">
        <v>198</v>
      </c>
      <c r="C1663" s="18" t="s">
        <v>199</v>
      </c>
      <c r="D1663" s="18">
        <v>14</v>
      </c>
      <c r="E1663" s="18" t="s">
        <v>75</v>
      </c>
      <c r="F1663" s="18" t="s">
        <v>33</v>
      </c>
      <c r="G1663" s="18">
        <v>9</v>
      </c>
    </row>
    <row r="1664" spans="1:7" x14ac:dyDescent="0.2">
      <c r="A1664" s="18" t="s">
        <v>85</v>
      </c>
      <c r="B1664" s="18" t="s">
        <v>198</v>
      </c>
      <c r="C1664" s="18" t="s">
        <v>199</v>
      </c>
      <c r="D1664" s="18">
        <v>140</v>
      </c>
      <c r="E1664" s="18" t="s">
        <v>63</v>
      </c>
      <c r="F1664" s="18" t="s">
        <v>55</v>
      </c>
      <c r="G1664" s="18">
        <v>129</v>
      </c>
    </row>
    <row r="1665" spans="1:7" x14ac:dyDescent="0.2">
      <c r="A1665" s="18" t="s">
        <v>85</v>
      </c>
      <c r="B1665" s="18" t="s">
        <v>198</v>
      </c>
      <c r="C1665" s="18" t="s">
        <v>199</v>
      </c>
      <c r="D1665" s="18">
        <v>141</v>
      </c>
      <c r="E1665" s="18" t="s">
        <v>64</v>
      </c>
      <c r="F1665" s="18" t="s">
        <v>55</v>
      </c>
      <c r="G1665" s="18">
        <v>2321</v>
      </c>
    </row>
    <row r="1666" spans="1:7" x14ac:dyDescent="0.2">
      <c r="A1666" s="18" t="s">
        <v>85</v>
      </c>
      <c r="B1666" s="18" t="s">
        <v>198</v>
      </c>
      <c r="C1666" s="18" t="s">
        <v>199</v>
      </c>
      <c r="D1666" s="18">
        <v>142</v>
      </c>
      <c r="E1666" s="18" t="s">
        <v>117</v>
      </c>
      <c r="F1666" s="18" t="s">
        <v>55</v>
      </c>
      <c r="G1666" s="18">
        <v>1163</v>
      </c>
    </row>
    <row r="1667" spans="1:7" x14ac:dyDescent="0.2">
      <c r="A1667" s="18" t="s">
        <v>85</v>
      </c>
      <c r="B1667" s="18" t="s">
        <v>198</v>
      </c>
      <c r="C1667" s="18" t="s">
        <v>199</v>
      </c>
      <c r="D1667" s="18">
        <v>143</v>
      </c>
      <c r="E1667" s="18" t="s">
        <v>77</v>
      </c>
      <c r="F1667" s="18" t="s">
        <v>55</v>
      </c>
      <c r="G1667" s="18">
        <v>268</v>
      </c>
    </row>
    <row r="1668" spans="1:7" x14ac:dyDescent="0.2">
      <c r="A1668" s="18" t="s">
        <v>85</v>
      </c>
      <c r="B1668" s="18" t="s">
        <v>198</v>
      </c>
      <c r="C1668" s="18" t="s">
        <v>199</v>
      </c>
      <c r="D1668" s="18">
        <v>144</v>
      </c>
      <c r="E1668" s="18" t="s">
        <v>81</v>
      </c>
      <c r="F1668" s="18" t="s">
        <v>55</v>
      </c>
      <c r="G1668" s="18">
        <v>305</v>
      </c>
    </row>
    <row r="1669" spans="1:7" x14ac:dyDescent="0.2">
      <c r="A1669" s="18" t="s">
        <v>85</v>
      </c>
      <c r="B1669" s="18" t="s">
        <v>198</v>
      </c>
      <c r="C1669" s="18" t="s">
        <v>199</v>
      </c>
      <c r="D1669" s="18">
        <v>15</v>
      </c>
      <c r="E1669" s="18" t="s">
        <v>64</v>
      </c>
      <c r="F1669" s="18" t="s">
        <v>33</v>
      </c>
      <c r="G1669" s="18">
        <v>67</v>
      </c>
    </row>
    <row r="1670" spans="1:7" x14ac:dyDescent="0.2">
      <c r="A1670" s="18" t="s">
        <v>85</v>
      </c>
      <c r="B1670" s="18" t="s">
        <v>198</v>
      </c>
      <c r="C1670" s="18" t="s">
        <v>199</v>
      </c>
      <c r="D1670" s="18">
        <v>20</v>
      </c>
      <c r="E1670" s="18" t="s">
        <v>35</v>
      </c>
      <c r="F1670" s="18" t="s">
        <v>36</v>
      </c>
      <c r="G1670" s="18">
        <v>3131</v>
      </c>
    </row>
    <row r="1671" spans="1:7" x14ac:dyDescent="0.2">
      <c r="A1671" s="18" t="s">
        <v>85</v>
      </c>
      <c r="B1671" s="18" t="s">
        <v>198</v>
      </c>
      <c r="C1671" s="18" t="s">
        <v>199</v>
      </c>
      <c r="D1671" s="18">
        <v>21</v>
      </c>
      <c r="E1671" s="18" t="s">
        <v>37</v>
      </c>
      <c r="F1671" s="18" t="s">
        <v>36</v>
      </c>
      <c r="G1671" s="18">
        <v>1830</v>
      </c>
    </row>
    <row r="1672" spans="1:7" x14ac:dyDescent="0.2">
      <c r="A1672" s="18" t="s">
        <v>85</v>
      </c>
      <c r="B1672" s="18" t="s">
        <v>198</v>
      </c>
      <c r="C1672" s="18" t="s">
        <v>199</v>
      </c>
      <c r="D1672" s="18">
        <v>22</v>
      </c>
      <c r="E1672" s="18" t="s">
        <v>38</v>
      </c>
      <c r="F1672" s="18" t="s">
        <v>36</v>
      </c>
      <c r="G1672" s="18">
        <v>957</v>
      </c>
    </row>
    <row r="1673" spans="1:7" x14ac:dyDescent="0.2">
      <c r="A1673" s="18" t="s">
        <v>85</v>
      </c>
      <c r="B1673" s="18" t="s">
        <v>198</v>
      </c>
      <c r="C1673" s="18" t="s">
        <v>199</v>
      </c>
      <c r="D1673" s="18">
        <v>23</v>
      </c>
      <c r="E1673" s="18" t="s">
        <v>39</v>
      </c>
      <c r="F1673" s="18" t="s">
        <v>36</v>
      </c>
      <c r="G1673" s="18">
        <v>7735</v>
      </c>
    </row>
    <row r="1674" spans="1:7" x14ac:dyDescent="0.2">
      <c r="A1674" s="18" t="s">
        <v>85</v>
      </c>
      <c r="B1674" s="18" t="s">
        <v>198</v>
      </c>
      <c r="C1674" s="18" t="s">
        <v>199</v>
      </c>
      <c r="D1674" s="18">
        <v>24</v>
      </c>
      <c r="E1674" s="18" t="s">
        <v>64</v>
      </c>
      <c r="F1674" s="18" t="s">
        <v>36</v>
      </c>
      <c r="G1674" s="18">
        <v>881</v>
      </c>
    </row>
    <row r="1675" spans="1:7" x14ac:dyDescent="0.2">
      <c r="A1675" s="18" t="s">
        <v>85</v>
      </c>
      <c r="B1675" s="18" t="s">
        <v>198</v>
      </c>
      <c r="C1675" s="18" t="s">
        <v>199</v>
      </c>
      <c r="D1675" s="18">
        <v>25</v>
      </c>
      <c r="E1675" s="18" t="s">
        <v>35</v>
      </c>
      <c r="F1675" s="18" t="s">
        <v>36</v>
      </c>
      <c r="G1675" s="18">
        <v>19</v>
      </c>
    </row>
    <row r="1676" spans="1:7" x14ac:dyDescent="0.2">
      <c r="A1676" s="18" t="s">
        <v>85</v>
      </c>
      <c r="B1676" s="18" t="s">
        <v>198</v>
      </c>
      <c r="C1676" s="18" t="s">
        <v>199</v>
      </c>
      <c r="D1676" s="18">
        <v>26</v>
      </c>
      <c r="E1676" s="18" t="s">
        <v>64</v>
      </c>
      <c r="F1676" s="18" t="s">
        <v>36</v>
      </c>
      <c r="G1676" s="18">
        <v>6</v>
      </c>
    </row>
    <row r="1677" spans="1:7" x14ac:dyDescent="0.2">
      <c r="A1677" s="18" t="s">
        <v>85</v>
      </c>
      <c r="B1677" s="18" t="s">
        <v>198</v>
      </c>
      <c r="C1677" s="18" t="s">
        <v>199</v>
      </c>
      <c r="D1677" s="18">
        <v>30</v>
      </c>
      <c r="E1677" s="18" t="s">
        <v>40</v>
      </c>
      <c r="F1677" s="18" t="s">
        <v>36</v>
      </c>
      <c r="G1677" s="18">
        <v>305</v>
      </c>
    </row>
    <row r="1678" spans="1:7" x14ac:dyDescent="0.2">
      <c r="A1678" s="18" t="s">
        <v>85</v>
      </c>
      <c r="B1678" s="18" t="s">
        <v>198</v>
      </c>
      <c r="C1678" s="18" t="s">
        <v>199</v>
      </c>
      <c r="D1678" s="18">
        <v>31</v>
      </c>
      <c r="E1678" s="18" t="s">
        <v>41</v>
      </c>
      <c r="F1678" s="18" t="s">
        <v>36</v>
      </c>
      <c r="G1678" s="18">
        <v>6037</v>
      </c>
    </row>
    <row r="1679" spans="1:7" x14ac:dyDescent="0.2">
      <c r="A1679" s="18" t="s">
        <v>85</v>
      </c>
      <c r="B1679" s="18" t="s">
        <v>198</v>
      </c>
      <c r="C1679" s="18" t="s">
        <v>199</v>
      </c>
      <c r="D1679" s="18">
        <v>32</v>
      </c>
      <c r="E1679" s="18" t="s">
        <v>42</v>
      </c>
      <c r="F1679" s="18" t="s">
        <v>36</v>
      </c>
      <c r="G1679" s="18">
        <v>84</v>
      </c>
    </row>
    <row r="1680" spans="1:7" x14ac:dyDescent="0.2">
      <c r="A1680" s="18" t="s">
        <v>85</v>
      </c>
      <c r="B1680" s="18" t="s">
        <v>198</v>
      </c>
      <c r="C1680" s="18" t="s">
        <v>199</v>
      </c>
      <c r="D1680" s="18">
        <v>33</v>
      </c>
      <c r="E1680" s="18" t="s">
        <v>43</v>
      </c>
      <c r="F1680" s="18" t="s">
        <v>36</v>
      </c>
      <c r="G1680" s="18">
        <v>116</v>
      </c>
    </row>
    <row r="1681" spans="1:7" x14ac:dyDescent="0.2">
      <c r="A1681" s="18" t="s">
        <v>85</v>
      </c>
      <c r="B1681" s="18" t="s">
        <v>198</v>
      </c>
      <c r="C1681" s="18" t="s">
        <v>199</v>
      </c>
      <c r="D1681" s="18">
        <v>34</v>
      </c>
      <c r="E1681" s="18" t="s">
        <v>44</v>
      </c>
      <c r="F1681" s="18" t="s">
        <v>36</v>
      </c>
      <c r="G1681" s="18">
        <v>37</v>
      </c>
    </row>
    <row r="1682" spans="1:7" x14ac:dyDescent="0.2">
      <c r="A1682" s="18" t="s">
        <v>85</v>
      </c>
      <c r="B1682" s="18" t="s">
        <v>198</v>
      </c>
      <c r="C1682" s="18" t="s">
        <v>199</v>
      </c>
      <c r="D1682" s="18">
        <v>35</v>
      </c>
      <c r="E1682" s="18" t="s">
        <v>79</v>
      </c>
      <c r="F1682" s="18" t="s">
        <v>36</v>
      </c>
      <c r="G1682" s="18">
        <v>238</v>
      </c>
    </row>
    <row r="1683" spans="1:7" x14ac:dyDescent="0.2">
      <c r="A1683" s="18" t="s">
        <v>85</v>
      </c>
      <c r="B1683" s="18" t="s">
        <v>198</v>
      </c>
      <c r="C1683" s="18" t="s">
        <v>199</v>
      </c>
      <c r="D1683" s="18">
        <v>36</v>
      </c>
      <c r="E1683" s="18" t="s">
        <v>64</v>
      </c>
      <c r="F1683" s="18" t="s">
        <v>36</v>
      </c>
      <c r="G1683" s="18">
        <v>419</v>
      </c>
    </row>
    <row r="1684" spans="1:7" x14ac:dyDescent="0.2">
      <c r="A1684" s="18" t="s">
        <v>85</v>
      </c>
      <c r="B1684" s="18" t="s">
        <v>198</v>
      </c>
      <c r="C1684" s="18" t="s">
        <v>199</v>
      </c>
      <c r="D1684" s="18">
        <v>40</v>
      </c>
      <c r="E1684" s="18" t="s">
        <v>40</v>
      </c>
      <c r="F1684" s="18" t="s">
        <v>36</v>
      </c>
      <c r="G1684" s="18">
        <v>5</v>
      </c>
    </row>
    <row r="1685" spans="1:7" x14ac:dyDescent="0.2">
      <c r="A1685" s="18" t="s">
        <v>85</v>
      </c>
      <c r="B1685" s="18" t="s">
        <v>198</v>
      </c>
      <c r="C1685" s="18" t="s">
        <v>199</v>
      </c>
      <c r="D1685" s="18">
        <v>41</v>
      </c>
      <c r="E1685" s="18" t="s">
        <v>41</v>
      </c>
      <c r="F1685" s="18" t="s">
        <v>36</v>
      </c>
      <c r="G1685" s="18">
        <v>146</v>
      </c>
    </row>
    <row r="1686" spans="1:7" x14ac:dyDescent="0.2">
      <c r="A1686" s="18" t="s">
        <v>85</v>
      </c>
      <c r="B1686" s="18" t="s">
        <v>198</v>
      </c>
      <c r="C1686" s="18" t="s">
        <v>199</v>
      </c>
      <c r="D1686" s="18">
        <v>42</v>
      </c>
      <c r="E1686" s="18" t="s">
        <v>42</v>
      </c>
      <c r="F1686" s="18" t="s">
        <v>36</v>
      </c>
      <c r="G1686" s="18">
        <v>17</v>
      </c>
    </row>
    <row r="1687" spans="1:7" x14ac:dyDescent="0.2">
      <c r="A1687" s="18" t="s">
        <v>85</v>
      </c>
      <c r="B1687" s="18" t="s">
        <v>198</v>
      </c>
      <c r="C1687" s="18" t="s">
        <v>199</v>
      </c>
      <c r="D1687" s="18">
        <v>43</v>
      </c>
      <c r="E1687" s="18" t="s">
        <v>43</v>
      </c>
      <c r="F1687" s="18" t="s">
        <v>36</v>
      </c>
      <c r="G1687" s="18">
        <v>2</v>
      </c>
    </row>
    <row r="1688" spans="1:7" x14ac:dyDescent="0.2">
      <c r="A1688" s="18" t="s">
        <v>85</v>
      </c>
      <c r="B1688" s="18" t="s">
        <v>198</v>
      </c>
      <c r="C1688" s="18" t="s">
        <v>199</v>
      </c>
      <c r="D1688" s="18">
        <v>44</v>
      </c>
      <c r="E1688" s="18" t="s">
        <v>44</v>
      </c>
      <c r="F1688" s="18" t="s">
        <v>36</v>
      </c>
      <c r="G1688" s="18">
        <v>3</v>
      </c>
    </row>
    <row r="1689" spans="1:7" x14ac:dyDescent="0.2">
      <c r="A1689" s="18" t="s">
        <v>85</v>
      </c>
      <c r="B1689" s="18" t="s">
        <v>198</v>
      </c>
      <c r="C1689" s="18" t="s">
        <v>199</v>
      </c>
      <c r="D1689" s="18">
        <v>45</v>
      </c>
      <c r="E1689" s="18" t="s">
        <v>79</v>
      </c>
      <c r="F1689" s="18" t="s">
        <v>36</v>
      </c>
      <c r="G1689" s="18">
        <v>16</v>
      </c>
    </row>
    <row r="1690" spans="1:7" x14ac:dyDescent="0.2">
      <c r="A1690" s="18" t="s">
        <v>85</v>
      </c>
      <c r="B1690" s="18" t="s">
        <v>198</v>
      </c>
      <c r="C1690" s="18" t="s">
        <v>199</v>
      </c>
      <c r="D1690" s="18">
        <v>46</v>
      </c>
      <c r="E1690" s="18" t="s">
        <v>64</v>
      </c>
      <c r="F1690" s="18" t="s">
        <v>36</v>
      </c>
      <c r="G1690" s="18">
        <v>34</v>
      </c>
    </row>
    <row r="1691" spans="1:7" x14ac:dyDescent="0.2">
      <c r="A1691" s="18" t="s">
        <v>85</v>
      </c>
      <c r="B1691" s="18" t="s">
        <v>198</v>
      </c>
      <c r="C1691" s="18" t="s">
        <v>199</v>
      </c>
      <c r="D1691" s="18">
        <v>50</v>
      </c>
      <c r="E1691" s="18" t="s">
        <v>40</v>
      </c>
      <c r="F1691" s="18" t="s">
        <v>36</v>
      </c>
      <c r="G1691" s="18">
        <v>13</v>
      </c>
    </row>
    <row r="1692" spans="1:7" x14ac:dyDescent="0.2">
      <c r="A1692" s="18" t="s">
        <v>85</v>
      </c>
      <c r="B1692" s="18" t="s">
        <v>198</v>
      </c>
      <c r="C1692" s="18" t="s">
        <v>199</v>
      </c>
      <c r="D1692" s="18">
        <v>51</v>
      </c>
      <c r="E1692" s="18" t="s">
        <v>41</v>
      </c>
      <c r="F1692" s="18" t="s">
        <v>36</v>
      </c>
      <c r="G1692" s="18">
        <v>199</v>
      </c>
    </row>
    <row r="1693" spans="1:7" x14ac:dyDescent="0.2">
      <c r="A1693" s="18" t="s">
        <v>85</v>
      </c>
      <c r="B1693" s="18" t="s">
        <v>198</v>
      </c>
      <c r="C1693" s="18" t="s">
        <v>199</v>
      </c>
      <c r="D1693" s="18">
        <v>52</v>
      </c>
      <c r="E1693" s="18" t="s">
        <v>42</v>
      </c>
      <c r="F1693" s="18" t="s">
        <v>36</v>
      </c>
      <c r="G1693" s="18">
        <v>2</v>
      </c>
    </row>
    <row r="1694" spans="1:7" x14ac:dyDescent="0.2">
      <c r="A1694" s="18" t="s">
        <v>85</v>
      </c>
      <c r="B1694" s="18" t="s">
        <v>198</v>
      </c>
      <c r="C1694" s="18" t="s">
        <v>199</v>
      </c>
      <c r="D1694" s="18">
        <v>53</v>
      </c>
      <c r="E1694" s="18" t="s">
        <v>43</v>
      </c>
      <c r="F1694" s="18" t="s">
        <v>36</v>
      </c>
      <c r="G1694" s="18">
        <v>43</v>
      </c>
    </row>
    <row r="1695" spans="1:7" x14ac:dyDescent="0.2">
      <c r="A1695" s="18" t="s">
        <v>85</v>
      </c>
      <c r="B1695" s="18" t="s">
        <v>198</v>
      </c>
      <c r="C1695" s="18" t="s">
        <v>199</v>
      </c>
      <c r="D1695" s="18">
        <v>54</v>
      </c>
      <c r="E1695" s="18" t="s">
        <v>44</v>
      </c>
      <c r="F1695" s="18" t="s">
        <v>36</v>
      </c>
      <c r="G1695" s="18">
        <v>4</v>
      </c>
    </row>
    <row r="1696" spans="1:7" x14ac:dyDescent="0.2">
      <c r="A1696" s="18" t="s">
        <v>85</v>
      </c>
      <c r="B1696" s="18" t="s">
        <v>198</v>
      </c>
      <c r="C1696" s="18" t="s">
        <v>199</v>
      </c>
      <c r="D1696" s="18">
        <v>55</v>
      </c>
      <c r="E1696" s="18" t="s">
        <v>79</v>
      </c>
      <c r="F1696" s="18" t="s">
        <v>36</v>
      </c>
      <c r="G1696" s="18">
        <v>20</v>
      </c>
    </row>
    <row r="1697" spans="1:7" x14ac:dyDescent="0.2">
      <c r="A1697" s="18" t="s">
        <v>85</v>
      </c>
      <c r="B1697" s="18" t="s">
        <v>198</v>
      </c>
      <c r="C1697" s="18" t="s">
        <v>199</v>
      </c>
      <c r="D1697" s="18">
        <v>56</v>
      </c>
      <c r="E1697" s="18" t="s">
        <v>64</v>
      </c>
      <c r="F1697" s="18" t="s">
        <v>36</v>
      </c>
      <c r="G1697" s="18">
        <v>36</v>
      </c>
    </row>
    <row r="1698" spans="1:7" x14ac:dyDescent="0.2">
      <c r="A1698" s="18" t="s">
        <v>85</v>
      </c>
      <c r="B1698" s="18" t="s">
        <v>198</v>
      </c>
      <c r="C1698" s="18" t="s">
        <v>199</v>
      </c>
      <c r="D1698" s="18">
        <v>60</v>
      </c>
      <c r="E1698" s="18" t="s">
        <v>40</v>
      </c>
      <c r="F1698" s="18" t="s">
        <v>36</v>
      </c>
      <c r="G1698" s="18">
        <v>5</v>
      </c>
    </row>
    <row r="1699" spans="1:7" x14ac:dyDescent="0.2">
      <c r="A1699" s="18" t="s">
        <v>85</v>
      </c>
      <c r="B1699" s="18" t="s">
        <v>198</v>
      </c>
      <c r="C1699" s="18" t="s">
        <v>199</v>
      </c>
      <c r="D1699" s="18">
        <v>61</v>
      </c>
      <c r="E1699" s="18" t="s">
        <v>41</v>
      </c>
      <c r="F1699" s="18" t="s">
        <v>36</v>
      </c>
      <c r="G1699" s="18">
        <v>59</v>
      </c>
    </row>
    <row r="1700" spans="1:7" x14ac:dyDescent="0.2">
      <c r="A1700" s="18" t="s">
        <v>85</v>
      </c>
      <c r="B1700" s="18" t="s">
        <v>198</v>
      </c>
      <c r="C1700" s="18" t="s">
        <v>199</v>
      </c>
      <c r="D1700" s="18">
        <v>62</v>
      </c>
      <c r="E1700" s="18" t="s">
        <v>42</v>
      </c>
      <c r="F1700" s="18" t="s">
        <v>36</v>
      </c>
      <c r="G1700" s="18">
        <v>2</v>
      </c>
    </row>
    <row r="1701" spans="1:7" x14ac:dyDescent="0.2">
      <c r="A1701" s="18" t="s">
        <v>85</v>
      </c>
      <c r="B1701" s="18" t="s">
        <v>198</v>
      </c>
      <c r="C1701" s="18" t="s">
        <v>199</v>
      </c>
      <c r="D1701" s="18">
        <v>63</v>
      </c>
      <c r="E1701" s="18" t="s">
        <v>43</v>
      </c>
      <c r="F1701" s="18" t="s">
        <v>36</v>
      </c>
      <c r="G1701" s="18">
        <v>5</v>
      </c>
    </row>
    <row r="1702" spans="1:7" x14ac:dyDescent="0.2">
      <c r="A1702" s="18" t="s">
        <v>85</v>
      </c>
      <c r="B1702" s="18" t="s">
        <v>198</v>
      </c>
      <c r="C1702" s="18" t="s">
        <v>199</v>
      </c>
      <c r="D1702" s="18">
        <v>65</v>
      </c>
      <c r="E1702" s="18" t="s">
        <v>79</v>
      </c>
      <c r="F1702" s="18" t="s">
        <v>36</v>
      </c>
      <c r="G1702" s="18">
        <v>8</v>
      </c>
    </row>
    <row r="1703" spans="1:7" x14ac:dyDescent="0.2">
      <c r="A1703" s="18" t="s">
        <v>85</v>
      </c>
      <c r="B1703" s="18" t="s">
        <v>198</v>
      </c>
      <c r="C1703" s="18" t="s">
        <v>199</v>
      </c>
      <c r="D1703" s="18">
        <v>66</v>
      </c>
      <c r="E1703" s="18" t="s">
        <v>64</v>
      </c>
      <c r="F1703" s="18" t="s">
        <v>36</v>
      </c>
      <c r="G1703" s="18">
        <v>11</v>
      </c>
    </row>
    <row r="1704" spans="1:7" x14ac:dyDescent="0.2">
      <c r="A1704" s="18" t="s">
        <v>85</v>
      </c>
      <c r="B1704" s="18" t="s">
        <v>198</v>
      </c>
      <c r="C1704" s="18" t="s">
        <v>199</v>
      </c>
      <c r="D1704" s="18">
        <v>70</v>
      </c>
      <c r="E1704" s="18" t="s">
        <v>40</v>
      </c>
      <c r="F1704" s="18" t="s">
        <v>36</v>
      </c>
      <c r="G1704" s="18">
        <v>100</v>
      </c>
    </row>
    <row r="1705" spans="1:7" x14ac:dyDescent="0.2">
      <c r="A1705" s="18" t="s">
        <v>85</v>
      </c>
      <c r="B1705" s="18" t="s">
        <v>198</v>
      </c>
      <c r="C1705" s="18" t="s">
        <v>199</v>
      </c>
      <c r="D1705" s="18">
        <v>71</v>
      </c>
      <c r="E1705" s="18" t="s">
        <v>41</v>
      </c>
      <c r="F1705" s="18" t="s">
        <v>36</v>
      </c>
      <c r="G1705" s="18">
        <v>2425</v>
      </c>
    </row>
    <row r="1706" spans="1:7" x14ac:dyDescent="0.2">
      <c r="A1706" s="18" t="s">
        <v>85</v>
      </c>
      <c r="B1706" s="18" t="s">
        <v>198</v>
      </c>
      <c r="C1706" s="18" t="s">
        <v>199</v>
      </c>
      <c r="D1706" s="18">
        <v>72</v>
      </c>
      <c r="E1706" s="18" t="s">
        <v>42</v>
      </c>
      <c r="F1706" s="18" t="s">
        <v>36</v>
      </c>
      <c r="G1706" s="18">
        <v>64</v>
      </c>
    </row>
    <row r="1707" spans="1:7" x14ac:dyDescent="0.2">
      <c r="A1707" s="18" t="s">
        <v>85</v>
      </c>
      <c r="B1707" s="18" t="s">
        <v>198</v>
      </c>
      <c r="C1707" s="18" t="s">
        <v>199</v>
      </c>
      <c r="D1707" s="18">
        <v>73</v>
      </c>
      <c r="E1707" s="18" t="s">
        <v>43</v>
      </c>
      <c r="F1707" s="18" t="s">
        <v>36</v>
      </c>
      <c r="G1707" s="18">
        <v>29</v>
      </c>
    </row>
    <row r="1708" spans="1:7" x14ac:dyDescent="0.2">
      <c r="A1708" s="18" t="s">
        <v>85</v>
      </c>
      <c r="B1708" s="18" t="s">
        <v>198</v>
      </c>
      <c r="C1708" s="18" t="s">
        <v>199</v>
      </c>
      <c r="D1708" s="18">
        <v>74</v>
      </c>
      <c r="E1708" s="18" t="s">
        <v>44</v>
      </c>
      <c r="F1708" s="18" t="s">
        <v>36</v>
      </c>
      <c r="G1708" s="18">
        <v>3</v>
      </c>
    </row>
    <row r="1709" spans="1:7" x14ac:dyDescent="0.2">
      <c r="A1709" s="18" t="s">
        <v>85</v>
      </c>
      <c r="B1709" s="18" t="s">
        <v>198</v>
      </c>
      <c r="C1709" s="18" t="s">
        <v>199</v>
      </c>
      <c r="D1709" s="18">
        <v>75</v>
      </c>
      <c r="E1709" s="18" t="s">
        <v>79</v>
      </c>
      <c r="F1709" s="18" t="s">
        <v>36</v>
      </c>
      <c r="G1709" s="18">
        <v>139</v>
      </c>
    </row>
    <row r="1710" spans="1:7" x14ac:dyDescent="0.2">
      <c r="A1710" s="18" t="s">
        <v>85</v>
      </c>
      <c r="B1710" s="18" t="s">
        <v>198</v>
      </c>
      <c r="C1710" s="18" t="s">
        <v>199</v>
      </c>
      <c r="D1710" s="18">
        <v>76</v>
      </c>
      <c r="E1710" s="18" t="s">
        <v>64</v>
      </c>
      <c r="F1710" s="18" t="s">
        <v>36</v>
      </c>
      <c r="G1710" s="18">
        <v>305</v>
      </c>
    </row>
    <row r="1711" spans="1:7" x14ac:dyDescent="0.2">
      <c r="A1711" s="18" t="s">
        <v>85</v>
      </c>
      <c r="B1711" s="18" t="s">
        <v>198</v>
      </c>
      <c r="C1711" s="18" t="s">
        <v>199</v>
      </c>
      <c r="D1711" s="18">
        <v>80</v>
      </c>
      <c r="E1711" s="18" t="s">
        <v>168</v>
      </c>
      <c r="F1711" s="18" t="s">
        <v>36</v>
      </c>
      <c r="G1711" s="18">
        <v>143</v>
      </c>
    </row>
    <row r="1712" spans="1:7" x14ac:dyDescent="0.2">
      <c r="A1712" s="18" t="s">
        <v>85</v>
      </c>
      <c r="B1712" s="18" t="s">
        <v>198</v>
      </c>
      <c r="C1712" s="18" t="s">
        <v>199</v>
      </c>
      <c r="D1712" s="18">
        <v>81</v>
      </c>
      <c r="E1712" s="18" t="s">
        <v>46</v>
      </c>
      <c r="F1712" s="18" t="s">
        <v>36</v>
      </c>
      <c r="G1712" s="18">
        <v>1142</v>
      </c>
    </row>
    <row r="1713" spans="1:7" x14ac:dyDescent="0.2">
      <c r="A1713" s="18" t="s">
        <v>85</v>
      </c>
      <c r="B1713" s="18" t="s">
        <v>198</v>
      </c>
      <c r="C1713" s="18" t="s">
        <v>199</v>
      </c>
      <c r="D1713" s="18">
        <v>82</v>
      </c>
      <c r="E1713" s="18" t="s">
        <v>47</v>
      </c>
      <c r="F1713" s="18" t="s">
        <v>36</v>
      </c>
      <c r="G1713" s="18">
        <v>748</v>
      </c>
    </row>
    <row r="1714" spans="1:7" x14ac:dyDescent="0.2">
      <c r="A1714" s="18" t="s">
        <v>85</v>
      </c>
      <c r="B1714" s="18" t="s">
        <v>198</v>
      </c>
      <c r="C1714" s="18" t="s">
        <v>199</v>
      </c>
      <c r="D1714" s="18">
        <v>83</v>
      </c>
      <c r="E1714" s="18" t="s">
        <v>48</v>
      </c>
      <c r="F1714" s="18" t="s">
        <v>36</v>
      </c>
      <c r="G1714" s="18">
        <v>2519</v>
      </c>
    </row>
    <row r="1715" spans="1:7" x14ac:dyDescent="0.2">
      <c r="A1715" s="18" t="s">
        <v>85</v>
      </c>
      <c r="B1715" s="18" t="s">
        <v>198</v>
      </c>
      <c r="C1715" s="18" t="s">
        <v>199</v>
      </c>
      <c r="D1715" s="18">
        <v>84</v>
      </c>
      <c r="E1715" s="18" t="s">
        <v>49</v>
      </c>
      <c r="F1715" s="18" t="s">
        <v>36</v>
      </c>
      <c r="G1715" s="18">
        <v>130</v>
      </c>
    </row>
    <row r="1716" spans="1:7" x14ac:dyDescent="0.2">
      <c r="A1716" s="18" t="s">
        <v>85</v>
      </c>
      <c r="B1716" s="18" t="s">
        <v>198</v>
      </c>
      <c r="C1716" s="18" t="s">
        <v>199</v>
      </c>
      <c r="D1716" s="18">
        <v>85</v>
      </c>
      <c r="E1716" s="18" t="s">
        <v>64</v>
      </c>
      <c r="F1716" s="18" t="s">
        <v>36</v>
      </c>
      <c r="G1716" s="18">
        <v>309</v>
      </c>
    </row>
    <row r="1717" spans="1:7" x14ac:dyDescent="0.2">
      <c r="A1717" s="18" t="s">
        <v>85</v>
      </c>
      <c r="B1717" s="18" t="s">
        <v>198</v>
      </c>
      <c r="C1717" s="18" t="s">
        <v>199</v>
      </c>
      <c r="D1717" s="18">
        <v>90</v>
      </c>
      <c r="E1717" s="18" t="s">
        <v>169</v>
      </c>
      <c r="F1717" s="18" t="s">
        <v>36</v>
      </c>
      <c r="G1717" s="18">
        <v>176</v>
      </c>
    </row>
    <row r="1718" spans="1:7" x14ac:dyDescent="0.2">
      <c r="A1718" s="18" t="s">
        <v>85</v>
      </c>
      <c r="B1718" s="18" t="s">
        <v>198</v>
      </c>
      <c r="C1718" s="18" t="s">
        <v>199</v>
      </c>
      <c r="D1718" s="18">
        <v>91</v>
      </c>
      <c r="E1718" s="18" t="s">
        <v>51</v>
      </c>
      <c r="F1718" s="18" t="s">
        <v>36</v>
      </c>
      <c r="G1718" s="18">
        <v>54</v>
      </c>
    </row>
    <row r="1719" spans="1:7" x14ac:dyDescent="0.2">
      <c r="A1719" s="18" t="s">
        <v>85</v>
      </c>
      <c r="B1719" s="18" t="s">
        <v>198</v>
      </c>
      <c r="C1719" s="18" t="s">
        <v>199</v>
      </c>
      <c r="D1719" s="18">
        <v>92</v>
      </c>
      <c r="E1719" s="18" t="s">
        <v>170</v>
      </c>
      <c r="F1719" s="18" t="s">
        <v>36</v>
      </c>
      <c r="G1719" s="18">
        <v>10</v>
      </c>
    </row>
    <row r="1720" spans="1:7" x14ac:dyDescent="0.2">
      <c r="A1720" s="18" t="s">
        <v>85</v>
      </c>
      <c r="B1720" s="18" t="s">
        <v>198</v>
      </c>
      <c r="C1720" s="18" t="s">
        <v>199</v>
      </c>
      <c r="D1720" s="18">
        <v>93</v>
      </c>
      <c r="E1720" s="18" t="s">
        <v>75</v>
      </c>
      <c r="F1720" s="18" t="s">
        <v>36</v>
      </c>
      <c r="G1720" s="18">
        <v>16</v>
      </c>
    </row>
    <row r="1721" spans="1:7" x14ac:dyDescent="0.2">
      <c r="A1721" s="18" t="s">
        <v>85</v>
      </c>
      <c r="B1721" s="18" t="s">
        <v>198</v>
      </c>
      <c r="C1721" s="18" t="s">
        <v>199</v>
      </c>
      <c r="D1721" s="18">
        <v>94</v>
      </c>
      <c r="E1721" s="18" t="s">
        <v>80</v>
      </c>
      <c r="F1721" s="18" t="s">
        <v>36</v>
      </c>
      <c r="G1721" s="18">
        <v>98</v>
      </c>
    </row>
    <row r="1722" spans="1:7" x14ac:dyDescent="0.2">
      <c r="A1722" s="18" t="s">
        <v>85</v>
      </c>
      <c r="B1722" s="18" t="s">
        <v>198</v>
      </c>
      <c r="C1722" s="18" t="s">
        <v>199</v>
      </c>
      <c r="D1722" s="18">
        <v>95</v>
      </c>
      <c r="E1722" s="18" t="s">
        <v>64</v>
      </c>
      <c r="F1722" s="18" t="s">
        <v>36</v>
      </c>
      <c r="G1722" s="18">
        <v>131</v>
      </c>
    </row>
    <row r="1723" spans="1:7" x14ac:dyDescent="0.2">
      <c r="A1723" s="18" t="s">
        <v>86</v>
      </c>
      <c r="B1723" s="18" t="s">
        <v>198</v>
      </c>
      <c r="C1723" s="18" t="s">
        <v>200</v>
      </c>
      <c r="D1723" s="18">
        <v>10</v>
      </c>
      <c r="E1723" s="18" t="s">
        <v>32</v>
      </c>
      <c r="F1723" s="18" t="s">
        <v>33</v>
      </c>
      <c r="G1723" s="18">
        <v>637</v>
      </c>
    </row>
    <row r="1724" spans="1:7" x14ac:dyDescent="0.2">
      <c r="A1724" s="18" t="s">
        <v>86</v>
      </c>
      <c r="B1724" s="18" t="s">
        <v>198</v>
      </c>
      <c r="C1724" s="18" t="s">
        <v>200</v>
      </c>
      <c r="D1724" s="18">
        <v>100</v>
      </c>
      <c r="E1724" s="18" t="s">
        <v>167</v>
      </c>
      <c r="F1724" s="18" t="s">
        <v>36</v>
      </c>
      <c r="G1724" s="18">
        <v>2760</v>
      </c>
    </row>
    <row r="1725" spans="1:7" x14ac:dyDescent="0.2">
      <c r="A1725" s="18" t="s">
        <v>86</v>
      </c>
      <c r="B1725" s="18" t="s">
        <v>198</v>
      </c>
      <c r="C1725" s="18" t="s">
        <v>200</v>
      </c>
      <c r="D1725" s="18">
        <v>11</v>
      </c>
      <c r="E1725" s="18" t="s">
        <v>134</v>
      </c>
      <c r="F1725" s="18" t="s">
        <v>33</v>
      </c>
      <c r="G1725" s="18">
        <v>306</v>
      </c>
    </row>
    <row r="1726" spans="1:7" x14ac:dyDescent="0.2">
      <c r="A1726" s="18" t="s">
        <v>86</v>
      </c>
      <c r="B1726" s="18" t="s">
        <v>198</v>
      </c>
      <c r="C1726" s="18" t="s">
        <v>200</v>
      </c>
      <c r="D1726" s="18">
        <v>110</v>
      </c>
      <c r="E1726" s="18" t="s">
        <v>54</v>
      </c>
      <c r="F1726" s="18" t="s">
        <v>55</v>
      </c>
      <c r="G1726" s="18">
        <v>279</v>
      </c>
    </row>
    <row r="1727" spans="1:7" x14ac:dyDescent="0.2">
      <c r="A1727" s="18" t="s">
        <v>86</v>
      </c>
      <c r="B1727" s="18" t="s">
        <v>198</v>
      </c>
      <c r="C1727" s="18" t="s">
        <v>200</v>
      </c>
      <c r="D1727" s="18">
        <v>111</v>
      </c>
      <c r="E1727" s="18" t="s">
        <v>56</v>
      </c>
      <c r="F1727" s="18" t="s">
        <v>55</v>
      </c>
      <c r="G1727" s="18">
        <v>681</v>
      </c>
    </row>
    <row r="1728" spans="1:7" x14ac:dyDescent="0.2">
      <c r="A1728" s="18" t="s">
        <v>86</v>
      </c>
      <c r="B1728" s="18" t="s">
        <v>198</v>
      </c>
      <c r="C1728" s="18" t="s">
        <v>200</v>
      </c>
      <c r="D1728" s="18">
        <v>112</v>
      </c>
      <c r="E1728" s="18" t="s">
        <v>57</v>
      </c>
      <c r="F1728" s="18" t="s">
        <v>55</v>
      </c>
      <c r="G1728" s="18">
        <v>662</v>
      </c>
    </row>
    <row r="1729" spans="1:7" x14ac:dyDescent="0.2">
      <c r="A1729" s="18" t="s">
        <v>86</v>
      </c>
      <c r="B1729" s="18" t="s">
        <v>198</v>
      </c>
      <c r="C1729" s="18" t="s">
        <v>200</v>
      </c>
      <c r="D1729" s="18">
        <v>113</v>
      </c>
      <c r="E1729" s="18" t="s">
        <v>73</v>
      </c>
      <c r="F1729" s="18" t="s">
        <v>55</v>
      </c>
      <c r="G1729" s="18">
        <v>1060</v>
      </c>
    </row>
    <row r="1730" spans="1:7" x14ac:dyDescent="0.2">
      <c r="A1730" s="18" t="s">
        <v>86</v>
      </c>
      <c r="B1730" s="18" t="s">
        <v>198</v>
      </c>
      <c r="C1730" s="18" t="s">
        <v>200</v>
      </c>
      <c r="D1730" s="18">
        <v>120</v>
      </c>
      <c r="E1730" s="18" t="s">
        <v>58</v>
      </c>
      <c r="F1730" s="18" t="s">
        <v>55</v>
      </c>
      <c r="G1730" s="18">
        <v>617</v>
      </c>
    </row>
    <row r="1731" spans="1:7" x14ac:dyDescent="0.2">
      <c r="A1731" s="18" t="s">
        <v>86</v>
      </c>
      <c r="B1731" s="18" t="s">
        <v>198</v>
      </c>
      <c r="C1731" s="18" t="s">
        <v>200</v>
      </c>
      <c r="D1731" s="18">
        <v>121</v>
      </c>
      <c r="E1731" s="18" t="s">
        <v>59</v>
      </c>
      <c r="F1731" s="18" t="s">
        <v>55</v>
      </c>
      <c r="G1731" s="18">
        <v>1335</v>
      </c>
    </row>
    <row r="1732" spans="1:7" x14ac:dyDescent="0.2">
      <c r="A1732" s="18" t="s">
        <v>86</v>
      </c>
      <c r="B1732" s="18" t="s">
        <v>198</v>
      </c>
      <c r="C1732" s="18" t="s">
        <v>200</v>
      </c>
      <c r="D1732" s="18">
        <v>122</v>
      </c>
      <c r="E1732" s="18" t="s">
        <v>74</v>
      </c>
      <c r="F1732" s="18" t="s">
        <v>55</v>
      </c>
      <c r="G1732" s="18">
        <v>394</v>
      </c>
    </row>
    <row r="1733" spans="1:7" x14ac:dyDescent="0.2">
      <c r="A1733" s="18" t="s">
        <v>86</v>
      </c>
      <c r="B1733" s="18" t="s">
        <v>198</v>
      </c>
      <c r="C1733" s="18" t="s">
        <v>200</v>
      </c>
      <c r="D1733" s="18">
        <v>123</v>
      </c>
      <c r="E1733" s="18" t="s">
        <v>75</v>
      </c>
      <c r="F1733" s="18" t="s">
        <v>55</v>
      </c>
      <c r="G1733" s="18">
        <v>1415</v>
      </c>
    </row>
    <row r="1734" spans="1:7" x14ac:dyDescent="0.2">
      <c r="A1734" s="18" t="s">
        <v>86</v>
      </c>
      <c r="B1734" s="18" t="s">
        <v>198</v>
      </c>
      <c r="C1734" s="18" t="s">
        <v>200</v>
      </c>
      <c r="D1734" s="18">
        <v>13</v>
      </c>
      <c r="E1734" s="18" t="s">
        <v>135</v>
      </c>
      <c r="F1734" s="18" t="s">
        <v>33</v>
      </c>
      <c r="G1734" s="18">
        <v>711</v>
      </c>
    </row>
    <row r="1735" spans="1:7" x14ac:dyDescent="0.2">
      <c r="A1735" s="18" t="s">
        <v>86</v>
      </c>
      <c r="B1735" s="18" t="s">
        <v>198</v>
      </c>
      <c r="C1735" s="18" t="s">
        <v>200</v>
      </c>
      <c r="D1735" s="18">
        <v>130</v>
      </c>
      <c r="E1735" s="18" t="s">
        <v>60</v>
      </c>
      <c r="F1735" s="18" t="s">
        <v>55</v>
      </c>
      <c r="G1735" s="18">
        <v>3396</v>
      </c>
    </row>
    <row r="1736" spans="1:7" x14ac:dyDescent="0.2">
      <c r="A1736" s="18" t="s">
        <v>86</v>
      </c>
      <c r="B1736" s="18" t="s">
        <v>198</v>
      </c>
      <c r="C1736" s="18" t="s">
        <v>200</v>
      </c>
      <c r="D1736" s="18">
        <v>131</v>
      </c>
      <c r="E1736" s="18" t="s">
        <v>61</v>
      </c>
      <c r="F1736" s="18" t="s">
        <v>55</v>
      </c>
      <c r="G1736" s="18">
        <v>44</v>
      </c>
    </row>
    <row r="1737" spans="1:7" x14ac:dyDescent="0.2">
      <c r="A1737" s="18" t="s">
        <v>86</v>
      </c>
      <c r="B1737" s="18" t="s">
        <v>198</v>
      </c>
      <c r="C1737" s="18" t="s">
        <v>200</v>
      </c>
      <c r="D1737" s="18">
        <v>132</v>
      </c>
      <c r="E1737" s="18" t="s">
        <v>46</v>
      </c>
      <c r="F1737" s="18" t="s">
        <v>55</v>
      </c>
      <c r="G1737" s="18">
        <v>633</v>
      </c>
    </row>
    <row r="1738" spans="1:7" x14ac:dyDescent="0.2">
      <c r="A1738" s="18" t="s">
        <v>86</v>
      </c>
      <c r="B1738" s="18" t="s">
        <v>198</v>
      </c>
      <c r="C1738" s="18" t="s">
        <v>200</v>
      </c>
      <c r="D1738" s="18">
        <v>133</v>
      </c>
      <c r="E1738" s="18" t="s">
        <v>62</v>
      </c>
      <c r="F1738" s="18" t="s">
        <v>55</v>
      </c>
      <c r="G1738" s="18">
        <v>246</v>
      </c>
    </row>
    <row r="1739" spans="1:7" x14ac:dyDescent="0.2">
      <c r="A1739" s="18" t="s">
        <v>86</v>
      </c>
      <c r="B1739" s="18" t="s">
        <v>198</v>
      </c>
      <c r="C1739" s="18" t="s">
        <v>200</v>
      </c>
      <c r="D1739" s="18">
        <v>134</v>
      </c>
      <c r="E1739" s="18" t="s">
        <v>76</v>
      </c>
      <c r="F1739" s="18" t="s">
        <v>55</v>
      </c>
      <c r="G1739" s="18">
        <v>621</v>
      </c>
    </row>
    <row r="1740" spans="1:7" x14ac:dyDescent="0.2">
      <c r="A1740" s="18" t="s">
        <v>86</v>
      </c>
      <c r="B1740" s="18" t="s">
        <v>198</v>
      </c>
      <c r="C1740" s="18" t="s">
        <v>200</v>
      </c>
      <c r="D1740" s="18">
        <v>135</v>
      </c>
      <c r="E1740" s="18" t="s">
        <v>79</v>
      </c>
      <c r="F1740" s="18" t="s">
        <v>55</v>
      </c>
      <c r="G1740" s="18">
        <v>83</v>
      </c>
    </row>
    <row r="1741" spans="1:7" x14ac:dyDescent="0.2">
      <c r="A1741" s="18" t="s">
        <v>86</v>
      </c>
      <c r="B1741" s="18" t="s">
        <v>198</v>
      </c>
      <c r="C1741" s="18" t="s">
        <v>200</v>
      </c>
      <c r="D1741" s="18">
        <v>14</v>
      </c>
      <c r="E1741" s="18" t="s">
        <v>75</v>
      </c>
      <c r="F1741" s="18" t="s">
        <v>33</v>
      </c>
      <c r="G1741" s="18">
        <v>25</v>
      </c>
    </row>
    <row r="1742" spans="1:7" x14ac:dyDescent="0.2">
      <c r="A1742" s="18" t="s">
        <v>86</v>
      </c>
      <c r="B1742" s="18" t="s">
        <v>198</v>
      </c>
      <c r="C1742" s="18" t="s">
        <v>200</v>
      </c>
      <c r="D1742" s="18">
        <v>140</v>
      </c>
      <c r="E1742" s="18" t="s">
        <v>63</v>
      </c>
      <c r="F1742" s="18" t="s">
        <v>55</v>
      </c>
      <c r="G1742" s="18">
        <v>94</v>
      </c>
    </row>
    <row r="1743" spans="1:7" x14ac:dyDescent="0.2">
      <c r="A1743" s="18" t="s">
        <v>86</v>
      </c>
      <c r="B1743" s="18" t="s">
        <v>198</v>
      </c>
      <c r="C1743" s="18" t="s">
        <v>200</v>
      </c>
      <c r="D1743" s="18">
        <v>141</v>
      </c>
      <c r="E1743" s="18" t="s">
        <v>64</v>
      </c>
      <c r="F1743" s="18" t="s">
        <v>55</v>
      </c>
      <c r="G1743" s="18">
        <v>2382</v>
      </c>
    </row>
    <row r="1744" spans="1:7" x14ac:dyDescent="0.2">
      <c r="A1744" s="18" t="s">
        <v>86</v>
      </c>
      <c r="B1744" s="18" t="s">
        <v>198</v>
      </c>
      <c r="C1744" s="18" t="s">
        <v>200</v>
      </c>
      <c r="D1744" s="18">
        <v>142</v>
      </c>
      <c r="E1744" s="18" t="s">
        <v>117</v>
      </c>
      <c r="F1744" s="18" t="s">
        <v>55</v>
      </c>
      <c r="G1744" s="18">
        <v>1363</v>
      </c>
    </row>
    <row r="1745" spans="1:7" x14ac:dyDescent="0.2">
      <c r="A1745" s="18" t="s">
        <v>86</v>
      </c>
      <c r="B1745" s="18" t="s">
        <v>198</v>
      </c>
      <c r="C1745" s="18" t="s">
        <v>200</v>
      </c>
      <c r="D1745" s="18">
        <v>143</v>
      </c>
      <c r="E1745" s="18" t="s">
        <v>77</v>
      </c>
      <c r="F1745" s="18" t="s">
        <v>55</v>
      </c>
      <c r="G1745" s="18">
        <v>236</v>
      </c>
    </row>
    <row r="1746" spans="1:7" x14ac:dyDescent="0.2">
      <c r="A1746" s="18" t="s">
        <v>86</v>
      </c>
      <c r="B1746" s="18" t="s">
        <v>198</v>
      </c>
      <c r="C1746" s="18" t="s">
        <v>200</v>
      </c>
      <c r="D1746" s="18">
        <v>144</v>
      </c>
      <c r="E1746" s="18" t="s">
        <v>81</v>
      </c>
      <c r="F1746" s="18" t="s">
        <v>55</v>
      </c>
      <c r="G1746" s="18">
        <v>315</v>
      </c>
    </row>
    <row r="1747" spans="1:7" x14ac:dyDescent="0.2">
      <c r="A1747" s="18" t="s">
        <v>86</v>
      </c>
      <c r="B1747" s="18" t="s">
        <v>198</v>
      </c>
      <c r="C1747" s="18" t="s">
        <v>200</v>
      </c>
      <c r="D1747" s="18">
        <v>15</v>
      </c>
      <c r="E1747" s="18" t="s">
        <v>64</v>
      </c>
      <c r="F1747" s="18" t="s">
        <v>33</v>
      </c>
      <c r="G1747" s="18">
        <v>67</v>
      </c>
    </row>
    <row r="1748" spans="1:7" x14ac:dyDescent="0.2">
      <c r="A1748" s="18" t="s">
        <v>86</v>
      </c>
      <c r="B1748" s="18" t="s">
        <v>198</v>
      </c>
      <c r="C1748" s="18" t="s">
        <v>200</v>
      </c>
      <c r="D1748" s="18">
        <v>20</v>
      </c>
      <c r="E1748" s="18" t="s">
        <v>35</v>
      </c>
      <c r="F1748" s="18" t="s">
        <v>36</v>
      </c>
      <c r="G1748" s="18">
        <v>3269</v>
      </c>
    </row>
    <row r="1749" spans="1:7" x14ac:dyDescent="0.2">
      <c r="A1749" s="18" t="s">
        <v>86</v>
      </c>
      <c r="B1749" s="18" t="s">
        <v>198</v>
      </c>
      <c r="C1749" s="18" t="s">
        <v>200</v>
      </c>
      <c r="D1749" s="18">
        <v>21</v>
      </c>
      <c r="E1749" s="18" t="s">
        <v>37</v>
      </c>
      <c r="F1749" s="18" t="s">
        <v>36</v>
      </c>
      <c r="G1749" s="18">
        <v>1916</v>
      </c>
    </row>
    <row r="1750" spans="1:7" x14ac:dyDescent="0.2">
      <c r="A1750" s="18" t="s">
        <v>86</v>
      </c>
      <c r="B1750" s="18" t="s">
        <v>198</v>
      </c>
      <c r="C1750" s="18" t="s">
        <v>200</v>
      </c>
      <c r="D1750" s="18">
        <v>22</v>
      </c>
      <c r="E1750" s="18" t="s">
        <v>38</v>
      </c>
      <c r="F1750" s="18" t="s">
        <v>36</v>
      </c>
      <c r="G1750" s="18">
        <v>983</v>
      </c>
    </row>
    <row r="1751" spans="1:7" x14ac:dyDescent="0.2">
      <c r="A1751" s="18" t="s">
        <v>86</v>
      </c>
      <c r="B1751" s="18" t="s">
        <v>198</v>
      </c>
      <c r="C1751" s="18" t="s">
        <v>200</v>
      </c>
      <c r="D1751" s="18">
        <v>23</v>
      </c>
      <c r="E1751" s="18" t="s">
        <v>39</v>
      </c>
      <c r="F1751" s="18" t="s">
        <v>36</v>
      </c>
      <c r="G1751" s="18">
        <v>8661</v>
      </c>
    </row>
    <row r="1752" spans="1:7" x14ac:dyDescent="0.2">
      <c r="A1752" s="18" t="s">
        <v>86</v>
      </c>
      <c r="B1752" s="18" t="s">
        <v>198</v>
      </c>
      <c r="C1752" s="18" t="s">
        <v>200</v>
      </c>
      <c r="D1752" s="18">
        <v>24</v>
      </c>
      <c r="E1752" s="18" t="s">
        <v>64</v>
      </c>
      <c r="F1752" s="18" t="s">
        <v>36</v>
      </c>
      <c r="G1752" s="18">
        <v>841</v>
      </c>
    </row>
    <row r="1753" spans="1:7" x14ac:dyDescent="0.2">
      <c r="A1753" s="18" t="s">
        <v>86</v>
      </c>
      <c r="B1753" s="18" t="s">
        <v>198</v>
      </c>
      <c r="C1753" s="18" t="s">
        <v>200</v>
      </c>
      <c r="D1753" s="18">
        <v>25</v>
      </c>
      <c r="E1753" s="18" t="s">
        <v>35</v>
      </c>
      <c r="F1753" s="18" t="s">
        <v>36</v>
      </c>
      <c r="G1753" s="18">
        <v>33</v>
      </c>
    </row>
    <row r="1754" spans="1:7" x14ac:dyDescent="0.2">
      <c r="A1754" s="18" t="s">
        <v>86</v>
      </c>
      <c r="B1754" s="18" t="s">
        <v>198</v>
      </c>
      <c r="C1754" s="18" t="s">
        <v>200</v>
      </c>
      <c r="D1754" s="18">
        <v>26</v>
      </c>
      <c r="E1754" s="18" t="s">
        <v>64</v>
      </c>
      <c r="F1754" s="18" t="s">
        <v>36</v>
      </c>
      <c r="G1754" s="18">
        <v>6</v>
      </c>
    </row>
    <row r="1755" spans="1:7" x14ac:dyDescent="0.2">
      <c r="A1755" s="18" t="s">
        <v>86</v>
      </c>
      <c r="B1755" s="18" t="s">
        <v>198</v>
      </c>
      <c r="C1755" s="18" t="s">
        <v>200</v>
      </c>
      <c r="D1755" s="18">
        <v>30</v>
      </c>
      <c r="E1755" s="18" t="s">
        <v>40</v>
      </c>
      <c r="F1755" s="18" t="s">
        <v>36</v>
      </c>
      <c r="G1755" s="18">
        <v>295</v>
      </c>
    </row>
    <row r="1756" spans="1:7" x14ac:dyDescent="0.2">
      <c r="A1756" s="18" t="s">
        <v>86</v>
      </c>
      <c r="B1756" s="18" t="s">
        <v>198</v>
      </c>
      <c r="C1756" s="18" t="s">
        <v>200</v>
      </c>
      <c r="D1756" s="18">
        <v>31</v>
      </c>
      <c r="E1756" s="18" t="s">
        <v>41</v>
      </c>
      <c r="F1756" s="18" t="s">
        <v>36</v>
      </c>
      <c r="G1756" s="18">
        <v>6594</v>
      </c>
    </row>
    <row r="1757" spans="1:7" x14ac:dyDescent="0.2">
      <c r="A1757" s="18" t="s">
        <v>86</v>
      </c>
      <c r="B1757" s="18" t="s">
        <v>198</v>
      </c>
      <c r="C1757" s="18" t="s">
        <v>200</v>
      </c>
      <c r="D1757" s="18">
        <v>32</v>
      </c>
      <c r="E1757" s="18" t="s">
        <v>42</v>
      </c>
      <c r="F1757" s="18" t="s">
        <v>36</v>
      </c>
      <c r="G1757" s="18">
        <v>92</v>
      </c>
    </row>
    <row r="1758" spans="1:7" x14ac:dyDescent="0.2">
      <c r="A1758" s="18" t="s">
        <v>86</v>
      </c>
      <c r="B1758" s="18" t="s">
        <v>198</v>
      </c>
      <c r="C1758" s="18" t="s">
        <v>200</v>
      </c>
      <c r="D1758" s="18">
        <v>33</v>
      </c>
      <c r="E1758" s="18" t="s">
        <v>43</v>
      </c>
      <c r="F1758" s="18" t="s">
        <v>36</v>
      </c>
      <c r="G1758" s="18">
        <v>98</v>
      </c>
    </row>
    <row r="1759" spans="1:7" x14ac:dyDescent="0.2">
      <c r="A1759" s="18" t="s">
        <v>86</v>
      </c>
      <c r="B1759" s="18" t="s">
        <v>198</v>
      </c>
      <c r="C1759" s="18" t="s">
        <v>200</v>
      </c>
      <c r="D1759" s="18">
        <v>34</v>
      </c>
      <c r="E1759" s="18" t="s">
        <v>44</v>
      </c>
      <c r="F1759" s="18" t="s">
        <v>36</v>
      </c>
      <c r="G1759" s="18">
        <v>25</v>
      </c>
    </row>
    <row r="1760" spans="1:7" x14ac:dyDescent="0.2">
      <c r="A1760" s="18" t="s">
        <v>86</v>
      </c>
      <c r="B1760" s="18" t="s">
        <v>198</v>
      </c>
      <c r="C1760" s="18" t="s">
        <v>200</v>
      </c>
      <c r="D1760" s="18">
        <v>35</v>
      </c>
      <c r="E1760" s="18" t="s">
        <v>79</v>
      </c>
      <c r="F1760" s="18" t="s">
        <v>36</v>
      </c>
      <c r="G1760" s="18">
        <v>273</v>
      </c>
    </row>
    <row r="1761" spans="1:7" x14ac:dyDescent="0.2">
      <c r="A1761" s="18" t="s">
        <v>86</v>
      </c>
      <c r="B1761" s="18" t="s">
        <v>198</v>
      </c>
      <c r="C1761" s="18" t="s">
        <v>200</v>
      </c>
      <c r="D1761" s="18">
        <v>36</v>
      </c>
      <c r="E1761" s="18" t="s">
        <v>64</v>
      </c>
      <c r="F1761" s="18" t="s">
        <v>36</v>
      </c>
      <c r="G1761" s="18">
        <v>429</v>
      </c>
    </row>
    <row r="1762" spans="1:7" x14ac:dyDescent="0.2">
      <c r="A1762" s="18" t="s">
        <v>86</v>
      </c>
      <c r="B1762" s="18" t="s">
        <v>198</v>
      </c>
      <c r="C1762" s="18" t="s">
        <v>200</v>
      </c>
      <c r="D1762" s="18">
        <v>40</v>
      </c>
      <c r="E1762" s="18" t="s">
        <v>40</v>
      </c>
      <c r="F1762" s="18" t="s">
        <v>36</v>
      </c>
      <c r="G1762" s="18">
        <v>16</v>
      </c>
    </row>
    <row r="1763" spans="1:7" x14ac:dyDescent="0.2">
      <c r="A1763" s="18" t="s">
        <v>86</v>
      </c>
      <c r="B1763" s="18" t="s">
        <v>198</v>
      </c>
      <c r="C1763" s="18" t="s">
        <v>200</v>
      </c>
      <c r="D1763" s="18">
        <v>41</v>
      </c>
      <c r="E1763" s="18" t="s">
        <v>41</v>
      </c>
      <c r="F1763" s="18" t="s">
        <v>36</v>
      </c>
      <c r="G1763" s="18">
        <v>131</v>
      </c>
    </row>
    <row r="1764" spans="1:7" x14ac:dyDescent="0.2">
      <c r="A1764" s="18" t="s">
        <v>86</v>
      </c>
      <c r="B1764" s="18" t="s">
        <v>198</v>
      </c>
      <c r="C1764" s="18" t="s">
        <v>200</v>
      </c>
      <c r="D1764" s="18">
        <v>42</v>
      </c>
      <c r="E1764" s="18" t="s">
        <v>42</v>
      </c>
      <c r="F1764" s="18" t="s">
        <v>36</v>
      </c>
      <c r="G1764" s="18">
        <v>11</v>
      </c>
    </row>
    <row r="1765" spans="1:7" x14ac:dyDescent="0.2">
      <c r="A1765" s="18" t="s">
        <v>86</v>
      </c>
      <c r="B1765" s="18" t="s">
        <v>198</v>
      </c>
      <c r="C1765" s="18" t="s">
        <v>200</v>
      </c>
      <c r="D1765" s="18">
        <v>43</v>
      </c>
      <c r="E1765" s="18" t="s">
        <v>43</v>
      </c>
      <c r="F1765" s="18" t="s">
        <v>36</v>
      </c>
      <c r="G1765" s="18">
        <v>1</v>
      </c>
    </row>
    <row r="1766" spans="1:7" x14ac:dyDescent="0.2">
      <c r="A1766" s="18" t="s">
        <v>86</v>
      </c>
      <c r="B1766" s="18" t="s">
        <v>198</v>
      </c>
      <c r="C1766" s="18" t="s">
        <v>200</v>
      </c>
      <c r="D1766" s="18">
        <v>44</v>
      </c>
      <c r="E1766" s="18" t="s">
        <v>44</v>
      </c>
      <c r="F1766" s="18" t="s">
        <v>36</v>
      </c>
      <c r="G1766" s="18">
        <v>2</v>
      </c>
    </row>
    <row r="1767" spans="1:7" x14ac:dyDescent="0.2">
      <c r="A1767" s="18" t="s">
        <v>86</v>
      </c>
      <c r="B1767" s="18" t="s">
        <v>198</v>
      </c>
      <c r="C1767" s="18" t="s">
        <v>200</v>
      </c>
      <c r="D1767" s="18">
        <v>45</v>
      </c>
      <c r="E1767" s="18" t="s">
        <v>79</v>
      </c>
      <c r="F1767" s="18" t="s">
        <v>36</v>
      </c>
      <c r="G1767" s="18">
        <v>11</v>
      </c>
    </row>
    <row r="1768" spans="1:7" x14ac:dyDescent="0.2">
      <c r="A1768" s="18" t="s">
        <v>86</v>
      </c>
      <c r="B1768" s="18" t="s">
        <v>198</v>
      </c>
      <c r="C1768" s="18" t="s">
        <v>200</v>
      </c>
      <c r="D1768" s="18">
        <v>46</v>
      </c>
      <c r="E1768" s="18" t="s">
        <v>64</v>
      </c>
      <c r="F1768" s="18" t="s">
        <v>36</v>
      </c>
      <c r="G1768" s="18">
        <v>36</v>
      </c>
    </row>
    <row r="1769" spans="1:7" x14ac:dyDescent="0.2">
      <c r="A1769" s="18" t="s">
        <v>86</v>
      </c>
      <c r="B1769" s="18" t="s">
        <v>198</v>
      </c>
      <c r="C1769" s="18" t="s">
        <v>200</v>
      </c>
      <c r="D1769" s="18">
        <v>50</v>
      </c>
      <c r="E1769" s="18" t="s">
        <v>40</v>
      </c>
      <c r="F1769" s="18" t="s">
        <v>36</v>
      </c>
      <c r="G1769" s="18">
        <v>17</v>
      </c>
    </row>
    <row r="1770" spans="1:7" x14ac:dyDescent="0.2">
      <c r="A1770" s="18" t="s">
        <v>86</v>
      </c>
      <c r="B1770" s="18" t="s">
        <v>198</v>
      </c>
      <c r="C1770" s="18" t="s">
        <v>200</v>
      </c>
      <c r="D1770" s="18">
        <v>51</v>
      </c>
      <c r="E1770" s="18" t="s">
        <v>41</v>
      </c>
      <c r="F1770" s="18" t="s">
        <v>36</v>
      </c>
      <c r="G1770" s="18">
        <v>212</v>
      </c>
    </row>
    <row r="1771" spans="1:7" x14ac:dyDescent="0.2">
      <c r="A1771" s="18" t="s">
        <v>86</v>
      </c>
      <c r="B1771" s="18" t="s">
        <v>198</v>
      </c>
      <c r="C1771" s="18" t="s">
        <v>200</v>
      </c>
      <c r="D1771" s="18">
        <v>52</v>
      </c>
      <c r="E1771" s="18" t="s">
        <v>42</v>
      </c>
      <c r="F1771" s="18" t="s">
        <v>36</v>
      </c>
      <c r="G1771" s="18">
        <v>2</v>
      </c>
    </row>
    <row r="1772" spans="1:7" x14ac:dyDescent="0.2">
      <c r="A1772" s="18" t="s">
        <v>86</v>
      </c>
      <c r="B1772" s="18" t="s">
        <v>198</v>
      </c>
      <c r="C1772" s="18" t="s">
        <v>200</v>
      </c>
      <c r="D1772" s="18">
        <v>53</v>
      </c>
      <c r="E1772" s="18" t="s">
        <v>43</v>
      </c>
      <c r="F1772" s="18" t="s">
        <v>36</v>
      </c>
      <c r="G1772" s="18">
        <v>36</v>
      </c>
    </row>
    <row r="1773" spans="1:7" x14ac:dyDescent="0.2">
      <c r="A1773" s="18" t="s">
        <v>86</v>
      </c>
      <c r="B1773" s="18" t="s">
        <v>198</v>
      </c>
      <c r="C1773" s="18" t="s">
        <v>200</v>
      </c>
      <c r="D1773" s="18">
        <v>54</v>
      </c>
      <c r="E1773" s="18" t="s">
        <v>44</v>
      </c>
      <c r="F1773" s="18" t="s">
        <v>36</v>
      </c>
      <c r="G1773" s="18">
        <v>6</v>
      </c>
    </row>
    <row r="1774" spans="1:7" x14ac:dyDescent="0.2">
      <c r="A1774" s="18" t="s">
        <v>86</v>
      </c>
      <c r="B1774" s="18" t="s">
        <v>198</v>
      </c>
      <c r="C1774" s="18" t="s">
        <v>200</v>
      </c>
      <c r="D1774" s="18">
        <v>55</v>
      </c>
      <c r="E1774" s="18" t="s">
        <v>79</v>
      </c>
      <c r="F1774" s="18" t="s">
        <v>36</v>
      </c>
      <c r="G1774" s="18">
        <v>18</v>
      </c>
    </row>
    <row r="1775" spans="1:7" x14ac:dyDescent="0.2">
      <c r="A1775" s="18" t="s">
        <v>86</v>
      </c>
      <c r="B1775" s="18" t="s">
        <v>198</v>
      </c>
      <c r="C1775" s="18" t="s">
        <v>200</v>
      </c>
      <c r="D1775" s="18">
        <v>56</v>
      </c>
      <c r="E1775" s="18" t="s">
        <v>64</v>
      </c>
      <c r="F1775" s="18" t="s">
        <v>36</v>
      </c>
      <c r="G1775" s="18">
        <v>47</v>
      </c>
    </row>
    <row r="1776" spans="1:7" x14ac:dyDescent="0.2">
      <c r="A1776" s="18" t="s">
        <v>86</v>
      </c>
      <c r="B1776" s="18" t="s">
        <v>198</v>
      </c>
      <c r="C1776" s="18" t="s">
        <v>200</v>
      </c>
      <c r="D1776" s="18">
        <v>60</v>
      </c>
      <c r="E1776" s="18" t="s">
        <v>40</v>
      </c>
      <c r="F1776" s="18" t="s">
        <v>36</v>
      </c>
      <c r="G1776" s="18">
        <v>5</v>
      </c>
    </row>
    <row r="1777" spans="1:7" x14ac:dyDescent="0.2">
      <c r="A1777" s="18" t="s">
        <v>86</v>
      </c>
      <c r="B1777" s="18" t="s">
        <v>198</v>
      </c>
      <c r="C1777" s="18" t="s">
        <v>200</v>
      </c>
      <c r="D1777" s="18">
        <v>61</v>
      </c>
      <c r="E1777" s="18" t="s">
        <v>41</v>
      </c>
      <c r="F1777" s="18" t="s">
        <v>36</v>
      </c>
      <c r="G1777" s="18">
        <v>72</v>
      </c>
    </row>
    <row r="1778" spans="1:7" x14ac:dyDescent="0.2">
      <c r="A1778" s="18" t="s">
        <v>86</v>
      </c>
      <c r="B1778" s="18" t="s">
        <v>198</v>
      </c>
      <c r="C1778" s="18" t="s">
        <v>200</v>
      </c>
      <c r="D1778" s="18">
        <v>62</v>
      </c>
      <c r="E1778" s="18" t="s">
        <v>42</v>
      </c>
      <c r="F1778" s="18" t="s">
        <v>36</v>
      </c>
      <c r="G1778" s="18">
        <v>2</v>
      </c>
    </row>
    <row r="1779" spans="1:7" x14ac:dyDescent="0.2">
      <c r="A1779" s="18" t="s">
        <v>86</v>
      </c>
      <c r="B1779" s="18" t="s">
        <v>198</v>
      </c>
      <c r="C1779" s="18" t="s">
        <v>200</v>
      </c>
      <c r="D1779" s="18">
        <v>63</v>
      </c>
      <c r="E1779" s="18" t="s">
        <v>43</v>
      </c>
      <c r="F1779" s="18" t="s">
        <v>36</v>
      </c>
      <c r="G1779" s="18">
        <v>2</v>
      </c>
    </row>
    <row r="1780" spans="1:7" x14ac:dyDescent="0.2">
      <c r="A1780" s="18" t="s">
        <v>86</v>
      </c>
      <c r="B1780" s="18" t="s">
        <v>198</v>
      </c>
      <c r="C1780" s="18" t="s">
        <v>200</v>
      </c>
      <c r="D1780" s="18">
        <v>64</v>
      </c>
      <c r="E1780" s="18" t="s">
        <v>44</v>
      </c>
      <c r="F1780" s="18" t="s">
        <v>36</v>
      </c>
      <c r="G1780" s="18">
        <v>2</v>
      </c>
    </row>
    <row r="1781" spans="1:7" x14ac:dyDescent="0.2">
      <c r="A1781" s="18" t="s">
        <v>86</v>
      </c>
      <c r="B1781" s="18" t="s">
        <v>198</v>
      </c>
      <c r="C1781" s="18" t="s">
        <v>200</v>
      </c>
      <c r="D1781" s="18">
        <v>65</v>
      </c>
      <c r="E1781" s="18" t="s">
        <v>79</v>
      </c>
      <c r="F1781" s="18" t="s">
        <v>36</v>
      </c>
      <c r="G1781" s="18">
        <v>6</v>
      </c>
    </row>
    <row r="1782" spans="1:7" x14ac:dyDescent="0.2">
      <c r="A1782" s="18" t="s">
        <v>86</v>
      </c>
      <c r="B1782" s="18" t="s">
        <v>198</v>
      </c>
      <c r="C1782" s="18" t="s">
        <v>200</v>
      </c>
      <c r="D1782" s="18">
        <v>66</v>
      </c>
      <c r="E1782" s="18" t="s">
        <v>64</v>
      </c>
      <c r="F1782" s="18" t="s">
        <v>36</v>
      </c>
      <c r="G1782" s="18">
        <v>8</v>
      </c>
    </row>
    <row r="1783" spans="1:7" x14ac:dyDescent="0.2">
      <c r="A1783" s="18" t="s">
        <v>86</v>
      </c>
      <c r="B1783" s="18" t="s">
        <v>198</v>
      </c>
      <c r="C1783" s="18" t="s">
        <v>200</v>
      </c>
      <c r="D1783" s="18">
        <v>70</v>
      </c>
      <c r="E1783" s="18" t="s">
        <v>40</v>
      </c>
      <c r="F1783" s="18" t="s">
        <v>36</v>
      </c>
      <c r="G1783" s="18">
        <v>105</v>
      </c>
    </row>
    <row r="1784" spans="1:7" x14ac:dyDescent="0.2">
      <c r="A1784" s="18" t="s">
        <v>86</v>
      </c>
      <c r="B1784" s="18" t="s">
        <v>198</v>
      </c>
      <c r="C1784" s="18" t="s">
        <v>200</v>
      </c>
      <c r="D1784" s="18">
        <v>71</v>
      </c>
      <c r="E1784" s="18" t="s">
        <v>41</v>
      </c>
      <c r="F1784" s="18" t="s">
        <v>36</v>
      </c>
      <c r="G1784" s="18">
        <v>2615</v>
      </c>
    </row>
    <row r="1785" spans="1:7" x14ac:dyDescent="0.2">
      <c r="A1785" s="18" t="s">
        <v>86</v>
      </c>
      <c r="B1785" s="18" t="s">
        <v>198</v>
      </c>
      <c r="C1785" s="18" t="s">
        <v>200</v>
      </c>
      <c r="D1785" s="18">
        <v>72</v>
      </c>
      <c r="E1785" s="18" t="s">
        <v>42</v>
      </c>
      <c r="F1785" s="18" t="s">
        <v>36</v>
      </c>
      <c r="G1785" s="18">
        <v>85</v>
      </c>
    </row>
    <row r="1786" spans="1:7" x14ac:dyDescent="0.2">
      <c r="A1786" s="18" t="s">
        <v>86</v>
      </c>
      <c r="B1786" s="18" t="s">
        <v>198</v>
      </c>
      <c r="C1786" s="18" t="s">
        <v>200</v>
      </c>
      <c r="D1786" s="18">
        <v>73</v>
      </c>
      <c r="E1786" s="18" t="s">
        <v>43</v>
      </c>
      <c r="F1786" s="18" t="s">
        <v>36</v>
      </c>
      <c r="G1786" s="18">
        <v>23</v>
      </c>
    </row>
    <row r="1787" spans="1:7" x14ac:dyDescent="0.2">
      <c r="A1787" s="18" t="s">
        <v>86</v>
      </c>
      <c r="B1787" s="18" t="s">
        <v>198</v>
      </c>
      <c r="C1787" s="18" t="s">
        <v>200</v>
      </c>
      <c r="D1787" s="18">
        <v>74</v>
      </c>
      <c r="E1787" s="18" t="s">
        <v>44</v>
      </c>
      <c r="F1787" s="18" t="s">
        <v>36</v>
      </c>
      <c r="G1787" s="18">
        <v>13</v>
      </c>
    </row>
    <row r="1788" spans="1:7" x14ac:dyDescent="0.2">
      <c r="A1788" s="18" t="s">
        <v>86</v>
      </c>
      <c r="B1788" s="18" t="s">
        <v>198</v>
      </c>
      <c r="C1788" s="18" t="s">
        <v>200</v>
      </c>
      <c r="D1788" s="18">
        <v>75</v>
      </c>
      <c r="E1788" s="18" t="s">
        <v>79</v>
      </c>
      <c r="F1788" s="18" t="s">
        <v>36</v>
      </c>
      <c r="G1788" s="18">
        <v>193</v>
      </c>
    </row>
    <row r="1789" spans="1:7" x14ac:dyDescent="0.2">
      <c r="A1789" s="18" t="s">
        <v>86</v>
      </c>
      <c r="B1789" s="18" t="s">
        <v>198</v>
      </c>
      <c r="C1789" s="18" t="s">
        <v>200</v>
      </c>
      <c r="D1789" s="18">
        <v>76</v>
      </c>
      <c r="E1789" s="18" t="s">
        <v>64</v>
      </c>
      <c r="F1789" s="18" t="s">
        <v>36</v>
      </c>
      <c r="G1789" s="18">
        <v>358</v>
      </c>
    </row>
    <row r="1790" spans="1:7" x14ac:dyDescent="0.2">
      <c r="A1790" s="18" t="s">
        <v>86</v>
      </c>
      <c r="B1790" s="18" t="s">
        <v>198</v>
      </c>
      <c r="C1790" s="18" t="s">
        <v>200</v>
      </c>
      <c r="D1790" s="18">
        <v>80</v>
      </c>
      <c r="E1790" s="18" t="s">
        <v>168</v>
      </c>
      <c r="F1790" s="18" t="s">
        <v>36</v>
      </c>
      <c r="G1790" s="18">
        <v>282</v>
      </c>
    </row>
    <row r="1791" spans="1:7" x14ac:dyDescent="0.2">
      <c r="A1791" s="18" t="s">
        <v>86</v>
      </c>
      <c r="B1791" s="18" t="s">
        <v>198</v>
      </c>
      <c r="C1791" s="18" t="s">
        <v>200</v>
      </c>
      <c r="D1791" s="18">
        <v>81</v>
      </c>
      <c r="E1791" s="18" t="s">
        <v>46</v>
      </c>
      <c r="F1791" s="18" t="s">
        <v>36</v>
      </c>
      <c r="G1791" s="18">
        <v>906</v>
      </c>
    </row>
    <row r="1792" spans="1:7" x14ac:dyDescent="0.2">
      <c r="A1792" s="18" t="s">
        <v>86</v>
      </c>
      <c r="B1792" s="18" t="s">
        <v>198</v>
      </c>
      <c r="C1792" s="18" t="s">
        <v>200</v>
      </c>
      <c r="D1792" s="18">
        <v>82</v>
      </c>
      <c r="E1792" s="18" t="s">
        <v>47</v>
      </c>
      <c r="F1792" s="18" t="s">
        <v>36</v>
      </c>
      <c r="G1792" s="18">
        <v>731</v>
      </c>
    </row>
    <row r="1793" spans="1:7" x14ac:dyDescent="0.2">
      <c r="A1793" s="18" t="s">
        <v>86</v>
      </c>
      <c r="B1793" s="18" t="s">
        <v>198</v>
      </c>
      <c r="C1793" s="18" t="s">
        <v>200</v>
      </c>
      <c r="D1793" s="18">
        <v>83</v>
      </c>
      <c r="E1793" s="18" t="s">
        <v>48</v>
      </c>
      <c r="F1793" s="18" t="s">
        <v>36</v>
      </c>
      <c r="G1793" s="18">
        <v>2530</v>
      </c>
    </row>
    <row r="1794" spans="1:7" x14ac:dyDescent="0.2">
      <c r="A1794" s="18" t="s">
        <v>86</v>
      </c>
      <c r="B1794" s="18" t="s">
        <v>198</v>
      </c>
      <c r="C1794" s="18" t="s">
        <v>200</v>
      </c>
      <c r="D1794" s="18">
        <v>84</v>
      </c>
      <c r="E1794" s="18" t="s">
        <v>49</v>
      </c>
      <c r="F1794" s="18" t="s">
        <v>36</v>
      </c>
      <c r="G1794" s="18">
        <v>113</v>
      </c>
    </row>
    <row r="1795" spans="1:7" x14ac:dyDescent="0.2">
      <c r="A1795" s="18" t="s">
        <v>86</v>
      </c>
      <c r="B1795" s="18" t="s">
        <v>198</v>
      </c>
      <c r="C1795" s="18" t="s">
        <v>200</v>
      </c>
      <c r="D1795" s="18">
        <v>85</v>
      </c>
      <c r="E1795" s="18" t="s">
        <v>64</v>
      </c>
      <c r="F1795" s="18" t="s">
        <v>36</v>
      </c>
      <c r="G1795" s="18">
        <v>306</v>
      </c>
    </row>
    <row r="1796" spans="1:7" x14ac:dyDescent="0.2">
      <c r="A1796" s="18" t="s">
        <v>86</v>
      </c>
      <c r="B1796" s="18" t="s">
        <v>198</v>
      </c>
      <c r="C1796" s="18" t="s">
        <v>200</v>
      </c>
      <c r="D1796" s="18">
        <v>90</v>
      </c>
      <c r="E1796" s="18" t="s">
        <v>169</v>
      </c>
      <c r="F1796" s="18" t="s">
        <v>36</v>
      </c>
      <c r="G1796" s="18">
        <v>195</v>
      </c>
    </row>
    <row r="1797" spans="1:7" x14ac:dyDescent="0.2">
      <c r="A1797" s="18" t="s">
        <v>86</v>
      </c>
      <c r="B1797" s="18" t="s">
        <v>198</v>
      </c>
      <c r="C1797" s="18" t="s">
        <v>200</v>
      </c>
      <c r="D1797" s="18">
        <v>91</v>
      </c>
      <c r="E1797" s="18" t="s">
        <v>51</v>
      </c>
      <c r="F1797" s="18" t="s">
        <v>36</v>
      </c>
      <c r="G1797" s="18">
        <v>130</v>
      </c>
    </row>
    <row r="1798" spans="1:7" x14ac:dyDescent="0.2">
      <c r="A1798" s="18" t="s">
        <v>86</v>
      </c>
      <c r="B1798" s="18" t="s">
        <v>198</v>
      </c>
      <c r="C1798" s="18" t="s">
        <v>200</v>
      </c>
      <c r="D1798" s="18">
        <v>92</v>
      </c>
      <c r="E1798" s="18" t="s">
        <v>170</v>
      </c>
      <c r="F1798" s="18" t="s">
        <v>36</v>
      </c>
      <c r="G1798" s="18">
        <v>10</v>
      </c>
    </row>
    <row r="1799" spans="1:7" x14ac:dyDescent="0.2">
      <c r="A1799" s="18" t="s">
        <v>86</v>
      </c>
      <c r="B1799" s="18" t="s">
        <v>198</v>
      </c>
      <c r="C1799" s="18" t="s">
        <v>200</v>
      </c>
      <c r="D1799" s="18">
        <v>93</v>
      </c>
      <c r="E1799" s="18" t="s">
        <v>75</v>
      </c>
      <c r="F1799" s="18" t="s">
        <v>36</v>
      </c>
      <c r="G1799" s="18">
        <v>20</v>
      </c>
    </row>
    <row r="1800" spans="1:7" x14ac:dyDescent="0.2">
      <c r="A1800" s="18" t="s">
        <v>86</v>
      </c>
      <c r="B1800" s="18" t="s">
        <v>198</v>
      </c>
      <c r="C1800" s="18" t="s">
        <v>200</v>
      </c>
      <c r="D1800" s="18">
        <v>94</v>
      </c>
      <c r="E1800" s="18" t="s">
        <v>80</v>
      </c>
      <c r="F1800" s="18" t="s">
        <v>36</v>
      </c>
      <c r="G1800" s="18">
        <v>96</v>
      </c>
    </row>
    <row r="1801" spans="1:7" x14ac:dyDescent="0.2">
      <c r="A1801" s="18" t="s">
        <v>86</v>
      </c>
      <c r="B1801" s="18" t="s">
        <v>198</v>
      </c>
      <c r="C1801" s="18" t="s">
        <v>200</v>
      </c>
      <c r="D1801" s="18">
        <v>95</v>
      </c>
      <c r="E1801" s="18" t="s">
        <v>64</v>
      </c>
      <c r="F1801" s="18" t="s">
        <v>36</v>
      </c>
      <c r="G1801" s="18">
        <v>139</v>
      </c>
    </row>
    <row r="1802" spans="1:7" x14ac:dyDescent="0.2">
      <c r="A1802" s="18" t="s">
        <v>86</v>
      </c>
      <c r="B1802" s="18" t="s">
        <v>198</v>
      </c>
      <c r="C1802" s="18" t="s">
        <v>201</v>
      </c>
      <c r="D1802" s="18">
        <v>10</v>
      </c>
      <c r="E1802" s="18" t="s">
        <v>32</v>
      </c>
      <c r="F1802" s="18" t="s">
        <v>33</v>
      </c>
      <c r="G1802" s="18">
        <v>702</v>
      </c>
    </row>
    <row r="1803" spans="1:7" x14ac:dyDescent="0.2">
      <c r="A1803" s="18" t="s">
        <v>86</v>
      </c>
      <c r="B1803" s="18" t="s">
        <v>198</v>
      </c>
      <c r="C1803" s="18" t="s">
        <v>201</v>
      </c>
      <c r="D1803" s="18">
        <v>100</v>
      </c>
      <c r="E1803" s="18" t="s">
        <v>167</v>
      </c>
      <c r="F1803" s="18" t="s">
        <v>36</v>
      </c>
      <c r="G1803" s="18">
        <v>3996</v>
      </c>
    </row>
    <row r="1804" spans="1:7" x14ac:dyDescent="0.2">
      <c r="A1804" s="18" t="s">
        <v>86</v>
      </c>
      <c r="B1804" s="18" t="s">
        <v>198</v>
      </c>
      <c r="C1804" s="18" t="s">
        <v>201</v>
      </c>
      <c r="D1804" s="18">
        <v>11</v>
      </c>
      <c r="E1804" s="18" t="s">
        <v>134</v>
      </c>
      <c r="F1804" s="18" t="s">
        <v>33</v>
      </c>
      <c r="G1804" s="18">
        <v>340</v>
      </c>
    </row>
    <row r="1805" spans="1:7" x14ac:dyDescent="0.2">
      <c r="A1805" s="18" t="s">
        <v>86</v>
      </c>
      <c r="B1805" s="18" t="s">
        <v>198</v>
      </c>
      <c r="C1805" s="18" t="s">
        <v>201</v>
      </c>
      <c r="D1805" s="18">
        <v>110</v>
      </c>
      <c r="E1805" s="18" t="s">
        <v>54</v>
      </c>
      <c r="F1805" s="18" t="s">
        <v>55</v>
      </c>
      <c r="G1805" s="18">
        <v>307</v>
      </c>
    </row>
    <row r="1806" spans="1:7" x14ac:dyDescent="0.2">
      <c r="A1806" s="18" t="s">
        <v>86</v>
      </c>
      <c r="B1806" s="18" t="s">
        <v>198</v>
      </c>
      <c r="C1806" s="18" t="s">
        <v>201</v>
      </c>
      <c r="D1806" s="18">
        <v>111</v>
      </c>
      <c r="E1806" s="18" t="s">
        <v>56</v>
      </c>
      <c r="F1806" s="18" t="s">
        <v>55</v>
      </c>
      <c r="G1806" s="18">
        <v>630</v>
      </c>
    </row>
    <row r="1807" spans="1:7" x14ac:dyDescent="0.2">
      <c r="A1807" s="18" t="s">
        <v>86</v>
      </c>
      <c r="B1807" s="18" t="s">
        <v>198</v>
      </c>
      <c r="C1807" s="18" t="s">
        <v>201</v>
      </c>
      <c r="D1807" s="18">
        <v>112</v>
      </c>
      <c r="E1807" s="18" t="s">
        <v>57</v>
      </c>
      <c r="F1807" s="18" t="s">
        <v>55</v>
      </c>
      <c r="G1807" s="18">
        <v>811</v>
      </c>
    </row>
    <row r="1808" spans="1:7" x14ac:dyDescent="0.2">
      <c r="A1808" s="18" t="s">
        <v>86</v>
      </c>
      <c r="B1808" s="18" t="s">
        <v>198</v>
      </c>
      <c r="C1808" s="18" t="s">
        <v>201</v>
      </c>
      <c r="D1808" s="18">
        <v>113</v>
      </c>
      <c r="E1808" s="18" t="s">
        <v>73</v>
      </c>
      <c r="F1808" s="18" t="s">
        <v>55</v>
      </c>
      <c r="G1808" s="18">
        <v>1112</v>
      </c>
    </row>
    <row r="1809" spans="1:7" x14ac:dyDescent="0.2">
      <c r="A1809" s="18" t="s">
        <v>86</v>
      </c>
      <c r="B1809" s="18" t="s">
        <v>198</v>
      </c>
      <c r="C1809" s="18" t="s">
        <v>201</v>
      </c>
      <c r="D1809" s="18">
        <v>120</v>
      </c>
      <c r="E1809" s="18" t="s">
        <v>58</v>
      </c>
      <c r="F1809" s="18" t="s">
        <v>55</v>
      </c>
      <c r="G1809" s="18">
        <v>597</v>
      </c>
    </row>
    <row r="1810" spans="1:7" x14ac:dyDescent="0.2">
      <c r="A1810" s="18" t="s">
        <v>86</v>
      </c>
      <c r="B1810" s="18" t="s">
        <v>198</v>
      </c>
      <c r="C1810" s="18" t="s">
        <v>201</v>
      </c>
      <c r="D1810" s="18">
        <v>121</v>
      </c>
      <c r="E1810" s="18" t="s">
        <v>59</v>
      </c>
      <c r="F1810" s="18" t="s">
        <v>55</v>
      </c>
      <c r="G1810" s="18">
        <v>1446</v>
      </c>
    </row>
    <row r="1811" spans="1:7" x14ac:dyDescent="0.2">
      <c r="A1811" s="18" t="s">
        <v>86</v>
      </c>
      <c r="B1811" s="18" t="s">
        <v>198</v>
      </c>
      <c r="C1811" s="18" t="s">
        <v>201</v>
      </c>
      <c r="D1811" s="18">
        <v>122</v>
      </c>
      <c r="E1811" s="18" t="s">
        <v>74</v>
      </c>
      <c r="F1811" s="18" t="s">
        <v>55</v>
      </c>
      <c r="G1811" s="18">
        <v>438</v>
      </c>
    </row>
    <row r="1812" spans="1:7" x14ac:dyDescent="0.2">
      <c r="A1812" s="18" t="s">
        <v>86</v>
      </c>
      <c r="B1812" s="18" t="s">
        <v>198</v>
      </c>
      <c r="C1812" s="18" t="s">
        <v>201</v>
      </c>
      <c r="D1812" s="18">
        <v>123</v>
      </c>
      <c r="E1812" s="18" t="s">
        <v>75</v>
      </c>
      <c r="F1812" s="18" t="s">
        <v>55</v>
      </c>
      <c r="G1812" s="18">
        <v>2042</v>
      </c>
    </row>
    <row r="1813" spans="1:7" x14ac:dyDescent="0.2">
      <c r="A1813" s="18" t="s">
        <v>86</v>
      </c>
      <c r="B1813" s="18" t="s">
        <v>198</v>
      </c>
      <c r="C1813" s="18" t="s">
        <v>201</v>
      </c>
      <c r="D1813" s="18">
        <v>13</v>
      </c>
      <c r="E1813" s="18" t="s">
        <v>135</v>
      </c>
      <c r="F1813" s="18" t="s">
        <v>33</v>
      </c>
      <c r="G1813" s="18">
        <v>638</v>
      </c>
    </row>
    <row r="1814" spans="1:7" x14ac:dyDescent="0.2">
      <c r="A1814" s="18" t="s">
        <v>86</v>
      </c>
      <c r="B1814" s="18" t="s">
        <v>198</v>
      </c>
      <c r="C1814" s="18" t="s">
        <v>201</v>
      </c>
      <c r="D1814" s="18">
        <v>130</v>
      </c>
      <c r="E1814" s="18" t="s">
        <v>60</v>
      </c>
      <c r="F1814" s="18" t="s">
        <v>55</v>
      </c>
      <c r="G1814" s="18">
        <v>4257</v>
      </c>
    </row>
    <row r="1815" spans="1:7" x14ac:dyDescent="0.2">
      <c r="A1815" s="18" t="s">
        <v>86</v>
      </c>
      <c r="B1815" s="18" t="s">
        <v>198</v>
      </c>
      <c r="C1815" s="18" t="s">
        <v>201</v>
      </c>
      <c r="D1815" s="18">
        <v>131</v>
      </c>
      <c r="E1815" s="18" t="s">
        <v>61</v>
      </c>
      <c r="F1815" s="18" t="s">
        <v>55</v>
      </c>
      <c r="G1815" s="18">
        <v>49</v>
      </c>
    </row>
    <row r="1816" spans="1:7" x14ac:dyDescent="0.2">
      <c r="A1816" s="18" t="s">
        <v>86</v>
      </c>
      <c r="B1816" s="18" t="s">
        <v>198</v>
      </c>
      <c r="C1816" s="18" t="s">
        <v>201</v>
      </c>
      <c r="D1816" s="18">
        <v>132</v>
      </c>
      <c r="E1816" s="18" t="s">
        <v>46</v>
      </c>
      <c r="F1816" s="18" t="s">
        <v>55</v>
      </c>
      <c r="G1816" s="18">
        <v>527</v>
      </c>
    </row>
    <row r="1817" spans="1:7" x14ac:dyDescent="0.2">
      <c r="A1817" s="18" t="s">
        <v>86</v>
      </c>
      <c r="B1817" s="18" t="s">
        <v>198</v>
      </c>
      <c r="C1817" s="18" t="s">
        <v>201</v>
      </c>
      <c r="D1817" s="18">
        <v>133</v>
      </c>
      <c r="E1817" s="18" t="s">
        <v>62</v>
      </c>
      <c r="F1817" s="18" t="s">
        <v>55</v>
      </c>
      <c r="G1817" s="18">
        <v>154</v>
      </c>
    </row>
    <row r="1818" spans="1:7" x14ac:dyDescent="0.2">
      <c r="A1818" s="18" t="s">
        <v>86</v>
      </c>
      <c r="B1818" s="18" t="s">
        <v>198</v>
      </c>
      <c r="C1818" s="18" t="s">
        <v>201</v>
      </c>
      <c r="D1818" s="18">
        <v>134</v>
      </c>
      <c r="E1818" s="18" t="s">
        <v>76</v>
      </c>
      <c r="F1818" s="18" t="s">
        <v>55</v>
      </c>
      <c r="G1818" s="18">
        <v>674</v>
      </c>
    </row>
    <row r="1819" spans="1:7" x14ac:dyDescent="0.2">
      <c r="A1819" s="18" t="s">
        <v>86</v>
      </c>
      <c r="B1819" s="18" t="s">
        <v>198</v>
      </c>
      <c r="C1819" s="18" t="s">
        <v>201</v>
      </c>
      <c r="D1819" s="18">
        <v>135</v>
      </c>
      <c r="E1819" s="18" t="s">
        <v>79</v>
      </c>
      <c r="F1819" s="18" t="s">
        <v>55</v>
      </c>
      <c r="G1819" s="18">
        <v>70</v>
      </c>
    </row>
    <row r="1820" spans="1:7" x14ac:dyDescent="0.2">
      <c r="A1820" s="18" t="s">
        <v>86</v>
      </c>
      <c r="B1820" s="18" t="s">
        <v>198</v>
      </c>
      <c r="C1820" s="18" t="s">
        <v>201</v>
      </c>
      <c r="D1820" s="18">
        <v>14</v>
      </c>
      <c r="E1820" s="18" t="s">
        <v>75</v>
      </c>
      <c r="F1820" s="18" t="s">
        <v>33</v>
      </c>
      <c r="G1820" s="18">
        <v>14</v>
      </c>
    </row>
    <row r="1821" spans="1:7" x14ac:dyDescent="0.2">
      <c r="A1821" s="18" t="s">
        <v>86</v>
      </c>
      <c r="B1821" s="18" t="s">
        <v>198</v>
      </c>
      <c r="C1821" s="18" t="s">
        <v>201</v>
      </c>
      <c r="D1821" s="18">
        <v>140</v>
      </c>
      <c r="E1821" s="18" t="s">
        <v>63</v>
      </c>
      <c r="F1821" s="18" t="s">
        <v>55</v>
      </c>
      <c r="G1821" s="18">
        <v>118</v>
      </c>
    </row>
    <row r="1822" spans="1:7" x14ac:dyDescent="0.2">
      <c r="A1822" s="18" t="s">
        <v>86</v>
      </c>
      <c r="B1822" s="18" t="s">
        <v>198</v>
      </c>
      <c r="C1822" s="18" t="s">
        <v>201</v>
      </c>
      <c r="D1822" s="18">
        <v>141</v>
      </c>
      <c r="E1822" s="18" t="s">
        <v>64</v>
      </c>
      <c r="F1822" s="18" t="s">
        <v>55</v>
      </c>
      <c r="G1822" s="18">
        <v>2645</v>
      </c>
    </row>
    <row r="1823" spans="1:7" x14ac:dyDescent="0.2">
      <c r="A1823" s="18" t="s">
        <v>86</v>
      </c>
      <c r="B1823" s="18" t="s">
        <v>198</v>
      </c>
      <c r="C1823" s="18" t="s">
        <v>201</v>
      </c>
      <c r="D1823" s="18">
        <v>142</v>
      </c>
      <c r="E1823" s="18" t="s">
        <v>117</v>
      </c>
      <c r="F1823" s="18" t="s">
        <v>55</v>
      </c>
      <c r="G1823" s="18">
        <v>1708</v>
      </c>
    </row>
    <row r="1824" spans="1:7" x14ac:dyDescent="0.2">
      <c r="A1824" s="18" t="s">
        <v>86</v>
      </c>
      <c r="B1824" s="18" t="s">
        <v>198</v>
      </c>
      <c r="C1824" s="18" t="s">
        <v>201</v>
      </c>
      <c r="D1824" s="18">
        <v>143</v>
      </c>
      <c r="E1824" s="18" t="s">
        <v>77</v>
      </c>
      <c r="F1824" s="18" t="s">
        <v>55</v>
      </c>
      <c r="G1824" s="18">
        <v>268</v>
      </c>
    </row>
    <row r="1825" spans="1:7" x14ac:dyDescent="0.2">
      <c r="A1825" s="18" t="s">
        <v>86</v>
      </c>
      <c r="B1825" s="18" t="s">
        <v>198</v>
      </c>
      <c r="C1825" s="18" t="s">
        <v>201</v>
      </c>
      <c r="D1825" s="18">
        <v>144</v>
      </c>
      <c r="E1825" s="18" t="s">
        <v>81</v>
      </c>
      <c r="F1825" s="18" t="s">
        <v>55</v>
      </c>
      <c r="G1825" s="18">
        <v>395</v>
      </c>
    </row>
    <row r="1826" spans="1:7" x14ac:dyDescent="0.2">
      <c r="A1826" s="18" t="s">
        <v>86</v>
      </c>
      <c r="B1826" s="18" t="s">
        <v>198</v>
      </c>
      <c r="C1826" s="18" t="s">
        <v>201</v>
      </c>
      <c r="D1826" s="18">
        <v>15</v>
      </c>
      <c r="E1826" s="18" t="s">
        <v>64</v>
      </c>
      <c r="F1826" s="18" t="s">
        <v>33</v>
      </c>
      <c r="G1826" s="18">
        <v>70</v>
      </c>
    </row>
    <row r="1827" spans="1:7" x14ac:dyDescent="0.2">
      <c r="A1827" s="18" t="s">
        <v>86</v>
      </c>
      <c r="B1827" s="18" t="s">
        <v>198</v>
      </c>
      <c r="C1827" s="18" t="s">
        <v>201</v>
      </c>
      <c r="D1827" s="18">
        <v>20</v>
      </c>
      <c r="E1827" s="18" t="s">
        <v>35</v>
      </c>
      <c r="F1827" s="18" t="s">
        <v>36</v>
      </c>
      <c r="G1827" s="18">
        <v>3432</v>
      </c>
    </row>
    <row r="1828" spans="1:7" x14ac:dyDescent="0.2">
      <c r="A1828" s="18" t="s">
        <v>86</v>
      </c>
      <c r="B1828" s="18" t="s">
        <v>198</v>
      </c>
      <c r="C1828" s="18" t="s">
        <v>201</v>
      </c>
      <c r="D1828" s="18">
        <v>21</v>
      </c>
      <c r="E1828" s="18" t="s">
        <v>37</v>
      </c>
      <c r="F1828" s="18" t="s">
        <v>36</v>
      </c>
      <c r="G1828" s="18">
        <v>2064</v>
      </c>
    </row>
    <row r="1829" spans="1:7" x14ac:dyDescent="0.2">
      <c r="A1829" s="18" t="s">
        <v>86</v>
      </c>
      <c r="B1829" s="18" t="s">
        <v>198</v>
      </c>
      <c r="C1829" s="18" t="s">
        <v>201</v>
      </c>
      <c r="D1829" s="18">
        <v>22</v>
      </c>
      <c r="E1829" s="18" t="s">
        <v>38</v>
      </c>
      <c r="F1829" s="18" t="s">
        <v>36</v>
      </c>
      <c r="G1829" s="18">
        <v>1006</v>
      </c>
    </row>
    <row r="1830" spans="1:7" x14ac:dyDescent="0.2">
      <c r="A1830" s="18" t="s">
        <v>86</v>
      </c>
      <c r="B1830" s="18" t="s">
        <v>198</v>
      </c>
      <c r="C1830" s="18" t="s">
        <v>201</v>
      </c>
      <c r="D1830" s="18">
        <v>23</v>
      </c>
      <c r="E1830" s="18" t="s">
        <v>39</v>
      </c>
      <c r="F1830" s="18" t="s">
        <v>36</v>
      </c>
      <c r="G1830" s="18">
        <v>8929</v>
      </c>
    </row>
    <row r="1831" spans="1:7" x14ac:dyDescent="0.2">
      <c r="A1831" s="18" t="s">
        <v>86</v>
      </c>
      <c r="B1831" s="18" t="s">
        <v>198</v>
      </c>
      <c r="C1831" s="18" t="s">
        <v>201</v>
      </c>
      <c r="D1831" s="18">
        <v>24</v>
      </c>
      <c r="E1831" s="18" t="s">
        <v>64</v>
      </c>
      <c r="F1831" s="18" t="s">
        <v>36</v>
      </c>
      <c r="G1831" s="18">
        <v>948</v>
      </c>
    </row>
    <row r="1832" spans="1:7" x14ac:dyDescent="0.2">
      <c r="A1832" s="18" t="s">
        <v>86</v>
      </c>
      <c r="B1832" s="18" t="s">
        <v>198</v>
      </c>
      <c r="C1832" s="18" t="s">
        <v>201</v>
      </c>
      <c r="D1832" s="18">
        <v>25</v>
      </c>
      <c r="E1832" s="18" t="s">
        <v>35</v>
      </c>
      <c r="F1832" s="18" t="s">
        <v>36</v>
      </c>
      <c r="G1832" s="18">
        <v>36</v>
      </c>
    </row>
    <row r="1833" spans="1:7" x14ac:dyDescent="0.2">
      <c r="A1833" s="18" t="s">
        <v>86</v>
      </c>
      <c r="B1833" s="18" t="s">
        <v>198</v>
      </c>
      <c r="C1833" s="18" t="s">
        <v>201</v>
      </c>
      <c r="D1833" s="18">
        <v>26</v>
      </c>
      <c r="E1833" s="18" t="s">
        <v>64</v>
      </c>
      <c r="F1833" s="18" t="s">
        <v>36</v>
      </c>
      <c r="G1833" s="18">
        <v>14</v>
      </c>
    </row>
    <row r="1834" spans="1:7" x14ac:dyDescent="0.2">
      <c r="A1834" s="18" t="s">
        <v>86</v>
      </c>
      <c r="B1834" s="18" t="s">
        <v>198</v>
      </c>
      <c r="C1834" s="18" t="s">
        <v>201</v>
      </c>
      <c r="D1834" s="18">
        <v>30</v>
      </c>
      <c r="E1834" s="18" t="s">
        <v>40</v>
      </c>
      <c r="F1834" s="18" t="s">
        <v>36</v>
      </c>
      <c r="G1834" s="18">
        <v>456</v>
      </c>
    </row>
    <row r="1835" spans="1:7" x14ac:dyDescent="0.2">
      <c r="A1835" s="18" t="s">
        <v>86</v>
      </c>
      <c r="B1835" s="18" t="s">
        <v>198</v>
      </c>
      <c r="C1835" s="18" t="s">
        <v>201</v>
      </c>
      <c r="D1835" s="18">
        <v>31</v>
      </c>
      <c r="E1835" s="18" t="s">
        <v>41</v>
      </c>
      <c r="F1835" s="18" t="s">
        <v>36</v>
      </c>
      <c r="G1835" s="18">
        <v>9343</v>
      </c>
    </row>
    <row r="1836" spans="1:7" x14ac:dyDescent="0.2">
      <c r="A1836" s="18" t="s">
        <v>86</v>
      </c>
      <c r="B1836" s="18" t="s">
        <v>198</v>
      </c>
      <c r="C1836" s="18" t="s">
        <v>201</v>
      </c>
      <c r="D1836" s="18">
        <v>32</v>
      </c>
      <c r="E1836" s="18" t="s">
        <v>42</v>
      </c>
      <c r="F1836" s="18" t="s">
        <v>36</v>
      </c>
      <c r="G1836" s="18">
        <v>116</v>
      </c>
    </row>
    <row r="1837" spans="1:7" x14ac:dyDescent="0.2">
      <c r="A1837" s="18" t="s">
        <v>86</v>
      </c>
      <c r="B1837" s="18" t="s">
        <v>198</v>
      </c>
      <c r="C1837" s="18" t="s">
        <v>201</v>
      </c>
      <c r="D1837" s="18">
        <v>33</v>
      </c>
      <c r="E1837" s="18" t="s">
        <v>43</v>
      </c>
      <c r="F1837" s="18" t="s">
        <v>36</v>
      </c>
      <c r="G1837" s="18">
        <v>108</v>
      </c>
    </row>
    <row r="1838" spans="1:7" x14ac:dyDescent="0.2">
      <c r="A1838" s="18" t="s">
        <v>86</v>
      </c>
      <c r="B1838" s="18" t="s">
        <v>198</v>
      </c>
      <c r="C1838" s="18" t="s">
        <v>201</v>
      </c>
      <c r="D1838" s="18">
        <v>34</v>
      </c>
      <c r="E1838" s="18" t="s">
        <v>44</v>
      </c>
      <c r="F1838" s="18" t="s">
        <v>36</v>
      </c>
      <c r="G1838" s="18">
        <v>28</v>
      </c>
    </row>
    <row r="1839" spans="1:7" x14ac:dyDescent="0.2">
      <c r="A1839" s="18" t="s">
        <v>86</v>
      </c>
      <c r="B1839" s="18" t="s">
        <v>198</v>
      </c>
      <c r="C1839" s="18" t="s">
        <v>201</v>
      </c>
      <c r="D1839" s="18">
        <v>35</v>
      </c>
      <c r="E1839" s="18" t="s">
        <v>79</v>
      </c>
      <c r="F1839" s="18" t="s">
        <v>36</v>
      </c>
      <c r="G1839" s="18">
        <v>242</v>
      </c>
    </row>
    <row r="1840" spans="1:7" x14ac:dyDescent="0.2">
      <c r="A1840" s="18" t="s">
        <v>86</v>
      </c>
      <c r="B1840" s="18" t="s">
        <v>198</v>
      </c>
      <c r="C1840" s="18" t="s">
        <v>201</v>
      </c>
      <c r="D1840" s="18">
        <v>36</v>
      </c>
      <c r="E1840" s="18" t="s">
        <v>64</v>
      </c>
      <c r="F1840" s="18" t="s">
        <v>36</v>
      </c>
      <c r="G1840" s="18">
        <v>478</v>
      </c>
    </row>
    <row r="1841" spans="1:7" x14ac:dyDescent="0.2">
      <c r="A1841" s="18" t="s">
        <v>86</v>
      </c>
      <c r="B1841" s="18" t="s">
        <v>198</v>
      </c>
      <c r="C1841" s="18" t="s">
        <v>201</v>
      </c>
      <c r="D1841" s="18">
        <v>40</v>
      </c>
      <c r="E1841" s="18" t="s">
        <v>40</v>
      </c>
      <c r="F1841" s="18" t="s">
        <v>36</v>
      </c>
      <c r="G1841" s="18">
        <v>15</v>
      </c>
    </row>
    <row r="1842" spans="1:7" x14ac:dyDescent="0.2">
      <c r="A1842" s="18" t="s">
        <v>86</v>
      </c>
      <c r="B1842" s="18" t="s">
        <v>198</v>
      </c>
      <c r="C1842" s="18" t="s">
        <v>201</v>
      </c>
      <c r="D1842" s="18">
        <v>41</v>
      </c>
      <c r="E1842" s="18" t="s">
        <v>41</v>
      </c>
      <c r="F1842" s="18" t="s">
        <v>36</v>
      </c>
      <c r="G1842" s="18">
        <v>149</v>
      </c>
    </row>
    <row r="1843" spans="1:7" x14ac:dyDescent="0.2">
      <c r="A1843" s="18" t="s">
        <v>86</v>
      </c>
      <c r="B1843" s="18" t="s">
        <v>198</v>
      </c>
      <c r="C1843" s="18" t="s">
        <v>201</v>
      </c>
      <c r="D1843" s="18">
        <v>42</v>
      </c>
      <c r="E1843" s="18" t="s">
        <v>42</v>
      </c>
      <c r="F1843" s="18" t="s">
        <v>36</v>
      </c>
      <c r="G1843" s="18">
        <v>11</v>
      </c>
    </row>
    <row r="1844" spans="1:7" x14ac:dyDescent="0.2">
      <c r="A1844" s="18" t="s">
        <v>86</v>
      </c>
      <c r="B1844" s="18" t="s">
        <v>198</v>
      </c>
      <c r="C1844" s="18" t="s">
        <v>201</v>
      </c>
      <c r="D1844" s="18">
        <v>43</v>
      </c>
      <c r="E1844" s="18" t="s">
        <v>43</v>
      </c>
      <c r="F1844" s="18" t="s">
        <v>36</v>
      </c>
      <c r="G1844" s="18">
        <v>2</v>
      </c>
    </row>
    <row r="1845" spans="1:7" x14ac:dyDescent="0.2">
      <c r="A1845" s="18" t="s">
        <v>86</v>
      </c>
      <c r="B1845" s="18" t="s">
        <v>198</v>
      </c>
      <c r="C1845" s="18" t="s">
        <v>201</v>
      </c>
      <c r="D1845" s="18">
        <v>45</v>
      </c>
      <c r="E1845" s="18" t="s">
        <v>79</v>
      </c>
      <c r="F1845" s="18" t="s">
        <v>36</v>
      </c>
      <c r="G1845" s="18">
        <v>6</v>
      </c>
    </row>
    <row r="1846" spans="1:7" x14ac:dyDescent="0.2">
      <c r="A1846" s="18" t="s">
        <v>86</v>
      </c>
      <c r="B1846" s="18" t="s">
        <v>198</v>
      </c>
      <c r="C1846" s="18" t="s">
        <v>201</v>
      </c>
      <c r="D1846" s="18">
        <v>46</v>
      </c>
      <c r="E1846" s="18" t="s">
        <v>64</v>
      </c>
      <c r="F1846" s="18" t="s">
        <v>36</v>
      </c>
      <c r="G1846" s="18">
        <v>30</v>
      </c>
    </row>
    <row r="1847" spans="1:7" x14ac:dyDescent="0.2">
      <c r="A1847" s="18" t="s">
        <v>86</v>
      </c>
      <c r="B1847" s="18" t="s">
        <v>198</v>
      </c>
      <c r="C1847" s="18" t="s">
        <v>201</v>
      </c>
      <c r="D1847" s="18">
        <v>50</v>
      </c>
      <c r="E1847" s="18" t="s">
        <v>40</v>
      </c>
      <c r="F1847" s="18" t="s">
        <v>36</v>
      </c>
      <c r="G1847" s="18">
        <v>19</v>
      </c>
    </row>
    <row r="1848" spans="1:7" x14ac:dyDescent="0.2">
      <c r="A1848" s="18" t="s">
        <v>86</v>
      </c>
      <c r="B1848" s="18" t="s">
        <v>198</v>
      </c>
      <c r="C1848" s="18" t="s">
        <v>201</v>
      </c>
      <c r="D1848" s="18">
        <v>51</v>
      </c>
      <c r="E1848" s="18" t="s">
        <v>41</v>
      </c>
      <c r="F1848" s="18" t="s">
        <v>36</v>
      </c>
      <c r="G1848" s="18">
        <v>303</v>
      </c>
    </row>
    <row r="1849" spans="1:7" x14ac:dyDescent="0.2">
      <c r="A1849" s="18" t="s">
        <v>86</v>
      </c>
      <c r="B1849" s="18" t="s">
        <v>198</v>
      </c>
      <c r="C1849" s="18" t="s">
        <v>201</v>
      </c>
      <c r="D1849" s="18">
        <v>52</v>
      </c>
      <c r="E1849" s="18" t="s">
        <v>42</v>
      </c>
      <c r="F1849" s="18" t="s">
        <v>36</v>
      </c>
      <c r="G1849" s="18">
        <v>6</v>
      </c>
    </row>
    <row r="1850" spans="1:7" x14ac:dyDescent="0.2">
      <c r="A1850" s="18" t="s">
        <v>86</v>
      </c>
      <c r="B1850" s="18" t="s">
        <v>198</v>
      </c>
      <c r="C1850" s="18" t="s">
        <v>201</v>
      </c>
      <c r="D1850" s="18">
        <v>53</v>
      </c>
      <c r="E1850" s="18" t="s">
        <v>43</v>
      </c>
      <c r="F1850" s="18" t="s">
        <v>36</v>
      </c>
      <c r="G1850" s="18">
        <v>50</v>
      </c>
    </row>
    <row r="1851" spans="1:7" x14ac:dyDescent="0.2">
      <c r="A1851" s="18" t="s">
        <v>86</v>
      </c>
      <c r="B1851" s="18" t="s">
        <v>198</v>
      </c>
      <c r="C1851" s="18" t="s">
        <v>201</v>
      </c>
      <c r="D1851" s="18">
        <v>54</v>
      </c>
      <c r="E1851" s="18" t="s">
        <v>44</v>
      </c>
      <c r="F1851" s="18" t="s">
        <v>36</v>
      </c>
      <c r="G1851" s="18">
        <v>9</v>
      </c>
    </row>
    <row r="1852" spans="1:7" x14ac:dyDescent="0.2">
      <c r="A1852" s="18" t="s">
        <v>86</v>
      </c>
      <c r="B1852" s="18" t="s">
        <v>198</v>
      </c>
      <c r="C1852" s="18" t="s">
        <v>201</v>
      </c>
      <c r="D1852" s="18">
        <v>55</v>
      </c>
      <c r="E1852" s="18" t="s">
        <v>79</v>
      </c>
      <c r="F1852" s="18" t="s">
        <v>36</v>
      </c>
      <c r="G1852" s="18">
        <v>17</v>
      </c>
    </row>
    <row r="1853" spans="1:7" x14ac:dyDescent="0.2">
      <c r="A1853" s="18" t="s">
        <v>86</v>
      </c>
      <c r="B1853" s="18" t="s">
        <v>198</v>
      </c>
      <c r="C1853" s="18" t="s">
        <v>201</v>
      </c>
      <c r="D1853" s="18">
        <v>56</v>
      </c>
      <c r="E1853" s="18" t="s">
        <v>64</v>
      </c>
      <c r="F1853" s="18" t="s">
        <v>36</v>
      </c>
      <c r="G1853" s="18">
        <v>63</v>
      </c>
    </row>
    <row r="1854" spans="1:7" x14ac:dyDescent="0.2">
      <c r="A1854" s="18" t="s">
        <v>86</v>
      </c>
      <c r="B1854" s="18" t="s">
        <v>198</v>
      </c>
      <c r="C1854" s="18" t="s">
        <v>201</v>
      </c>
      <c r="D1854" s="18">
        <v>60</v>
      </c>
      <c r="E1854" s="18" t="s">
        <v>40</v>
      </c>
      <c r="F1854" s="18" t="s">
        <v>36</v>
      </c>
      <c r="G1854" s="18">
        <v>8</v>
      </c>
    </row>
    <row r="1855" spans="1:7" x14ac:dyDescent="0.2">
      <c r="A1855" s="18" t="s">
        <v>86</v>
      </c>
      <c r="B1855" s="18" t="s">
        <v>198</v>
      </c>
      <c r="C1855" s="18" t="s">
        <v>201</v>
      </c>
      <c r="D1855" s="18">
        <v>61</v>
      </c>
      <c r="E1855" s="18" t="s">
        <v>41</v>
      </c>
      <c r="F1855" s="18" t="s">
        <v>36</v>
      </c>
      <c r="G1855" s="18">
        <v>96</v>
      </c>
    </row>
    <row r="1856" spans="1:7" x14ac:dyDescent="0.2">
      <c r="A1856" s="18" t="s">
        <v>86</v>
      </c>
      <c r="B1856" s="18" t="s">
        <v>198</v>
      </c>
      <c r="C1856" s="18" t="s">
        <v>201</v>
      </c>
      <c r="D1856" s="18">
        <v>62</v>
      </c>
      <c r="E1856" s="18" t="s">
        <v>42</v>
      </c>
      <c r="F1856" s="18" t="s">
        <v>36</v>
      </c>
      <c r="G1856" s="18">
        <v>2</v>
      </c>
    </row>
    <row r="1857" spans="1:7" x14ac:dyDescent="0.2">
      <c r="A1857" s="18" t="s">
        <v>86</v>
      </c>
      <c r="B1857" s="18" t="s">
        <v>198</v>
      </c>
      <c r="C1857" s="18" t="s">
        <v>201</v>
      </c>
      <c r="D1857" s="18">
        <v>63</v>
      </c>
      <c r="E1857" s="18" t="s">
        <v>43</v>
      </c>
      <c r="F1857" s="18" t="s">
        <v>36</v>
      </c>
      <c r="G1857" s="18">
        <v>4</v>
      </c>
    </row>
    <row r="1858" spans="1:7" x14ac:dyDescent="0.2">
      <c r="A1858" s="18" t="s">
        <v>86</v>
      </c>
      <c r="B1858" s="18" t="s">
        <v>198</v>
      </c>
      <c r="C1858" s="18" t="s">
        <v>201</v>
      </c>
      <c r="D1858" s="18">
        <v>64</v>
      </c>
      <c r="E1858" s="18" t="s">
        <v>44</v>
      </c>
      <c r="F1858" s="18" t="s">
        <v>36</v>
      </c>
      <c r="G1858" s="18">
        <v>2</v>
      </c>
    </row>
    <row r="1859" spans="1:7" x14ac:dyDescent="0.2">
      <c r="A1859" s="18" t="s">
        <v>86</v>
      </c>
      <c r="B1859" s="18" t="s">
        <v>198</v>
      </c>
      <c r="C1859" s="18" t="s">
        <v>201</v>
      </c>
      <c r="D1859" s="18">
        <v>65</v>
      </c>
      <c r="E1859" s="18" t="s">
        <v>79</v>
      </c>
      <c r="F1859" s="18" t="s">
        <v>36</v>
      </c>
      <c r="G1859" s="18">
        <v>3</v>
      </c>
    </row>
    <row r="1860" spans="1:7" x14ac:dyDescent="0.2">
      <c r="A1860" s="18" t="s">
        <v>86</v>
      </c>
      <c r="B1860" s="18" t="s">
        <v>198</v>
      </c>
      <c r="C1860" s="18" t="s">
        <v>201</v>
      </c>
      <c r="D1860" s="18">
        <v>66</v>
      </c>
      <c r="E1860" s="18" t="s">
        <v>64</v>
      </c>
      <c r="F1860" s="18" t="s">
        <v>36</v>
      </c>
      <c r="G1860" s="18">
        <v>16</v>
      </c>
    </row>
    <row r="1861" spans="1:7" x14ac:dyDescent="0.2">
      <c r="A1861" s="18" t="s">
        <v>86</v>
      </c>
      <c r="B1861" s="18" t="s">
        <v>198</v>
      </c>
      <c r="C1861" s="18" t="s">
        <v>201</v>
      </c>
      <c r="D1861" s="18">
        <v>70</v>
      </c>
      <c r="E1861" s="18" t="s">
        <v>40</v>
      </c>
      <c r="F1861" s="18" t="s">
        <v>36</v>
      </c>
      <c r="G1861" s="18">
        <v>171</v>
      </c>
    </row>
    <row r="1862" spans="1:7" x14ac:dyDescent="0.2">
      <c r="A1862" s="18" t="s">
        <v>86</v>
      </c>
      <c r="B1862" s="18" t="s">
        <v>198</v>
      </c>
      <c r="C1862" s="18" t="s">
        <v>201</v>
      </c>
      <c r="D1862" s="18">
        <v>71</v>
      </c>
      <c r="E1862" s="18" t="s">
        <v>41</v>
      </c>
      <c r="F1862" s="18" t="s">
        <v>36</v>
      </c>
      <c r="G1862" s="18">
        <v>3491</v>
      </c>
    </row>
    <row r="1863" spans="1:7" x14ac:dyDescent="0.2">
      <c r="A1863" s="18" t="s">
        <v>86</v>
      </c>
      <c r="B1863" s="18" t="s">
        <v>198</v>
      </c>
      <c r="C1863" s="18" t="s">
        <v>201</v>
      </c>
      <c r="D1863" s="18">
        <v>72</v>
      </c>
      <c r="E1863" s="18" t="s">
        <v>42</v>
      </c>
      <c r="F1863" s="18" t="s">
        <v>36</v>
      </c>
      <c r="G1863" s="18">
        <v>86</v>
      </c>
    </row>
    <row r="1864" spans="1:7" x14ac:dyDescent="0.2">
      <c r="A1864" s="18" t="s">
        <v>86</v>
      </c>
      <c r="B1864" s="18" t="s">
        <v>198</v>
      </c>
      <c r="C1864" s="18" t="s">
        <v>201</v>
      </c>
      <c r="D1864" s="18">
        <v>73</v>
      </c>
      <c r="E1864" s="18" t="s">
        <v>43</v>
      </c>
      <c r="F1864" s="18" t="s">
        <v>36</v>
      </c>
      <c r="G1864" s="18">
        <v>40</v>
      </c>
    </row>
    <row r="1865" spans="1:7" x14ac:dyDescent="0.2">
      <c r="A1865" s="18" t="s">
        <v>86</v>
      </c>
      <c r="B1865" s="18" t="s">
        <v>198</v>
      </c>
      <c r="C1865" s="18" t="s">
        <v>201</v>
      </c>
      <c r="D1865" s="18">
        <v>74</v>
      </c>
      <c r="E1865" s="18" t="s">
        <v>44</v>
      </c>
      <c r="F1865" s="18" t="s">
        <v>36</v>
      </c>
      <c r="G1865" s="18">
        <v>14</v>
      </c>
    </row>
    <row r="1866" spans="1:7" x14ac:dyDescent="0.2">
      <c r="A1866" s="18" t="s">
        <v>86</v>
      </c>
      <c r="B1866" s="18" t="s">
        <v>198</v>
      </c>
      <c r="C1866" s="18" t="s">
        <v>201</v>
      </c>
      <c r="D1866" s="18">
        <v>75</v>
      </c>
      <c r="E1866" s="18" t="s">
        <v>79</v>
      </c>
      <c r="F1866" s="18" t="s">
        <v>36</v>
      </c>
      <c r="G1866" s="18">
        <v>141</v>
      </c>
    </row>
    <row r="1867" spans="1:7" x14ac:dyDescent="0.2">
      <c r="A1867" s="18" t="s">
        <v>86</v>
      </c>
      <c r="B1867" s="18" t="s">
        <v>198</v>
      </c>
      <c r="C1867" s="18" t="s">
        <v>201</v>
      </c>
      <c r="D1867" s="18">
        <v>76</v>
      </c>
      <c r="E1867" s="18" t="s">
        <v>64</v>
      </c>
      <c r="F1867" s="18" t="s">
        <v>36</v>
      </c>
      <c r="G1867" s="18">
        <v>331</v>
      </c>
    </row>
    <row r="1868" spans="1:7" x14ac:dyDescent="0.2">
      <c r="A1868" s="18" t="s">
        <v>86</v>
      </c>
      <c r="B1868" s="18" t="s">
        <v>198</v>
      </c>
      <c r="C1868" s="18" t="s">
        <v>201</v>
      </c>
      <c r="D1868" s="18">
        <v>80</v>
      </c>
      <c r="E1868" s="18" t="s">
        <v>168</v>
      </c>
      <c r="F1868" s="18" t="s">
        <v>36</v>
      </c>
      <c r="G1868" s="18">
        <v>614</v>
      </c>
    </row>
    <row r="1869" spans="1:7" x14ac:dyDescent="0.2">
      <c r="A1869" s="18" t="s">
        <v>86</v>
      </c>
      <c r="B1869" s="18" t="s">
        <v>198</v>
      </c>
      <c r="C1869" s="18" t="s">
        <v>201</v>
      </c>
      <c r="D1869" s="18">
        <v>81</v>
      </c>
      <c r="E1869" s="18" t="s">
        <v>46</v>
      </c>
      <c r="F1869" s="18" t="s">
        <v>36</v>
      </c>
      <c r="G1869" s="18">
        <v>992</v>
      </c>
    </row>
    <row r="1870" spans="1:7" x14ac:dyDescent="0.2">
      <c r="A1870" s="18" t="s">
        <v>86</v>
      </c>
      <c r="B1870" s="18" t="s">
        <v>198</v>
      </c>
      <c r="C1870" s="18" t="s">
        <v>201</v>
      </c>
      <c r="D1870" s="18">
        <v>82</v>
      </c>
      <c r="E1870" s="18" t="s">
        <v>47</v>
      </c>
      <c r="F1870" s="18" t="s">
        <v>36</v>
      </c>
      <c r="G1870" s="18">
        <v>888</v>
      </c>
    </row>
    <row r="1871" spans="1:7" x14ac:dyDescent="0.2">
      <c r="A1871" s="18" t="s">
        <v>86</v>
      </c>
      <c r="B1871" s="18" t="s">
        <v>198</v>
      </c>
      <c r="C1871" s="18" t="s">
        <v>201</v>
      </c>
      <c r="D1871" s="18">
        <v>83</v>
      </c>
      <c r="E1871" s="18" t="s">
        <v>48</v>
      </c>
      <c r="F1871" s="18" t="s">
        <v>36</v>
      </c>
      <c r="G1871" s="18">
        <v>3221</v>
      </c>
    </row>
    <row r="1872" spans="1:7" x14ac:dyDescent="0.2">
      <c r="A1872" s="18" t="s">
        <v>86</v>
      </c>
      <c r="B1872" s="18" t="s">
        <v>198</v>
      </c>
      <c r="C1872" s="18" t="s">
        <v>201</v>
      </c>
      <c r="D1872" s="18">
        <v>84</v>
      </c>
      <c r="E1872" s="18" t="s">
        <v>49</v>
      </c>
      <c r="F1872" s="18" t="s">
        <v>36</v>
      </c>
      <c r="G1872" s="18">
        <v>163</v>
      </c>
    </row>
    <row r="1873" spans="1:7" x14ac:dyDescent="0.2">
      <c r="A1873" s="18" t="s">
        <v>86</v>
      </c>
      <c r="B1873" s="18" t="s">
        <v>198</v>
      </c>
      <c r="C1873" s="18" t="s">
        <v>201</v>
      </c>
      <c r="D1873" s="18">
        <v>85</v>
      </c>
      <c r="E1873" s="18" t="s">
        <v>64</v>
      </c>
      <c r="F1873" s="18" t="s">
        <v>36</v>
      </c>
      <c r="G1873" s="18">
        <v>321</v>
      </c>
    </row>
    <row r="1874" spans="1:7" x14ac:dyDescent="0.2">
      <c r="A1874" s="18" t="s">
        <v>86</v>
      </c>
      <c r="B1874" s="18" t="s">
        <v>198</v>
      </c>
      <c r="C1874" s="18" t="s">
        <v>201</v>
      </c>
      <c r="D1874" s="18">
        <v>90</v>
      </c>
      <c r="E1874" s="18" t="s">
        <v>169</v>
      </c>
      <c r="F1874" s="18" t="s">
        <v>36</v>
      </c>
      <c r="G1874" s="18">
        <v>210</v>
      </c>
    </row>
    <row r="1875" spans="1:7" x14ac:dyDescent="0.2">
      <c r="A1875" s="18" t="s">
        <v>86</v>
      </c>
      <c r="B1875" s="18" t="s">
        <v>198</v>
      </c>
      <c r="C1875" s="18" t="s">
        <v>201</v>
      </c>
      <c r="D1875" s="18">
        <v>91</v>
      </c>
      <c r="E1875" s="18" t="s">
        <v>51</v>
      </c>
      <c r="F1875" s="18" t="s">
        <v>36</v>
      </c>
      <c r="G1875" s="18">
        <v>78</v>
      </c>
    </row>
    <row r="1876" spans="1:7" x14ac:dyDescent="0.2">
      <c r="A1876" s="18" t="s">
        <v>86</v>
      </c>
      <c r="B1876" s="18" t="s">
        <v>198</v>
      </c>
      <c r="C1876" s="18" t="s">
        <v>201</v>
      </c>
      <c r="D1876" s="18">
        <v>92</v>
      </c>
      <c r="E1876" s="18" t="s">
        <v>170</v>
      </c>
      <c r="F1876" s="18" t="s">
        <v>36</v>
      </c>
      <c r="G1876" s="18">
        <v>14</v>
      </c>
    </row>
    <row r="1877" spans="1:7" x14ac:dyDescent="0.2">
      <c r="A1877" s="18" t="s">
        <v>86</v>
      </c>
      <c r="B1877" s="18" t="s">
        <v>198</v>
      </c>
      <c r="C1877" s="18" t="s">
        <v>201</v>
      </c>
      <c r="D1877" s="18">
        <v>93</v>
      </c>
      <c r="E1877" s="18" t="s">
        <v>75</v>
      </c>
      <c r="F1877" s="18" t="s">
        <v>36</v>
      </c>
      <c r="G1877" s="18">
        <v>35</v>
      </c>
    </row>
    <row r="1878" spans="1:7" x14ac:dyDescent="0.2">
      <c r="A1878" s="18" t="s">
        <v>86</v>
      </c>
      <c r="B1878" s="18" t="s">
        <v>198</v>
      </c>
      <c r="C1878" s="18" t="s">
        <v>201</v>
      </c>
      <c r="D1878" s="18">
        <v>94</v>
      </c>
      <c r="E1878" s="18" t="s">
        <v>80</v>
      </c>
      <c r="F1878" s="18" t="s">
        <v>36</v>
      </c>
      <c r="G1878" s="18">
        <v>127</v>
      </c>
    </row>
    <row r="1879" spans="1:7" x14ac:dyDescent="0.2">
      <c r="A1879" s="18" t="s">
        <v>86</v>
      </c>
      <c r="B1879" s="18" t="s">
        <v>198</v>
      </c>
      <c r="C1879" s="18" t="s">
        <v>201</v>
      </c>
      <c r="D1879" s="18">
        <v>95</v>
      </c>
      <c r="E1879" s="18" t="s">
        <v>64</v>
      </c>
      <c r="F1879" s="18" t="s">
        <v>36</v>
      </c>
      <c r="G1879" s="18">
        <v>162</v>
      </c>
    </row>
    <row r="1880" spans="1:7" x14ac:dyDescent="0.2">
      <c r="A1880" s="18" t="s">
        <v>86</v>
      </c>
      <c r="B1880" s="18" t="s">
        <v>198</v>
      </c>
      <c r="C1880" s="18" t="s">
        <v>202</v>
      </c>
      <c r="D1880" s="18">
        <v>10</v>
      </c>
      <c r="E1880" s="18" t="s">
        <v>32</v>
      </c>
      <c r="F1880" s="18" t="s">
        <v>33</v>
      </c>
      <c r="G1880" s="18">
        <v>615</v>
      </c>
    </row>
    <row r="1881" spans="1:7" x14ac:dyDescent="0.2">
      <c r="A1881" s="18" t="s">
        <v>86</v>
      </c>
      <c r="B1881" s="18" t="s">
        <v>198</v>
      </c>
      <c r="C1881" s="18" t="s">
        <v>202</v>
      </c>
      <c r="D1881" s="18">
        <v>100</v>
      </c>
      <c r="E1881" s="18" t="s">
        <v>167</v>
      </c>
      <c r="F1881" s="18" t="s">
        <v>36</v>
      </c>
      <c r="G1881" s="18">
        <v>3353</v>
      </c>
    </row>
    <row r="1882" spans="1:7" x14ac:dyDescent="0.2">
      <c r="A1882" s="18" t="s">
        <v>86</v>
      </c>
      <c r="B1882" s="18" t="s">
        <v>198</v>
      </c>
      <c r="C1882" s="18" t="s">
        <v>202</v>
      </c>
      <c r="D1882" s="18">
        <v>11</v>
      </c>
      <c r="E1882" s="18" t="s">
        <v>134</v>
      </c>
      <c r="F1882" s="18" t="s">
        <v>33</v>
      </c>
      <c r="G1882" s="18">
        <v>323</v>
      </c>
    </row>
    <row r="1883" spans="1:7" x14ac:dyDescent="0.2">
      <c r="A1883" s="18" t="s">
        <v>86</v>
      </c>
      <c r="B1883" s="18" t="s">
        <v>198</v>
      </c>
      <c r="C1883" s="18" t="s">
        <v>202</v>
      </c>
      <c r="D1883" s="18">
        <v>110</v>
      </c>
      <c r="E1883" s="18" t="s">
        <v>54</v>
      </c>
      <c r="F1883" s="18" t="s">
        <v>55</v>
      </c>
      <c r="G1883" s="18">
        <v>343</v>
      </c>
    </row>
    <row r="1884" spans="1:7" x14ac:dyDescent="0.2">
      <c r="A1884" s="18" t="s">
        <v>86</v>
      </c>
      <c r="B1884" s="18" t="s">
        <v>198</v>
      </c>
      <c r="C1884" s="18" t="s">
        <v>202</v>
      </c>
      <c r="D1884" s="18">
        <v>111</v>
      </c>
      <c r="E1884" s="18" t="s">
        <v>56</v>
      </c>
      <c r="F1884" s="18" t="s">
        <v>55</v>
      </c>
      <c r="G1884" s="18">
        <v>634</v>
      </c>
    </row>
    <row r="1885" spans="1:7" x14ac:dyDescent="0.2">
      <c r="A1885" s="18" t="s">
        <v>86</v>
      </c>
      <c r="B1885" s="18" t="s">
        <v>198</v>
      </c>
      <c r="C1885" s="18" t="s">
        <v>202</v>
      </c>
      <c r="D1885" s="18">
        <v>112</v>
      </c>
      <c r="E1885" s="18" t="s">
        <v>57</v>
      </c>
      <c r="F1885" s="18" t="s">
        <v>55</v>
      </c>
      <c r="G1885" s="18">
        <v>699</v>
      </c>
    </row>
    <row r="1886" spans="1:7" x14ac:dyDescent="0.2">
      <c r="A1886" s="18" t="s">
        <v>86</v>
      </c>
      <c r="B1886" s="18" t="s">
        <v>198</v>
      </c>
      <c r="C1886" s="18" t="s">
        <v>202</v>
      </c>
      <c r="D1886" s="18">
        <v>113</v>
      </c>
      <c r="E1886" s="18" t="s">
        <v>73</v>
      </c>
      <c r="F1886" s="18" t="s">
        <v>55</v>
      </c>
      <c r="G1886" s="18">
        <v>980</v>
      </c>
    </row>
    <row r="1887" spans="1:7" x14ac:dyDescent="0.2">
      <c r="A1887" s="18" t="s">
        <v>86</v>
      </c>
      <c r="B1887" s="18" t="s">
        <v>198</v>
      </c>
      <c r="C1887" s="18" t="s">
        <v>202</v>
      </c>
      <c r="D1887" s="18">
        <v>120</v>
      </c>
      <c r="E1887" s="18" t="s">
        <v>58</v>
      </c>
      <c r="F1887" s="18" t="s">
        <v>55</v>
      </c>
      <c r="G1887" s="18">
        <v>552</v>
      </c>
    </row>
    <row r="1888" spans="1:7" x14ac:dyDescent="0.2">
      <c r="A1888" s="18" t="s">
        <v>86</v>
      </c>
      <c r="B1888" s="18" t="s">
        <v>198</v>
      </c>
      <c r="C1888" s="18" t="s">
        <v>202</v>
      </c>
      <c r="D1888" s="18">
        <v>121</v>
      </c>
      <c r="E1888" s="18" t="s">
        <v>59</v>
      </c>
      <c r="F1888" s="18" t="s">
        <v>55</v>
      </c>
      <c r="G1888" s="18">
        <v>1480</v>
      </c>
    </row>
    <row r="1889" spans="1:7" x14ac:dyDescent="0.2">
      <c r="A1889" s="18" t="s">
        <v>86</v>
      </c>
      <c r="B1889" s="18" t="s">
        <v>198</v>
      </c>
      <c r="C1889" s="18" t="s">
        <v>202</v>
      </c>
      <c r="D1889" s="18">
        <v>122</v>
      </c>
      <c r="E1889" s="18" t="s">
        <v>74</v>
      </c>
      <c r="F1889" s="18" t="s">
        <v>55</v>
      </c>
      <c r="G1889" s="18">
        <v>125</v>
      </c>
    </row>
    <row r="1890" spans="1:7" x14ac:dyDescent="0.2">
      <c r="A1890" s="18" t="s">
        <v>86</v>
      </c>
      <c r="B1890" s="18" t="s">
        <v>198</v>
      </c>
      <c r="C1890" s="18" t="s">
        <v>202</v>
      </c>
      <c r="D1890" s="18">
        <v>123</v>
      </c>
      <c r="E1890" s="18" t="s">
        <v>75</v>
      </c>
      <c r="F1890" s="18" t="s">
        <v>55</v>
      </c>
      <c r="G1890" s="18">
        <v>1652</v>
      </c>
    </row>
    <row r="1891" spans="1:7" x14ac:dyDescent="0.2">
      <c r="A1891" s="18" t="s">
        <v>86</v>
      </c>
      <c r="B1891" s="18" t="s">
        <v>198</v>
      </c>
      <c r="C1891" s="18" t="s">
        <v>202</v>
      </c>
      <c r="D1891" s="18">
        <v>13</v>
      </c>
      <c r="E1891" s="18" t="s">
        <v>135</v>
      </c>
      <c r="F1891" s="18" t="s">
        <v>33</v>
      </c>
      <c r="G1891" s="18">
        <v>741</v>
      </c>
    </row>
    <row r="1892" spans="1:7" x14ac:dyDescent="0.2">
      <c r="A1892" s="18" t="s">
        <v>86</v>
      </c>
      <c r="B1892" s="18" t="s">
        <v>198</v>
      </c>
      <c r="C1892" s="18" t="s">
        <v>202</v>
      </c>
      <c r="D1892" s="18">
        <v>130</v>
      </c>
      <c r="E1892" s="18" t="s">
        <v>60</v>
      </c>
      <c r="F1892" s="18" t="s">
        <v>55</v>
      </c>
      <c r="G1892" s="18">
        <v>3183</v>
      </c>
    </row>
    <row r="1893" spans="1:7" x14ac:dyDescent="0.2">
      <c r="A1893" s="18" t="s">
        <v>86</v>
      </c>
      <c r="B1893" s="18" t="s">
        <v>198</v>
      </c>
      <c r="C1893" s="18" t="s">
        <v>202</v>
      </c>
      <c r="D1893" s="18">
        <v>131</v>
      </c>
      <c r="E1893" s="18" t="s">
        <v>61</v>
      </c>
      <c r="F1893" s="18" t="s">
        <v>55</v>
      </c>
      <c r="G1893" s="18">
        <v>45</v>
      </c>
    </row>
    <row r="1894" spans="1:7" x14ac:dyDescent="0.2">
      <c r="A1894" s="18" t="s">
        <v>86</v>
      </c>
      <c r="B1894" s="18" t="s">
        <v>198</v>
      </c>
      <c r="C1894" s="18" t="s">
        <v>202</v>
      </c>
      <c r="D1894" s="18">
        <v>132</v>
      </c>
      <c r="E1894" s="18" t="s">
        <v>46</v>
      </c>
      <c r="F1894" s="18" t="s">
        <v>55</v>
      </c>
      <c r="G1894" s="18">
        <v>1114</v>
      </c>
    </row>
    <row r="1895" spans="1:7" x14ac:dyDescent="0.2">
      <c r="A1895" s="18" t="s">
        <v>86</v>
      </c>
      <c r="B1895" s="18" t="s">
        <v>198</v>
      </c>
      <c r="C1895" s="18" t="s">
        <v>202</v>
      </c>
      <c r="D1895" s="18">
        <v>133</v>
      </c>
      <c r="E1895" s="18" t="s">
        <v>62</v>
      </c>
      <c r="F1895" s="18" t="s">
        <v>55</v>
      </c>
      <c r="G1895" s="18">
        <v>511</v>
      </c>
    </row>
    <row r="1896" spans="1:7" x14ac:dyDescent="0.2">
      <c r="A1896" s="18" t="s">
        <v>86</v>
      </c>
      <c r="B1896" s="18" t="s">
        <v>198</v>
      </c>
      <c r="C1896" s="18" t="s">
        <v>202</v>
      </c>
      <c r="D1896" s="18">
        <v>134</v>
      </c>
      <c r="E1896" s="18" t="s">
        <v>76</v>
      </c>
      <c r="F1896" s="18" t="s">
        <v>55</v>
      </c>
      <c r="G1896" s="18">
        <v>722</v>
      </c>
    </row>
    <row r="1897" spans="1:7" x14ac:dyDescent="0.2">
      <c r="A1897" s="18" t="s">
        <v>86</v>
      </c>
      <c r="B1897" s="18" t="s">
        <v>198</v>
      </c>
      <c r="C1897" s="18" t="s">
        <v>202</v>
      </c>
      <c r="D1897" s="18">
        <v>135</v>
      </c>
      <c r="E1897" s="18" t="s">
        <v>79</v>
      </c>
      <c r="F1897" s="18" t="s">
        <v>55</v>
      </c>
      <c r="G1897" s="18">
        <v>73</v>
      </c>
    </row>
    <row r="1898" spans="1:7" x14ac:dyDescent="0.2">
      <c r="A1898" s="18" t="s">
        <v>86</v>
      </c>
      <c r="B1898" s="18" t="s">
        <v>198</v>
      </c>
      <c r="C1898" s="18" t="s">
        <v>202</v>
      </c>
      <c r="D1898" s="18">
        <v>14</v>
      </c>
      <c r="E1898" s="18" t="s">
        <v>75</v>
      </c>
      <c r="F1898" s="18" t="s">
        <v>33</v>
      </c>
      <c r="G1898" s="18">
        <v>17</v>
      </c>
    </row>
    <row r="1899" spans="1:7" x14ac:dyDescent="0.2">
      <c r="A1899" s="18" t="s">
        <v>86</v>
      </c>
      <c r="B1899" s="18" t="s">
        <v>198</v>
      </c>
      <c r="C1899" s="18" t="s">
        <v>202</v>
      </c>
      <c r="D1899" s="18">
        <v>140</v>
      </c>
      <c r="E1899" s="18" t="s">
        <v>63</v>
      </c>
      <c r="F1899" s="18" t="s">
        <v>55</v>
      </c>
      <c r="G1899" s="18">
        <v>162</v>
      </c>
    </row>
    <row r="1900" spans="1:7" x14ac:dyDescent="0.2">
      <c r="A1900" s="18" t="s">
        <v>86</v>
      </c>
      <c r="B1900" s="18" t="s">
        <v>198</v>
      </c>
      <c r="C1900" s="18" t="s">
        <v>202</v>
      </c>
      <c r="D1900" s="18">
        <v>141</v>
      </c>
      <c r="E1900" s="18" t="s">
        <v>64</v>
      </c>
      <c r="F1900" s="18" t="s">
        <v>55</v>
      </c>
      <c r="G1900" s="18">
        <v>2576</v>
      </c>
    </row>
    <row r="1901" spans="1:7" x14ac:dyDescent="0.2">
      <c r="A1901" s="18" t="s">
        <v>86</v>
      </c>
      <c r="B1901" s="18" t="s">
        <v>198</v>
      </c>
      <c r="C1901" s="18" t="s">
        <v>202</v>
      </c>
      <c r="D1901" s="18">
        <v>142</v>
      </c>
      <c r="E1901" s="18" t="s">
        <v>117</v>
      </c>
      <c r="F1901" s="18" t="s">
        <v>55</v>
      </c>
      <c r="G1901" s="18">
        <v>1487</v>
      </c>
    </row>
    <row r="1902" spans="1:7" x14ac:dyDescent="0.2">
      <c r="A1902" s="18" t="s">
        <v>86</v>
      </c>
      <c r="B1902" s="18" t="s">
        <v>198</v>
      </c>
      <c r="C1902" s="18" t="s">
        <v>202</v>
      </c>
      <c r="D1902" s="18">
        <v>143</v>
      </c>
      <c r="E1902" s="18" t="s">
        <v>77</v>
      </c>
      <c r="F1902" s="18" t="s">
        <v>55</v>
      </c>
      <c r="G1902" s="18">
        <v>329</v>
      </c>
    </row>
    <row r="1903" spans="1:7" x14ac:dyDescent="0.2">
      <c r="A1903" s="18" t="s">
        <v>86</v>
      </c>
      <c r="B1903" s="18" t="s">
        <v>198</v>
      </c>
      <c r="C1903" s="18" t="s">
        <v>202</v>
      </c>
      <c r="D1903" s="18">
        <v>144</v>
      </c>
      <c r="E1903" s="18" t="s">
        <v>81</v>
      </c>
      <c r="F1903" s="18" t="s">
        <v>55</v>
      </c>
      <c r="G1903" s="18">
        <v>320</v>
      </c>
    </row>
    <row r="1904" spans="1:7" x14ac:dyDescent="0.2">
      <c r="A1904" s="18" t="s">
        <v>86</v>
      </c>
      <c r="B1904" s="18" t="s">
        <v>198</v>
      </c>
      <c r="C1904" s="18" t="s">
        <v>202</v>
      </c>
      <c r="D1904" s="18">
        <v>15</v>
      </c>
      <c r="E1904" s="18" t="s">
        <v>64</v>
      </c>
      <c r="F1904" s="18" t="s">
        <v>33</v>
      </c>
      <c r="G1904" s="18">
        <v>57</v>
      </c>
    </row>
    <row r="1905" spans="1:7" x14ac:dyDescent="0.2">
      <c r="A1905" s="18" t="s">
        <v>86</v>
      </c>
      <c r="B1905" s="18" t="s">
        <v>198</v>
      </c>
      <c r="C1905" s="18" t="s">
        <v>202</v>
      </c>
      <c r="D1905" s="18">
        <v>20</v>
      </c>
      <c r="E1905" s="18" t="s">
        <v>35</v>
      </c>
      <c r="F1905" s="18" t="s">
        <v>36</v>
      </c>
      <c r="G1905" s="18">
        <v>3578</v>
      </c>
    </row>
    <row r="1906" spans="1:7" x14ac:dyDescent="0.2">
      <c r="A1906" s="18" t="s">
        <v>86</v>
      </c>
      <c r="B1906" s="18" t="s">
        <v>198</v>
      </c>
      <c r="C1906" s="18" t="s">
        <v>202</v>
      </c>
      <c r="D1906" s="18">
        <v>21</v>
      </c>
      <c r="E1906" s="18" t="s">
        <v>37</v>
      </c>
      <c r="F1906" s="18" t="s">
        <v>36</v>
      </c>
      <c r="G1906" s="18">
        <v>1960</v>
      </c>
    </row>
    <row r="1907" spans="1:7" x14ac:dyDescent="0.2">
      <c r="A1907" s="18" t="s">
        <v>86</v>
      </c>
      <c r="B1907" s="18" t="s">
        <v>198</v>
      </c>
      <c r="C1907" s="18" t="s">
        <v>202</v>
      </c>
      <c r="D1907" s="18">
        <v>22</v>
      </c>
      <c r="E1907" s="18" t="s">
        <v>38</v>
      </c>
      <c r="F1907" s="18" t="s">
        <v>36</v>
      </c>
      <c r="G1907" s="18">
        <v>1193</v>
      </c>
    </row>
    <row r="1908" spans="1:7" x14ac:dyDescent="0.2">
      <c r="A1908" s="18" t="s">
        <v>86</v>
      </c>
      <c r="B1908" s="18" t="s">
        <v>198</v>
      </c>
      <c r="C1908" s="18" t="s">
        <v>202</v>
      </c>
      <c r="D1908" s="18">
        <v>23</v>
      </c>
      <c r="E1908" s="18" t="s">
        <v>39</v>
      </c>
      <c r="F1908" s="18" t="s">
        <v>36</v>
      </c>
      <c r="G1908" s="18">
        <v>8898</v>
      </c>
    </row>
    <row r="1909" spans="1:7" x14ac:dyDescent="0.2">
      <c r="A1909" s="18" t="s">
        <v>86</v>
      </c>
      <c r="B1909" s="18" t="s">
        <v>198</v>
      </c>
      <c r="C1909" s="18" t="s">
        <v>202</v>
      </c>
      <c r="D1909" s="18">
        <v>24</v>
      </c>
      <c r="E1909" s="18" t="s">
        <v>64</v>
      </c>
      <c r="F1909" s="18" t="s">
        <v>36</v>
      </c>
      <c r="G1909" s="18">
        <v>967</v>
      </c>
    </row>
    <row r="1910" spans="1:7" x14ac:dyDescent="0.2">
      <c r="A1910" s="18" t="s">
        <v>86</v>
      </c>
      <c r="B1910" s="18" t="s">
        <v>198</v>
      </c>
      <c r="C1910" s="18" t="s">
        <v>202</v>
      </c>
      <c r="D1910" s="18">
        <v>25</v>
      </c>
      <c r="E1910" s="18" t="s">
        <v>35</v>
      </c>
      <c r="F1910" s="18" t="s">
        <v>36</v>
      </c>
      <c r="G1910" s="18">
        <v>35</v>
      </c>
    </row>
    <row r="1911" spans="1:7" x14ac:dyDescent="0.2">
      <c r="A1911" s="18" t="s">
        <v>86</v>
      </c>
      <c r="B1911" s="18" t="s">
        <v>198</v>
      </c>
      <c r="C1911" s="18" t="s">
        <v>202</v>
      </c>
      <c r="D1911" s="18">
        <v>26</v>
      </c>
      <c r="E1911" s="18" t="s">
        <v>64</v>
      </c>
      <c r="F1911" s="18" t="s">
        <v>36</v>
      </c>
      <c r="G1911" s="18">
        <v>7</v>
      </c>
    </row>
    <row r="1912" spans="1:7" x14ac:dyDescent="0.2">
      <c r="A1912" s="18" t="s">
        <v>86</v>
      </c>
      <c r="B1912" s="18" t="s">
        <v>198</v>
      </c>
      <c r="C1912" s="18" t="s">
        <v>202</v>
      </c>
      <c r="D1912" s="18">
        <v>30</v>
      </c>
      <c r="E1912" s="18" t="s">
        <v>40</v>
      </c>
      <c r="F1912" s="18" t="s">
        <v>36</v>
      </c>
      <c r="G1912" s="18">
        <v>373</v>
      </c>
    </row>
    <row r="1913" spans="1:7" x14ac:dyDescent="0.2">
      <c r="A1913" s="18" t="s">
        <v>86</v>
      </c>
      <c r="B1913" s="18" t="s">
        <v>198</v>
      </c>
      <c r="C1913" s="18" t="s">
        <v>202</v>
      </c>
      <c r="D1913" s="18">
        <v>31</v>
      </c>
      <c r="E1913" s="18" t="s">
        <v>41</v>
      </c>
      <c r="F1913" s="18" t="s">
        <v>36</v>
      </c>
      <c r="G1913" s="18">
        <v>7644</v>
      </c>
    </row>
    <row r="1914" spans="1:7" x14ac:dyDescent="0.2">
      <c r="A1914" s="18" t="s">
        <v>86</v>
      </c>
      <c r="B1914" s="18" t="s">
        <v>198</v>
      </c>
      <c r="C1914" s="18" t="s">
        <v>202</v>
      </c>
      <c r="D1914" s="18">
        <v>32</v>
      </c>
      <c r="E1914" s="18" t="s">
        <v>42</v>
      </c>
      <c r="F1914" s="18" t="s">
        <v>36</v>
      </c>
      <c r="G1914" s="18">
        <v>86</v>
      </c>
    </row>
    <row r="1915" spans="1:7" x14ac:dyDescent="0.2">
      <c r="A1915" s="18" t="s">
        <v>86</v>
      </c>
      <c r="B1915" s="18" t="s">
        <v>198</v>
      </c>
      <c r="C1915" s="18" t="s">
        <v>202</v>
      </c>
      <c r="D1915" s="18">
        <v>33</v>
      </c>
      <c r="E1915" s="18" t="s">
        <v>43</v>
      </c>
      <c r="F1915" s="18" t="s">
        <v>36</v>
      </c>
      <c r="G1915" s="18">
        <v>151</v>
      </c>
    </row>
    <row r="1916" spans="1:7" x14ac:dyDescent="0.2">
      <c r="A1916" s="18" t="s">
        <v>86</v>
      </c>
      <c r="B1916" s="18" t="s">
        <v>198</v>
      </c>
      <c r="C1916" s="18" t="s">
        <v>202</v>
      </c>
      <c r="D1916" s="18">
        <v>34</v>
      </c>
      <c r="E1916" s="18" t="s">
        <v>44</v>
      </c>
      <c r="F1916" s="18" t="s">
        <v>36</v>
      </c>
      <c r="G1916" s="18">
        <v>31</v>
      </c>
    </row>
    <row r="1917" spans="1:7" x14ac:dyDescent="0.2">
      <c r="A1917" s="18" t="s">
        <v>86</v>
      </c>
      <c r="B1917" s="18" t="s">
        <v>198</v>
      </c>
      <c r="C1917" s="18" t="s">
        <v>202</v>
      </c>
      <c r="D1917" s="18">
        <v>35</v>
      </c>
      <c r="E1917" s="18" t="s">
        <v>79</v>
      </c>
      <c r="F1917" s="18" t="s">
        <v>36</v>
      </c>
      <c r="G1917" s="18">
        <v>249</v>
      </c>
    </row>
    <row r="1918" spans="1:7" x14ac:dyDescent="0.2">
      <c r="A1918" s="18" t="s">
        <v>86</v>
      </c>
      <c r="B1918" s="18" t="s">
        <v>198</v>
      </c>
      <c r="C1918" s="18" t="s">
        <v>202</v>
      </c>
      <c r="D1918" s="18">
        <v>36</v>
      </c>
      <c r="E1918" s="18" t="s">
        <v>64</v>
      </c>
      <c r="F1918" s="18" t="s">
        <v>36</v>
      </c>
      <c r="G1918" s="18">
        <v>503</v>
      </c>
    </row>
    <row r="1919" spans="1:7" x14ac:dyDescent="0.2">
      <c r="A1919" s="18" t="s">
        <v>86</v>
      </c>
      <c r="B1919" s="18" t="s">
        <v>198</v>
      </c>
      <c r="C1919" s="18" t="s">
        <v>202</v>
      </c>
      <c r="D1919" s="18">
        <v>40</v>
      </c>
      <c r="E1919" s="18" t="s">
        <v>40</v>
      </c>
      <c r="F1919" s="18" t="s">
        <v>36</v>
      </c>
      <c r="G1919" s="18">
        <v>11</v>
      </c>
    </row>
    <row r="1920" spans="1:7" x14ac:dyDescent="0.2">
      <c r="A1920" s="18" t="s">
        <v>86</v>
      </c>
      <c r="B1920" s="18" t="s">
        <v>198</v>
      </c>
      <c r="C1920" s="18" t="s">
        <v>202</v>
      </c>
      <c r="D1920" s="18">
        <v>41</v>
      </c>
      <c r="E1920" s="18" t="s">
        <v>41</v>
      </c>
      <c r="F1920" s="18" t="s">
        <v>36</v>
      </c>
      <c r="G1920" s="18">
        <v>143</v>
      </c>
    </row>
    <row r="1921" spans="1:7" x14ac:dyDescent="0.2">
      <c r="A1921" s="18" t="s">
        <v>86</v>
      </c>
      <c r="B1921" s="18" t="s">
        <v>198</v>
      </c>
      <c r="C1921" s="18" t="s">
        <v>202</v>
      </c>
      <c r="D1921" s="18">
        <v>42</v>
      </c>
      <c r="E1921" s="18" t="s">
        <v>42</v>
      </c>
      <c r="F1921" s="18" t="s">
        <v>36</v>
      </c>
      <c r="G1921" s="18">
        <v>12</v>
      </c>
    </row>
    <row r="1922" spans="1:7" x14ac:dyDescent="0.2">
      <c r="A1922" s="18" t="s">
        <v>86</v>
      </c>
      <c r="B1922" s="18" t="s">
        <v>198</v>
      </c>
      <c r="C1922" s="18" t="s">
        <v>202</v>
      </c>
      <c r="D1922" s="18">
        <v>43</v>
      </c>
      <c r="E1922" s="18" t="s">
        <v>43</v>
      </c>
      <c r="F1922" s="18" t="s">
        <v>36</v>
      </c>
      <c r="G1922" s="18">
        <v>1</v>
      </c>
    </row>
    <row r="1923" spans="1:7" x14ac:dyDescent="0.2">
      <c r="A1923" s="18" t="s">
        <v>86</v>
      </c>
      <c r="B1923" s="18" t="s">
        <v>198</v>
      </c>
      <c r="C1923" s="18" t="s">
        <v>202</v>
      </c>
      <c r="D1923" s="18">
        <v>45</v>
      </c>
      <c r="E1923" s="18" t="s">
        <v>79</v>
      </c>
      <c r="F1923" s="18" t="s">
        <v>36</v>
      </c>
      <c r="G1923" s="18">
        <v>9</v>
      </c>
    </row>
    <row r="1924" spans="1:7" x14ac:dyDescent="0.2">
      <c r="A1924" s="18" t="s">
        <v>86</v>
      </c>
      <c r="B1924" s="18" t="s">
        <v>198</v>
      </c>
      <c r="C1924" s="18" t="s">
        <v>202</v>
      </c>
      <c r="D1924" s="18">
        <v>46</v>
      </c>
      <c r="E1924" s="18" t="s">
        <v>64</v>
      </c>
      <c r="F1924" s="18" t="s">
        <v>36</v>
      </c>
      <c r="G1924" s="18">
        <v>46</v>
      </c>
    </row>
    <row r="1925" spans="1:7" x14ac:dyDescent="0.2">
      <c r="A1925" s="18" t="s">
        <v>86</v>
      </c>
      <c r="B1925" s="18" t="s">
        <v>198</v>
      </c>
      <c r="C1925" s="18" t="s">
        <v>202</v>
      </c>
      <c r="D1925" s="18">
        <v>50</v>
      </c>
      <c r="E1925" s="18" t="s">
        <v>40</v>
      </c>
      <c r="F1925" s="18" t="s">
        <v>36</v>
      </c>
      <c r="G1925" s="18">
        <v>19</v>
      </c>
    </row>
    <row r="1926" spans="1:7" x14ac:dyDescent="0.2">
      <c r="A1926" s="18" t="s">
        <v>86</v>
      </c>
      <c r="B1926" s="18" t="s">
        <v>198</v>
      </c>
      <c r="C1926" s="18" t="s">
        <v>202</v>
      </c>
      <c r="D1926" s="18">
        <v>51</v>
      </c>
      <c r="E1926" s="18" t="s">
        <v>41</v>
      </c>
      <c r="F1926" s="18" t="s">
        <v>36</v>
      </c>
      <c r="G1926" s="18">
        <v>249</v>
      </c>
    </row>
    <row r="1927" spans="1:7" x14ac:dyDescent="0.2">
      <c r="A1927" s="18" t="s">
        <v>86</v>
      </c>
      <c r="B1927" s="18" t="s">
        <v>198</v>
      </c>
      <c r="C1927" s="18" t="s">
        <v>202</v>
      </c>
      <c r="D1927" s="18">
        <v>52</v>
      </c>
      <c r="E1927" s="18" t="s">
        <v>42</v>
      </c>
      <c r="F1927" s="18" t="s">
        <v>36</v>
      </c>
      <c r="G1927" s="18">
        <v>6</v>
      </c>
    </row>
    <row r="1928" spans="1:7" x14ac:dyDescent="0.2">
      <c r="A1928" s="18" t="s">
        <v>86</v>
      </c>
      <c r="B1928" s="18" t="s">
        <v>198</v>
      </c>
      <c r="C1928" s="18" t="s">
        <v>202</v>
      </c>
      <c r="D1928" s="18">
        <v>53</v>
      </c>
      <c r="E1928" s="18" t="s">
        <v>43</v>
      </c>
      <c r="F1928" s="18" t="s">
        <v>36</v>
      </c>
      <c r="G1928" s="18">
        <v>49</v>
      </c>
    </row>
    <row r="1929" spans="1:7" x14ac:dyDescent="0.2">
      <c r="A1929" s="18" t="s">
        <v>86</v>
      </c>
      <c r="B1929" s="18" t="s">
        <v>198</v>
      </c>
      <c r="C1929" s="18" t="s">
        <v>202</v>
      </c>
      <c r="D1929" s="18">
        <v>54</v>
      </c>
      <c r="E1929" s="18" t="s">
        <v>44</v>
      </c>
      <c r="F1929" s="18" t="s">
        <v>36</v>
      </c>
      <c r="G1929" s="18">
        <v>13</v>
      </c>
    </row>
    <row r="1930" spans="1:7" x14ac:dyDescent="0.2">
      <c r="A1930" s="18" t="s">
        <v>86</v>
      </c>
      <c r="B1930" s="18" t="s">
        <v>198</v>
      </c>
      <c r="C1930" s="18" t="s">
        <v>202</v>
      </c>
      <c r="D1930" s="18">
        <v>55</v>
      </c>
      <c r="E1930" s="18" t="s">
        <v>79</v>
      </c>
      <c r="F1930" s="18" t="s">
        <v>36</v>
      </c>
      <c r="G1930" s="18">
        <v>26</v>
      </c>
    </row>
    <row r="1931" spans="1:7" x14ac:dyDescent="0.2">
      <c r="A1931" s="18" t="s">
        <v>86</v>
      </c>
      <c r="B1931" s="18" t="s">
        <v>198</v>
      </c>
      <c r="C1931" s="18" t="s">
        <v>202</v>
      </c>
      <c r="D1931" s="18">
        <v>56</v>
      </c>
      <c r="E1931" s="18" t="s">
        <v>64</v>
      </c>
      <c r="F1931" s="18" t="s">
        <v>36</v>
      </c>
      <c r="G1931" s="18">
        <v>50</v>
      </c>
    </row>
    <row r="1932" spans="1:7" x14ac:dyDescent="0.2">
      <c r="A1932" s="18" t="s">
        <v>86</v>
      </c>
      <c r="B1932" s="18" t="s">
        <v>198</v>
      </c>
      <c r="C1932" s="18" t="s">
        <v>202</v>
      </c>
      <c r="D1932" s="18">
        <v>60</v>
      </c>
      <c r="E1932" s="18" t="s">
        <v>40</v>
      </c>
      <c r="F1932" s="18" t="s">
        <v>36</v>
      </c>
      <c r="G1932" s="18">
        <v>9</v>
      </c>
    </row>
    <row r="1933" spans="1:7" x14ac:dyDescent="0.2">
      <c r="A1933" s="18" t="s">
        <v>86</v>
      </c>
      <c r="B1933" s="18" t="s">
        <v>198</v>
      </c>
      <c r="C1933" s="18" t="s">
        <v>202</v>
      </c>
      <c r="D1933" s="18">
        <v>61</v>
      </c>
      <c r="E1933" s="18" t="s">
        <v>41</v>
      </c>
      <c r="F1933" s="18" t="s">
        <v>36</v>
      </c>
      <c r="G1933" s="18">
        <v>66</v>
      </c>
    </row>
    <row r="1934" spans="1:7" x14ac:dyDescent="0.2">
      <c r="A1934" s="18" t="s">
        <v>86</v>
      </c>
      <c r="B1934" s="18" t="s">
        <v>198</v>
      </c>
      <c r="C1934" s="18" t="s">
        <v>202</v>
      </c>
      <c r="D1934" s="18">
        <v>62</v>
      </c>
      <c r="E1934" s="18" t="s">
        <v>42</v>
      </c>
      <c r="F1934" s="18" t="s">
        <v>36</v>
      </c>
      <c r="G1934" s="18">
        <v>4</v>
      </c>
    </row>
    <row r="1935" spans="1:7" x14ac:dyDescent="0.2">
      <c r="A1935" s="18" t="s">
        <v>86</v>
      </c>
      <c r="B1935" s="18" t="s">
        <v>198</v>
      </c>
      <c r="C1935" s="18" t="s">
        <v>202</v>
      </c>
      <c r="D1935" s="18">
        <v>63</v>
      </c>
      <c r="E1935" s="18" t="s">
        <v>43</v>
      </c>
      <c r="F1935" s="18" t="s">
        <v>36</v>
      </c>
      <c r="G1935" s="18">
        <v>3</v>
      </c>
    </row>
    <row r="1936" spans="1:7" x14ac:dyDescent="0.2">
      <c r="A1936" s="18" t="s">
        <v>86</v>
      </c>
      <c r="B1936" s="18" t="s">
        <v>198</v>
      </c>
      <c r="C1936" s="18" t="s">
        <v>202</v>
      </c>
      <c r="D1936" s="18">
        <v>64</v>
      </c>
      <c r="E1936" s="18" t="s">
        <v>44</v>
      </c>
      <c r="F1936" s="18" t="s">
        <v>36</v>
      </c>
      <c r="G1936" s="18">
        <v>1</v>
      </c>
    </row>
    <row r="1937" spans="1:7" x14ac:dyDescent="0.2">
      <c r="A1937" s="18" t="s">
        <v>86</v>
      </c>
      <c r="B1937" s="18" t="s">
        <v>198</v>
      </c>
      <c r="C1937" s="18" t="s">
        <v>202</v>
      </c>
      <c r="D1937" s="18">
        <v>65</v>
      </c>
      <c r="E1937" s="18" t="s">
        <v>79</v>
      </c>
      <c r="F1937" s="18" t="s">
        <v>36</v>
      </c>
      <c r="G1937" s="18">
        <v>5</v>
      </c>
    </row>
    <row r="1938" spans="1:7" x14ac:dyDescent="0.2">
      <c r="A1938" s="18" t="s">
        <v>86</v>
      </c>
      <c r="B1938" s="18" t="s">
        <v>198</v>
      </c>
      <c r="C1938" s="18" t="s">
        <v>202</v>
      </c>
      <c r="D1938" s="18">
        <v>66</v>
      </c>
      <c r="E1938" s="18" t="s">
        <v>64</v>
      </c>
      <c r="F1938" s="18" t="s">
        <v>36</v>
      </c>
      <c r="G1938" s="18">
        <v>7</v>
      </c>
    </row>
    <row r="1939" spans="1:7" x14ac:dyDescent="0.2">
      <c r="A1939" s="18" t="s">
        <v>86</v>
      </c>
      <c r="B1939" s="18" t="s">
        <v>198</v>
      </c>
      <c r="C1939" s="18" t="s">
        <v>202</v>
      </c>
      <c r="D1939" s="18">
        <v>70</v>
      </c>
      <c r="E1939" s="18" t="s">
        <v>40</v>
      </c>
      <c r="F1939" s="18" t="s">
        <v>36</v>
      </c>
      <c r="G1939" s="18">
        <v>124</v>
      </c>
    </row>
    <row r="1940" spans="1:7" x14ac:dyDescent="0.2">
      <c r="A1940" s="18" t="s">
        <v>86</v>
      </c>
      <c r="B1940" s="18" t="s">
        <v>198</v>
      </c>
      <c r="C1940" s="18" t="s">
        <v>202</v>
      </c>
      <c r="D1940" s="18">
        <v>71</v>
      </c>
      <c r="E1940" s="18" t="s">
        <v>41</v>
      </c>
      <c r="F1940" s="18" t="s">
        <v>36</v>
      </c>
      <c r="G1940" s="18">
        <v>2944</v>
      </c>
    </row>
    <row r="1941" spans="1:7" x14ac:dyDescent="0.2">
      <c r="A1941" s="18" t="s">
        <v>86</v>
      </c>
      <c r="B1941" s="18" t="s">
        <v>198</v>
      </c>
      <c r="C1941" s="18" t="s">
        <v>202</v>
      </c>
      <c r="D1941" s="18">
        <v>72</v>
      </c>
      <c r="E1941" s="18" t="s">
        <v>42</v>
      </c>
      <c r="F1941" s="18" t="s">
        <v>36</v>
      </c>
      <c r="G1941" s="18">
        <v>76</v>
      </c>
    </row>
    <row r="1942" spans="1:7" x14ac:dyDescent="0.2">
      <c r="A1942" s="18" t="s">
        <v>86</v>
      </c>
      <c r="B1942" s="18" t="s">
        <v>198</v>
      </c>
      <c r="C1942" s="18" t="s">
        <v>202</v>
      </c>
      <c r="D1942" s="18">
        <v>73</v>
      </c>
      <c r="E1942" s="18" t="s">
        <v>43</v>
      </c>
      <c r="F1942" s="18" t="s">
        <v>36</v>
      </c>
      <c r="G1942" s="18">
        <v>37</v>
      </c>
    </row>
    <row r="1943" spans="1:7" x14ac:dyDescent="0.2">
      <c r="A1943" s="18" t="s">
        <v>86</v>
      </c>
      <c r="B1943" s="18" t="s">
        <v>198</v>
      </c>
      <c r="C1943" s="18" t="s">
        <v>202</v>
      </c>
      <c r="D1943" s="18">
        <v>74</v>
      </c>
      <c r="E1943" s="18" t="s">
        <v>44</v>
      </c>
      <c r="F1943" s="18" t="s">
        <v>36</v>
      </c>
      <c r="G1943" s="18">
        <v>17</v>
      </c>
    </row>
    <row r="1944" spans="1:7" x14ac:dyDescent="0.2">
      <c r="A1944" s="18" t="s">
        <v>86</v>
      </c>
      <c r="B1944" s="18" t="s">
        <v>198</v>
      </c>
      <c r="C1944" s="18" t="s">
        <v>202</v>
      </c>
      <c r="D1944" s="18">
        <v>75</v>
      </c>
      <c r="E1944" s="18" t="s">
        <v>79</v>
      </c>
      <c r="F1944" s="18" t="s">
        <v>36</v>
      </c>
      <c r="G1944" s="18">
        <v>148</v>
      </c>
    </row>
    <row r="1945" spans="1:7" x14ac:dyDescent="0.2">
      <c r="A1945" s="18" t="s">
        <v>86</v>
      </c>
      <c r="B1945" s="18" t="s">
        <v>198</v>
      </c>
      <c r="C1945" s="18" t="s">
        <v>202</v>
      </c>
      <c r="D1945" s="18">
        <v>76</v>
      </c>
      <c r="E1945" s="18" t="s">
        <v>64</v>
      </c>
      <c r="F1945" s="18" t="s">
        <v>36</v>
      </c>
      <c r="G1945" s="18">
        <v>353</v>
      </c>
    </row>
    <row r="1946" spans="1:7" x14ac:dyDescent="0.2">
      <c r="A1946" s="18" t="s">
        <v>86</v>
      </c>
      <c r="B1946" s="18" t="s">
        <v>198</v>
      </c>
      <c r="C1946" s="18" t="s">
        <v>202</v>
      </c>
      <c r="D1946" s="18">
        <v>80</v>
      </c>
      <c r="E1946" s="18" t="s">
        <v>168</v>
      </c>
      <c r="F1946" s="18" t="s">
        <v>36</v>
      </c>
      <c r="G1946" s="18">
        <v>224</v>
      </c>
    </row>
    <row r="1947" spans="1:7" x14ac:dyDescent="0.2">
      <c r="A1947" s="18" t="s">
        <v>86</v>
      </c>
      <c r="B1947" s="18" t="s">
        <v>198</v>
      </c>
      <c r="C1947" s="18" t="s">
        <v>202</v>
      </c>
      <c r="D1947" s="18">
        <v>81</v>
      </c>
      <c r="E1947" s="18" t="s">
        <v>46</v>
      </c>
      <c r="F1947" s="18" t="s">
        <v>36</v>
      </c>
      <c r="G1947" s="18">
        <v>1287</v>
      </c>
    </row>
    <row r="1948" spans="1:7" x14ac:dyDescent="0.2">
      <c r="A1948" s="18" t="s">
        <v>86</v>
      </c>
      <c r="B1948" s="18" t="s">
        <v>198</v>
      </c>
      <c r="C1948" s="18" t="s">
        <v>202</v>
      </c>
      <c r="D1948" s="18">
        <v>82</v>
      </c>
      <c r="E1948" s="18" t="s">
        <v>47</v>
      </c>
      <c r="F1948" s="18" t="s">
        <v>36</v>
      </c>
      <c r="G1948" s="18">
        <v>811</v>
      </c>
    </row>
    <row r="1949" spans="1:7" x14ac:dyDescent="0.2">
      <c r="A1949" s="18" t="s">
        <v>86</v>
      </c>
      <c r="B1949" s="18" t="s">
        <v>198</v>
      </c>
      <c r="C1949" s="18" t="s">
        <v>202</v>
      </c>
      <c r="D1949" s="18">
        <v>83</v>
      </c>
      <c r="E1949" s="18" t="s">
        <v>48</v>
      </c>
      <c r="F1949" s="18" t="s">
        <v>36</v>
      </c>
      <c r="G1949" s="18">
        <v>2641</v>
      </c>
    </row>
    <row r="1950" spans="1:7" x14ac:dyDescent="0.2">
      <c r="A1950" s="18" t="s">
        <v>86</v>
      </c>
      <c r="B1950" s="18" t="s">
        <v>198</v>
      </c>
      <c r="C1950" s="18" t="s">
        <v>202</v>
      </c>
      <c r="D1950" s="18">
        <v>84</v>
      </c>
      <c r="E1950" s="18" t="s">
        <v>49</v>
      </c>
      <c r="F1950" s="18" t="s">
        <v>36</v>
      </c>
      <c r="G1950" s="18">
        <v>129</v>
      </c>
    </row>
    <row r="1951" spans="1:7" x14ac:dyDescent="0.2">
      <c r="A1951" s="18" t="s">
        <v>86</v>
      </c>
      <c r="B1951" s="18" t="s">
        <v>198</v>
      </c>
      <c r="C1951" s="18" t="s">
        <v>202</v>
      </c>
      <c r="D1951" s="18">
        <v>85</v>
      </c>
      <c r="E1951" s="18" t="s">
        <v>64</v>
      </c>
      <c r="F1951" s="18" t="s">
        <v>36</v>
      </c>
      <c r="G1951" s="18">
        <v>341</v>
      </c>
    </row>
    <row r="1952" spans="1:7" x14ac:dyDescent="0.2">
      <c r="A1952" s="18" t="s">
        <v>86</v>
      </c>
      <c r="B1952" s="18" t="s">
        <v>198</v>
      </c>
      <c r="C1952" s="18" t="s">
        <v>202</v>
      </c>
      <c r="D1952" s="18">
        <v>90</v>
      </c>
      <c r="E1952" s="18" t="s">
        <v>169</v>
      </c>
      <c r="F1952" s="18" t="s">
        <v>36</v>
      </c>
      <c r="G1952" s="18">
        <v>206</v>
      </c>
    </row>
    <row r="1953" spans="1:7" x14ac:dyDescent="0.2">
      <c r="A1953" s="18" t="s">
        <v>86</v>
      </c>
      <c r="B1953" s="18" t="s">
        <v>198</v>
      </c>
      <c r="C1953" s="18" t="s">
        <v>202</v>
      </c>
      <c r="D1953" s="18">
        <v>91</v>
      </c>
      <c r="E1953" s="18" t="s">
        <v>51</v>
      </c>
      <c r="F1953" s="18" t="s">
        <v>36</v>
      </c>
      <c r="G1953" s="18">
        <v>33</v>
      </c>
    </row>
    <row r="1954" spans="1:7" x14ac:dyDescent="0.2">
      <c r="A1954" s="18" t="s">
        <v>86</v>
      </c>
      <c r="B1954" s="18" t="s">
        <v>198</v>
      </c>
      <c r="C1954" s="18" t="s">
        <v>202</v>
      </c>
      <c r="D1954" s="18">
        <v>92</v>
      </c>
      <c r="E1954" s="18" t="s">
        <v>170</v>
      </c>
      <c r="F1954" s="18" t="s">
        <v>36</v>
      </c>
      <c r="G1954" s="18">
        <v>12</v>
      </c>
    </row>
    <row r="1955" spans="1:7" x14ac:dyDescent="0.2">
      <c r="A1955" s="18" t="s">
        <v>86</v>
      </c>
      <c r="B1955" s="18" t="s">
        <v>198</v>
      </c>
      <c r="C1955" s="18" t="s">
        <v>202</v>
      </c>
      <c r="D1955" s="18">
        <v>93</v>
      </c>
      <c r="E1955" s="18" t="s">
        <v>75</v>
      </c>
      <c r="F1955" s="18" t="s">
        <v>36</v>
      </c>
      <c r="G1955" s="18">
        <v>31</v>
      </c>
    </row>
    <row r="1956" spans="1:7" x14ac:dyDescent="0.2">
      <c r="A1956" s="18" t="s">
        <v>86</v>
      </c>
      <c r="B1956" s="18" t="s">
        <v>198</v>
      </c>
      <c r="C1956" s="18" t="s">
        <v>202</v>
      </c>
      <c r="D1956" s="18">
        <v>94</v>
      </c>
      <c r="E1956" s="18" t="s">
        <v>80</v>
      </c>
      <c r="F1956" s="18" t="s">
        <v>36</v>
      </c>
      <c r="G1956" s="18">
        <v>120</v>
      </c>
    </row>
    <row r="1957" spans="1:7" x14ac:dyDescent="0.2">
      <c r="A1957" s="18" t="s">
        <v>86</v>
      </c>
      <c r="B1957" s="18" t="s">
        <v>198</v>
      </c>
      <c r="C1957" s="18" t="s">
        <v>202</v>
      </c>
      <c r="D1957" s="18">
        <v>95</v>
      </c>
      <c r="E1957" s="18" t="s">
        <v>64</v>
      </c>
      <c r="F1957" s="18" t="s">
        <v>36</v>
      </c>
      <c r="G1957" s="18">
        <v>155</v>
      </c>
    </row>
    <row r="1958" spans="1:7" x14ac:dyDescent="0.2">
      <c r="A1958" s="18" t="s">
        <v>86</v>
      </c>
      <c r="B1958" s="18" t="s">
        <v>203</v>
      </c>
      <c r="C1958" s="18" t="s">
        <v>204</v>
      </c>
      <c r="D1958" s="18">
        <v>10</v>
      </c>
      <c r="E1958" s="18" t="s">
        <v>32</v>
      </c>
      <c r="F1958" s="18" t="s">
        <v>33</v>
      </c>
      <c r="G1958" s="18">
        <v>593</v>
      </c>
    </row>
    <row r="1959" spans="1:7" x14ac:dyDescent="0.2">
      <c r="A1959" s="18" t="s">
        <v>86</v>
      </c>
      <c r="B1959" s="18" t="s">
        <v>203</v>
      </c>
      <c r="C1959" s="18" t="s">
        <v>204</v>
      </c>
      <c r="D1959" s="18">
        <v>100</v>
      </c>
      <c r="E1959" s="18" t="s">
        <v>167</v>
      </c>
      <c r="F1959" s="18" t="s">
        <v>36</v>
      </c>
      <c r="G1959" s="18">
        <v>2580</v>
      </c>
    </row>
    <row r="1960" spans="1:7" x14ac:dyDescent="0.2">
      <c r="A1960" s="18" t="s">
        <v>86</v>
      </c>
      <c r="B1960" s="18" t="s">
        <v>203</v>
      </c>
      <c r="C1960" s="18" t="s">
        <v>204</v>
      </c>
      <c r="D1960" s="18">
        <v>11</v>
      </c>
      <c r="E1960" s="18" t="s">
        <v>134</v>
      </c>
      <c r="F1960" s="18" t="s">
        <v>33</v>
      </c>
      <c r="G1960" s="18">
        <v>291</v>
      </c>
    </row>
    <row r="1961" spans="1:7" x14ac:dyDescent="0.2">
      <c r="A1961" s="18" t="s">
        <v>86</v>
      </c>
      <c r="B1961" s="18" t="s">
        <v>203</v>
      </c>
      <c r="C1961" s="18" t="s">
        <v>204</v>
      </c>
      <c r="D1961" s="18">
        <v>110</v>
      </c>
      <c r="E1961" s="18" t="s">
        <v>54</v>
      </c>
      <c r="F1961" s="18" t="s">
        <v>55</v>
      </c>
      <c r="G1961" s="18">
        <v>262</v>
      </c>
    </row>
    <row r="1962" spans="1:7" x14ac:dyDescent="0.2">
      <c r="A1962" s="18" t="s">
        <v>86</v>
      </c>
      <c r="B1962" s="18" t="s">
        <v>203</v>
      </c>
      <c r="C1962" s="18" t="s">
        <v>204</v>
      </c>
      <c r="D1962" s="18">
        <v>111</v>
      </c>
      <c r="E1962" s="18" t="s">
        <v>56</v>
      </c>
      <c r="F1962" s="18" t="s">
        <v>55</v>
      </c>
      <c r="G1962" s="18">
        <v>618</v>
      </c>
    </row>
    <row r="1963" spans="1:7" x14ac:dyDescent="0.2">
      <c r="A1963" s="18" t="s">
        <v>86</v>
      </c>
      <c r="B1963" s="18" t="s">
        <v>203</v>
      </c>
      <c r="C1963" s="18" t="s">
        <v>204</v>
      </c>
      <c r="D1963" s="18">
        <v>112</v>
      </c>
      <c r="E1963" s="18" t="s">
        <v>57</v>
      </c>
      <c r="F1963" s="18" t="s">
        <v>55</v>
      </c>
      <c r="G1963" s="18">
        <v>554</v>
      </c>
    </row>
    <row r="1964" spans="1:7" x14ac:dyDescent="0.2">
      <c r="A1964" s="18" t="s">
        <v>86</v>
      </c>
      <c r="B1964" s="18" t="s">
        <v>203</v>
      </c>
      <c r="C1964" s="18" t="s">
        <v>204</v>
      </c>
      <c r="D1964" s="18">
        <v>113</v>
      </c>
      <c r="E1964" s="18" t="s">
        <v>73</v>
      </c>
      <c r="F1964" s="18" t="s">
        <v>55</v>
      </c>
      <c r="G1964" s="18">
        <v>898</v>
      </c>
    </row>
    <row r="1965" spans="1:7" x14ac:dyDescent="0.2">
      <c r="A1965" s="18" t="s">
        <v>86</v>
      </c>
      <c r="B1965" s="18" t="s">
        <v>203</v>
      </c>
      <c r="C1965" s="18" t="s">
        <v>204</v>
      </c>
      <c r="D1965" s="18">
        <v>120</v>
      </c>
      <c r="E1965" s="18" t="s">
        <v>58</v>
      </c>
      <c r="F1965" s="18" t="s">
        <v>55</v>
      </c>
      <c r="G1965" s="18">
        <v>436</v>
      </c>
    </row>
    <row r="1966" spans="1:7" x14ac:dyDescent="0.2">
      <c r="A1966" s="18" t="s">
        <v>86</v>
      </c>
      <c r="B1966" s="18" t="s">
        <v>203</v>
      </c>
      <c r="C1966" s="18" t="s">
        <v>204</v>
      </c>
      <c r="D1966" s="18">
        <v>121</v>
      </c>
      <c r="E1966" s="18" t="s">
        <v>59</v>
      </c>
      <c r="F1966" s="18" t="s">
        <v>55</v>
      </c>
      <c r="G1966" s="18">
        <v>1258</v>
      </c>
    </row>
    <row r="1967" spans="1:7" x14ac:dyDescent="0.2">
      <c r="A1967" s="18" t="s">
        <v>86</v>
      </c>
      <c r="B1967" s="18" t="s">
        <v>203</v>
      </c>
      <c r="C1967" s="18" t="s">
        <v>204</v>
      </c>
      <c r="D1967" s="18">
        <v>122</v>
      </c>
      <c r="E1967" s="18" t="s">
        <v>74</v>
      </c>
      <c r="F1967" s="18" t="s">
        <v>55</v>
      </c>
      <c r="G1967" s="18">
        <v>137</v>
      </c>
    </row>
    <row r="1968" spans="1:7" x14ac:dyDescent="0.2">
      <c r="A1968" s="18" t="s">
        <v>86</v>
      </c>
      <c r="B1968" s="18" t="s">
        <v>203</v>
      </c>
      <c r="C1968" s="18" t="s">
        <v>204</v>
      </c>
      <c r="D1968" s="18">
        <v>123</v>
      </c>
      <c r="E1968" s="18" t="s">
        <v>75</v>
      </c>
      <c r="F1968" s="18" t="s">
        <v>55</v>
      </c>
      <c r="G1968" s="18">
        <v>1154</v>
      </c>
    </row>
    <row r="1969" spans="1:7" x14ac:dyDescent="0.2">
      <c r="A1969" s="18" t="s">
        <v>86</v>
      </c>
      <c r="B1969" s="18" t="s">
        <v>203</v>
      </c>
      <c r="C1969" s="18" t="s">
        <v>204</v>
      </c>
      <c r="D1969" s="18">
        <v>13</v>
      </c>
      <c r="E1969" s="18" t="s">
        <v>135</v>
      </c>
      <c r="F1969" s="18" t="s">
        <v>33</v>
      </c>
      <c r="G1969" s="18">
        <v>747</v>
      </c>
    </row>
    <row r="1970" spans="1:7" x14ac:dyDescent="0.2">
      <c r="A1970" s="18" t="s">
        <v>86</v>
      </c>
      <c r="B1970" s="18" t="s">
        <v>203</v>
      </c>
      <c r="C1970" s="18" t="s">
        <v>204</v>
      </c>
      <c r="D1970" s="18">
        <v>130</v>
      </c>
      <c r="E1970" s="18" t="s">
        <v>60</v>
      </c>
      <c r="F1970" s="18" t="s">
        <v>55</v>
      </c>
      <c r="G1970" s="18">
        <v>2832</v>
      </c>
    </row>
    <row r="1971" spans="1:7" x14ac:dyDescent="0.2">
      <c r="A1971" s="18" t="s">
        <v>86</v>
      </c>
      <c r="B1971" s="18" t="s">
        <v>203</v>
      </c>
      <c r="C1971" s="18" t="s">
        <v>204</v>
      </c>
      <c r="D1971" s="18">
        <v>131</v>
      </c>
      <c r="E1971" s="18" t="s">
        <v>61</v>
      </c>
      <c r="F1971" s="18" t="s">
        <v>55</v>
      </c>
      <c r="G1971" s="18">
        <v>34</v>
      </c>
    </row>
    <row r="1972" spans="1:7" x14ac:dyDescent="0.2">
      <c r="A1972" s="18" t="s">
        <v>86</v>
      </c>
      <c r="B1972" s="18" t="s">
        <v>203</v>
      </c>
      <c r="C1972" s="18" t="s">
        <v>204</v>
      </c>
      <c r="D1972" s="18">
        <v>132</v>
      </c>
      <c r="E1972" s="18" t="s">
        <v>46</v>
      </c>
      <c r="F1972" s="18" t="s">
        <v>55</v>
      </c>
      <c r="G1972" s="18">
        <v>841</v>
      </c>
    </row>
    <row r="1973" spans="1:7" x14ac:dyDescent="0.2">
      <c r="A1973" s="18" t="s">
        <v>86</v>
      </c>
      <c r="B1973" s="18" t="s">
        <v>203</v>
      </c>
      <c r="C1973" s="18" t="s">
        <v>204</v>
      </c>
      <c r="D1973" s="18">
        <v>133</v>
      </c>
      <c r="E1973" s="18" t="s">
        <v>62</v>
      </c>
      <c r="F1973" s="18" t="s">
        <v>55</v>
      </c>
      <c r="G1973" s="18">
        <v>426</v>
      </c>
    </row>
    <row r="1974" spans="1:7" x14ac:dyDescent="0.2">
      <c r="A1974" s="18" t="s">
        <v>86</v>
      </c>
      <c r="B1974" s="18" t="s">
        <v>203</v>
      </c>
      <c r="C1974" s="18" t="s">
        <v>204</v>
      </c>
      <c r="D1974" s="18">
        <v>134</v>
      </c>
      <c r="E1974" s="18" t="s">
        <v>76</v>
      </c>
      <c r="F1974" s="18" t="s">
        <v>55</v>
      </c>
      <c r="G1974" s="18">
        <v>579</v>
      </c>
    </row>
    <row r="1975" spans="1:7" x14ac:dyDescent="0.2">
      <c r="A1975" s="18" t="s">
        <v>86</v>
      </c>
      <c r="B1975" s="18" t="s">
        <v>203</v>
      </c>
      <c r="C1975" s="18" t="s">
        <v>204</v>
      </c>
      <c r="D1975" s="18">
        <v>135</v>
      </c>
      <c r="E1975" s="18" t="s">
        <v>79</v>
      </c>
      <c r="F1975" s="18" t="s">
        <v>55</v>
      </c>
      <c r="G1975" s="18">
        <v>63</v>
      </c>
    </row>
    <row r="1976" spans="1:7" x14ac:dyDescent="0.2">
      <c r="A1976" s="18" t="s">
        <v>86</v>
      </c>
      <c r="B1976" s="18" t="s">
        <v>203</v>
      </c>
      <c r="C1976" s="18" t="s">
        <v>204</v>
      </c>
      <c r="D1976" s="18">
        <v>14</v>
      </c>
      <c r="E1976" s="18" t="s">
        <v>75</v>
      </c>
      <c r="F1976" s="18" t="s">
        <v>33</v>
      </c>
      <c r="G1976" s="18">
        <v>8</v>
      </c>
    </row>
    <row r="1977" spans="1:7" x14ac:dyDescent="0.2">
      <c r="A1977" s="18" t="s">
        <v>86</v>
      </c>
      <c r="B1977" s="18" t="s">
        <v>203</v>
      </c>
      <c r="C1977" s="18" t="s">
        <v>204</v>
      </c>
      <c r="D1977" s="18">
        <v>140</v>
      </c>
      <c r="E1977" s="18" t="s">
        <v>63</v>
      </c>
      <c r="F1977" s="18" t="s">
        <v>55</v>
      </c>
      <c r="G1977" s="18">
        <v>153</v>
      </c>
    </row>
    <row r="1978" spans="1:7" x14ac:dyDescent="0.2">
      <c r="A1978" s="18" t="s">
        <v>86</v>
      </c>
      <c r="B1978" s="18" t="s">
        <v>203</v>
      </c>
      <c r="C1978" s="18" t="s">
        <v>204</v>
      </c>
      <c r="D1978" s="18">
        <v>141</v>
      </c>
      <c r="E1978" s="18" t="s">
        <v>64</v>
      </c>
      <c r="F1978" s="18" t="s">
        <v>55</v>
      </c>
      <c r="G1978" s="18">
        <v>2150</v>
      </c>
    </row>
    <row r="1979" spans="1:7" x14ac:dyDescent="0.2">
      <c r="A1979" s="18" t="s">
        <v>86</v>
      </c>
      <c r="B1979" s="18" t="s">
        <v>203</v>
      </c>
      <c r="C1979" s="18" t="s">
        <v>204</v>
      </c>
      <c r="D1979" s="18">
        <v>142</v>
      </c>
      <c r="E1979" s="18" t="s">
        <v>117</v>
      </c>
      <c r="F1979" s="18" t="s">
        <v>55</v>
      </c>
      <c r="G1979" s="18">
        <v>1237</v>
      </c>
    </row>
    <row r="1980" spans="1:7" x14ac:dyDescent="0.2">
      <c r="A1980" s="18" t="s">
        <v>86</v>
      </c>
      <c r="B1980" s="18" t="s">
        <v>203</v>
      </c>
      <c r="C1980" s="18" t="s">
        <v>204</v>
      </c>
      <c r="D1980" s="18">
        <v>143</v>
      </c>
      <c r="E1980" s="18" t="s">
        <v>77</v>
      </c>
      <c r="F1980" s="18" t="s">
        <v>55</v>
      </c>
      <c r="G1980" s="18">
        <v>281</v>
      </c>
    </row>
    <row r="1981" spans="1:7" x14ac:dyDescent="0.2">
      <c r="A1981" s="18" t="s">
        <v>86</v>
      </c>
      <c r="B1981" s="18" t="s">
        <v>203</v>
      </c>
      <c r="C1981" s="18" t="s">
        <v>204</v>
      </c>
      <c r="D1981" s="18">
        <v>144</v>
      </c>
      <c r="E1981" s="18" t="s">
        <v>81</v>
      </c>
      <c r="F1981" s="18" t="s">
        <v>55</v>
      </c>
      <c r="G1981" s="18">
        <v>273</v>
      </c>
    </row>
    <row r="1982" spans="1:7" x14ac:dyDescent="0.2">
      <c r="A1982" s="18" t="s">
        <v>86</v>
      </c>
      <c r="B1982" s="18" t="s">
        <v>203</v>
      </c>
      <c r="C1982" s="18" t="s">
        <v>204</v>
      </c>
      <c r="D1982" s="18">
        <v>15</v>
      </c>
      <c r="E1982" s="18" t="s">
        <v>64</v>
      </c>
      <c r="F1982" s="18" t="s">
        <v>33</v>
      </c>
      <c r="G1982" s="18">
        <v>55</v>
      </c>
    </row>
    <row r="1983" spans="1:7" x14ac:dyDescent="0.2">
      <c r="A1983" s="18" t="s">
        <v>86</v>
      </c>
      <c r="B1983" s="18" t="s">
        <v>203</v>
      </c>
      <c r="C1983" s="18" t="s">
        <v>204</v>
      </c>
      <c r="D1983" s="18">
        <v>20</v>
      </c>
      <c r="E1983" s="18" t="s">
        <v>35</v>
      </c>
      <c r="F1983" s="18" t="s">
        <v>36</v>
      </c>
      <c r="G1983" s="18">
        <v>3458</v>
      </c>
    </row>
    <row r="1984" spans="1:7" x14ac:dyDescent="0.2">
      <c r="A1984" s="18" t="s">
        <v>86</v>
      </c>
      <c r="B1984" s="18" t="s">
        <v>203</v>
      </c>
      <c r="C1984" s="18" t="s">
        <v>204</v>
      </c>
      <c r="D1984" s="18">
        <v>21</v>
      </c>
      <c r="E1984" s="18" t="s">
        <v>37</v>
      </c>
      <c r="F1984" s="18" t="s">
        <v>36</v>
      </c>
      <c r="G1984" s="18">
        <v>1956</v>
      </c>
    </row>
    <row r="1985" spans="1:7" x14ac:dyDescent="0.2">
      <c r="A1985" s="18" t="s">
        <v>86</v>
      </c>
      <c r="B1985" s="18" t="s">
        <v>203</v>
      </c>
      <c r="C1985" s="18" t="s">
        <v>204</v>
      </c>
      <c r="D1985" s="18">
        <v>22</v>
      </c>
      <c r="E1985" s="18" t="s">
        <v>38</v>
      </c>
      <c r="F1985" s="18" t="s">
        <v>36</v>
      </c>
      <c r="G1985" s="18">
        <v>1159</v>
      </c>
    </row>
    <row r="1986" spans="1:7" x14ac:dyDescent="0.2">
      <c r="A1986" s="18" t="s">
        <v>86</v>
      </c>
      <c r="B1986" s="18" t="s">
        <v>203</v>
      </c>
      <c r="C1986" s="18" t="s">
        <v>204</v>
      </c>
      <c r="D1986" s="18">
        <v>23</v>
      </c>
      <c r="E1986" s="18" t="s">
        <v>39</v>
      </c>
      <c r="F1986" s="18" t="s">
        <v>36</v>
      </c>
      <c r="G1986" s="18">
        <v>7709</v>
      </c>
    </row>
    <row r="1987" spans="1:7" x14ac:dyDescent="0.2">
      <c r="A1987" s="18" t="s">
        <v>86</v>
      </c>
      <c r="B1987" s="18" t="s">
        <v>203</v>
      </c>
      <c r="C1987" s="18" t="s">
        <v>204</v>
      </c>
      <c r="D1987" s="18">
        <v>24</v>
      </c>
      <c r="E1987" s="18" t="s">
        <v>64</v>
      </c>
      <c r="F1987" s="18" t="s">
        <v>36</v>
      </c>
      <c r="G1987" s="18">
        <v>858</v>
      </c>
    </row>
    <row r="1988" spans="1:7" x14ac:dyDescent="0.2">
      <c r="A1988" s="18" t="s">
        <v>86</v>
      </c>
      <c r="B1988" s="18" t="s">
        <v>203</v>
      </c>
      <c r="C1988" s="18" t="s">
        <v>204</v>
      </c>
      <c r="D1988" s="18">
        <v>25</v>
      </c>
      <c r="E1988" s="18" t="s">
        <v>35</v>
      </c>
      <c r="F1988" s="18" t="s">
        <v>36</v>
      </c>
      <c r="G1988" s="18">
        <v>16</v>
      </c>
    </row>
    <row r="1989" spans="1:7" x14ac:dyDescent="0.2">
      <c r="A1989" s="18" t="s">
        <v>86</v>
      </c>
      <c r="B1989" s="18" t="s">
        <v>203</v>
      </c>
      <c r="C1989" s="18" t="s">
        <v>204</v>
      </c>
      <c r="D1989" s="18">
        <v>26</v>
      </c>
      <c r="E1989" s="18" t="s">
        <v>64</v>
      </c>
      <c r="F1989" s="18" t="s">
        <v>36</v>
      </c>
      <c r="G1989" s="18">
        <v>4</v>
      </c>
    </row>
    <row r="1990" spans="1:7" x14ac:dyDescent="0.2">
      <c r="A1990" s="18" t="s">
        <v>86</v>
      </c>
      <c r="B1990" s="18" t="s">
        <v>203</v>
      </c>
      <c r="C1990" s="18" t="s">
        <v>204</v>
      </c>
      <c r="D1990" s="18">
        <v>30</v>
      </c>
      <c r="E1990" s="18" t="s">
        <v>40</v>
      </c>
      <c r="F1990" s="18" t="s">
        <v>36</v>
      </c>
      <c r="G1990" s="18">
        <v>308</v>
      </c>
    </row>
    <row r="1991" spans="1:7" x14ac:dyDescent="0.2">
      <c r="A1991" s="18" t="s">
        <v>86</v>
      </c>
      <c r="B1991" s="18" t="s">
        <v>203</v>
      </c>
      <c r="C1991" s="18" t="s">
        <v>204</v>
      </c>
      <c r="D1991" s="18">
        <v>31</v>
      </c>
      <c r="E1991" s="18" t="s">
        <v>41</v>
      </c>
      <c r="F1991" s="18" t="s">
        <v>36</v>
      </c>
      <c r="G1991" s="18">
        <v>5832</v>
      </c>
    </row>
    <row r="1992" spans="1:7" x14ac:dyDescent="0.2">
      <c r="A1992" s="18" t="s">
        <v>86</v>
      </c>
      <c r="B1992" s="18" t="s">
        <v>203</v>
      </c>
      <c r="C1992" s="18" t="s">
        <v>204</v>
      </c>
      <c r="D1992" s="18">
        <v>32</v>
      </c>
      <c r="E1992" s="18" t="s">
        <v>42</v>
      </c>
      <c r="F1992" s="18" t="s">
        <v>36</v>
      </c>
      <c r="G1992" s="18">
        <v>95</v>
      </c>
    </row>
    <row r="1993" spans="1:7" x14ac:dyDescent="0.2">
      <c r="A1993" s="18" t="s">
        <v>86</v>
      </c>
      <c r="B1993" s="18" t="s">
        <v>203</v>
      </c>
      <c r="C1993" s="18" t="s">
        <v>204</v>
      </c>
      <c r="D1993" s="18">
        <v>33</v>
      </c>
      <c r="E1993" s="18" t="s">
        <v>43</v>
      </c>
      <c r="F1993" s="18" t="s">
        <v>36</v>
      </c>
      <c r="G1993" s="18">
        <v>116</v>
      </c>
    </row>
    <row r="1994" spans="1:7" x14ac:dyDescent="0.2">
      <c r="A1994" s="18" t="s">
        <v>86</v>
      </c>
      <c r="B1994" s="18" t="s">
        <v>203</v>
      </c>
      <c r="C1994" s="18" t="s">
        <v>204</v>
      </c>
      <c r="D1994" s="18">
        <v>34</v>
      </c>
      <c r="E1994" s="18" t="s">
        <v>44</v>
      </c>
      <c r="F1994" s="18" t="s">
        <v>36</v>
      </c>
      <c r="G1994" s="18">
        <v>30</v>
      </c>
    </row>
    <row r="1995" spans="1:7" x14ac:dyDescent="0.2">
      <c r="A1995" s="18" t="s">
        <v>86</v>
      </c>
      <c r="B1995" s="18" t="s">
        <v>203</v>
      </c>
      <c r="C1995" s="18" t="s">
        <v>204</v>
      </c>
      <c r="D1995" s="18">
        <v>35</v>
      </c>
      <c r="E1995" s="18" t="s">
        <v>79</v>
      </c>
      <c r="F1995" s="18" t="s">
        <v>36</v>
      </c>
      <c r="G1995" s="18">
        <v>209</v>
      </c>
    </row>
    <row r="1996" spans="1:7" x14ac:dyDescent="0.2">
      <c r="A1996" s="18" t="s">
        <v>86</v>
      </c>
      <c r="B1996" s="18" t="s">
        <v>203</v>
      </c>
      <c r="C1996" s="18" t="s">
        <v>204</v>
      </c>
      <c r="D1996" s="18">
        <v>36</v>
      </c>
      <c r="E1996" s="18" t="s">
        <v>64</v>
      </c>
      <c r="F1996" s="18" t="s">
        <v>36</v>
      </c>
      <c r="G1996" s="18">
        <v>386</v>
      </c>
    </row>
    <row r="1997" spans="1:7" x14ac:dyDescent="0.2">
      <c r="A1997" s="18" t="s">
        <v>86</v>
      </c>
      <c r="B1997" s="18" t="s">
        <v>203</v>
      </c>
      <c r="C1997" s="18" t="s">
        <v>204</v>
      </c>
      <c r="D1997" s="18">
        <v>40</v>
      </c>
      <c r="E1997" s="18" t="s">
        <v>40</v>
      </c>
      <c r="F1997" s="18" t="s">
        <v>36</v>
      </c>
      <c r="G1997" s="18">
        <v>4</v>
      </c>
    </row>
    <row r="1998" spans="1:7" x14ac:dyDescent="0.2">
      <c r="A1998" s="18" t="s">
        <v>86</v>
      </c>
      <c r="B1998" s="18" t="s">
        <v>203</v>
      </c>
      <c r="C1998" s="18" t="s">
        <v>204</v>
      </c>
      <c r="D1998" s="18">
        <v>41</v>
      </c>
      <c r="E1998" s="18" t="s">
        <v>41</v>
      </c>
      <c r="F1998" s="18" t="s">
        <v>36</v>
      </c>
      <c r="G1998" s="18">
        <v>146</v>
      </c>
    </row>
    <row r="1999" spans="1:7" x14ac:dyDescent="0.2">
      <c r="A1999" s="18" t="s">
        <v>86</v>
      </c>
      <c r="B1999" s="18" t="s">
        <v>203</v>
      </c>
      <c r="C1999" s="18" t="s">
        <v>204</v>
      </c>
      <c r="D1999" s="18">
        <v>42</v>
      </c>
      <c r="E1999" s="18" t="s">
        <v>42</v>
      </c>
      <c r="F1999" s="18" t="s">
        <v>36</v>
      </c>
      <c r="G1999" s="18">
        <v>12</v>
      </c>
    </row>
    <row r="2000" spans="1:7" x14ac:dyDescent="0.2">
      <c r="A2000" s="18" t="s">
        <v>86</v>
      </c>
      <c r="B2000" s="18" t="s">
        <v>203</v>
      </c>
      <c r="C2000" s="18" t="s">
        <v>204</v>
      </c>
      <c r="D2000" s="18">
        <v>43</v>
      </c>
      <c r="E2000" s="18" t="s">
        <v>43</v>
      </c>
      <c r="F2000" s="18" t="s">
        <v>36</v>
      </c>
      <c r="G2000" s="18">
        <v>1</v>
      </c>
    </row>
    <row r="2001" spans="1:7" x14ac:dyDescent="0.2">
      <c r="A2001" s="18" t="s">
        <v>86</v>
      </c>
      <c r="B2001" s="18" t="s">
        <v>203</v>
      </c>
      <c r="C2001" s="18" t="s">
        <v>204</v>
      </c>
      <c r="D2001" s="18">
        <v>44</v>
      </c>
      <c r="E2001" s="18" t="s">
        <v>44</v>
      </c>
      <c r="F2001" s="18" t="s">
        <v>36</v>
      </c>
      <c r="G2001" s="18">
        <v>1</v>
      </c>
    </row>
    <row r="2002" spans="1:7" x14ac:dyDescent="0.2">
      <c r="A2002" s="18" t="s">
        <v>86</v>
      </c>
      <c r="B2002" s="18" t="s">
        <v>203</v>
      </c>
      <c r="C2002" s="18" t="s">
        <v>204</v>
      </c>
      <c r="D2002" s="18">
        <v>45</v>
      </c>
      <c r="E2002" s="18" t="s">
        <v>79</v>
      </c>
      <c r="F2002" s="18" t="s">
        <v>36</v>
      </c>
      <c r="G2002" s="18">
        <v>5</v>
      </c>
    </row>
    <row r="2003" spans="1:7" x14ac:dyDescent="0.2">
      <c r="A2003" s="18" t="s">
        <v>86</v>
      </c>
      <c r="B2003" s="18" t="s">
        <v>203</v>
      </c>
      <c r="C2003" s="18" t="s">
        <v>204</v>
      </c>
      <c r="D2003" s="18">
        <v>46</v>
      </c>
      <c r="E2003" s="18" t="s">
        <v>64</v>
      </c>
      <c r="F2003" s="18" t="s">
        <v>36</v>
      </c>
      <c r="G2003" s="18">
        <v>38</v>
      </c>
    </row>
    <row r="2004" spans="1:7" x14ac:dyDescent="0.2">
      <c r="A2004" s="18" t="s">
        <v>86</v>
      </c>
      <c r="B2004" s="18" t="s">
        <v>203</v>
      </c>
      <c r="C2004" s="18" t="s">
        <v>204</v>
      </c>
      <c r="D2004" s="18">
        <v>50</v>
      </c>
      <c r="E2004" s="18" t="s">
        <v>40</v>
      </c>
      <c r="F2004" s="18" t="s">
        <v>36</v>
      </c>
      <c r="G2004" s="18">
        <v>20</v>
      </c>
    </row>
    <row r="2005" spans="1:7" x14ac:dyDescent="0.2">
      <c r="A2005" s="18" t="s">
        <v>86</v>
      </c>
      <c r="B2005" s="18" t="s">
        <v>203</v>
      </c>
      <c r="C2005" s="18" t="s">
        <v>204</v>
      </c>
      <c r="D2005" s="18">
        <v>51</v>
      </c>
      <c r="E2005" s="18" t="s">
        <v>41</v>
      </c>
      <c r="F2005" s="18" t="s">
        <v>36</v>
      </c>
      <c r="G2005" s="18">
        <v>204</v>
      </c>
    </row>
    <row r="2006" spans="1:7" x14ac:dyDescent="0.2">
      <c r="A2006" s="18" t="s">
        <v>86</v>
      </c>
      <c r="B2006" s="18" t="s">
        <v>203</v>
      </c>
      <c r="C2006" s="18" t="s">
        <v>204</v>
      </c>
      <c r="D2006" s="18">
        <v>52</v>
      </c>
      <c r="E2006" s="18" t="s">
        <v>42</v>
      </c>
      <c r="F2006" s="18" t="s">
        <v>36</v>
      </c>
      <c r="G2006" s="18">
        <v>7</v>
      </c>
    </row>
    <row r="2007" spans="1:7" x14ac:dyDescent="0.2">
      <c r="A2007" s="18" t="s">
        <v>86</v>
      </c>
      <c r="B2007" s="18" t="s">
        <v>203</v>
      </c>
      <c r="C2007" s="18" t="s">
        <v>204</v>
      </c>
      <c r="D2007" s="18">
        <v>53</v>
      </c>
      <c r="E2007" s="18" t="s">
        <v>43</v>
      </c>
      <c r="F2007" s="18" t="s">
        <v>36</v>
      </c>
      <c r="G2007" s="18">
        <v>30</v>
      </c>
    </row>
    <row r="2008" spans="1:7" x14ac:dyDescent="0.2">
      <c r="A2008" s="18" t="s">
        <v>86</v>
      </c>
      <c r="B2008" s="18" t="s">
        <v>203</v>
      </c>
      <c r="C2008" s="18" t="s">
        <v>204</v>
      </c>
      <c r="D2008" s="18">
        <v>54</v>
      </c>
      <c r="E2008" s="18" t="s">
        <v>44</v>
      </c>
      <c r="F2008" s="18" t="s">
        <v>36</v>
      </c>
      <c r="G2008" s="18">
        <v>4</v>
      </c>
    </row>
    <row r="2009" spans="1:7" x14ac:dyDescent="0.2">
      <c r="A2009" s="18" t="s">
        <v>86</v>
      </c>
      <c r="B2009" s="18" t="s">
        <v>203</v>
      </c>
      <c r="C2009" s="18" t="s">
        <v>204</v>
      </c>
      <c r="D2009" s="18">
        <v>55</v>
      </c>
      <c r="E2009" s="18" t="s">
        <v>79</v>
      </c>
      <c r="F2009" s="18" t="s">
        <v>36</v>
      </c>
      <c r="G2009" s="18">
        <v>17</v>
      </c>
    </row>
    <row r="2010" spans="1:7" x14ac:dyDescent="0.2">
      <c r="A2010" s="18" t="s">
        <v>86</v>
      </c>
      <c r="B2010" s="18" t="s">
        <v>203</v>
      </c>
      <c r="C2010" s="18" t="s">
        <v>204</v>
      </c>
      <c r="D2010" s="18">
        <v>56</v>
      </c>
      <c r="E2010" s="18" t="s">
        <v>64</v>
      </c>
      <c r="F2010" s="18" t="s">
        <v>36</v>
      </c>
      <c r="G2010" s="18">
        <v>52</v>
      </c>
    </row>
    <row r="2011" spans="1:7" x14ac:dyDescent="0.2">
      <c r="A2011" s="18" t="s">
        <v>86</v>
      </c>
      <c r="B2011" s="18" t="s">
        <v>203</v>
      </c>
      <c r="C2011" s="18" t="s">
        <v>204</v>
      </c>
      <c r="D2011" s="18">
        <v>60</v>
      </c>
      <c r="E2011" s="18" t="s">
        <v>40</v>
      </c>
      <c r="F2011" s="18" t="s">
        <v>36</v>
      </c>
      <c r="G2011" s="18">
        <v>6</v>
      </c>
    </row>
    <row r="2012" spans="1:7" x14ac:dyDescent="0.2">
      <c r="A2012" s="18" t="s">
        <v>86</v>
      </c>
      <c r="B2012" s="18" t="s">
        <v>203</v>
      </c>
      <c r="C2012" s="18" t="s">
        <v>204</v>
      </c>
      <c r="D2012" s="18">
        <v>61</v>
      </c>
      <c r="E2012" s="18" t="s">
        <v>41</v>
      </c>
      <c r="F2012" s="18" t="s">
        <v>36</v>
      </c>
      <c r="G2012" s="18">
        <v>51</v>
      </c>
    </row>
    <row r="2013" spans="1:7" x14ac:dyDescent="0.2">
      <c r="A2013" s="18" t="s">
        <v>86</v>
      </c>
      <c r="B2013" s="18" t="s">
        <v>203</v>
      </c>
      <c r="C2013" s="18" t="s">
        <v>204</v>
      </c>
      <c r="D2013" s="18">
        <v>62</v>
      </c>
      <c r="E2013" s="18" t="s">
        <v>42</v>
      </c>
      <c r="F2013" s="18" t="s">
        <v>36</v>
      </c>
      <c r="G2013" s="18">
        <v>3</v>
      </c>
    </row>
    <row r="2014" spans="1:7" x14ac:dyDescent="0.2">
      <c r="A2014" s="18" t="s">
        <v>86</v>
      </c>
      <c r="B2014" s="18" t="s">
        <v>203</v>
      </c>
      <c r="C2014" s="18" t="s">
        <v>204</v>
      </c>
      <c r="D2014" s="18">
        <v>63</v>
      </c>
      <c r="E2014" s="18" t="s">
        <v>43</v>
      </c>
      <c r="F2014" s="18" t="s">
        <v>36</v>
      </c>
      <c r="G2014" s="18">
        <v>5</v>
      </c>
    </row>
    <row r="2015" spans="1:7" x14ac:dyDescent="0.2">
      <c r="A2015" s="18" t="s">
        <v>86</v>
      </c>
      <c r="B2015" s="18" t="s">
        <v>203</v>
      </c>
      <c r="C2015" s="18" t="s">
        <v>204</v>
      </c>
      <c r="D2015" s="18">
        <v>64</v>
      </c>
      <c r="E2015" s="18" t="s">
        <v>44</v>
      </c>
      <c r="F2015" s="18" t="s">
        <v>36</v>
      </c>
      <c r="G2015" s="18">
        <v>1</v>
      </c>
    </row>
    <row r="2016" spans="1:7" x14ac:dyDescent="0.2">
      <c r="A2016" s="18" t="s">
        <v>86</v>
      </c>
      <c r="B2016" s="18" t="s">
        <v>203</v>
      </c>
      <c r="C2016" s="18" t="s">
        <v>204</v>
      </c>
      <c r="D2016" s="18">
        <v>65</v>
      </c>
      <c r="E2016" s="18" t="s">
        <v>79</v>
      </c>
      <c r="F2016" s="18" t="s">
        <v>36</v>
      </c>
      <c r="G2016" s="18">
        <v>5</v>
      </c>
    </row>
    <row r="2017" spans="1:7" x14ac:dyDescent="0.2">
      <c r="A2017" s="18" t="s">
        <v>86</v>
      </c>
      <c r="B2017" s="18" t="s">
        <v>203</v>
      </c>
      <c r="C2017" s="18" t="s">
        <v>204</v>
      </c>
      <c r="D2017" s="18">
        <v>66</v>
      </c>
      <c r="E2017" s="18" t="s">
        <v>64</v>
      </c>
      <c r="F2017" s="18" t="s">
        <v>36</v>
      </c>
      <c r="G2017" s="18">
        <v>5</v>
      </c>
    </row>
    <row r="2018" spans="1:7" x14ac:dyDescent="0.2">
      <c r="A2018" s="18" t="s">
        <v>86</v>
      </c>
      <c r="B2018" s="18" t="s">
        <v>203</v>
      </c>
      <c r="C2018" s="18" t="s">
        <v>204</v>
      </c>
      <c r="D2018" s="18">
        <v>70</v>
      </c>
      <c r="E2018" s="18" t="s">
        <v>40</v>
      </c>
      <c r="F2018" s="18" t="s">
        <v>36</v>
      </c>
      <c r="G2018" s="18">
        <v>102</v>
      </c>
    </row>
    <row r="2019" spans="1:7" x14ac:dyDescent="0.2">
      <c r="A2019" s="18" t="s">
        <v>86</v>
      </c>
      <c r="B2019" s="18" t="s">
        <v>203</v>
      </c>
      <c r="C2019" s="18" t="s">
        <v>204</v>
      </c>
      <c r="D2019" s="18">
        <v>71</v>
      </c>
      <c r="E2019" s="18" t="s">
        <v>41</v>
      </c>
      <c r="F2019" s="18" t="s">
        <v>36</v>
      </c>
      <c r="G2019" s="18">
        <v>2346</v>
      </c>
    </row>
    <row r="2020" spans="1:7" x14ac:dyDescent="0.2">
      <c r="A2020" s="18" t="s">
        <v>86</v>
      </c>
      <c r="B2020" s="18" t="s">
        <v>203</v>
      </c>
      <c r="C2020" s="18" t="s">
        <v>204</v>
      </c>
      <c r="D2020" s="18">
        <v>72</v>
      </c>
      <c r="E2020" s="18" t="s">
        <v>42</v>
      </c>
      <c r="F2020" s="18" t="s">
        <v>36</v>
      </c>
      <c r="G2020" s="18">
        <v>86</v>
      </c>
    </row>
    <row r="2021" spans="1:7" x14ac:dyDescent="0.2">
      <c r="A2021" s="18" t="s">
        <v>86</v>
      </c>
      <c r="B2021" s="18" t="s">
        <v>203</v>
      </c>
      <c r="C2021" s="18" t="s">
        <v>204</v>
      </c>
      <c r="D2021" s="18">
        <v>73</v>
      </c>
      <c r="E2021" s="18" t="s">
        <v>43</v>
      </c>
      <c r="F2021" s="18" t="s">
        <v>36</v>
      </c>
      <c r="G2021" s="18">
        <v>25</v>
      </c>
    </row>
    <row r="2022" spans="1:7" x14ac:dyDescent="0.2">
      <c r="A2022" s="18" t="s">
        <v>86</v>
      </c>
      <c r="B2022" s="18" t="s">
        <v>203</v>
      </c>
      <c r="C2022" s="18" t="s">
        <v>204</v>
      </c>
      <c r="D2022" s="18">
        <v>74</v>
      </c>
      <c r="E2022" s="18" t="s">
        <v>44</v>
      </c>
      <c r="F2022" s="18" t="s">
        <v>36</v>
      </c>
      <c r="G2022" s="18">
        <v>8</v>
      </c>
    </row>
    <row r="2023" spans="1:7" x14ac:dyDescent="0.2">
      <c r="A2023" s="18" t="s">
        <v>86</v>
      </c>
      <c r="B2023" s="18" t="s">
        <v>203</v>
      </c>
      <c r="C2023" s="18" t="s">
        <v>204</v>
      </c>
      <c r="D2023" s="18">
        <v>75</v>
      </c>
      <c r="E2023" s="18" t="s">
        <v>79</v>
      </c>
      <c r="F2023" s="18" t="s">
        <v>36</v>
      </c>
      <c r="G2023" s="18">
        <v>127</v>
      </c>
    </row>
    <row r="2024" spans="1:7" x14ac:dyDescent="0.2">
      <c r="A2024" s="18" t="s">
        <v>86</v>
      </c>
      <c r="B2024" s="18" t="s">
        <v>203</v>
      </c>
      <c r="C2024" s="18" t="s">
        <v>204</v>
      </c>
      <c r="D2024" s="18">
        <v>76</v>
      </c>
      <c r="E2024" s="18" t="s">
        <v>64</v>
      </c>
      <c r="F2024" s="18" t="s">
        <v>36</v>
      </c>
      <c r="G2024" s="18">
        <v>296</v>
      </c>
    </row>
    <row r="2025" spans="1:7" x14ac:dyDescent="0.2">
      <c r="A2025" s="18" t="s">
        <v>86</v>
      </c>
      <c r="B2025" s="18" t="s">
        <v>203</v>
      </c>
      <c r="C2025" s="18" t="s">
        <v>204</v>
      </c>
      <c r="D2025" s="18">
        <v>80</v>
      </c>
      <c r="E2025" s="18" t="s">
        <v>168</v>
      </c>
      <c r="F2025" s="18" t="s">
        <v>36</v>
      </c>
      <c r="G2025" s="18">
        <v>130</v>
      </c>
    </row>
    <row r="2026" spans="1:7" x14ac:dyDescent="0.2">
      <c r="A2026" s="18" t="s">
        <v>86</v>
      </c>
      <c r="B2026" s="18" t="s">
        <v>203</v>
      </c>
      <c r="C2026" s="18" t="s">
        <v>204</v>
      </c>
      <c r="D2026" s="18">
        <v>81</v>
      </c>
      <c r="E2026" s="18" t="s">
        <v>46</v>
      </c>
      <c r="F2026" s="18" t="s">
        <v>36</v>
      </c>
      <c r="G2026" s="18">
        <v>1113</v>
      </c>
    </row>
    <row r="2027" spans="1:7" x14ac:dyDescent="0.2">
      <c r="A2027" s="18" t="s">
        <v>86</v>
      </c>
      <c r="B2027" s="18" t="s">
        <v>203</v>
      </c>
      <c r="C2027" s="18" t="s">
        <v>204</v>
      </c>
      <c r="D2027" s="18">
        <v>82</v>
      </c>
      <c r="E2027" s="18" t="s">
        <v>47</v>
      </c>
      <c r="F2027" s="18" t="s">
        <v>36</v>
      </c>
      <c r="G2027" s="18">
        <v>697</v>
      </c>
    </row>
    <row r="2028" spans="1:7" x14ac:dyDescent="0.2">
      <c r="A2028" s="18" t="s">
        <v>86</v>
      </c>
      <c r="B2028" s="18" t="s">
        <v>203</v>
      </c>
      <c r="C2028" s="18" t="s">
        <v>204</v>
      </c>
      <c r="D2028" s="18">
        <v>83</v>
      </c>
      <c r="E2028" s="18" t="s">
        <v>48</v>
      </c>
      <c r="F2028" s="18" t="s">
        <v>36</v>
      </c>
      <c r="G2028" s="18">
        <v>2262</v>
      </c>
    </row>
    <row r="2029" spans="1:7" x14ac:dyDescent="0.2">
      <c r="A2029" s="18" t="s">
        <v>86</v>
      </c>
      <c r="B2029" s="18" t="s">
        <v>203</v>
      </c>
      <c r="C2029" s="18" t="s">
        <v>204</v>
      </c>
      <c r="D2029" s="18">
        <v>84</v>
      </c>
      <c r="E2029" s="18" t="s">
        <v>49</v>
      </c>
      <c r="F2029" s="18" t="s">
        <v>36</v>
      </c>
      <c r="G2029" s="18">
        <v>119</v>
      </c>
    </row>
    <row r="2030" spans="1:7" x14ac:dyDescent="0.2">
      <c r="A2030" s="18" t="s">
        <v>86</v>
      </c>
      <c r="B2030" s="18" t="s">
        <v>203</v>
      </c>
      <c r="C2030" s="18" t="s">
        <v>204</v>
      </c>
      <c r="D2030" s="18">
        <v>85</v>
      </c>
      <c r="E2030" s="18" t="s">
        <v>64</v>
      </c>
      <c r="F2030" s="18" t="s">
        <v>36</v>
      </c>
      <c r="G2030" s="18">
        <v>298</v>
      </c>
    </row>
    <row r="2031" spans="1:7" x14ac:dyDescent="0.2">
      <c r="A2031" s="18" t="s">
        <v>86</v>
      </c>
      <c r="B2031" s="18" t="s">
        <v>203</v>
      </c>
      <c r="C2031" s="18" t="s">
        <v>204</v>
      </c>
      <c r="D2031" s="18">
        <v>90</v>
      </c>
      <c r="E2031" s="18" t="s">
        <v>169</v>
      </c>
      <c r="F2031" s="18" t="s">
        <v>36</v>
      </c>
      <c r="G2031" s="18">
        <v>196</v>
      </c>
    </row>
    <row r="2032" spans="1:7" x14ac:dyDescent="0.2">
      <c r="A2032" s="18" t="s">
        <v>86</v>
      </c>
      <c r="B2032" s="18" t="s">
        <v>203</v>
      </c>
      <c r="C2032" s="18" t="s">
        <v>204</v>
      </c>
      <c r="D2032" s="18">
        <v>91</v>
      </c>
      <c r="E2032" s="18" t="s">
        <v>51</v>
      </c>
      <c r="F2032" s="18" t="s">
        <v>36</v>
      </c>
      <c r="G2032" s="18">
        <v>30</v>
      </c>
    </row>
    <row r="2033" spans="1:7" x14ac:dyDescent="0.2">
      <c r="A2033" s="18" t="s">
        <v>86</v>
      </c>
      <c r="B2033" s="18" t="s">
        <v>203</v>
      </c>
      <c r="C2033" s="18" t="s">
        <v>204</v>
      </c>
      <c r="D2033" s="18">
        <v>92</v>
      </c>
      <c r="E2033" s="18" t="s">
        <v>170</v>
      </c>
      <c r="F2033" s="18" t="s">
        <v>36</v>
      </c>
      <c r="G2033" s="18">
        <v>9</v>
      </c>
    </row>
    <row r="2034" spans="1:7" x14ac:dyDescent="0.2">
      <c r="A2034" s="18" t="s">
        <v>86</v>
      </c>
      <c r="B2034" s="18" t="s">
        <v>203</v>
      </c>
      <c r="C2034" s="18" t="s">
        <v>204</v>
      </c>
      <c r="D2034" s="18">
        <v>93</v>
      </c>
      <c r="E2034" s="18" t="s">
        <v>75</v>
      </c>
      <c r="F2034" s="18" t="s">
        <v>36</v>
      </c>
      <c r="G2034" s="18">
        <v>16</v>
      </c>
    </row>
    <row r="2035" spans="1:7" x14ac:dyDescent="0.2">
      <c r="A2035" s="18" t="s">
        <v>86</v>
      </c>
      <c r="B2035" s="18" t="s">
        <v>203</v>
      </c>
      <c r="C2035" s="18" t="s">
        <v>204</v>
      </c>
      <c r="D2035" s="18">
        <v>94</v>
      </c>
      <c r="E2035" s="18" t="s">
        <v>80</v>
      </c>
      <c r="F2035" s="18" t="s">
        <v>36</v>
      </c>
      <c r="G2035" s="18">
        <v>107</v>
      </c>
    </row>
    <row r="2036" spans="1:7" x14ac:dyDescent="0.2">
      <c r="A2036" s="18" t="s">
        <v>86</v>
      </c>
      <c r="B2036" s="18" t="s">
        <v>203</v>
      </c>
      <c r="C2036" s="18" t="s">
        <v>204</v>
      </c>
      <c r="D2036" s="18">
        <v>95</v>
      </c>
      <c r="E2036" s="18" t="s">
        <v>64</v>
      </c>
      <c r="F2036" s="18" t="s">
        <v>36</v>
      </c>
      <c r="G2036" s="18">
        <v>143</v>
      </c>
    </row>
    <row r="2037" spans="1:7" x14ac:dyDescent="0.2">
      <c r="A2037" s="18" t="s">
        <v>87</v>
      </c>
      <c r="B2037" s="18" t="s">
        <v>203</v>
      </c>
      <c r="C2037" s="18" t="s">
        <v>205</v>
      </c>
      <c r="D2037" s="18">
        <v>10</v>
      </c>
      <c r="E2037" s="18" t="s">
        <v>32</v>
      </c>
      <c r="F2037" s="18" t="s">
        <v>33</v>
      </c>
      <c r="G2037" s="18">
        <v>731</v>
      </c>
    </row>
    <row r="2038" spans="1:7" x14ac:dyDescent="0.2">
      <c r="A2038" s="18" t="s">
        <v>87</v>
      </c>
      <c r="B2038" s="18" t="s">
        <v>203</v>
      </c>
      <c r="C2038" s="18" t="s">
        <v>205</v>
      </c>
      <c r="D2038" s="18">
        <v>100</v>
      </c>
      <c r="E2038" s="18" t="s">
        <v>167</v>
      </c>
      <c r="F2038" s="18" t="s">
        <v>36</v>
      </c>
      <c r="G2038" s="18">
        <v>2976</v>
      </c>
    </row>
    <row r="2039" spans="1:7" x14ac:dyDescent="0.2">
      <c r="A2039" s="18" t="s">
        <v>87</v>
      </c>
      <c r="B2039" s="18" t="s">
        <v>203</v>
      </c>
      <c r="C2039" s="18" t="s">
        <v>205</v>
      </c>
      <c r="D2039" s="18">
        <v>11</v>
      </c>
      <c r="E2039" s="18" t="s">
        <v>134</v>
      </c>
      <c r="F2039" s="18" t="s">
        <v>33</v>
      </c>
      <c r="G2039" s="18">
        <v>352</v>
      </c>
    </row>
    <row r="2040" spans="1:7" x14ac:dyDescent="0.2">
      <c r="A2040" s="18" t="s">
        <v>87</v>
      </c>
      <c r="B2040" s="18" t="s">
        <v>203</v>
      </c>
      <c r="C2040" s="18" t="s">
        <v>205</v>
      </c>
      <c r="D2040" s="18">
        <v>110</v>
      </c>
      <c r="E2040" s="18" t="s">
        <v>54</v>
      </c>
      <c r="F2040" s="18" t="s">
        <v>55</v>
      </c>
      <c r="G2040" s="18">
        <v>250</v>
      </c>
    </row>
    <row r="2041" spans="1:7" x14ac:dyDescent="0.2">
      <c r="A2041" s="18" t="s">
        <v>87</v>
      </c>
      <c r="B2041" s="18" t="s">
        <v>203</v>
      </c>
      <c r="C2041" s="18" t="s">
        <v>205</v>
      </c>
      <c r="D2041" s="18">
        <v>111</v>
      </c>
      <c r="E2041" s="18" t="s">
        <v>56</v>
      </c>
      <c r="F2041" s="18" t="s">
        <v>55</v>
      </c>
      <c r="G2041" s="18">
        <v>600</v>
      </c>
    </row>
    <row r="2042" spans="1:7" x14ac:dyDescent="0.2">
      <c r="A2042" s="18" t="s">
        <v>87</v>
      </c>
      <c r="B2042" s="18" t="s">
        <v>203</v>
      </c>
      <c r="C2042" s="18" t="s">
        <v>205</v>
      </c>
      <c r="D2042" s="18">
        <v>112</v>
      </c>
      <c r="E2042" s="18" t="s">
        <v>57</v>
      </c>
      <c r="F2042" s="18" t="s">
        <v>55</v>
      </c>
      <c r="G2042" s="18">
        <v>901</v>
      </c>
    </row>
    <row r="2043" spans="1:7" x14ac:dyDescent="0.2">
      <c r="A2043" s="18" t="s">
        <v>87</v>
      </c>
      <c r="B2043" s="18" t="s">
        <v>203</v>
      </c>
      <c r="C2043" s="18" t="s">
        <v>205</v>
      </c>
      <c r="D2043" s="18">
        <v>113</v>
      </c>
      <c r="E2043" s="18" t="s">
        <v>73</v>
      </c>
      <c r="F2043" s="18" t="s">
        <v>55</v>
      </c>
      <c r="G2043" s="18">
        <v>1023</v>
      </c>
    </row>
    <row r="2044" spans="1:7" x14ac:dyDescent="0.2">
      <c r="A2044" s="18" t="s">
        <v>87</v>
      </c>
      <c r="B2044" s="18" t="s">
        <v>203</v>
      </c>
      <c r="C2044" s="18" t="s">
        <v>205</v>
      </c>
      <c r="D2044" s="18">
        <v>120</v>
      </c>
      <c r="E2044" s="18" t="s">
        <v>58</v>
      </c>
      <c r="F2044" s="18" t="s">
        <v>55</v>
      </c>
      <c r="G2044" s="18">
        <v>602</v>
      </c>
    </row>
    <row r="2045" spans="1:7" x14ac:dyDescent="0.2">
      <c r="A2045" s="18" t="s">
        <v>87</v>
      </c>
      <c r="B2045" s="18" t="s">
        <v>203</v>
      </c>
      <c r="C2045" s="18" t="s">
        <v>205</v>
      </c>
      <c r="D2045" s="18">
        <v>121</v>
      </c>
      <c r="E2045" s="18" t="s">
        <v>59</v>
      </c>
      <c r="F2045" s="18" t="s">
        <v>55</v>
      </c>
      <c r="G2045" s="18">
        <v>1358</v>
      </c>
    </row>
    <row r="2046" spans="1:7" x14ac:dyDescent="0.2">
      <c r="A2046" s="18" t="s">
        <v>87</v>
      </c>
      <c r="B2046" s="18" t="s">
        <v>203</v>
      </c>
      <c r="C2046" s="18" t="s">
        <v>205</v>
      </c>
      <c r="D2046" s="18">
        <v>122</v>
      </c>
      <c r="E2046" s="18" t="s">
        <v>74</v>
      </c>
      <c r="F2046" s="18" t="s">
        <v>55</v>
      </c>
      <c r="G2046" s="18">
        <v>538</v>
      </c>
    </row>
    <row r="2047" spans="1:7" x14ac:dyDescent="0.2">
      <c r="A2047" s="18" t="s">
        <v>87</v>
      </c>
      <c r="B2047" s="18" t="s">
        <v>203</v>
      </c>
      <c r="C2047" s="18" t="s">
        <v>205</v>
      </c>
      <c r="D2047" s="18">
        <v>123</v>
      </c>
      <c r="E2047" s="18" t="s">
        <v>75</v>
      </c>
      <c r="F2047" s="18" t="s">
        <v>55</v>
      </c>
      <c r="G2047" s="18">
        <v>1821</v>
      </c>
    </row>
    <row r="2048" spans="1:7" x14ac:dyDescent="0.2">
      <c r="A2048" s="18" t="s">
        <v>87</v>
      </c>
      <c r="B2048" s="18" t="s">
        <v>203</v>
      </c>
      <c r="C2048" s="18" t="s">
        <v>205</v>
      </c>
      <c r="D2048" s="18">
        <v>13</v>
      </c>
      <c r="E2048" s="18" t="s">
        <v>135</v>
      </c>
      <c r="F2048" s="18" t="s">
        <v>33</v>
      </c>
      <c r="G2048" s="18">
        <v>740</v>
      </c>
    </row>
    <row r="2049" spans="1:7" x14ac:dyDescent="0.2">
      <c r="A2049" s="18" t="s">
        <v>87</v>
      </c>
      <c r="B2049" s="18" t="s">
        <v>203</v>
      </c>
      <c r="C2049" s="18" t="s">
        <v>205</v>
      </c>
      <c r="D2049" s="18">
        <v>130</v>
      </c>
      <c r="E2049" s="18" t="s">
        <v>60</v>
      </c>
      <c r="F2049" s="18" t="s">
        <v>55</v>
      </c>
      <c r="G2049" s="18">
        <v>3984</v>
      </c>
    </row>
    <row r="2050" spans="1:7" x14ac:dyDescent="0.2">
      <c r="A2050" s="18" t="s">
        <v>87</v>
      </c>
      <c r="B2050" s="18" t="s">
        <v>203</v>
      </c>
      <c r="C2050" s="18" t="s">
        <v>205</v>
      </c>
      <c r="D2050" s="18">
        <v>131</v>
      </c>
      <c r="E2050" s="18" t="s">
        <v>61</v>
      </c>
      <c r="F2050" s="18" t="s">
        <v>55</v>
      </c>
      <c r="G2050" s="18">
        <v>33</v>
      </c>
    </row>
    <row r="2051" spans="1:7" x14ac:dyDescent="0.2">
      <c r="A2051" s="18" t="s">
        <v>87</v>
      </c>
      <c r="B2051" s="18" t="s">
        <v>203</v>
      </c>
      <c r="C2051" s="18" t="s">
        <v>205</v>
      </c>
      <c r="D2051" s="18">
        <v>132</v>
      </c>
      <c r="E2051" s="18" t="s">
        <v>46</v>
      </c>
      <c r="F2051" s="18" t="s">
        <v>55</v>
      </c>
      <c r="G2051" s="18">
        <v>603</v>
      </c>
    </row>
    <row r="2052" spans="1:7" x14ac:dyDescent="0.2">
      <c r="A2052" s="18" t="s">
        <v>87</v>
      </c>
      <c r="B2052" s="18" t="s">
        <v>203</v>
      </c>
      <c r="C2052" s="18" t="s">
        <v>205</v>
      </c>
      <c r="D2052" s="18">
        <v>133</v>
      </c>
      <c r="E2052" s="18" t="s">
        <v>62</v>
      </c>
      <c r="F2052" s="18" t="s">
        <v>55</v>
      </c>
      <c r="G2052" s="18">
        <v>219</v>
      </c>
    </row>
    <row r="2053" spans="1:7" x14ac:dyDescent="0.2">
      <c r="A2053" s="18" t="s">
        <v>87</v>
      </c>
      <c r="B2053" s="18" t="s">
        <v>203</v>
      </c>
      <c r="C2053" s="18" t="s">
        <v>205</v>
      </c>
      <c r="D2053" s="18">
        <v>134</v>
      </c>
      <c r="E2053" s="18" t="s">
        <v>76</v>
      </c>
      <c r="F2053" s="18" t="s">
        <v>55</v>
      </c>
      <c r="G2053" s="18">
        <v>590</v>
      </c>
    </row>
    <row r="2054" spans="1:7" x14ac:dyDescent="0.2">
      <c r="A2054" s="18" t="s">
        <v>87</v>
      </c>
      <c r="B2054" s="18" t="s">
        <v>203</v>
      </c>
      <c r="C2054" s="18" t="s">
        <v>205</v>
      </c>
      <c r="D2054" s="18">
        <v>135</v>
      </c>
      <c r="E2054" s="18" t="s">
        <v>79</v>
      </c>
      <c r="F2054" s="18" t="s">
        <v>55</v>
      </c>
      <c r="G2054" s="18">
        <v>45</v>
      </c>
    </row>
    <row r="2055" spans="1:7" x14ac:dyDescent="0.2">
      <c r="A2055" s="18" t="s">
        <v>87</v>
      </c>
      <c r="B2055" s="18" t="s">
        <v>203</v>
      </c>
      <c r="C2055" s="18" t="s">
        <v>205</v>
      </c>
      <c r="D2055" s="18">
        <v>14</v>
      </c>
      <c r="E2055" s="18" t="s">
        <v>75</v>
      </c>
      <c r="F2055" s="18" t="s">
        <v>33</v>
      </c>
      <c r="G2055" s="18">
        <v>8</v>
      </c>
    </row>
    <row r="2056" spans="1:7" x14ac:dyDescent="0.2">
      <c r="A2056" s="18" t="s">
        <v>87</v>
      </c>
      <c r="B2056" s="18" t="s">
        <v>203</v>
      </c>
      <c r="C2056" s="18" t="s">
        <v>205</v>
      </c>
      <c r="D2056" s="18">
        <v>140</v>
      </c>
      <c r="E2056" s="18" t="s">
        <v>63</v>
      </c>
      <c r="F2056" s="18" t="s">
        <v>55</v>
      </c>
      <c r="G2056" s="18">
        <v>118</v>
      </c>
    </row>
    <row r="2057" spans="1:7" x14ac:dyDescent="0.2">
      <c r="A2057" s="18" t="s">
        <v>87</v>
      </c>
      <c r="B2057" s="18" t="s">
        <v>203</v>
      </c>
      <c r="C2057" s="18" t="s">
        <v>205</v>
      </c>
      <c r="D2057" s="18">
        <v>141</v>
      </c>
      <c r="E2057" s="18" t="s">
        <v>64</v>
      </c>
      <c r="F2057" s="18" t="s">
        <v>55</v>
      </c>
      <c r="G2057" s="18">
        <v>2697</v>
      </c>
    </row>
    <row r="2058" spans="1:7" x14ac:dyDescent="0.2">
      <c r="A2058" s="18" t="s">
        <v>87</v>
      </c>
      <c r="B2058" s="18" t="s">
        <v>203</v>
      </c>
      <c r="C2058" s="18" t="s">
        <v>205</v>
      </c>
      <c r="D2058" s="18">
        <v>142</v>
      </c>
      <c r="E2058" s="18" t="s">
        <v>117</v>
      </c>
      <c r="F2058" s="18" t="s">
        <v>55</v>
      </c>
      <c r="G2058" s="18">
        <v>1953</v>
      </c>
    </row>
    <row r="2059" spans="1:7" x14ac:dyDescent="0.2">
      <c r="A2059" s="18" t="s">
        <v>87</v>
      </c>
      <c r="B2059" s="18" t="s">
        <v>203</v>
      </c>
      <c r="C2059" s="18" t="s">
        <v>205</v>
      </c>
      <c r="D2059" s="18">
        <v>143</v>
      </c>
      <c r="E2059" s="18" t="s">
        <v>77</v>
      </c>
      <c r="F2059" s="18" t="s">
        <v>55</v>
      </c>
      <c r="G2059" s="18">
        <v>184</v>
      </c>
    </row>
    <row r="2060" spans="1:7" x14ac:dyDescent="0.2">
      <c r="A2060" s="18" t="s">
        <v>87</v>
      </c>
      <c r="B2060" s="18" t="s">
        <v>203</v>
      </c>
      <c r="C2060" s="18" t="s">
        <v>205</v>
      </c>
      <c r="D2060" s="18">
        <v>144</v>
      </c>
      <c r="E2060" s="18" t="s">
        <v>81</v>
      </c>
      <c r="F2060" s="18" t="s">
        <v>55</v>
      </c>
      <c r="G2060" s="18">
        <v>349</v>
      </c>
    </row>
    <row r="2061" spans="1:7" x14ac:dyDescent="0.2">
      <c r="A2061" s="18" t="s">
        <v>87</v>
      </c>
      <c r="B2061" s="18" t="s">
        <v>203</v>
      </c>
      <c r="C2061" s="18" t="s">
        <v>205</v>
      </c>
      <c r="D2061" s="18">
        <v>15</v>
      </c>
      <c r="E2061" s="18" t="s">
        <v>64</v>
      </c>
      <c r="F2061" s="18" t="s">
        <v>33</v>
      </c>
      <c r="G2061" s="18">
        <v>72</v>
      </c>
    </row>
    <row r="2062" spans="1:7" x14ac:dyDescent="0.2">
      <c r="A2062" s="18" t="s">
        <v>87</v>
      </c>
      <c r="B2062" s="18" t="s">
        <v>203</v>
      </c>
      <c r="C2062" s="18" t="s">
        <v>205</v>
      </c>
      <c r="D2062" s="18">
        <v>20</v>
      </c>
      <c r="E2062" s="18" t="s">
        <v>35</v>
      </c>
      <c r="F2062" s="18" t="s">
        <v>36</v>
      </c>
      <c r="G2062" s="18">
        <v>3265</v>
      </c>
    </row>
    <row r="2063" spans="1:7" x14ac:dyDescent="0.2">
      <c r="A2063" s="18" t="s">
        <v>87</v>
      </c>
      <c r="B2063" s="18" t="s">
        <v>203</v>
      </c>
      <c r="C2063" s="18" t="s">
        <v>205</v>
      </c>
      <c r="D2063" s="18">
        <v>21</v>
      </c>
      <c r="E2063" s="18" t="s">
        <v>37</v>
      </c>
      <c r="F2063" s="18" t="s">
        <v>36</v>
      </c>
      <c r="G2063" s="18">
        <v>2176</v>
      </c>
    </row>
    <row r="2064" spans="1:7" x14ac:dyDescent="0.2">
      <c r="A2064" s="18" t="s">
        <v>87</v>
      </c>
      <c r="B2064" s="18" t="s">
        <v>203</v>
      </c>
      <c r="C2064" s="18" t="s">
        <v>205</v>
      </c>
      <c r="D2064" s="18">
        <v>22</v>
      </c>
      <c r="E2064" s="18" t="s">
        <v>38</v>
      </c>
      <c r="F2064" s="18" t="s">
        <v>36</v>
      </c>
      <c r="G2064" s="18">
        <v>930</v>
      </c>
    </row>
    <row r="2065" spans="1:7" x14ac:dyDescent="0.2">
      <c r="A2065" s="18" t="s">
        <v>87</v>
      </c>
      <c r="B2065" s="18" t="s">
        <v>203</v>
      </c>
      <c r="C2065" s="18" t="s">
        <v>205</v>
      </c>
      <c r="D2065" s="18">
        <v>23</v>
      </c>
      <c r="E2065" s="18" t="s">
        <v>39</v>
      </c>
      <c r="F2065" s="18" t="s">
        <v>36</v>
      </c>
      <c r="G2065" s="18">
        <v>8498</v>
      </c>
    </row>
    <row r="2066" spans="1:7" x14ac:dyDescent="0.2">
      <c r="A2066" s="18" t="s">
        <v>87</v>
      </c>
      <c r="B2066" s="18" t="s">
        <v>203</v>
      </c>
      <c r="C2066" s="18" t="s">
        <v>205</v>
      </c>
      <c r="D2066" s="18">
        <v>24</v>
      </c>
      <c r="E2066" s="18" t="s">
        <v>64</v>
      </c>
      <c r="F2066" s="18" t="s">
        <v>36</v>
      </c>
      <c r="G2066" s="18">
        <v>854</v>
      </c>
    </row>
    <row r="2067" spans="1:7" x14ac:dyDescent="0.2">
      <c r="A2067" s="18" t="s">
        <v>87</v>
      </c>
      <c r="B2067" s="18" t="s">
        <v>203</v>
      </c>
      <c r="C2067" s="18" t="s">
        <v>205</v>
      </c>
      <c r="D2067" s="18">
        <v>25</v>
      </c>
      <c r="E2067" s="18" t="s">
        <v>35</v>
      </c>
      <c r="F2067" s="18" t="s">
        <v>36</v>
      </c>
      <c r="G2067" s="18">
        <v>42</v>
      </c>
    </row>
    <row r="2068" spans="1:7" x14ac:dyDescent="0.2">
      <c r="A2068" s="18" t="s">
        <v>87</v>
      </c>
      <c r="B2068" s="18" t="s">
        <v>203</v>
      </c>
      <c r="C2068" s="18" t="s">
        <v>205</v>
      </c>
      <c r="D2068" s="18">
        <v>26</v>
      </c>
      <c r="E2068" s="18" t="s">
        <v>64</v>
      </c>
      <c r="F2068" s="18" t="s">
        <v>36</v>
      </c>
      <c r="G2068" s="18">
        <v>9</v>
      </c>
    </row>
    <row r="2069" spans="1:7" x14ac:dyDescent="0.2">
      <c r="A2069" s="18" t="s">
        <v>87</v>
      </c>
      <c r="B2069" s="18" t="s">
        <v>203</v>
      </c>
      <c r="C2069" s="18" t="s">
        <v>205</v>
      </c>
      <c r="D2069" s="18">
        <v>30</v>
      </c>
      <c r="E2069" s="18" t="s">
        <v>40</v>
      </c>
      <c r="F2069" s="18" t="s">
        <v>36</v>
      </c>
      <c r="G2069" s="18">
        <v>318</v>
      </c>
    </row>
    <row r="2070" spans="1:7" x14ac:dyDescent="0.2">
      <c r="A2070" s="18" t="s">
        <v>87</v>
      </c>
      <c r="B2070" s="18" t="s">
        <v>203</v>
      </c>
      <c r="C2070" s="18" t="s">
        <v>205</v>
      </c>
      <c r="D2070" s="18">
        <v>31</v>
      </c>
      <c r="E2070" s="18" t="s">
        <v>41</v>
      </c>
      <c r="F2070" s="18" t="s">
        <v>36</v>
      </c>
      <c r="G2070" s="18">
        <v>6657</v>
      </c>
    </row>
    <row r="2071" spans="1:7" x14ac:dyDescent="0.2">
      <c r="A2071" s="18" t="s">
        <v>87</v>
      </c>
      <c r="B2071" s="18" t="s">
        <v>203</v>
      </c>
      <c r="C2071" s="18" t="s">
        <v>205</v>
      </c>
      <c r="D2071" s="18">
        <v>32</v>
      </c>
      <c r="E2071" s="18" t="s">
        <v>42</v>
      </c>
      <c r="F2071" s="18" t="s">
        <v>36</v>
      </c>
      <c r="G2071" s="18">
        <v>95</v>
      </c>
    </row>
    <row r="2072" spans="1:7" x14ac:dyDescent="0.2">
      <c r="A2072" s="18" t="s">
        <v>87</v>
      </c>
      <c r="B2072" s="18" t="s">
        <v>203</v>
      </c>
      <c r="C2072" s="18" t="s">
        <v>205</v>
      </c>
      <c r="D2072" s="18">
        <v>33</v>
      </c>
      <c r="E2072" s="18" t="s">
        <v>43</v>
      </c>
      <c r="F2072" s="18" t="s">
        <v>36</v>
      </c>
      <c r="G2072" s="18">
        <v>103</v>
      </c>
    </row>
    <row r="2073" spans="1:7" x14ac:dyDescent="0.2">
      <c r="A2073" s="18" t="s">
        <v>87</v>
      </c>
      <c r="B2073" s="18" t="s">
        <v>203</v>
      </c>
      <c r="C2073" s="18" t="s">
        <v>205</v>
      </c>
      <c r="D2073" s="18">
        <v>34</v>
      </c>
      <c r="E2073" s="18" t="s">
        <v>44</v>
      </c>
      <c r="F2073" s="18" t="s">
        <v>36</v>
      </c>
      <c r="G2073" s="18">
        <v>33</v>
      </c>
    </row>
    <row r="2074" spans="1:7" x14ac:dyDescent="0.2">
      <c r="A2074" s="18" t="s">
        <v>87</v>
      </c>
      <c r="B2074" s="18" t="s">
        <v>203</v>
      </c>
      <c r="C2074" s="18" t="s">
        <v>205</v>
      </c>
      <c r="D2074" s="18">
        <v>35</v>
      </c>
      <c r="E2074" s="18" t="s">
        <v>79</v>
      </c>
      <c r="F2074" s="18" t="s">
        <v>36</v>
      </c>
      <c r="G2074" s="18">
        <v>207</v>
      </c>
    </row>
    <row r="2075" spans="1:7" x14ac:dyDescent="0.2">
      <c r="A2075" s="18" t="s">
        <v>87</v>
      </c>
      <c r="B2075" s="18" t="s">
        <v>203</v>
      </c>
      <c r="C2075" s="18" t="s">
        <v>205</v>
      </c>
      <c r="D2075" s="18">
        <v>36</v>
      </c>
      <c r="E2075" s="18" t="s">
        <v>64</v>
      </c>
      <c r="F2075" s="18" t="s">
        <v>36</v>
      </c>
      <c r="G2075" s="18">
        <v>476</v>
      </c>
    </row>
    <row r="2076" spans="1:7" x14ac:dyDescent="0.2">
      <c r="A2076" s="18" t="s">
        <v>87</v>
      </c>
      <c r="B2076" s="18" t="s">
        <v>203</v>
      </c>
      <c r="C2076" s="18" t="s">
        <v>205</v>
      </c>
      <c r="D2076" s="18">
        <v>40</v>
      </c>
      <c r="E2076" s="18" t="s">
        <v>40</v>
      </c>
      <c r="F2076" s="18" t="s">
        <v>36</v>
      </c>
      <c r="G2076" s="18">
        <v>11</v>
      </c>
    </row>
    <row r="2077" spans="1:7" x14ac:dyDescent="0.2">
      <c r="A2077" s="18" t="s">
        <v>87</v>
      </c>
      <c r="B2077" s="18" t="s">
        <v>203</v>
      </c>
      <c r="C2077" s="18" t="s">
        <v>205</v>
      </c>
      <c r="D2077" s="18">
        <v>41</v>
      </c>
      <c r="E2077" s="18" t="s">
        <v>41</v>
      </c>
      <c r="F2077" s="18" t="s">
        <v>36</v>
      </c>
      <c r="G2077" s="18">
        <v>158</v>
      </c>
    </row>
    <row r="2078" spans="1:7" x14ac:dyDescent="0.2">
      <c r="A2078" s="18" t="s">
        <v>87</v>
      </c>
      <c r="B2078" s="18" t="s">
        <v>203</v>
      </c>
      <c r="C2078" s="18" t="s">
        <v>205</v>
      </c>
      <c r="D2078" s="18">
        <v>42</v>
      </c>
      <c r="E2078" s="18" t="s">
        <v>42</v>
      </c>
      <c r="F2078" s="18" t="s">
        <v>36</v>
      </c>
      <c r="G2078" s="18">
        <v>14</v>
      </c>
    </row>
    <row r="2079" spans="1:7" x14ac:dyDescent="0.2">
      <c r="A2079" s="18" t="s">
        <v>87</v>
      </c>
      <c r="B2079" s="18" t="s">
        <v>203</v>
      </c>
      <c r="C2079" s="18" t="s">
        <v>205</v>
      </c>
      <c r="D2079" s="18">
        <v>43</v>
      </c>
      <c r="E2079" s="18" t="s">
        <v>43</v>
      </c>
      <c r="F2079" s="18" t="s">
        <v>36</v>
      </c>
      <c r="G2079" s="18">
        <v>2</v>
      </c>
    </row>
    <row r="2080" spans="1:7" x14ac:dyDescent="0.2">
      <c r="A2080" s="18" t="s">
        <v>87</v>
      </c>
      <c r="B2080" s="18" t="s">
        <v>203</v>
      </c>
      <c r="C2080" s="18" t="s">
        <v>205</v>
      </c>
      <c r="D2080" s="18">
        <v>44</v>
      </c>
      <c r="E2080" s="18" t="s">
        <v>44</v>
      </c>
      <c r="F2080" s="18" t="s">
        <v>36</v>
      </c>
      <c r="G2080" s="18">
        <v>1</v>
      </c>
    </row>
    <row r="2081" spans="1:7" x14ac:dyDescent="0.2">
      <c r="A2081" s="18" t="s">
        <v>87</v>
      </c>
      <c r="B2081" s="18" t="s">
        <v>203</v>
      </c>
      <c r="C2081" s="18" t="s">
        <v>205</v>
      </c>
      <c r="D2081" s="18">
        <v>45</v>
      </c>
      <c r="E2081" s="18" t="s">
        <v>79</v>
      </c>
      <c r="F2081" s="18" t="s">
        <v>36</v>
      </c>
      <c r="G2081" s="18">
        <v>11</v>
      </c>
    </row>
    <row r="2082" spans="1:7" x14ac:dyDescent="0.2">
      <c r="A2082" s="18" t="s">
        <v>87</v>
      </c>
      <c r="B2082" s="18" t="s">
        <v>203</v>
      </c>
      <c r="C2082" s="18" t="s">
        <v>205</v>
      </c>
      <c r="D2082" s="18">
        <v>46</v>
      </c>
      <c r="E2082" s="18" t="s">
        <v>64</v>
      </c>
      <c r="F2082" s="18" t="s">
        <v>36</v>
      </c>
      <c r="G2082" s="18">
        <v>33</v>
      </c>
    </row>
    <row r="2083" spans="1:7" x14ac:dyDescent="0.2">
      <c r="A2083" s="18" t="s">
        <v>87</v>
      </c>
      <c r="B2083" s="18" t="s">
        <v>203</v>
      </c>
      <c r="C2083" s="18" t="s">
        <v>205</v>
      </c>
      <c r="D2083" s="18">
        <v>50</v>
      </c>
      <c r="E2083" s="18" t="s">
        <v>40</v>
      </c>
      <c r="F2083" s="18" t="s">
        <v>36</v>
      </c>
      <c r="G2083" s="18">
        <v>28</v>
      </c>
    </row>
    <row r="2084" spans="1:7" x14ac:dyDescent="0.2">
      <c r="A2084" s="18" t="s">
        <v>87</v>
      </c>
      <c r="B2084" s="18" t="s">
        <v>203</v>
      </c>
      <c r="C2084" s="18" t="s">
        <v>205</v>
      </c>
      <c r="D2084" s="18">
        <v>51</v>
      </c>
      <c r="E2084" s="18" t="s">
        <v>41</v>
      </c>
      <c r="F2084" s="18" t="s">
        <v>36</v>
      </c>
      <c r="G2084" s="18">
        <v>241</v>
      </c>
    </row>
    <row r="2085" spans="1:7" x14ac:dyDescent="0.2">
      <c r="A2085" s="18" t="s">
        <v>87</v>
      </c>
      <c r="B2085" s="18" t="s">
        <v>203</v>
      </c>
      <c r="C2085" s="18" t="s">
        <v>205</v>
      </c>
      <c r="D2085" s="18">
        <v>52</v>
      </c>
      <c r="E2085" s="18" t="s">
        <v>42</v>
      </c>
      <c r="F2085" s="18" t="s">
        <v>36</v>
      </c>
      <c r="G2085" s="18">
        <v>5</v>
      </c>
    </row>
    <row r="2086" spans="1:7" x14ac:dyDescent="0.2">
      <c r="A2086" s="18" t="s">
        <v>87</v>
      </c>
      <c r="B2086" s="18" t="s">
        <v>203</v>
      </c>
      <c r="C2086" s="18" t="s">
        <v>205</v>
      </c>
      <c r="D2086" s="18">
        <v>53</v>
      </c>
      <c r="E2086" s="18" t="s">
        <v>43</v>
      </c>
      <c r="F2086" s="18" t="s">
        <v>36</v>
      </c>
      <c r="G2086" s="18">
        <v>41</v>
      </c>
    </row>
    <row r="2087" spans="1:7" x14ac:dyDescent="0.2">
      <c r="A2087" s="18" t="s">
        <v>87</v>
      </c>
      <c r="B2087" s="18" t="s">
        <v>203</v>
      </c>
      <c r="C2087" s="18" t="s">
        <v>205</v>
      </c>
      <c r="D2087" s="18">
        <v>54</v>
      </c>
      <c r="E2087" s="18" t="s">
        <v>44</v>
      </c>
      <c r="F2087" s="18" t="s">
        <v>36</v>
      </c>
      <c r="G2087" s="18">
        <v>18</v>
      </c>
    </row>
    <row r="2088" spans="1:7" x14ac:dyDescent="0.2">
      <c r="A2088" s="18" t="s">
        <v>87</v>
      </c>
      <c r="B2088" s="18" t="s">
        <v>203</v>
      </c>
      <c r="C2088" s="18" t="s">
        <v>205</v>
      </c>
      <c r="D2088" s="18">
        <v>55</v>
      </c>
      <c r="E2088" s="18" t="s">
        <v>79</v>
      </c>
      <c r="F2088" s="18" t="s">
        <v>36</v>
      </c>
      <c r="G2088" s="18">
        <v>20</v>
      </c>
    </row>
    <row r="2089" spans="1:7" x14ac:dyDescent="0.2">
      <c r="A2089" s="18" t="s">
        <v>87</v>
      </c>
      <c r="B2089" s="18" t="s">
        <v>203</v>
      </c>
      <c r="C2089" s="18" t="s">
        <v>205</v>
      </c>
      <c r="D2089" s="18">
        <v>56</v>
      </c>
      <c r="E2089" s="18" t="s">
        <v>64</v>
      </c>
      <c r="F2089" s="18" t="s">
        <v>36</v>
      </c>
      <c r="G2089" s="18">
        <v>79</v>
      </c>
    </row>
    <row r="2090" spans="1:7" x14ac:dyDescent="0.2">
      <c r="A2090" s="18" t="s">
        <v>87</v>
      </c>
      <c r="B2090" s="18" t="s">
        <v>203</v>
      </c>
      <c r="C2090" s="18" t="s">
        <v>205</v>
      </c>
      <c r="D2090" s="18">
        <v>60</v>
      </c>
      <c r="E2090" s="18" t="s">
        <v>40</v>
      </c>
      <c r="F2090" s="18" t="s">
        <v>36</v>
      </c>
      <c r="G2090" s="18">
        <v>3</v>
      </c>
    </row>
    <row r="2091" spans="1:7" x14ac:dyDescent="0.2">
      <c r="A2091" s="18" t="s">
        <v>87</v>
      </c>
      <c r="B2091" s="18" t="s">
        <v>203</v>
      </c>
      <c r="C2091" s="18" t="s">
        <v>205</v>
      </c>
      <c r="D2091" s="18">
        <v>61</v>
      </c>
      <c r="E2091" s="18" t="s">
        <v>41</v>
      </c>
      <c r="F2091" s="18" t="s">
        <v>36</v>
      </c>
      <c r="G2091" s="18">
        <v>65</v>
      </c>
    </row>
    <row r="2092" spans="1:7" x14ac:dyDescent="0.2">
      <c r="A2092" s="18" t="s">
        <v>87</v>
      </c>
      <c r="B2092" s="18" t="s">
        <v>203</v>
      </c>
      <c r="C2092" s="18" t="s">
        <v>205</v>
      </c>
      <c r="D2092" s="18">
        <v>62</v>
      </c>
      <c r="E2092" s="18" t="s">
        <v>42</v>
      </c>
      <c r="F2092" s="18" t="s">
        <v>36</v>
      </c>
      <c r="G2092" s="18">
        <v>3</v>
      </c>
    </row>
    <row r="2093" spans="1:7" x14ac:dyDescent="0.2">
      <c r="A2093" s="18" t="s">
        <v>87</v>
      </c>
      <c r="B2093" s="18" t="s">
        <v>203</v>
      </c>
      <c r="C2093" s="18" t="s">
        <v>205</v>
      </c>
      <c r="D2093" s="18">
        <v>63</v>
      </c>
      <c r="E2093" s="18" t="s">
        <v>43</v>
      </c>
      <c r="F2093" s="18" t="s">
        <v>36</v>
      </c>
      <c r="G2093" s="18">
        <v>2</v>
      </c>
    </row>
    <row r="2094" spans="1:7" x14ac:dyDescent="0.2">
      <c r="A2094" s="18" t="s">
        <v>87</v>
      </c>
      <c r="B2094" s="18" t="s">
        <v>203</v>
      </c>
      <c r="C2094" s="18" t="s">
        <v>205</v>
      </c>
      <c r="D2094" s="18">
        <v>65</v>
      </c>
      <c r="E2094" s="18" t="s">
        <v>79</v>
      </c>
      <c r="F2094" s="18" t="s">
        <v>36</v>
      </c>
      <c r="G2094" s="18">
        <v>7</v>
      </c>
    </row>
    <row r="2095" spans="1:7" x14ac:dyDescent="0.2">
      <c r="A2095" s="18" t="s">
        <v>87</v>
      </c>
      <c r="B2095" s="18" t="s">
        <v>203</v>
      </c>
      <c r="C2095" s="18" t="s">
        <v>205</v>
      </c>
      <c r="D2095" s="18">
        <v>66</v>
      </c>
      <c r="E2095" s="18" t="s">
        <v>64</v>
      </c>
      <c r="F2095" s="18" t="s">
        <v>36</v>
      </c>
      <c r="G2095" s="18">
        <v>6</v>
      </c>
    </row>
    <row r="2096" spans="1:7" x14ac:dyDescent="0.2">
      <c r="A2096" s="18" t="s">
        <v>87</v>
      </c>
      <c r="B2096" s="18" t="s">
        <v>203</v>
      </c>
      <c r="C2096" s="18" t="s">
        <v>205</v>
      </c>
      <c r="D2096" s="18">
        <v>70</v>
      </c>
      <c r="E2096" s="18" t="s">
        <v>40</v>
      </c>
      <c r="F2096" s="18" t="s">
        <v>36</v>
      </c>
      <c r="G2096" s="18">
        <v>112</v>
      </c>
    </row>
    <row r="2097" spans="1:7" x14ac:dyDescent="0.2">
      <c r="A2097" s="18" t="s">
        <v>87</v>
      </c>
      <c r="B2097" s="18" t="s">
        <v>203</v>
      </c>
      <c r="C2097" s="18" t="s">
        <v>205</v>
      </c>
      <c r="D2097" s="18">
        <v>71</v>
      </c>
      <c r="E2097" s="18" t="s">
        <v>41</v>
      </c>
      <c r="F2097" s="18" t="s">
        <v>36</v>
      </c>
      <c r="G2097" s="18">
        <v>2531</v>
      </c>
    </row>
    <row r="2098" spans="1:7" x14ac:dyDescent="0.2">
      <c r="A2098" s="18" t="s">
        <v>87</v>
      </c>
      <c r="B2098" s="18" t="s">
        <v>203</v>
      </c>
      <c r="C2098" s="18" t="s">
        <v>205</v>
      </c>
      <c r="D2098" s="18">
        <v>72</v>
      </c>
      <c r="E2098" s="18" t="s">
        <v>42</v>
      </c>
      <c r="F2098" s="18" t="s">
        <v>36</v>
      </c>
      <c r="G2098" s="18">
        <v>74</v>
      </c>
    </row>
    <row r="2099" spans="1:7" x14ac:dyDescent="0.2">
      <c r="A2099" s="18" t="s">
        <v>87</v>
      </c>
      <c r="B2099" s="18" t="s">
        <v>203</v>
      </c>
      <c r="C2099" s="18" t="s">
        <v>205</v>
      </c>
      <c r="D2099" s="18">
        <v>73</v>
      </c>
      <c r="E2099" s="18" t="s">
        <v>43</v>
      </c>
      <c r="F2099" s="18" t="s">
        <v>36</v>
      </c>
      <c r="G2099" s="18">
        <v>23</v>
      </c>
    </row>
    <row r="2100" spans="1:7" x14ac:dyDescent="0.2">
      <c r="A2100" s="18" t="s">
        <v>87</v>
      </c>
      <c r="B2100" s="18" t="s">
        <v>203</v>
      </c>
      <c r="C2100" s="18" t="s">
        <v>205</v>
      </c>
      <c r="D2100" s="18">
        <v>74</v>
      </c>
      <c r="E2100" s="18" t="s">
        <v>44</v>
      </c>
      <c r="F2100" s="18" t="s">
        <v>36</v>
      </c>
      <c r="G2100" s="18">
        <v>4</v>
      </c>
    </row>
    <row r="2101" spans="1:7" x14ac:dyDescent="0.2">
      <c r="A2101" s="18" t="s">
        <v>87</v>
      </c>
      <c r="B2101" s="18" t="s">
        <v>203</v>
      </c>
      <c r="C2101" s="18" t="s">
        <v>205</v>
      </c>
      <c r="D2101" s="18">
        <v>75</v>
      </c>
      <c r="E2101" s="18" t="s">
        <v>79</v>
      </c>
      <c r="F2101" s="18" t="s">
        <v>36</v>
      </c>
      <c r="G2101" s="18">
        <v>117</v>
      </c>
    </row>
    <row r="2102" spans="1:7" x14ac:dyDescent="0.2">
      <c r="A2102" s="18" t="s">
        <v>87</v>
      </c>
      <c r="B2102" s="18" t="s">
        <v>203</v>
      </c>
      <c r="C2102" s="18" t="s">
        <v>205</v>
      </c>
      <c r="D2102" s="18">
        <v>76</v>
      </c>
      <c r="E2102" s="18" t="s">
        <v>64</v>
      </c>
      <c r="F2102" s="18" t="s">
        <v>36</v>
      </c>
      <c r="G2102" s="18">
        <v>290</v>
      </c>
    </row>
    <row r="2103" spans="1:7" x14ac:dyDescent="0.2">
      <c r="A2103" s="18" t="s">
        <v>87</v>
      </c>
      <c r="B2103" s="18" t="s">
        <v>203</v>
      </c>
      <c r="C2103" s="18" t="s">
        <v>205</v>
      </c>
      <c r="D2103" s="18">
        <v>80</v>
      </c>
      <c r="E2103" s="18" t="s">
        <v>168</v>
      </c>
      <c r="F2103" s="18" t="s">
        <v>36</v>
      </c>
      <c r="G2103" s="18">
        <v>316</v>
      </c>
    </row>
    <row r="2104" spans="1:7" x14ac:dyDescent="0.2">
      <c r="A2104" s="18" t="s">
        <v>87</v>
      </c>
      <c r="B2104" s="18" t="s">
        <v>203</v>
      </c>
      <c r="C2104" s="18" t="s">
        <v>205</v>
      </c>
      <c r="D2104" s="18">
        <v>81</v>
      </c>
      <c r="E2104" s="18" t="s">
        <v>46</v>
      </c>
      <c r="F2104" s="18" t="s">
        <v>36</v>
      </c>
      <c r="G2104" s="18">
        <v>858</v>
      </c>
    </row>
    <row r="2105" spans="1:7" x14ac:dyDescent="0.2">
      <c r="A2105" s="18" t="s">
        <v>87</v>
      </c>
      <c r="B2105" s="18" t="s">
        <v>203</v>
      </c>
      <c r="C2105" s="18" t="s">
        <v>205</v>
      </c>
      <c r="D2105" s="18">
        <v>82</v>
      </c>
      <c r="E2105" s="18" t="s">
        <v>47</v>
      </c>
      <c r="F2105" s="18" t="s">
        <v>36</v>
      </c>
      <c r="G2105" s="18">
        <v>676</v>
      </c>
    </row>
    <row r="2106" spans="1:7" x14ac:dyDescent="0.2">
      <c r="A2106" s="18" t="s">
        <v>87</v>
      </c>
      <c r="B2106" s="18" t="s">
        <v>203</v>
      </c>
      <c r="C2106" s="18" t="s">
        <v>205</v>
      </c>
      <c r="D2106" s="18">
        <v>83</v>
      </c>
      <c r="E2106" s="18" t="s">
        <v>48</v>
      </c>
      <c r="F2106" s="18" t="s">
        <v>36</v>
      </c>
      <c r="G2106" s="18">
        <v>2271</v>
      </c>
    </row>
    <row r="2107" spans="1:7" x14ac:dyDescent="0.2">
      <c r="A2107" s="18" t="s">
        <v>87</v>
      </c>
      <c r="B2107" s="18" t="s">
        <v>203</v>
      </c>
      <c r="C2107" s="18" t="s">
        <v>205</v>
      </c>
      <c r="D2107" s="18">
        <v>84</v>
      </c>
      <c r="E2107" s="18" t="s">
        <v>49</v>
      </c>
      <c r="F2107" s="18" t="s">
        <v>36</v>
      </c>
      <c r="G2107" s="18">
        <v>124</v>
      </c>
    </row>
    <row r="2108" spans="1:7" x14ac:dyDescent="0.2">
      <c r="A2108" s="18" t="s">
        <v>87</v>
      </c>
      <c r="B2108" s="18" t="s">
        <v>203</v>
      </c>
      <c r="C2108" s="18" t="s">
        <v>205</v>
      </c>
      <c r="D2108" s="18">
        <v>85</v>
      </c>
      <c r="E2108" s="18" t="s">
        <v>64</v>
      </c>
      <c r="F2108" s="18" t="s">
        <v>36</v>
      </c>
      <c r="G2108" s="18">
        <v>264</v>
      </c>
    </row>
    <row r="2109" spans="1:7" x14ac:dyDescent="0.2">
      <c r="A2109" s="18" t="s">
        <v>87</v>
      </c>
      <c r="B2109" s="18" t="s">
        <v>203</v>
      </c>
      <c r="C2109" s="18" t="s">
        <v>205</v>
      </c>
      <c r="D2109" s="18">
        <v>90</v>
      </c>
      <c r="E2109" s="18" t="s">
        <v>169</v>
      </c>
      <c r="F2109" s="18" t="s">
        <v>36</v>
      </c>
      <c r="G2109" s="18">
        <v>210</v>
      </c>
    </row>
    <row r="2110" spans="1:7" x14ac:dyDescent="0.2">
      <c r="A2110" s="18" t="s">
        <v>87</v>
      </c>
      <c r="B2110" s="18" t="s">
        <v>203</v>
      </c>
      <c r="C2110" s="18" t="s">
        <v>205</v>
      </c>
      <c r="D2110" s="18">
        <v>91</v>
      </c>
      <c r="E2110" s="18" t="s">
        <v>51</v>
      </c>
      <c r="F2110" s="18" t="s">
        <v>36</v>
      </c>
      <c r="G2110" s="18">
        <v>58</v>
      </c>
    </row>
    <row r="2111" spans="1:7" x14ac:dyDescent="0.2">
      <c r="A2111" s="18" t="s">
        <v>87</v>
      </c>
      <c r="B2111" s="18" t="s">
        <v>203</v>
      </c>
      <c r="C2111" s="18" t="s">
        <v>205</v>
      </c>
      <c r="D2111" s="18">
        <v>92</v>
      </c>
      <c r="E2111" s="18" t="s">
        <v>170</v>
      </c>
      <c r="F2111" s="18" t="s">
        <v>36</v>
      </c>
      <c r="G2111" s="18">
        <v>17</v>
      </c>
    </row>
    <row r="2112" spans="1:7" x14ac:dyDescent="0.2">
      <c r="A2112" s="18" t="s">
        <v>87</v>
      </c>
      <c r="B2112" s="18" t="s">
        <v>203</v>
      </c>
      <c r="C2112" s="18" t="s">
        <v>205</v>
      </c>
      <c r="D2112" s="18">
        <v>93</v>
      </c>
      <c r="E2112" s="18" t="s">
        <v>75</v>
      </c>
      <c r="F2112" s="18" t="s">
        <v>36</v>
      </c>
      <c r="G2112" s="18">
        <v>21</v>
      </c>
    </row>
    <row r="2113" spans="1:7" x14ac:dyDescent="0.2">
      <c r="A2113" s="18" t="s">
        <v>87</v>
      </c>
      <c r="B2113" s="18" t="s">
        <v>203</v>
      </c>
      <c r="C2113" s="18" t="s">
        <v>205</v>
      </c>
      <c r="D2113" s="18">
        <v>94</v>
      </c>
      <c r="E2113" s="18" t="s">
        <v>80</v>
      </c>
      <c r="F2113" s="18" t="s">
        <v>36</v>
      </c>
      <c r="G2113" s="18">
        <v>94</v>
      </c>
    </row>
    <row r="2114" spans="1:7" x14ac:dyDescent="0.2">
      <c r="A2114" s="18" t="s">
        <v>87</v>
      </c>
      <c r="B2114" s="18" t="s">
        <v>203</v>
      </c>
      <c r="C2114" s="18" t="s">
        <v>205</v>
      </c>
      <c r="D2114" s="18">
        <v>95</v>
      </c>
      <c r="E2114" s="18" t="s">
        <v>64</v>
      </c>
      <c r="F2114" s="18" t="s">
        <v>36</v>
      </c>
      <c r="G2114" s="18">
        <v>156</v>
      </c>
    </row>
    <row r="2115" spans="1:7" x14ac:dyDescent="0.2">
      <c r="A2115" s="18" t="s">
        <v>87</v>
      </c>
      <c r="B2115" s="18" t="s">
        <v>203</v>
      </c>
      <c r="C2115" s="18" t="s">
        <v>206</v>
      </c>
      <c r="D2115" s="18">
        <v>10</v>
      </c>
      <c r="E2115" s="18" t="s">
        <v>32</v>
      </c>
      <c r="F2115" s="18" t="s">
        <v>33</v>
      </c>
      <c r="G2115" s="18">
        <v>718</v>
      </c>
    </row>
    <row r="2116" spans="1:7" x14ac:dyDescent="0.2">
      <c r="A2116" s="18" t="s">
        <v>87</v>
      </c>
      <c r="B2116" s="18" t="s">
        <v>203</v>
      </c>
      <c r="C2116" s="18" t="s">
        <v>206</v>
      </c>
      <c r="D2116" s="18">
        <v>100</v>
      </c>
      <c r="E2116" s="18" t="s">
        <v>167</v>
      </c>
      <c r="F2116" s="18" t="s">
        <v>36</v>
      </c>
      <c r="G2116" s="18">
        <v>3642</v>
      </c>
    </row>
    <row r="2117" spans="1:7" x14ac:dyDescent="0.2">
      <c r="A2117" s="18" t="s">
        <v>87</v>
      </c>
      <c r="B2117" s="18" t="s">
        <v>203</v>
      </c>
      <c r="C2117" s="18" t="s">
        <v>206</v>
      </c>
      <c r="D2117" s="18">
        <v>11</v>
      </c>
      <c r="E2117" s="18" t="s">
        <v>134</v>
      </c>
      <c r="F2117" s="18" t="s">
        <v>33</v>
      </c>
      <c r="G2117" s="18">
        <v>304</v>
      </c>
    </row>
    <row r="2118" spans="1:7" x14ac:dyDescent="0.2">
      <c r="A2118" s="18" t="s">
        <v>87</v>
      </c>
      <c r="B2118" s="18" t="s">
        <v>203</v>
      </c>
      <c r="C2118" s="18" t="s">
        <v>206</v>
      </c>
      <c r="D2118" s="18">
        <v>110</v>
      </c>
      <c r="E2118" s="18" t="s">
        <v>54</v>
      </c>
      <c r="F2118" s="18" t="s">
        <v>55</v>
      </c>
      <c r="G2118" s="18">
        <v>307</v>
      </c>
    </row>
    <row r="2119" spans="1:7" x14ac:dyDescent="0.2">
      <c r="A2119" s="18" t="s">
        <v>87</v>
      </c>
      <c r="B2119" s="18" t="s">
        <v>203</v>
      </c>
      <c r="C2119" s="18" t="s">
        <v>206</v>
      </c>
      <c r="D2119" s="18">
        <v>111</v>
      </c>
      <c r="E2119" s="18" t="s">
        <v>56</v>
      </c>
      <c r="F2119" s="18" t="s">
        <v>55</v>
      </c>
      <c r="G2119" s="18">
        <v>680</v>
      </c>
    </row>
    <row r="2120" spans="1:7" x14ac:dyDescent="0.2">
      <c r="A2120" s="18" t="s">
        <v>87</v>
      </c>
      <c r="B2120" s="18" t="s">
        <v>203</v>
      </c>
      <c r="C2120" s="18" t="s">
        <v>206</v>
      </c>
      <c r="D2120" s="18">
        <v>112</v>
      </c>
      <c r="E2120" s="18" t="s">
        <v>57</v>
      </c>
      <c r="F2120" s="18" t="s">
        <v>55</v>
      </c>
      <c r="G2120" s="18">
        <v>843</v>
      </c>
    </row>
    <row r="2121" spans="1:7" x14ac:dyDescent="0.2">
      <c r="A2121" s="18" t="s">
        <v>87</v>
      </c>
      <c r="B2121" s="18" t="s">
        <v>203</v>
      </c>
      <c r="C2121" s="18" t="s">
        <v>206</v>
      </c>
      <c r="D2121" s="18">
        <v>113</v>
      </c>
      <c r="E2121" s="18" t="s">
        <v>73</v>
      </c>
      <c r="F2121" s="18" t="s">
        <v>55</v>
      </c>
      <c r="G2121" s="18">
        <v>1024</v>
      </c>
    </row>
    <row r="2122" spans="1:7" x14ac:dyDescent="0.2">
      <c r="A2122" s="18" t="s">
        <v>87</v>
      </c>
      <c r="B2122" s="18" t="s">
        <v>203</v>
      </c>
      <c r="C2122" s="18" t="s">
        <v>206</v>
      </c>
      <c r="D2122" s="18">
        <v>120</v>
      </c>
      <c r="E2122" s="18" t="s">
        <v>58</v>
      </c>
      <c r="F2122" s="18" t="s">
        <v>55</v>
      </c>
      <c r="G2122" s="18">
        <v>635</v>
      </c>
    </row>
    <row r="2123" spans="1:7" x14ac:dyDescent="0.2">
      <c r="A2123" s="18" t="s">
        <v>87</v>
      </c>
      <c r="B2123" s="18" t="s">
        <v>203</v>
      </c>
      <c r="C2123" s="18" t="s">
        <v>206</v>
      </c>
      <c r="D2123" s="18">
        <v>121</v>
      </c>
      <c r="E2123" s="18" t="s">
        <v>59</v>
      </c>
      <c r="F2123" s="18" t="s">
        <v>55</v>
      </c>
      <c r="G2123" s="18">
        <v>1446</v>
      </c>
    </row>
    <row r="2124" spans="1:7" x14ac:dyDescent="0.2">
      <c r="A2124" s="18" t="s">
        <v>87</v>
      </c>
      <c r="B2124" s="18" t="s">
        <v>203</v>
      </c>
      <c r="C2124" s="18" t="s">
        <v>206</v>
      </c>
      <c r="D2124" s="18">
        <v>122</v>
      </c>
      <c r="E2124" s="18" t="s">
        <v>74</v>
      </c>
      <c r="F2124" s="18" t="s">
        <v>55</v>
      </c>
      <c r="G2124" s="18">
        <v>436</v>
      </c>
    </row>
    <row r="2125" spans="1:7" x14ac:dyDescent="0.2">
      <c r="A2125" s="18" t="s">
        <v>87</v>
      </c>
      <c r="B2125" s="18" t="s">
        <v>203</v>
      </c>
      <c r="C2125" s="18" t="s">
        <v>206</v>
      </c>
      <c r="D2125" s="18">
        <v>123</v>
      </c>
      <c r="E2125" s="18" t="s">
        <v>75</v>
      </c>
      <c r="F2125" s="18" t="s">
        <v>55</v>
      </c>
      <c r="G2125" s="18">
        <v>1777</v>
      </c>
    </row>
    <row r="2126" spans="1:7" x14ac:dyDescent="0.2">
      <c r="A2126" s="18" t="s">
        <v>87</v>
      </c>
      <c r="B2126" s="18" t="s">
        <v>203</v>
      </c>
      <c r="C2126" s="18" t="s">
        <v>206</v>
      </c>
      <c r="D2126" s="18">
        <v>13</v>
      </c>
      <c r="E2126" s="18" t="s">
        <v>135</v>
      </c>
      <c r="F2126" s="18" t="s">
        <v>33</v>
      </c>
      <c r="G2126" s="18">
        <v>669</v>
      </c>
    </row>
    <row r="2127" spans="1:7" x14ac:dyDescent="0.2">
      <c r="A2127" s="18" t="s">
        <v>87</v>
      </c>
      <c r="B2127" s="18" t="s">
        <v>203</v>
      </c>
      <c r="C2127" s="18" t="s">
        <v>206</v>
      </c>
      <c r="D2127" s="18">
        <v>130</v>
      </c>
      <c r="E2127" s="18" t="s">
        <v>60</v>
      </c>
      <c r="F2127" s="18" t="s">
        <v>55</v>
      </c>
      <c r="G2127" s="18">
        <v>3960</v>
      </c>
    </row>
    <row r="2128" spans="1:7" x14ac:dyDescent="0.2">
      <c r="A2128" s="18" t="s">
        <v>87</v>
      </c>
      <c r="B2128" s="18" t="s">
        <v>203</v>
      </c>
      <c r="C2128" s="18" t="s">
        <v>206</v>
      </c>
      <c r="D2128" s="18">
        <v>131</v>
      </c>
      <c r="E2128" s="18" t="s">
        <v>61</v>
      </c>
      <c r="F2128" s="18" t="s">
        <v>55</v>
      </c>
      <c r="G2128" s="18">
        <v>40</v>
      </c>
    </row>
    <row r="2129" spans="1:7" x14ac:dyDescent="0.2">
      <c r="A2129" s="18" t="s">
        <v>87</v>
      </c>
      <c r="B2129" s="18" t="s">
        <v>203</v>
      </c>
      <c r="C2129" s="18" t="s">
        <v>206</v>
      </c>
      <c r="D2129" s="18">
        <v>132</v>
      </c>
      <c r="E2129" s="18" t="s">
        <v>46</v>
      </c>
      <c r="F2129" s="18" t="s">
        <v>55</v>
      </c>
      <c r="G2129" s="18">
        <v>620</v>
      </c>
    </row>
    <row r="2130" spans="1:7" x14ac:dyDescent="0.2">
      <c r="A2130" s="18" t="s">
        <v>87</v>
      </c>
      <c r="B2130" s="18" t="s">
        <v>203</v>
      </c>
      <c r="C2130" s="18" t="s">
        <v>206</v>
      </c>
      <c r="D2130" s="18">
        <v>133</v>
      </c>
      <c r="E2130" s="18" t="s">
        <v>62</v>
      </c>
      <c r="F2130" s="18" t="s">
        <v>55</v>
      </c>
      <c r="G2130" s="18">
        <v>156</v>
      </c>
    </row>
    <row r="2131" spans="1:7" x14ac:dyDescent="0.2">
      <c r="A2131" s="18" t="s">
        <v>87</v>
      </c>
      <c r="B2131" s="18" t="s">
        <v>203</v>
      </c>
      <c r="C2131" s="18" t="s">
        <v>206</v>
      </c>
      <c r="D2131" s="18">
        <v>134</v>
      </c>
      <c r="E2131" s="18" t="s">
        <v>76</v>
      </c>
      <c r="F2131" s="18" t="s">
        <v>55</v>
      </c>
      <c r="G2131" s="18">
        <v>658</v>
      </c>
    </row>
    <row r="2132" spans="1:7" x14ac:dyDescent="0.2">
      <c r="A2132" s="18" t="s">
        <v>87</v>
      </c>
      <c r="B2132" s="18" t="s">
        <v>203</v>
      </c>
      <c r="C2132" s="18" t="s">
        <v>206</v>
      </c>
      <c r="D2132" s="18">
        <v>135</v>
      </c>
      <c r="E2132" s="18" t="s">
        <v>79</v>
      </c>
      <c r="F2132" s="18" t="s">
        <v>55</v>
      </c>
      <c r="G2132" s="18">
        <v>97</v>
      </c>
    </row>
    <row r="2133" spans="1:7" x14ac:dyDescent="0.2">
      <c r="A2133" s="18" t="s">
        <v>87</v>
      </c>
      <c r="B2133" s="18" t="s">
        <v>203</v>
      </c>
      <c r="C2133" s="18" t="s">
        <v>206</v>
      </c>
      <c r="D2133" s="18">
        <v>14</v>
      </c>
      <c r="E2133" s="18" t="s">
        <v>75</v>
      </c>
      <c r="F2133" s="18" t="s">
        <v>33</v>
      </c>
      <c r="G2133" s="18">
        <v>18</v>
      </c>
    </row>
    <row r="2134" spans="1:7" x14ac:dyDescent="0.2">
      <c r="A2134" s="18" t="s">
        <v>87</v>
      </c>
      <c r="B2134" s="18" t="s">
        <v>203</v>
      </c>
      <c r="C2134" s="18" t="s">
        <v>206</v>
      </c>
      <c r="D2134" s="18">
        <v>140</v>
      </c>
      <c r="E2134" s="18" t="s">
        <v>63</v>
      </c>
      <c r="F2134" s="18" t="s">
        <v>55</v>
      </c>
      <c r="G2134" s="18">
        <v>120</v>
      </c>
    </row>
    <row r="2135" spans="1:7" x14ac:dyDescent="0.2">
      <c r="A2135" s="18" t="s">
        <v>87</v>
      </c>
      <c r="B2135" s="18" t="s">
        <v>203</v>
      </c>
      <c r="C2135" s="18" t="s">
        <v>206</v>
      </c>
      <c r="D2135" s="18">
        <v>141</v>
      </c>
      <c r="E2135" s="18" t="s">
        <v>64</v>
      </c>
      <c r="F2135" s="18" t="s">
        <v>55</v>
      </c>
      <c r="G2135" s="18">
        <v>2739</v>
      </c>
    </row>
    <row r="2136" spans="1:7" x14ac:dyDescent="0.2">
      <c r="A2136" s="18" t="s">
        <v>87</v>
      </c>
      <c r="B2136" s="18" t="s">
        <v>203</v>
      </c>
      <c r="C2136" s="18" t="s">
        <v>206</v>
      </c>
      <c r="D2136" s="18">
        <v>142</v>
      </c>
      <c r="E2136" s="18" t="s">
        <v>117</v>
      </c>
      <c r="F2136" s="18" t="s">
        <v>55</v>
      </c>
      <c r="G2136" s="18">
        <v>1630</v>
      </c>
    </row>
    <row r="2137" spans="1:7" x14ac:dyDescent="0.2">
      <c r="A2137" s="18" t="s">
        <v>87</v>
      </c>
      <c r="B2137" s="18" t="s">
        <v>203</v>
      </c>
      <c r="C2137" s="18" t="s">
        <v>206</v>
      </c>
      <c r="D2137" s="18">
        <v>143</v>
      </c>
      <c r="E2137" s="18" t="s">
        <v>77</v>
      </c>
      <c r="F2137" s="18" t="s">
        <v>55</v>
      </c>
      <c r="G2137" s="18">
        <v>214</v>
      </c>
    </row>
    <row r="2138" spans="1:7" x14ac:dyDescent="0.2">
      <c r="A2138" s="18" t="s">
        <v>87</v>
      </c>
      <c r="B2138" s="18" t="s">
        <v>203</v>
      </c>
      <c r="C2138" s="18" t="s">
        <v>206</v>
      </c>
      <c r="D2138" s="18">
        <v>144</v>
      </c>
      <c r="E2138" s="18" t="s">
        <v>81</v>
      </c>
      <c r="F2138" s="18" t="s">
        <v>55</v>
      </c>
      <c r="G2138" s="18">
        <v>362</v>
      </c>
    </row>
    <row r="2139" spans="1:7" x14ac:dyDescent="0.2">
      <c r="A2139" s="18" t="s">
        <v>87</v>
      </c>
      <c r="B2139" s="18" t="s">
        <v>203</v>
      </c>
      <c r="C2139" s="18" t="s">
        <v>206</v>
      </c>
      <c r="D2139" s="18">
        <v>15</v>
      </c>
      <c r="E2139" s="18" t="s">
        <v>64</v>
      </c>
      <c r="F2139" s="18" t="s">
        <v>33</v>
      </c>
      <c r="G2139" s="18">
        <v>63</v>
      </c>
    </row>
    <row r="2140" spans="1:7" x14ac:dyDescent="0.2">
      <c r="A2140" s="18" t="s">
        <v>87</v>
      </c>
      <c r="B2140" s="18" t="s">
        <v>203</v>
      </c>
      <c r="C2140" s="18" t="s">
        <v>206</v>
      </c>
      <c r="D2140" s="18">
        <v>20</v>
      </c>
      <c r="E2140" s="18" t="s">
        <v>35</v>
      </c>
      <c r="F2140" s="18" t="s">
        <v>36</v>
      </c>
      <c r="G2140" s="18">
        <v>3545</v>
      </c>
    </row>
    <row r="2141" spans="1:7" x14ac:dyDescent="0.2">
      <c r="A2141" s="18" t="s">
        <v>87</v>
      </c>
      <c r="B2141" s="18" t="s">
        <v>203</v>
      </c>
      <c r="C2141" s="18" t="s">
        <v>206</v>
      </c>
      <c r="D2141" s="18">
        <v>21</v>
      </c>
      <c r="E2141" s="18" t="s">
        <v>37</v>
      </c>
      <c r="F2141" s="18" t="s">
        <v>36</v>
      </c>
      <c r="G2141" s="18">
        <v>2248</v>
      </c>
    </row>
    <row r="2142" spans="1:7" x14ac:dyDescent="0.2">
      <c r="A2142" s="18" t="s">
        <v>87</v>
      </c>
      <c r="B2142" s="18" t="s">
        <v>203</v>
      </c>
      <c r="C2142" s="18" t="s">
        <v>206</v>
      </c>
      <c r="D2142" s="18">
        <v>22</v>
      </c>
      <c r="E2142" s="18" t="s">
        <v>38</v>
      </c>
      <c r="F2142" s="18" t="s">
        <v>36</v>
      </c>
      <c r="G2142" s="18">
        <v>1068</v>
      </c>
    </row>
    <row r="2143" spans="1:7" x14ac:dyDescent="0.2">
      <c r="A2143" s="18" t="s">
        <v>87</v>
      </c>
      <c r="B2143" s="18" t="s">
        <v>203</v>
      </c>
      <c r="C2143" s="18" t="s">
        <v>206</v>
      </c>
      <c r="D2143" s="18">
        <v>23</v>
      </c>
      <c r="E2143" s="18" t="s">
        <v>39</v>
      </c>
      <c r="F2143" s="18" t="s">
        <v>36</v>
      </c>
      <c r="G2143" s="18">
        <v>9136</v>
      </c>
    </row>
    <row r="2144" spans="1:7" x14ac:dyDescent="0.2">
      <c r="A2144" s="18" t="s">
        <v>87</v>
      </c>
      <c r="B2144" s="18" t="s">
        <v>203</v>
      </c>
      <c r="C2144" s="18" t="s">
        <v>206</v>
      </c>
      <c r="D2144" s="18">
        <v>24</v>
      </c>
      <c r="E2144" s="18" t="s">
        <v>64</v>
      </c>
      <c r="F2144" s="18" t="s">
        <v>36</v>
      </c>
      <c r="G2144" s="18">
        <v>1013</v>
      </c>
    </row>
    <row r="2145" spans="1:7" x14ac:dyDescent="0.2">
      <c r="A2145" s="18" t="s">
        <v>87</v>
      </c>
      <c r="B2145" s="18" t="s">
        <v>203</v>
      </c>
      <c r="C2145" s="18" t="s">
        <v>206</v>
      </c>
      <c r="D2145" s="18">
        <v>25</v>
      </c>
      <c r="E2145" s="18" t="s">
        <v>35</v>
      </c>
      <c r="F2145" s="18" t="s">
        <v>36</v>
      </c>
      <c r="G2145" s="18">
        <v>36</v>
      </c>
    </row>
    <row r="2146" spans="1:7" x14ac:dyDescent="0.2">
      <c r="A2146" s="18" t="s">
        <v>87</v>
      </c>
      <c r="B2146" s="18" t="s">
        <v>203</v>
      </c>
      <c r="C2146" s="18" t="s">
        <v>206</v>
      </c>
      <c r="D2146" s="18">
        <v>26</v>
      </c>
      <c r="E2146" s="18" t="s">
        <v>64</v>
      </c>
      <c r="F2146" s="18" t="s">
        <v>36</v>
      </c>
      <c r="G2146" s="18">
        <v>5</v>
      </c>
    </row>
    <row r="2147" spans="1:7" x14ac:dyDescent="0.2">
      <c r="A2147" s="18" t="s">
        <v>87</v>
      </c>
      <c r="B2147" s="18" t="s">
        <v>203</v>
      </c>
      <c r="C2147" s="18" t="s">
        <v>206</v>
      </c>
      <c r="D2147" s="18">
        <v>30</v>
      </c>
      <c r="E2147" s="18" t="s">
        <v>40</v>
      </c>
      <c r="F2147" s="18" t="s">
        <v>36</v>
      </c>
      <c r="G2147" s="18">
        <v>383</v>
      </c>
    </row>
    <row r="2148" spans="1:7" x14ac:dyDescent="0.2">
      <c r="A2148" s="18" t="s">
        <v>87</v>
      </c>
      <c r="B2148" s="18" t="s">
        <v>203</v>
      </c>
      <c r="C2148" s="18" t="s">
        <v>206</v>
      </c>
      <c r="D2148" s="18">
        <v>31</v>
      </c>
      <c r="E2148" s="18" t="s">
        <v>41</v>
      </c>
      <c r="F2148" s="18" t="s">
        <v>36</v>
      </c>
      <c r="G2148" s="18">
        <v>8467</v>
      </c>
    </row>
    <row r="2149" spans="1:7" x14ac:dyDescent="0.2">
      <c r="A2149" s="18" t="s">
        <v>87</v>
      </c>
      <c r="B2149" s="18" t="s">
        <v>203</v>
      </c>
      <c r="C2149" s="18" t="s">
        <v>206</v>
      </c>
      <c r="D2149" s="18">
        <v>32</v>
      </c>
      <c r="E2149" s="18" t="s">
        <v>42</v>
      </c>
      <c r="F2149" s="18" t="s">
        <v>36</v>
      </c>
      <c r="G2149" s="18">
        <v>106</v>
      </c>
    </row>
    <row r="2150" spans="1:7" x14ac:dyDescent="0.2">
      <c r="A2150" s="18" t="s">
        <v>87</v>
      </c>
      <c r="B2150" s="18" t="s">
        <v>203</v>
      </c>
      <c r="C2150" s="18" t="s">
        <v>206</v>
      </c>
      <c r="D2150" s="18">
        <v>33</v>
      </c>
      <c r="E2150" s="18" t="s">
        <v>43</v>
      </c>
      <c r="F2150" s="18" t="s">
        <v>36</v>
      </c>
      <c r="G2150" s="18">
        <v>99</v>
      </c>
    </row>
    <row r="2151" spans="1:7" x14ac:dyDescent="0.2">
      <c r="A2151" s="18" t="s">
        <v>87</v>
      </c>
      <c r="B2151" s="18" t="s">
        <v>203</v>
      </c>
      <c r="C2151" s="18" t="s">
        <v>206</v>
      </c>
      <c r="D2151" s="18">
        <v>34</v>
      </c>
      <c r="E2151" s="18" t="s">
        <v>44</v>
      </c>
      <c r="F2151" s="18" t="s">
        <v>36</v>
      </c>
      <c r="G2151" s="18">
        <v>28</v>
      </c>
    </row>
    <row r="2152" spans="1:7" x14ac:dyDescent="0.2">
      <c r="A2152" s="18" t="s">
        <v>87</v>
      </c>
      <c r="B2152" s="18" t="s">
        <v>203</v>
      </c>
      <c r="C2152" s="18" t="s">
        <v>206</v>
      </c>
      <c r="D2152" s="18">
        <v>35</v>
      </c>
      <c r="E2152" s="18" t="s">
        <v>79</v>
      </c>
      <c r="F2152" s="18" t="s">
        <v>36</v>
      </c>
      <c r="G2152" s="18">
        <v>292</v>
      </c>
    </row>
    <row r="2153" spans="1:7" x14ac:dyDescent="0.2">
      <c r="A2153" s="18" t="s">
        <v>87</v>
      </c>
      <c r="B2153" s="18" t="s">
        <v>203</v>
      </c>
      <c r="C2153" s="18" t="s">
        <v>206</v>
      </c>
      <c r="D2153" s="18">
        <v>36</v>
      </c>
      <c r="E2153" s="18" t="s">
        <v>64</v>
      </c>
      <c r="F2153" s="18" t="s">
        <v>36</v>
      </c>
      <c r="G2153" s="18">
        <v>487</v>
      </c>
    </row>
    <row r="2154" spans="1:7" x14ac:dyDescent="0.2">
      <c r="A2154" s="18" t="s">
        <v>87</v>
      </c>
      <c r="B2154" s="18" t="s">
        <v>203</v>
      </c>
      <c r="C2154" s="18" t="s">
        <v>206</v>
      </c>
      <c r="D2154" s="18">
        <v>40</v>
      </c>
      <c r="E2154" s="18" t="s">
        <v>40</v>
      </c>
      <c r="F2154" s="18" t="s">
        <v>36</v>
      </c>
      <c r="G2154" s="18">
        <v>9</v>
      </c>
    </row>
    <row r="2155" spans="1:7" x14ac:dyDescent="0.2">
      <c r="A2155" s="18" t="s">
        <v>87</v>
      </c>
      <c r="B2155" s="18" t="s">
        <v>203</v>
      </c>
      <c r="C2155" s="18" t="s">
        <v>206</v>
      </c>
      <c r="D2155" s="18">
        <v>41</v>
      </c>
      <c r="E2155" s="18" t="s">
        <v>41</v>
      </c>
      <c r="F2155" s="18" t="s">
        <v>36</v>
      </c>
      <c r="G2155" s="18">
        <v>138</v>
      </c>
    </row>
    <row r="2156" spans="1:7" x14ac:dyDescent="0.2">
      <c r="A2156" s="18" t="s">
        <v>87</v>
      </c>
      <c r="B2156" s="18" t="s">
        <v>203</v>
      </c>
      <c r="C2156" s="18" t="s">
        <v>206</v>
      </c>
      <c r="D2156" s="18">
        <v>42</v>
      </c>
      <c r="E2156" s="18" t="s">
        <v>42</v>
      </c>
      <c r="F2156" s="18" t="s">
        <v>36</v>
      </c>
      <c r="G2156" s="18">
        <v>17</v>
      </c>
    </row>
    <row r="2157" spans="1:7" x14ac:dyDescent="0.2">
      <c r="A2157" s="18" t="s">
        <v>87</v>
      </c>
      <c r="B2157" s="18" t="s">
        <v>203</v>
      </c>
      <c r="C2157" s="18" t="s">
        <v>206</v>
      </c>
      <c r="D2157" s="18">
        <v>43</v>
      </c>
      <c r="E2157" s="18" t="s">
        <v>43</v>
      </c>
      <c r="F2157" s="18" t="s">
        <v>36</v>
      </c>
      <c r="G2157" s="18">
        <v>1</v>
      </c>
    </row>
    <row r="2158" spans="1:7" x14ac:dyDescent="0.2">
      <c r="A2158" s="18" t="s">
        <v>87</v>
      </c>
      <c r="B2158" s="18" t="s">
        <v>203</v>
      </c>
      <c r="C2158" s="18" t="s">
        <v>206</v>
      </c>
      <c r="D2158" s="18">
        <v>44</v>
      </c>
      <c r="E2158" s="18" t="s">
        <v>44</v>
      </c>
      <c r="F2158" s="18" t="s">
        <v>36</v>
      </c>
      <c r="G2158" s="18">
        <v>2</v>
      </c>
    </row>
    <row r="2159" spans="1:7" x14ac:dyDescent="0.2">
      <c r="A2159" s="18" t="s">
        <v>87</v>
      </c>
      <c r="B2159" s="18" t="s">
        <v>203</v>
      </c>
      <c r="C2159" s="18" t="s">
        <v>206</v>
      </c>
      <c r="D2159" s="18">
        <v>45</v>
      </c>
      <c r="E2159" s="18" t="s">
        <v>79</v>
      </c>
      <c r="F2159" s="18" t="s">
        <v>36</v>
      </c>
      <c r="G2159" s="18">
        <v>8</v>
      </c>
    </row>
    <row r="2160" spans="1:7" x14ac:dyDescent="0.2">
      <c r="A2160" s="18" t="s">
        <v>87</v>
      </c>
      <c r="B2160" s="18" t="s">
        <v>203</v>
      </c>
      <c r="C2160" s="18" t="s">
        <v>206</v>
      </c>
      <c r="D2160" s="18">
        <v>46</v>
      </c>
      <c r="E2160" s="18" t="s">
        <v>64</v>
      </c>
      <c r="F2160" s="18" t="s">
        <v>36</v>
      </c>
      <c r="G2160" s="18">
        <v>45</v>
      </c>
    </row>
    <row r="2161" spans="1:7" x14ac:dyDescent="0.2">
      <c r="A2161" s="18" t="s">
        <v>87</v>
      </c>
      <c r="B2161" s="18" t="s">
        <v>203</v>
      </c>
      <c r="C2161" s="18" t="s">
        <v>206</v>
      </c>
      <c r="D2161" s="18">
        <v>50</v>
      </c>
      <c r="E2161" s="18" t="s">
        <v>40</v>
      </c>
      <c r="F2161" s="18" t="s">
        <v>36</v>
      </c>
      <c r="G2161" s="18">
        <v>27</v>
      </c>
    </row>
    <row r="2162" spans="1:7" x14ac:dyDescent="0.2">
      <c r="A2162" s="18" t="s">
        <v>87</v>
      </c>
      <c r="B2162" s="18" t="s">
        <v>203</v>
      </c>
      <c r="C2162" s="18" t="s">
        <v>206</v>
      </c>
      <c r="D2162" s="18">
        <v>51</v>
      </c>
      <c r="E2162" s="18" t="s">
        <v>41</v>
      </c>
      <c r="F2162" s="18" t="s">
        <v>36</v>
      </c>
      <c r="G2162" s="18">
        <v>255</v>
      </c>
    </row>
    <row r="2163" spans="1:7" x14ac:dyDescent="0.2">
      <c r="A2163" s="18" t="s">
        <v>87</v>
      </c>
      <c r="B2163" s="18" t="s">
        <v>203</v>
      </c>
      <c r="C2163" s="18" t="s">
        <v>206</v>
      </c>
      <c r="D2163" s="18">
        <v>52</v>
      </c>
      <c r="E2163" s="18" t="s">
        <v>42</v>
      </c>
      <c r="F2163" s="18" t="s">
        <v>36</v>
      </c>
      <c r="G2163" s="18">
        <v>8</v>
      </c>
    </row>
    <row r="2164" spans="1:7" x14ac:dyDescent="0.2">
      <c r="A2164" s="18" t="s">
        <v>87</v>
      </c>
      <c r="B2164" s="18" t="s">
        <v>203</v>
      </c>
      <c r="C2164" s="18" t="s">
        <v>206</v>
      </c>
      <c r="D2164" s="18">
        <v>53</v>
      </c>
      <c r="E2164" s="18" t="s">
        <v>43</v>
      </c>
      <c r="F2164" s="18" t="s">
        <v>36</v>
      </c>
      <c r="G2164" s="18">
        <v>36</v>
      </c>
    </row>
    <row r="2165" spans="1:7" x14ac:dyDescent="0.2">
      <c r="A2165" s="18" t="s">
        <v>87</v>
      </c>
      <c r="B2165" s="18" t="s">
        <v>203</v>
      </c>
      <c r="C2165" s="18" t="s">
        <v>206</v>
      </c>
      <c r="D2165" s="18">
        <v>54</v>
      </c>
      <c r="E2165" s="18" t="s">
        <v>44</v>
      </c>
      <c r="F2165" s="18" t="s">
        <v>36</v>
      </c>
      <c r="G2165" s="18">
        <v>6</v>
      </c>
    </row>
    <row r="2166" spans="1:7" x14ac:dyDescent="0.2">
      <c r="A2166" s="18" t="s">
        <v>87</v>
      </c>
      <c r="B2166" s="18" t="s">
        <v>203</v>
      </c>
      <c r="C2166" s="18" t="s">
        <v>206</v>
      </c>
      <c r="D2166" s="18">
        <v>55</v>
      </c>
      <c r="E2166" s="18" t="s">
        <v>79</v>
      </c>
      <c r="F2166" s="18" t="s">
        <v>36</v>
      </c>
      <c r="G2166" s="18">
        <v>22</v>
      </c>
    </row>
    <row r="2167" spans="1:7" x14ac:dyDescent="0.2">
      <c r="A2167" s="18" t="s">
        <v>87</v>
      </c>
      <c r="B2167" s="18" t="s">
        <v>203</v>
      </c>
      <c r="C2167" s="18" t="s">
        <v>206</v>
      </c>
      <c r="D2167" s="18">
        <v>56</v>
      </c>
      <c r="E2167" s="18" t="s">
        <v>64</v>
      </c>
      <c r="F2167" s="18" t="s">
        <v>36</v>
      </c>
      <c r="G2167" s="18">
        <v>72</v>
      </c>
    </row>
    <row r="2168" spans="1:7" x14ac:dyDescent="0.2">
      <c r="A2168" s="18" t="s">
        <v>87</v>
      </c>
      <c r="B2168" s="18" t="s">
        <v>203</v>
      </c>
      <c r="C2168" s="18" t="s">
        <v>206</v>
      </c>
      <c r="D2168" s="18">
        <v>60</v>
      </c>
      <c r="E2168" s="18" t="s">
        <v>40</v>
      </c>
      <c r="F2168" s="18" t="s">
        <v>36</v>
      </c>
      <c r="G2168" s="18">
        <v>3</v>
      </c>
    </row>
    <row r="2169" spans="1:7" x14ac:dyDescent="0.2">
      <c r="A2169" s="18" t="s">
        <v>87</v>
      </c>
      <c r="B2169" s="18" t="s">
        <v>203</v>
      </c>
      <c r="C2169" s="18" t="s">
        <v>206</v>
      </c>
      <c r="D2169" s="18">
        <v>61</v>
      </c>
      <c r="E2169" s="18" t="s">
        <v>41</v>
      </c>
      <c r="F2169" s="18" t="s">
        <v>36</v>
      </c>
      <c r="G2169" s="18">
        <v>69</v>
      </c>
    </row>
    <row r="2170" spans="1:7" x14ac:dyDescent="0.2">
      <c r="A2170" s="18" t="s">
        <v>87</v>
      </c>
      <c r="B2170" s="18" t="s">
        <v>203</v>
      </c>
      <c r="C2170" s="18" t="s">
        <v>206</v>
      </c>
      <c r="D2170" s="18">
        <v>62</v>
      </c>
      <c r="E2170" s="18" t="s">
        <v>42</v>
      </c>
      <c r="F2170" s="18" t="s">
        <v>36</v>
      </c>
      <c r="G2170" s="18">
        <v>2</v>
      </c>
    </row>
    <row r="2171" spans="1:7" x14ac:dyDescent="0.2">
      <c r="A2171" s="18" t="s">
        <v>87</v>
      </c>
      <c r="B2171" s="18" t="s">
        <v>203</v>
      </c>
      <c r="C2171" s="18" t="s">
        <v>206</v>
      </c>
      <c r="D2171" s="18">
        <v>63</v>
      </c>
      <c r="E2171" s="18" t="s">
        <v>43</v>
      </c>
      <c r="F2171" s="18" t="s">
        <v>36</v>
      </c>
      <c r="G2171" s="18">
        <v>1</v>
      </c>
    </row>
    <row r="2172" spans="1:7" x14ac:dyDescent="0.2">
      <c r="A2172" s="18" t="s">
        <v>87</v>
      </c>
      <c r="B2172" s="18" t="s">
        <v>203</v>
      </c>
      <c r="C2172" s="18" t="s">
        <v>206</v>
      </c>
      <c r="D2172" s="18">
        <v>65</v>
      </c>
      <c r="E2172" s="18" t="s">
        <v>79</v>
      </c>
      <c r="F2172" s="18" t="s">
        <v>36</v>
      </c>
      <c r="G2172" s="18">
        <v>9</v>
      </c>
    </row>
    <row r="2173" spans="1:7" x14ac:dyDescent="0.2">
      <c r="A2173" s="18" t="s">
        <v>87</v>
      </c>
      <c r="B2173" s="18" t="s">
        <v>203</v>
      </c>
      <c r="C2173" s="18" t="s">
        <v>206</v>
      </c>
      <c r="D2173" s="18">
        <v>66</v>
      </c>
      <c r="E2173" s="18" t="s">
        <v>64</v>
      </c>
      <c r="F2173" s="18" t="s">
        <v>36</v>
      </c>
      <c r="G2173" s="18">
        <v>5</v>
      </c>
    </row>
    <row r="2174" spans="1:7" x14ac:dyDescent="0.2">
      <c r="A2174" s="18" t="s">
        <v>87</v>
      </c>
      <c r="B2174" s="18" t="s">
        <v>203</v>
      </c>
      <c r="C2174" s="18" t="s">
        <v>206</v>
      </c>
      <c r="D2174" s="18">
        <v>70</v>
      </c>
      <c r="E2174" s="18" t="s">
        <v>40</v>
      </c>
      <c r="F2174" s="18" t="s">
        <v>36</v>
      </c>
      <c r="G2174" s="18">
        <v>141</v>
      </c>
    </row>
    <row r="2175" spans="1:7" x14ac:dyDescent="0.2">
      <c r="A2175" s="18" t="s">
        <v>87</v>
      </c>
      <c r="B2175" s="18" t="s">
        <v>203</v>
      </c>
      <c r="C2175" s="18" t="s">
        <v>206</v>
      </c>
      <c r="D2175" s="18">
        <v>71</v>
      </c>
      <c r="E2175" s="18" t="s">
        <v>41</v>
      </c>
      <c r="F2175" s="18" t="s">
        <v>36</v>
      </c>
      <c r="G2175" s="18">
        <v>3178</v>
      </c>
    </row>
    <row r="2176" spans="1:7" x14ac:dyDescent="0.2">
      <c r="A2176" s="18" t="s">
        <v>87</v>
      </c>
      <c r="B2176" s="18" t="s">
        <v>203</v>
      </c>
      <c r="C2176" s="18" t="s">
        <v>206</v>
      </c>
      <c r="D2176" s="18">
        <v>72</v>
      </c>
      <c r="E2176" s="18" t="s">
        <v>42</v>
      </c>
      <c r="F2176" s="18" t="s">
        <v>36</v>
      </c>
      <c r="G2176" s="18">
        <v>81</v>
      </c>
    </row>
    <row r="2177" spans="1:7" x14ac:dyDescent="0.2">
      <c r="A2177" s="18" t="s">
        <v>87</v>
      </c>
      <c r="B2177" s="18" t="s">
        <v>203</v>
      </c>
      <c r="C2177" s="18" t="s">
        <v>206</v>
      </c>
      <c r="D2177" s="18">
        <v>73</v>
      </c>
      <c r="E2177" s="18" t="s">
        <v>43</v>
      </c>
      <c r="F2177" s="18" t="s">
        <v>36</v>
      </c>
      <c r="G2177" s="18">
        <v>27</v>
      </c>
    </row>
    <row r="2178" spans="1:7" x14ac:dyDescent="0.2">
      <c r="A2178" s="18" t="s">
        <v>87</v>
      </c>
      <c r="B2178" s="18" t="s">
        <v>203</v>
      </c>
      <c r="C2178" s="18" t="s">
        <v>206</v>
      </c>
      <c r="D2178" s="18">
        <v>74</v>
      </c>
      <c r="E2178" s="18" t="s">
        <v>44</v>
      </c>
      <c r="F2178" s="18" t="s">
        <v>36</v>
      </c>
      <c r="G2178" s="18">
        <v>8</v>
      </c>
    </row>
    <row r="2179" spans="1:7" x14ac:dyDescent="0.2">
      <c r="A2179" s="18" t="s">
        <v>87</v>
      </c>
      <c r="B2179" s="18" t="s">
        <v>203</v>
      </c>
      <c r="C2179" s="18" t="s">
        <v>206</v>
      </c>
      <c r="D2179" s="18">
        <v>75</v>
      </c>
      <c r="E2179" s="18" t="s">
        <v>79</v>
      </c>
      <c r="F2179" s="18" t="s">
        <v>36</v>
      </c>
      <c r="G2179" s="18">
        <v>167</v>
      </c>
    </row>
    <row r="2180" spans="1:7" x14ac:dyDescent="0.2">
      <c r="A2180" s="18" t="s">
        <v>87</v>
      </c>
      <c r="B2180" s="18" t="s">
        <v>203</v>
      </c>
      <c r="C2180" s="18" t="s">
        <v>206</v>
      </c>
      <c r="D2180" s="18">
        <v>76</v>
      </c>
      <c r="E2180" s="18" t="s">
        <v>64</v>
      </c>
      <c r="F2180" s="18" t="s">
        <v>36</v>
      </c>
      <c r="G2180" s="18">
        <v>330</v>
      </c>
    </row>
    <row r="2181" spans="1:7" x14ac:dyDescent="0.2">
      <c r="A2181" s="18" t="s">
        <v>87</v>
      </c>
      <c r="B2181" s="18" t="s">
        <v>203</v>
      </c>
      <c r="C2181" s="18" t="s">
        <v>206</v>
      </c>
      <c r="D2181" s="18">
        <v>80</v>
      </c>
      <c r="E2181" s="18" t="s">
        <v>168</v>
      </c>
      <c r="F2181" s="18" t="s">
        <v>36</v>
      </c>
      <c r="G2181" s="18">
        <v>437</v>
      </c>
    </row>
    <row r="2182" spans="1:7" x14ac:dyDescent="0.2">
      <c r="A2182" s="18" t="s">
        <v>87</v>
      </c>
      <c r="B2182" s="18" t="s">
        <v>203</v>
      </c>
      <c r="C2182" s="18" t="s">
        <v>206</v>
      </c>
      <c r="D2182" s="18">
        <v>81</v>
      </c>
      <c r="E2182" s="18" t="s">
        <v>46</v>
      </c>
      <c r="F2182" s="18" t="s">
        <v>36</v>
      </c>
      <c r="G2182" s="18">
        <v>941</v>
      </c>
    </row>
    <row r="2183" spans="1:7" x14ac:dyDescent="0.2">
      <c r="A2183" s="18" t="s">
        <v>87</v>
      </c>
      <c r="B2183" s="18" t="s">
        <v>203</v>
      </c>
      <c r="C2183" s="18" t="s">
        <v>206</v>
      </c>
      <c r="D2183" s="18">
        <v>82</v>
      </c>
      <c r="E2183" s="18" t="s">
        <v>47</v>
      </c>
      <c r="F2183" s="18" t="s">
        <v>36</v>
      </c>
      <c r="G2183" s="18">
        <v>828</v>
      </c>
    </row>
    <row r="2184" spans="1:7" x14ac:dyDescent="0.2">
      <c r="A2184" s="18" t="s">
        <v>87</v>
      </c>
      <c r="B2184" s="18" t="s">
        <v>203</v>
      </c>
      <c r="C2184" s="18" t="s">
        <v>206</v>
      </c>
      <c r="D2184" s="18">
        <v>83</v>
      </c>
      <c r="E2184" s="18" t="s">
        <v>48</v>
      </c>
      <c r="F2184" s="18" t="s">
        <v>36</v>
      </c>
      <c r="G2184" s="18">
        <v>2919</v>
      </c>
    </row>
    <row r="2185" spans="1:7" x14ac:dyDescent="0.2">
      <c r="A2185" s="18" t="s">
        <v>87</v>
      </c>
      <c r="B2185" s="18" t="s">
        <v>203</v>
      </c>
      <c r="C2185" s="18" t="s">
        <v>206</v>
      </c>
      <c r="D2185" s="18">
        <v>84</v>
      </c>
      <c r="E2185" s="18" t="s">
        <v>49</v>
      </c>
      <c r="F2185" s="18" t="s">
        <v>36</v>
      </c>
      <c r="G2185" s="18">
        <v>132</v>
      </c>
    </row>
    <row r="2186" spans="1:7" x14ac:dyDescent="0.2">
      <c r="A2186" s="18" t="s">
        <v>87</v>
      </c>
      <c r="B2186" s="18" t="s">
        <v>203</v>
      </c>
      <c r="C2186" s="18" t="s">
        <v>206</v>
      </c>
      <c r="D2186" s="18">
        <v>85</v>
      </c>
      <c r="E2186" s="18" t="s">
        <v>64</v>
      </c>
      <c r="F2186" s="18" t="s">
        <v>36</v>
      </c>
      <c r="G2186" s="18">
        <v>283</v>
      </c>
    </row>
    <row r="2187" spans="1:7" x14ac:dyDescent="0.2">
      <c r="A2187" s="18" t="s">
        <v>87</v>
      </c>
      <c r="B2187" s="18" t="s">
        <v>203</v>
      </c>
      <c r="C2187" s="18" t="s">
        <v>206</v>
      </c>
      <c r="D2187" s="18">
        <v>90</v>
      </c>
      <c r="E2187" s="18" t="s">
        <v>169</v>
      </c>
      <c r="F2187" s="18" t="s">
        <v>36</v>
      </c>
      <c r="G2187" s="18">
        <v>207</v>
      </c>
    </row>
    <row r="2188" spans="1:7" x14ac:dyDescent="0.2">
      <c r="A2188" s="18" t="s">
        <v>87</v>
      </c>
      <c r="B2188" s="18" t="s">
        <v>203</v>
      </c>
      <c r="C2188" s="18" t="s">
        <v>206</v>
      </c>
      <c r="D2188" s="18">
        <v>91</v>
      </c>
      <c r="E2188" s="18" t="s">
        <v>51</v>
      </c>
      <c r="F2188" s="18" t="s">
        <v>36</v>
      </c>
      <c r="G2188" s="18">
        <v>75</v>
      </c>
    </row>
    <row r="2189" spans="1:7" x14ac:dyDescent="0.2">
      <c r="A2189" s="18" t="s">
        <v>87</v>
      </c>
      <c r="B2189" s="18" t="s">
        <v>203</v>
      </c>
      <c r="C2189" s="18" t="s">
        <v>206</v>
      </c>
      <c r="D2189" s="18">
        <v>92</v>
      </c>
      <c r="E2189" s="18" t="s">
        <v>170</v>
      </c>
      <c r="F2189" s="18" t="s">
        <v>36</v>
      </c>
      <c r="G2189" s="18">
        <v>13</v>
      </c>
    </row>
    <row r="2190" spans="1:7" x14ac:dyDescent="0.2">
      <c r="A2190" s="18" t="s">
        <v>87</v>
      </c>
      <c r="B2190" s="18" t="s">
        <v>203</v>
      </c>
      <c r="C2190" s="18" t="s">
        <v>206</v>
      </c>
      <c r="D2190" s="18">
        <v>93</v>
      </c>
      <c r="E2190" s="18" t="s">
        <v>75</v>
      </c>
      <c r="F2190" s="18" t="s">
        <v>36</v>
      </c>
      <c r="G2190" s="18">
        <v>18</v>
      </c>
    </row>
    <row r="2191" spans="1:7" x14ac:dyDescent="0.2">
      <c r="A2191" s="18" t="s">
        <v>87</v>
      </c>
      <c r="B2191" s="18" t="s">
        <v>203</v>
      </c>
      <c r="C2191" s="18" t="s">
        <v>206</v>
      </c>
      <c r="D2191" s="18">
        <v>94</v>
      </c>
      <c r="E2191" s="18" t="s">
        <v>80</v>
      </c>
      <c r="F2191" s="18" t="s">
        <v>36</v>
      </c>
      <c r="G2191" s="18">
        <v>115</v>
      </c>
    </row>
    <row r="2192" spans="1:7" x14ac:dyDescent="0.2">
      <c r="A2192" s="18" t="s">
        <v>87</v>
      </c>
      <c r="B2192" s="18" t="s">
        <v>203</v>
      </c>
      <c r="C2192" s="18" t="s">
        <v>206</v>
      </c>
      <c r="D2192" s="18">
        <v>95</v>
      </c>
      <c r="E2192" s="18" t="s">
        <v>64</v>
      </c>
      <c r="F2192" s="18" t="s">
        <v>36</v>
      </c>
      <c r="G2192" s="18">
        <v>147</v>
      </c>
    </row>
    <row r="2193" spans="1:7" x14ac:dyDescent="0.2">
      <c r="A2193" s="18" t="s">
        <v>87</v>
      </c>
      <c r="B2193" s="18" t="s">
        <v>203</v>
      </c>
      <c r="C2193" s="18" t="s">
        <v>207</v>
      </c>
      <c r="D2193" s="18">
        <v>10</v>
      </c>
      <c r="E2193" s="18" t="s">
        <v>32</v>
      </c>
      <c r="F2193" s="18" t="s">
        <v>33</v>
      </c>
      <c r="G2193" s="18">
        <v>750</v>
      </c>
    </row>
    <row r="2194" spans="1:7" x14ac:dyDescent="0.2">
      <c r="A2194" s="18" t="s">
        <v>87</v>
      </c>
      <c r="B2194" s="18" t="s">
        <v>203</v>
      </c>
      <c r="C2194" s="18" t="s">
        <v>207</v>
      </c>
      <c r="D2194" s="18">
        <v>100</v>
      </c>
      <c r="E2194" s="18" t="s">
        <v>167</v>
      </c>
      <c r="F2194" s="18" t="s">
        <v>36</v>
      </c>
      <c r="G2194" s="18">
        <v>3382</v>
      </c>
    </row>
    <row r="2195" spans="1:7" x14ac:dyDescent="0.2">
      <c r="A2195" s="18" t="s">
        <v>87</v>
      </c>
      <c r="B2195" s="18" t="s">
        <v>203</v>
      </c>
      <c r="C2195" s="18" t="s">
        <v>207</v>
      </c>
      <c r="D2195" s="18">
        <v>11</v>
      </c>
      <c r="E2195" s="18" t="s">
        <v>134</v>
      </c>
      <c r="F2195" s="18" t="s">
        <v>33</v>
      </c>
      <c r="G2195" s="18">
        <v>292</v>
      </c>
    </row>
    <row r="2196" spans="1:7" x14ac:dyDescent="0.2">
      <c r="A2196" s="18" t="s">
        <v>87</v>
      </c>
      <c r="B2196" s="18" t="s">
        <v>203</v>
      </c>
      <c r="C2196" s="18" t="s">
        <v>207</v>
      </c>
      <c r="D2196" s="18">
        <v>110</v>
      </c>
      <c r="E2196" s="18" t="s">
        <v>54</v>
      </c>
      <c r="F2196" s="18" t="s">
        <v>55</v>
      </c>
      <c r="G2196" s="18">
        <v>332</v>
      </c>
    </row>
    <row r="2197" spans="1:7" x14ac:dyDescent="0.2">
      <c r="A2197" s="18" t="s">
        <v>87</v>
      </c>
      <c r="B2197" s="18" t="s">
        <v>203</v>
      </c>
      <c r="C2197" s="18" t="s">
        <v>207</v>
      </c>
      <c r="D2197" s="18">
        <v>111</v>
      </c>
      <c r="E2197" s="18" t="s">
        <v>56</v>
      </c>
      <c r="F2197" s="18" t="s">
        <v>55</v>
      </c>
      <c r="G2197" s="18">
        <v>687</v>
      </c>
    </row>
    <row r="2198" spans="1:7" x14ac:dyDescent="0.2">
      <c r="A2198" s="18" t="s">
        <v>87</v>
      </c>
      <c r="B2198" s="18" t="s">
        <v>203</v>
      </c>
      <c r="C2198" s="18" t="s">
        <v>207</v>
      </c>
      <c r="D2198" s="18">
        <v>112</v>
      </c>
      <c r="E2198" s="18" t="s">
        <v>57</v>
      </c>
      <c r="F2198" s="18" t="s">
        <v>55</v>
      </c>
      <c r="G2198" s="18">
        <v>688</v>
      </c>
    </row>
    <row r="2199" spans="1:7" x14ac:dyDescent="0.2">
      <c r="A2199" s="18" t="s">
        <v>87</v>
      </c>
      <c r="B2199" s="18" t="s">
        <v>203</v>
      </c>
      <c r="C2199" s="18" t="s">
        <v>207</v>
      </c>
      <c r="D2199" s="18">
        <v>113</v>
      </c>
      <c r="E2199" s="18" t="s">
        <v>73</v>
      </c>
      <c r="F2199" s="18" t="s">
        <v>55</v>
      </c>
      <c r="G2199" s="18">
        <v>878</v>
      </c>
    </row>
    <row r="2200" spans="1:7" x14ac:dyDescent="0.2">
      <c r="A2200" s="18" t="s">
        <v>87</v>
      </c>
      <c r="B2200" s="18" t="s">
        <v>203</v>
      </c>
      <c r="C2200" s="18" t="s">
        <v>207</v>
      </c>
      <c r="D2200" s="18">
        <v>120</v>
      </c>
      <c r="E2200" s="18" t="s">
        <v>58</v>
      </c>
      <c r="F2200" s="18" t="s">
        <v>55</v>
      </c>
      <c r="G2200" s="18">
        <v>581</v>
      </c>
    </row>
    <row r="2201" spans="1:7" x14ac:dyDescent="0.2">
      <c r="A2201" s="18" t="s">
        <v>87</v>
      </c>
      <c r="B2201" s="18" t="s">
        <v>203</v>
      </c>
      <c r="C2201" s="18" t="s">
        <v>207</v>
      </c>
      <c r="D2201" s="18">
        <v>121</v>
      </c>
      <c r="E2201" s="18" t="s">
        <v>59</v>
      </c>
      <c r="F2201" s="18" t="s">
        <v>55</v>
      </c>
      <c r="G2201" s="18">
        <v>1467</v>
      </c>
    </row>
    <row r="2202" spans="1:7" x14ac:dyDescent="0.2">
      <c r="A2202" s="18" t="s">
        <v>87</v>
      </c>
      <c r="B2202" s="18" t="s">
        <v>203</v>
      </c>
      <c r="C2202" s="18" t="s">
        <v>207</v>
      </c>
      <c r="D2202" s="18">
        <v>122</v>
      </c>
      <c r="E2202" s="18" t="s">
        <v>74</v>
      </c>
      <c r="F2202" s="18" t="s">
        <v>55</v>
      </c>
      <c r="G2202" s="18">
        <v>125</v>
      </c>
    </row>
    <row r="2203" spans="1:7" x14ac:dyDescent="0.2">
      <c r="A2203" s="18" t="s">
        <v>87</v>
      </c>
      <c r="B2203" s="18" t="s">
        <v>203</v>
      </c>
      <c r="C2203" s="18" t="s">
        <v>207</v>
      </c>
      <c r="D2203" s="18">
        <v>123</v>
      </c>
      <c r="E2203" s="18" t="s">
        <v>75</v>
      </c>
      <c r="F2203" s="18" t="s">
        <v>55</v>
      </c>
      <c r="G2203" s="18">
        <v>1863</v>
      </c>
    </row>
    <row r="2204" spans="1:7" x14ac:dyDescent="0.2">
      <c r="A2204" s="18" t="s">
        <v>87</v>
      </c>
      <c r="B2204" s="18" t="s">
        <v>203</v>
      </c>
      <c r="C2204" s="18" t="s">
        <v>207</v>
      </c>
      <c r="D2204" s="18">
        <v>13</v>
      </c>
      <c r="E2204" s="18" t="s">
        <v>135</v>
      </c>
      <c r="F2204" s="18" t="s">
        <v>33</v>
      </c>
      <c r="G2204" s="18">
        <v>803</v>
      </c>
    </row>
    <row r="2205" spans="1:7" x14ac:dyDescent="0.2">
      <c r="A2205" s="18" t="s">
        <v>87</v>
      </c>
      <c r="B2205" s="18" t="s">
        <v>203</v>
      </c>
      <c r="C2205" s="18" t="s">
        <v>207</v>
      </c>
      <c r="D2205" s="18">
        <v>130</v>
      </c>
      <c r="E2205" s="18" t="s">
        <v>60</v>
      </c>
      <c r="F2205" s="18" t="s">
        <v>55</v>
      </c>
      <c r="G2205" s="18">
        <v>3202</v>
      </c>
    </row>
    <row r="2206" spans="1:7" x14ac:dyDescent="0.2">
      <c r="A2206" s="18" t="s">
        <v>87</v>
      </c>
      <c r="B2206" s="18" t="s">
        <v>203</v>
      </c>
      <c r="C2206" s="18" t="s">
        <v>207</v>
      </c>
      <c r="D2206" s="18">
        <v>131</v>
      </c>
      <c r="E2206" s="18" t="s">
        <v>61</v>
      </c>
      <c r="F2206" s="18" t="s">
        <v>55</v>
      </c>
      <c r="G2206" s="18">
        <v>48</v>
      </c>
    </row>
    <row r="2207" spans="1:7" x14ac:dyDescent="0.2">
      <c r="A2207" s="18" t="s">
        <v>87</v>
      </c>
      <c r="B2207" s="18" t="s">
        <v>203</v>
      </c>
      <c r="C2207" s="18" t="s">
        <v>207</v>
      </c>
      <c r="D2207" s="18">
        <v>132</v>
      </c>
      <c r="E2207" s="18" t="s">
        <v>46</v>
      </c>
      <c r="F2207" s="18" t="s">
        <v>55</v>
      </c>
      <c r="G2207" s="18">
        <v>961</v>
      </c>
    </row>
    <row r="2208" spans="1:7" x14ac:dyDescent="0.2">
      <c r="A2208" s="18" t="s">
        <v>87</v>
      </c>
      <c r="B2208" s="18" t="s">
        <v>203</v>
      </c>
      <c r="C2208" s="18" t="s">
        <v>207</v>
      </c>
      <c r="D2208" s="18">
        <v>133</v>
      </c>
      <c r="E2208" s="18" t="s">
        <v>62</v>
      </c>
      <c r="F2208" s="18" t="s">
        <v>55</v>
      </c>
      <c r="G2208" s="18">
        <v>462</v>
      </c>
    </row>
    <row r="2209" spans="1:7" x14ac:dyDescent="0.2">
      <c r="A2209" s="18" t="s">
        <v>87</v>
      </c>
      <c r="B2209" s="18" t="s">
        <v>203</v>
      </c>
      <c r="C2209" s="18" t="s">
        <v>207</v>
      </c>
      <c r="D2209" s="18">
        <v>134</v>
      </c>
      <c r="E2209" s="18" t="s">
        <v>76</v>
      </c>
      <c r="F2209" s="18" t="s">
        <v>55</v>
      </c>
      <c r="G2209" s="18">
        <v>726</v>
      </c>
    </row>
    <row r="2210" spans="1:7" x14ac:dyDescent="0.2">
      <c r="A2210" s="18" t="s">
        <v>87</v>
      </c>
      <c r="B2210" s="18" t="s">
        <v>203</v>
      </c>
      <c r="C2210" s="18" t="s">
        <v>207</v>
      </c>
      <c r="D2210" s="18">
        <v>135</v>
      </c>
      <c r="E2210" s="18" t="s">
        <v>79</v>
      </c>
      <c r="F2210" s="18" t="s">
        <v>55</v>
      </c>
      <c r="G2210" s="18">
        <v>83</v>
      </c>
    </row>
    <row r="2211" spans="1:7" x14ac:dyDescent="0.2">
      <c r="A2211" s="18" t="s">
        <v>87</v>
      </c>
      <c r="B2211" s="18" t="s">
        <v>203</v>
      </c>
      <c r="C2211" s="18" t="s">
        <v>207</v>
      </c>
      <c r="D2211" s="18">
        <v>14</v>
      </c>
      <c r="E2211" s="18" t="s">
        <v>75</v>
      </c>
      <c r="F2211" s="18" t="s">
        <v>33</v>
      </c>
      <c r="G2211" s="18">
        <v>13</v>
      </c>
    </row>
    <row r="2212" spans="1:7" x14ac:dyDescent="0.2">
      <c r="A2212" s="18" t="s">
        <v>87</v>
      </c>
      <c r="B2212" s="18" t="s">
        <v>203</v>
      </c>
      <c r="C2212" s="18" t="s">
        <v>207</v>
      </c>
      <c r="D2212" s="18">
        <v>140</v>
      </c>
      <c r="E2212" s="18" t="s">
        <v>63</v>
      </c>
      <c r="F2212" s="18" t="s">
        <v>55</v>
      </c>
      <c r="G2212" s="18">
        <v>152</v>
      </c>
    </row>
    <row r="2213" spans="1:7" x14ac:dyDescent="0.2">
      <c r="A2213" s="18" t="s">
        <v>87</v>
      </c>
      <c r="B2213" s="18" t="s">
        <v>203</v>
      </c>
      <c r="C2213" s="18" t="s">
        <v>207</v>
      </c>
      <c r="D2213" s="18">
        <v>141</v>
      </c>
      <c r="E2213" s="18" t="s">
        <v>64</v>
      </c>
      <c r="F2213" s="18" t="s">
        <v>55</v>
      </c>
      <c r="G2213" s="18">
        <v>2714</v>
      </c>
    </row>
    <row r="2214" spans="1:7" x14ac:dyDescent="0.2">
      <c r="A2214" s="18" t="s">
        <v>87</v>
      </c>
      <c r="B2214" s="18" t="s">
        <v>203</v>
      </c>
      <c r="C2214" s="18" t="s">
        <v>207</v>
      </c>
      <c r="D2214" s="18">
        <v>142</v>
      </c>
      <c r="E2214" s="18" t="s">
        <v>117</v>
      </c>
      <c r="F2214" s="18" t="s">
        <v>55</v>
      </c>
      <c r="G2214" s="18">
        <v>1504</v>
      </c>
    </row>
    <row r="2215" spans="1:7" x14ac:dyDescent="0.2">
      <c r="A2215" s="18" t="s">
        <v>87</v>
      </c>
      <c r="B2215" s="18" t="s">
        <v>203</v>
      </c>
      <c r="C2215" s="18" t="s">
        <v>207</v>
      </c>
      <c r="D2215" s="18">
        <v>143</v>
      </c>
      <c r="E2215" s="18" t="s">
        <v>77</v>
      </c>
      <c r="F2215" s="18" t="s">
        <v>55</v>
      </c>
      <c r="G2215" s="18">
        <v>277</v>
      </c>
    </row>
    <row r="2216" spans="1:7" x14ac:dyDescent="0.2">
      <c r="A2216" s="18" t="s">
        <v>87</v>
      </c>
      <c r="B2216" s="18" t="s">
        <v>203</v>
      </c>
      <c r="C2216" s="18" t="s">
        <v>207</v>
      </c>
      <c r="D2216" s="18">
        <v>144</v>
      </c>
      <c r="E2216" s="18" t="s">
        <v>81</v>
      </c>
      <c r="F2216" s="18" t="s">
        <v>55</v>
      </c>
      <c r="G2216" s="18">
        <v>328</v>
      </c>
    </row>
    <row r="2217" spans="1:7" x14ac:dyDescent="0.2">
      <c r="A2217" s="18" t="s">
        <v>87</v>
      </c>
      <c r="B2217" s="18" t="s">
        <v>203</v>
      </c>
      <c r="C2217" s="18" t="s">
        <v>207</v>
      </c>
      <c r="D2217" s="18">
        <v>15</v>
      </c>
      <c r="E2217" s="18" t="s">
        <v>64</v>
      </c>
      <c r="F2217" s="18" t="s">
        <v>33</v>
      </c>
      <c r="G2217" s="18">
        <v>75</v>
      </c>
    </row>
    <row r="2218" spans="1:7" x14ac:dyDescent="0.2">
      <c r="A2218" s="18" t="s">
        <v>87</v>
      </c>
      <c r="B2218" s="18" t="s">
        <v>203</v>
      </c>
      <c r="C2218" s="18" t="s">
        <v>207</v>
      </c>
      <c r="D2218" s="18">
        <v>20</v>
      </c>
      <c r="E2218" s="18" t="s">
        <v>35</v>
      </c>
      <c r="F2218" s="18" t="s">
        <v>36</v>
      </c>
      <c r="G2218" s="18">
        <v>3756</v>
      </c>
    </row>
    <row r="2219" spans="1:7" x14ac:dyDescent="0.2">
      <c r="A2219" s="18" t="s">
        <v>87</v>
      </c>
      <c r="B2219" s="18" t="s">
        <v>203</v>
      </c>
      <c r="C2219" s="18" t="s">
        <v>207</v>
      </c>
      <c r="D2219" s="18">
        <v>21</v>
      </c>
      <c r="E2219" s="18" t="s">
        <v>37</v>
      </c>
      <c r="F2219" s="18" t="s">
        <v>36</v>
      </c>
      <c r="G2219" s="18">
        <v>2074</v>
      </c>
    </row>
    <row r="2220" spans="1:7" x14ac:dyDescent="0.2">
      <c r="A2220" s="18" t="s">
        <v>87</v>
      </c>
      <c r="B2220" s="18" t="s">
        <v>203</v>
      </c>
      <c r="C2220" s="18" t="s">
        <v>207</v>
      </c>
      <c r="D2220" s="18">
        <v>22</v>
      </c>
      <c r="E2220" s="18" t="s">
        <v>38</v>
      </c>
      <c r="F2220" s="18" t="s">
        <v>36</v>
      </c>
      <c r="G2220" s="18">
        <v>1296</v>
      </c>
    </row>
    <row r="2221" spans="1:7" x14ac:dyDescent="0.2">
      <c r="A2221" s="18" t="s">
        <v>87</v>
      </c>
      <c r="B2221" s="18" t="s">
        <v>203</v>
      </c>
      <c r="C2221" s="18" t="s">
        <v>207</v>
      </c>
      <c r="D2221" s="18">
        <v>23</v>
      </c>
      <c r="E2221" s="18" t="s">
        <v>39</v>
      </c>
      <c r="F2221" s="18" t="s">
        <v>36</v>
      </c>
      <c r="G2221" s="18">
        <v>8582</v>
      </c>
    </row>
    <row r="2222" spans="1:7" x14ac:dyDescent="0.2">
      <c r="A2222" s="18" t="s">
        <v>87</v>
      </c>
      <c r="B2222" s="18" t="s">
        <v>203</v>
      </c>
      <c r="C2222" s="18" t="s">
        <v>207</v>
      </c>
      <c r="D2222" s="18">
        <v>24</v>
      </c>
      <c r="E2222" s="18" t="s">
        <v>64</v>
      </c>
      <c r="F2222" s="18" t="s">
        <v>36</v>
      </c>
      <c r="G2222" s="18">
        <v>1058</v>
      </c>
    </row>
    <row r="2223" spans="1:7" x14ac:dyDescent="0.2">
      <c r="A2223" s="18" t="s">
        <v>87</v>
      </c>
      <c r="B2223" s="18" t="s">
        <v>203</v>
      </c>
      <c r="C2223" s="18" t="s">
        <v>207</v>
      </c>
      <c r="D2223" s="18">
        <v>25</v>
      </c>
      <c r="E2223" s="18" t="s">
        <v>35</v>
      </c>
      <c r="F2223" s="18" t="s">
        <v>36</v>
      </c>
      <c r="G2223" s="18">
        <v>23</v>
      </c>
    </row>
    <row r="2224" spans="1:7" x14ac:dyDescent="0.2">
      <c r="A2224" s="18" t="s">
        <v>87</v>
      </c>
      <c r="B2224" s="18" t="s">
        <v>203</v>
      </c>
      <c r="C2224" s="18" t="s">
        <v>207</v>
      </c>
      <c r="D2224" s="18">
        <v>26</v>
      </c>
      <c r="E2224" s="18" t="s">
        <v>64</v>
      </c>
      <c r="F2224" s="18" t="s">
        <v>36</v>
      </c>
      <c r="G2224" s="18">
        <v>5</v>
      </c>
    </row>
    <row r="2225" spans="1:7" x14ac:dyDescent="0.2">
      <c r="A2225" s="18" t="s">
        <v>87</v>
      </c>
      <c r="B2225" s="18" t="s">
        <v>203</v>
      </c>
      <c r="C2225" s="18" t="s">
        <v>207</v>
      </c>
      <c r="D2225" s="18">
        <v>30</v>
      </c>
      <c r="E2225" s="18" t="s">
        <v>40</v>
      </c>
      <c r="F2225" s="18" t="s">
        <v>36</v>
      </c>
      <c r="G2225" s="18">
        <v>367</v>
      </c>
    </row>
    <row r="2226" spans="1:7" x14ac:dyDescent="0.2">
      <c r="A2226" s="18" t="s">
        <v>87</v>
      </c>
      <c r="B2226" s="18" t="s">
        <v>203</v>
      </c>
      <c r="C2226" s="18" t="s">
        <v>207</v>
      </c>
      <c r="D2226" s="18">
        <v>31</v>
      </c>
      <c r="E2226" s="18" t="s">
        <v>41</v>
      </c>
      <c r="F2226" s="18" t="s">
        <v>36</v>
      </c>
      <c r="G2226" s="18">
        <v>7785</v>
      </c>
    </row>
    <row r="2227" spans="1:7" x14ac:dyDescent="0.2">
      <c r="A2227" s="18" t="s">
        <v>87</v>
      </c>
      <c r="B2227" s="18" t="s">
        <v>203</v>
      </c>
      <c r="C2227" s="18" t="s">
        <v>207</v>
      </c>
      <c r="D2227" s="18">
        <v>32</v>
      </c>
      <c r="E2227" s="18" t="s">
        <v>42</v>
      </c>
      <c r="F2227" s="18" t="s">
        <v>36</v>
      </c>
      <c r="G2227" s="18">
        <v>106</v>
      </c>
    </row>
    <row r="2228" spans="1:7" x14ac:dyDescent="0.2">
      <c r="A2228" s="18" t="s">
        <v>87</v>
      </c>
      <c r="B2228" s="18" t="s">
        <v>203</v>
      </c>
      <c r="C2228" s="18" t="s">
        <v>207</v>
      </c>
      <c r="D2228" s="18">
        <v>33</v>
      </c>
      <c r="E2228" s="18" t="s">
        <v>43</v>
      </c>
      <c r="F2228" s="18" t="s">
        <v>36</v>
      </c>
      <c r="G2228" s="18">
        <v>121</v>
      </c>
    </row>
    <row r="2229" spans="1:7" x14ac:dyDescent="0.2">
      <c r="A2229" s="18" t="s">
        <v>87</v>
      </c>
      <c r="B2229" s="18" t="s">
        <v>203</v>
      </c>
      <c r="C2229" s="18" t="s">
        <v>207</v>
      </c>
      <c r="D2229" s="18">
        <v>34</v>
      </c>
      <c r="E2229" s="18" t="s">
        <v>44</v>
      </c>
      <c r="F2229" s="18" t="s">
        <v>36</v>
      </c>
      <c r="G2229" s="18">
        <v>30</v>
      </c>
    </row>
    <row r="2230" spans="1:7" x14ac:dyDescent="0.2">
      <c r="A2230" s="18" t="s">
        <v>87</v>
      </c>
      <c r="B2230" s="18" t="s">
        <v>203</v>
      </c>
      <c r="C2230" s="18" t="s">
        <v>207</v>
      </c>
      <c r="D2230" s="18">
        <v>35</v>
      </c>
      <c r="E2230" s="18" t="s">
        <v>79</v>
      </c>
      <c r="F2230" s="18" t="s">
        <v>36</v>
      </c>
      <c r="G2230" s="18">
        <v>246</v>
      </c>
    </row>
    <row r="2231" spans="1:7" x14ac:dyDescent="0.2">
      <c r="A2231" s="18" t="s">
        <v>87</v>
      </c>
      <c r="B2231" s="18" t="s">
        <v>203</v>
      </c>
      <c r="C2231" s="18" t="s">
        <v>207</v>
      </c>
      <c r="D2231" s="18">
        <v>36</v>
      </c>
      <c r="E2231" s="18" t="s">
        <v>64</v>
      </c>
      <c r="F2231" s="18" t="s">
        <v>36</v>
      </c>
      <c r="G2231" s="18">
        <v>520</v>
      </c>
    </row>
    <row r="2232" spans="1:7" x14ac:dyDescent="0.2">
      <c r="A2232" s="18" t="s">
        <v>87</v>
      </c>
      <c r="B2232" s="18" t="s">
        <v>203</v>
      </c>
      <c r="C2232" s="18" t="s">
        <v>207</v>
      </c>
      <c r="D2232" s="18">
        <v>40</v>
      </c>
      <c r="E2232" s="18" t="s">
        <v>40</v>
      </c>
      <c r="F2232" s="18" t="s">
        <v>36</v>
      </c>
      <c r="G2232" s="18">
        <v>13</v>
      </c>
    </row>
    <row r="2233" spans="1:7" x14ac:dyDescent="0.2">
      <c r="A2233" s="18" t="s">
        <v>87</v>
      </c>
      <c r="B2233" s="18" t="s">
        <v>203</v>
      </c>
      <c r="C2233" s="18" t="s">
        <v>207</v>
      </c>
      <c r="D2233" s="18">
        <v>41</v>
      </c>
      <c r="E2233" s="18" t="s">
        <v>41</v>
      </c>
      <c r="F2233" s="18" t="s">
        <v>36</v>
      </c>
      <c r="G2233" s="18">
        <v>165</v>
      </c>
    </row>
    <row r="2234" spans="1:7" x14ac:dyDescent="0.2">
      <c r="A2234" s="18" t="s">
        <v>87</v>
      </c>
      <c r="B2234" s="18" t="s">
        <v>203</v>
      </c>
      <c r="C2234" s="18" t="s">
        <v>207</v>
      </c>
      <c r="D2234" s="18">
        <v>42</v>
      </c>
      <c r="E2234" s="18" t="s">
        <v>42</v>
      </c>
      <c r="F2234" s="18" t="s">
        <v>36</v>
      </c>
      <c r="G2234" s="18">
        <v>12</v>
      </c>
    </row>
    <row r="2235" spans="1:7" x14ac:dyDescent="0.2">
      <c r="A2235" s="18" t="s">
        <v>87</v>
      </c>
      <c r="B2235" s="18" t="s">
        <v>203</v>
      </c>
      <c r="C2235" s="18" t="s">
        <v>207</v>
      </c>
      <c r="D2235" s="18">
        <v>44</v>
      </c>
      <c r="E2235" s="18" t="s">
        <v>44</v>
      </c>
      <c r="F2235" s="18" t="s">
        <v>36</v>
      </c>
      <c r="G2235" s="18">
        <v>1</v>
      </c>
    </row>
    <row r="2236" spans="1:7" x14ac:dyDescent="0.2">
      <c r="A2236" s="18" t="s">
        <v>87</v>
      </c>
      <c r="B2236" s="18" t="s">
        <v>203</v>
      </c>
      <c r="C2236" s="18" t="s">
        <v>207</v>
      </c>
      <c r="D2236" s="18">
        <v>45</v>
      </c>
      <c r="E2236" s="18" t="s">
        <v>79</v>
      </c>
      <c r="F2236" s="18" t="s">
        <v>36</v>
      </c>
      <c r="G2236" s="18">
        <v>7</v>
      </c>
    </row>
    <row r="2237" spans="1:7" x14ac:dyDescent="0.2">
      <c r="A2237" s="18" t="s">
        <v>87</v>
      </c>
      <c r="B2237" s="18" t="s">
        <v>203</v>
      </c>
      <c r="C2237" s="18" t="s">
        <v>207</v>
      </c>
      <c r="D2237" s="18">
        <v>46</v>
      </c>
      <c r="E2237" s="18" t="s">
        <v>64</v>
      </c>
      <c r="F2237" s="18" t="s">
        <v>36</v>
      </c>
      <c r="G2237" s="18">
        <v>44</v>
      </c>
    </row>
    <row r="2238" spans="1:7" x14ac:dyDescent="0.2">
      <c r="A2238" s="18" t="s">
        <v>87</v>
      </c>
      <c r="B2238" s="18" t="s">
        <v>203</v>
      </c>
      <c r="C2238" s="18" t="s">
        <v>207</v>
      </c>
      <c r="D2238" s="18">
        <v>50</v>
      </c>
      <c r="E2238" s="18" t="s">
        <v>40</v>
      </c>
      <c r="F2238" s="18" t="s">
        <v>36</v>
      </c>
      <c r="G2238" s="18">
        <v>10</v>
      </c>
    </row>
    <row r="2239" spans="1:7" x14ac:dyDescent="0.2">
      <c r="A2239" s="18" t="s">
        <v>87</v>
      </c>
      <c r="B2239" s="18" t="s">
        <v>203</v>
      </c>
      <c r="C2239" s="18" t="s">
        <v>207</v>
      </c>
      <c r="D2239" s="18">
        <v>51</v>
      </c>
      <c r="E2239" s="18" t="s">
        <v>41</v>
      </c>
      <c r="F2239" s="18" t="s">
        <v>36</v>
      </c>
      <c r="G2239" s="18">
        <v>246</v>
      </c>
    </row>
    <row r="2240" spans="1:7" x14ac:dyDescent="0.2">
      <c r="A2240" s="18" t="s">
        <v>87</v>
      </c>
      <c r="B2240" s="18" t="s">
        <v>203</v>
      </c>
      <c r="C2240" s="18" t="s">
        <v>207</v>
      </c>
      <c r="D2240" s="18">
        <v>52</v>
      </c>
      <c r="E2240" s="18" t="s">
        <v>42</v>
      </c>
      <c r="F2240" s="18" t="s">
        <v>36</v>
      </c>
      <c r="G2240" s="18">
        <v>7</v>
      </c>
    </row>
    <row r="2241" spans="1:7" x14ac:dyDescent="0.2">
      <c r="A2241" s="18" t="s">
        <v>87</v>
      </c>
      <c r="B2241" s="18" t="s">
        <v>203</v>
      </c>
      <c r="C2241" s="18" t="s">
        <v>207</v>
      </c>
      <c r="D2241" s="18">
        <v>53</v>
      </c>
      <c r="E2241" s="18" t="s">
        <v>43</v>
      </c>
      <c r="F2241" s="18" t="s">
        <v>36</v>
      </c>
      <c r="G2241" s="18">
        <v>51</v>
      </c>
    </row>
    <row r="2242" spans="1:7" x14ac:dyDescent="0.2">
      <c r="A2242" s="18" t="s">
        <v>87</v>
      </c>
      <c r="B2242" s="18" t="s">
        <v>203</v>
      </c>
      <c r="C2242" s="18" t="s">
        <v>207</v>
      </c>
      <c r="D2242" s="18">
        <v>54</v>
      </c>
      <c r="E2242" s="18" t="s">
        <v>44</v>
      </c>
      <c r="F2242" s="18" t="s">
        <v>36</v>
      </c>
      <c r="G2242" s="18">
        <v>4</v>
      </c>
    </row>
    <row r="2243" spans="1:7" x14ac:dyDescent="0.2">
      <c r="A2243" s="18" t="s">
        <v>87</v>
      </c>
      <c r="B2243" s="18" t="s">
        <v>203</v>
      </c>
      <c r="C2243" s="18" t="s">
        <v>207</v>
      </c>
      <c r="D2243" s="18">
        <v>55</v>
      </c>
      <c r="E2243" s="18" t="s">
        <v>79</v>
      </c>
      <c r="F2243" s="18" t="s">
        <v>36</v>
      </c>
      <c r="G2243" s="18">
        <v>22</v>
      </c>
    </row>
    <row r="2244" spans="1:7" x14ac:dyDescent="0.2">
      <c r="A2244" s="18" t="s">
        <v>87</v>
      </c>
      <c r="B2244" s="18" t="s">
        <v>203</v>
      </c>
      <c r="C2244" s="18" t="s">
        <v>207</v>
      </c>
      <c r="D2244" s="18">
        <v>56</v>
      </c>
      <c r="E2244" s="18" t="s">
        <v>64</v>
      </c>
      <c r="F2244" s="18" t="s">
        <v>36</v>
      </c>
      <c r="G2244" s="18">
        <v>71</v>
      </c>
    </row>
    <row r="2245" spans="1:7" x14ac:dyDescent="0.2">
      <c r="A2245" s="18" t="s">
        <v>87</v>
      </c>
      <c r="B2245" s="18" t="s">
        <v>203</v>
      </c>
      <c r="C2245" s="18" t="s">
        <v>207</v>
      </c>
      <c r="D2245" s="18">
        <v>60</v>
      </c>
      <c r="E2245" s="18" t="s">
        <v>40</v>
      </c>
      <c r="F2245" s="18" t="s">
        <v>36</v>
      </c>
      <c r="G2245" s="18">
        <v>2</v>
      </c>
    </row>
    <row r="2246" spans="1:7" x14ac:dyDescent="0.2">
      <c r="A2246" s="18" t="s">
        <v>87</v>
      </c>
      <c r="B2246" s="18" t="s">
        <v>203</v>
      </c>
      <c r="C2246" s="18" t="s">
        <v>207</v>
      </c>
      <c r="D2246" s="18">
        <v>61</v>
      </c>
      <c r="E2246" s="18" t="s">
        <v>41</v>
      </c>
      <c r="F2246" s="18" t="s">
        <v>36</v>
      </c>
      <c r="G2246" s="18">
        <v>76</v>
      </c>
    </row>
    <row r="2247" spans="1:7" x14ac:dyDescent="0.2">
      <c r="A2247" s="18" t="s">
        <v>87</v>
      </c>
      <c r="B2247" s="18" t="s">
        <v>203</v>
      </c>
      <c r="C2247" s="18" t="s">
        <v>207</v>
      </c>
      <c r="D2247" s="18">
        <v>62</v>
      </c>
      <c r="E2247" s="18" t="s">
        <v>42</v>
      </c>
      <c r="F2247" s="18" t="s">
        <v>36</v>
      </c>
      <c r="G2247" s="18">
        <v>1</v>
      </c>
    </row>
    <row r="2248" spans="1:7" x14ac:dyDescent="0.2">
      <c r="A2248" s="18" t="s">
        <v>87</v>
      </c>
      <c r="B2248" s="18" t="s">
        <v>203</v>
      </c>
      <c r="C2248" s="18" t="s">
        <v>207</v>
      </c>
      <c r="D2248" s="18">
        <v>63</v>
      </c>
      <c r="E2248" s="18" t="s">
        <v>43</v>
      </c>
      <c r="F2248" s="18" t="s">
        <v>36</v>
      </c>
      <c r="G2248" s="18">
        <v>3</v>
      </c>
    </row>
    <row r="2249" spans="1:7" x14ac:dyDescent="0.2">
      <c r="A2249" s="18" t="s">
        <v>87</v>
      </c>
      <c r="B2249" s="18" t="s">
        <v>203</v>
      </c>
      <c r="C2249" s="18" t="s">
        <v>207</v>
      </c>
      <c r="D2249" s="18">
        <v>65</v>
      </c>
      <c r="E2249" s="18" t="s">
        <v>79</v>
      </c>
      <c r="F2249" s="18" t="s">
        <v>36</v>
      </c>
      <c r="G2249" s="18">
        <v>4</v>
      </c>
    </row>
    <row r="2250" spans="1:7" x14ac:dyDescent="0.2">
      <c r="A2250" s="18" t="s">
        <v>87</v>
      </c>
      <c r="B2250" s="18" t="s">
        <v>203</v>
      </c>
      <c r="C2250" s="18" t="s">
        <v>207</v>
      </c>
      <c r="D2250" s="18">
        <v>66</v>
      </c>
      <c r="E2250" s="18" t="s">
        <v>64</v>
      </c>
      <c r="F2250" s="18" t="s">
        <v>36</v>
      </c>
      <c r="G2250" s="18">
        <v>7</v>
      </c>
    </row>
    <row r="2251" spans="1:7" x14ac:dyDescent="0.2">
      <c r="A2251" s="18" t="s">
        <v>87</v>
      </c>
      <c r="B2251" s="18" t="s">
        <v>203</v>
      </c>
      <c r="C2251" s="18" t="s">
        <v>207</v>
      </c>
      <c r="D2251" s="18">
        <v>70</v>
      </c>
      <c r="E2251" s="18" t="s">
        <v>40</v>
      </c>
      <c r="F2251" s="18" t="s">
        <v>36</v>
      </c>
      <c r="G2251" s="18">
        <v>124</v>
      </c>
    </row>
    <row r="2252" spans="1:7" x14ac:dyDescent="0.2">
      <c r="A2252" s="18" t="s">
        <v>87</v>
      </c>
      <c r="B2252" s="18" t="s">
        <v>203</v>
      </c>
      <c r="C2252" s="18" t="s">
        <v>207</v>
      </c>
      <c r="D2252" s="18">
        <v>71</v>
      </c>
      <c r="E2252" s="18" t="s">
        <v>41</v>
      </c>
      <c r="F2252" s="18" t="s">
        <v>36</v>
      </c>
      <c r="G2252" s="18">
        <v>3120</v>
      </c>
    </row>
    <row r="2253" spans="1:7" x14ac:dyDescent="0.2">
      <c r="A2253" s="18" t="s">
        <v>87</v>
      </c>
      <c r="B2253" s="18" t="s">
        <v>203</v>
      </c>
      <c r="C2253" s="18" t="s">
        <v>207</v>
      </c>
      <c r="D2253" s="18">
        <v>72</v>
      </c>
      <c r="E2253" s="18" t="s">
        <v>42</v>
      </c>
      <c r="F2253" s="18" t="s">
        <v>36</v>
      </c>
      <c r="G2253" s="18">
        <v>94</v>
      </c>
    </row>
    <row r="2254" spans="1:7" x14ac:dyDescent="0.2">
      <c r="A2254" s="18" t="s">
        <v>87</v>
      </c>
      <c r="B2254" s="18" t="s">
        <v>203</v>
      </c>
      <c r="C2254" s="18" t="s">
        <v>207</v>
      </c>
      <c r="D2254" s="18">
        <v>73</v>
      </c>
      <c r="E2254" s="18" t="s">
        <v>43</v>
      </c>
      <c r="F2254" s="18" t="s">
        <v>36</v>
      </c>
      <c r="G2254" s="18">
        <v>29</v>
      </c>
    </row>
    <row r="2255" spans="1:7" x14ac:dyDescent="0.2">
      <c r="A2255" s="18" t="s">
        <v>87</v>
      </c>
      <c r="B2255" s="18" t="s">
        <v>203</v>
      </c>
      <c r="C2255" s="18" t="s">
        <v>207</v>
      </c>
      <c r="D2255" s="18">
        <v>74</v>
      </c>
      <c r="E2255" s="18" t="s">
        <v>44</v>
      </c>
      <c r="F2255" s="18" t="s">
        <v>36</v>
      </c>
      <c r="G2255" s="18">
        <v>9</v>
      </c>
    </row>
    <row r="2256" spans="1:7" x14ac:dyDescent="0.2">
      <c r="A2256" s="18" t="s">
        <v>87</v>
      </c>
      <c r="B2256" s="18" t="s">
        <v>203</v>
      </c>
      <c r="C2256" s="18" t="s">
        <v>207</v>
      </c>
      <c r="D2256" s="18">
        <v>75</v>
      </c>
      <c r="E2256" s="18" t="s">
        <v>79</v>
      </c>
      <c r="F2256" s="18" t="s">
        <v>36</v>
      </c>
      <c r="G2256" s="18">
        <v>121</v>
      </c>
    </row>
    <row r="2257" spans="1:7" x14ac:dyDescent="0.2">
      <c r="A2257" s="18" t="s">
        <v>87</v>
      </c>
      <c r="B2257" s="18" t="s">
        <v>203</v>
      </c>
      <c r="C2257" s="18" t="s">
        <v>207</v>
      </c>
      <c r="D2257" s="18">
        <v>76</v>
      </c>
      <c r="E2257" s="18" t="s">
        <v>64</v>
      </c>
      <c r="F2257" s="18" t="s">
        <v>36</v>
      </c>
      <c r="G2257" s="18">
        <v>358</v>
      </c>
    </row>
    <row r="2258" spans="1:7" x14ac:dyDescent="0.2">
      <c r="A2258" s="18" t="s">
        <v>87</v>
      </c>
      <c r="B2258" s="18" t="s">
        <v>203</v>
      </c>
      <c r="C2258" s="18" t="s">
        <v>207</v>
      </c>
      <c r="D2258" s="18">
        <v>80</v>
      </c>
      <c r="E2258" s="18" t="s">
        <v>168</v>
      </c>
      <c r="F2258" s="18" t="s">
        <v>36</v>
      </c>
      <c r="G2258" s="18">
        <v>217</v>
      </c>
    </row>
    <row r="2259" spans="1:7" x14ac:dyDescent="0.2">
      <c r="A2259" s="18" t="s">
        <v>87</v>
      </c>
      <c r="B2259" s="18" t="s">
        <v>203</v>
      </c>
      <c r="C2259" s="18" t="s">
        <v>207</v>
      </c>
      <c r="D2259" s="18">
        <v>81</v>
      </c>
      <c r="E2259" s="18" t="s">
        <v>46</v>
      </c>
      <c r="F2259" s="18" t="s">
        <v>36</v>
      </c>
      <c r="G2259" s="18">
        <v>1193</v>
      </c>
    </row>
    <row r="2260" spans="1:7" x14ac:dyDescent="0.2">
      <c r="A2260" s="18" t="s">
        <v>87</v>
      </c>
      <c r="B2260" s="18" t="s">
        <v>203</v>
      </c>
      <c r="C2260" s="18" t="s">
        <v>207</v>
      </c>
      <c r="D2260" s="18">
        <v>82</v>
      </c>
      <c r="E2260" s="18" t="s">
        <v>47</v>
      </c>
      <c r="F2260" s="18" t="s">
        <v>36</v>
      </c>
      <c r="G2260" s="18">
        <v>795</v>
      </c>
    </row>
    <row r="2261" spans="1:7" x14ac:dyDescent="0.2">
      <c r="A2261" s="18" t="s">
        <v>87</v>
      </c>
      <c r="B2261" s="18" t="s">
        <v>203</v>
      </c>
      <c r="C2261" s="18" t="s">
        <v>207</v>
      </c>
      <c r="D2261" s="18">
        <v>83</v>
      </c>
      <c r="E2261" s="18" t="s">
        <v>48</v>
      </c>
      <c r="F2261" s="18" t="s">
        <v>36</v>
      </c>
      <c r="G2261" s="18">
        <v>2485</v>
      </c>
    </row>
    <row r="2262" spans="1:7" x14ac:dyDescent="0.2">
      <c r="A2262" s="18" t="s">
        <v>87</v>
      </c>
      <c r="B2262" s="18" t="s">
        <v>203</v>
      </c>
      <c r="C2262" s="18" t="s">
        <v>207</v>
      </c>
      <c r="D2262" s="18">
        <v>84</v>
      </c>
      <c r="E2262" s="18" t="s">
        <v>49</v>
      </c>
      <c r="F2262" s="18" t="s">
        <v>36</v>
      </c>
      <c r="G2262" s="18">
        <v>134</v>
      </c>
    </row>
    <row r="2263" spans="1:7" x14ac:dyDescent="0.2">
      <c r="A2263" s="18" t="s">
        <v>87</v>
      </c>
      <c r="B2263" s="18" t="s">
        <v>203</v>
      </c>
      <c r="C2263" s="18" t="s">
        <v>207</v>
      </c>
      <c r="D2263" s="18">
        <v>85</v>
      </c>
      <c r="E2263" s="18" t="s">
        <v>64</v>
      </c>
      <c r="F2263" s="18" t="s">
        <v>36</v>
      </c>
      <c r="G2263" s="18">
        <v>293</v>
      </c>
    </row>
    <row r="2264" spans="1:7" x14ac:dyDescent="0.2">
      <c r="A2264" s="18" t="s">
        <v>87</v>
      </c>
      <c r="B2264" s="18" t="s">
        <v>203</v>
      </c>
      <c r="C2264" s="18" t="s">
        <v>207</v>
      </c>
      <c r="D2264" s="18">
        <v>90</v>
      </c>
      <c r="E2264" s="18" t="s">
        <v>169</v>
      </c>
      <c r="F2264" s="18" t="s">
        <v>36</v>
      </c>
      <c r="G2264" s="18">
        <v>191</v>
      </c>
    </row>
    <row r="2265" spans="1:7" x14ac:dyDescent="0.2">
      <c r="A2265" s="18" t="s">
        <v>87</v>
      </c>
      <c r="B2265" s="18" t="s">
        <v>203</v>
      </c>
      <c r="C2265" s="18" t="s">
        <v>207</v>
      </c>
      <c r="D2265" s="18">
        <v>91</v>
      </c>
      <c r="E2265" s="18" t="s">
        <v>51</v>
      </c>
      <c r="F2265" s="18" t="s">
        <v>36</v>
      </c>
      <c r="G2265" s="18">
        <v>29</v>
      </c>
    </row>
    <row r="2266" spans="1:7" x14ac:dyDescent="0.2">
      <c r="A2266" s="18" t="s">
        <v>87</v>
      </c>
      <c r="B2266" s="18" t="s">
        <v>203</v>
      </c>
      <c r="C2266" s="18" t="s">
        <v>207</v>
      </c>
      <c r="D2266" s="18">
        <v>92</v>
      </c>
      <c r="E2266" s="18" t="s">
        <v>170</v>
      </c>
      <c r="F2266" s="18" t="s">
        <v>36</v>
      </c>
      <c r="G2266" s="18">
        <v>16</v>
      </c>
    </row>
    <row r="2267" spans="1:7" x14ac:dyDescent="0.2">
      <c r="A2267" s="18" t="s">
        <v>87</v>
      </c>
      <c r="B2267" s="18" t="s">
        <v>203</v>
      </c>
      <c r="C2267" s="18" t="s">
        <v>207</v>
      </c>
      <c r="D2267" s="18">
        <v>93</v>
      </c>
      <c r="E2267" s="18" t="s">
        <v>75</v>
      </c>
      <c r="F2267" s="18" t="s">
        <v>36</v>
      </c>
      <c r="G2267" s="18">
        <v>18</v>
      </c>
    </row>
    <row r="2268" spans="1:7" x14ac:dyDescent="0.2">
      <c r="A2268" s="18" t="s">
        <v>87</v>
      </c>
      <c r="B2268" s="18" t="s">
        <v>203</v>
      </c>
      <c r="C2268" s="18" t="s">
        <v>207</v>
      </c>
      <c r="D2268" s="18">
        <v>94</v>
      </c>
      <c r="E2268" s="18" t="s">
        <v>80</v>
      </c>
      <c r="F2268" s="18" t="s">
        <v>36</v>
      </c>
      <c r="G2268" s="18">
        <v>94</v>
      </c>
    </row>
    <row r="2269" spans="1:7" x14ac:dyDescent="0.2">
      <c r="A2269" s="18" t="s">
        <v>87</v>
      </c>
      <c r="B2269" s="18" t="s">
        <v>203</v>
      </c>
      <c r="C2269" s="18" t="s">
        <v>207</v>
      </c>
      <c r="D2269" s="18">
        <v>95</v>
      </c>
      <c r="E2269" s="18" t="s">
        <v>64</v>
      </c>
      <c r="F2269" s="18" t="s">
        <v>36</v>
      </c>
      <c r="G2269" s="18">
        <v>154</v>
      </c>
    </row>
    <row r="2270" spans="1:7" x14ac:dyDescent="0.2">
      <c r="A2270" s="18" t="s">
        <v>87</v>
      </c>
      <c r="B2270" s="18" t="s">
        <v>208</v>
      </c>
      <c r="C2270" s="18" t="s">
        <v>209</v>
      </c>
      <c r="D2270" s="18">
        <v>10</v>
      </c>
      <c r="E2270" s="18" t="s">
        <v>32</v>
      </c>
      <c r="F2270" s="18" t="s">
        <v>33</v>
      </c>
      <c r="G2270" s="18">
        <v>597</v>
      </c>
    </row>
    <row r="2271" spans="1:7" x14ac:dyDescent="0.2">
      <c r="A2271" s="18" t="s">
        <v>87</v>
      </c>
      <c r="B2271" s="18" t="s">
        <v>208</v>
      </c>
      <c r="C2271" s="18" t="s">
        <v>209</v>
      </c>
      <c r="D2271" s="18">
        <v>100</v>
      </c>
      <c r="E2271" s="18" t="s">
        <v>167</v>
      </c>
      <c r="F2271" s="18" t="s">
        <v>36</v>
      </c>
      <c r="G2271" s="18">
        <v>2839</v>
      </c>
    </row>
    <row r="2272" spans="1:7" x14ac:dyDescent="0.2">
      <c r="A2272" s="18" t="s">
        <v>87</v>
      </c>
      <c r="B2272" s="18" t="s">
        <v>208</v>
      </c>
      <c r="C2272" s="18" t="s">
        <v>209</v>
      </c>
      <c r="D2272" s="18">
        <v>11</v>
      </c>
      <c r="E2272" s="18" t="s">
        <v>134</v>
      </c>
      <c r="F2272" s="18" t="s">
        <v>33</v>
      </c>
      <c r="G2272" s="18">
        <v>210</v>
      </c>
    </row>
    <row r="2273" spans="1:7" x14ac:dyDescent="0.2">
      <c r="A2273" s="18" t="s">
        <v>87</v>
      </c>
      <c r="B2273" s="18" t="s">
        <v>208</v>
      </c>
      <c r="C2273" s="18" t="s">
        <v>209</v>
      </c>
      <c r="D2273" s="18">
        <v>110</v>
      </c>
      <c r="E2273" s="18" t="s">
        <v>54</v>
      </c>
      <c r="F2273" s="18" t="s">
        <v>55</v>
      </c>
      <c r="G2273" s="18">
        <v>307</v>
      </c>
    </row>
    <row r="2274" spans="1:7" x14ac:dyDescent="0.2">
      <c r="A2274" s="18" t="s">
        <v>87</v>
      </c>
      <c r="B2274" s="18" t="s">
        <v>208</v>
      </c>
      <c r="C2274" s="18" t="s">
        <v>209</v>
      </c>
      <c r="D2274" s="18">
        <v>111</v>
      </c>
      <c r="E2274" s="18" t="s">
        <v>56</v>
      </c>
      <c r="F2274" s="18" t="s">
        <v>55</v>
      </c>
      <c r="G2274" s="18">
        <v>622</v>
      </c>
    </row>
    <row r="2275" spans="1:7" x14ac:dyDescent="0.2">
      <c r="A2275" s="18" t="s">
        <v>87</v>
      </c>
      <c r="B2275" s="18" t="s">
        <v>208</v>
      </c>
      <c r="C2275" s="18" t="s">
        <v>209</v>
      </c>
      <c r="D2275" s="18">
        <v>112</v>
      </c>
      <c r="E2275" s="18" t="s">
        <v>57</v>
      </c>
      <c r="F2275" s="18" t="s">
        <v>55</v>
      </c>
      <c r="G2275" s="18">
        <v>429</v>
      </c>
    </row>
    <row r="2276" spans="1:7" x14ac:dyDescent="0.2">
      <c r="A2276" s="18" t="s">
        <v>87</v>
      </c>
      <c r="B2276" s="18" t="s">
        <v>208</v>
      </c>
      <c r="C2276" s="18" t="s">
        <v>209</v>
      </c>
      <c r="D2276" s="18">
        <v>113</v>
      </c>
      <c r="E2276" s="18" t="s">
        <v>73</v>
      </c>
      <c r="F2276" s="18" t="s">
        <v>55</v>
      </c>
      <c r="G2276" s="18">
        <v>760</v>
      </c>
    </row>
    <row r="2277" spans="1:7" x14ac:dyDescent="0.2">
      <c r="A2277" s="18" t="s">
        <v>87</v>
      </c>
      <c r="B2277" s="18" t="s">
        <v>208</v>
      </c>
      <c r="C2277" s="18" t="s">
        <v>209</v>
      </c>
      <c r="D2277" s="18">
        <v>120</v>
      </c>
      <c r="E2277" s="18" t="s">
        <v>58</v>
      </c>
      <c r="F2277" s="18" t="s">
        <v>55</v>
      </c>
      <c r="G2277" s="18">
        <v>506</v>
      </c>
    </row>
    <row r="2278" spans="1:7" x14ac:dyDescent="0.2">
      <c r="A2278" s="18" t="s">
        <v>87</v>
      </c>
      <c r="B2278" s="18" t="s">
        <v>208</v>
      </c>
      <c r="C2278" s="18" t="s">
        <v>209</v>
      </c>
      <c r="D2278" s="18">
        <v>121</v>
      </c>
      <c r="E2278" s="18" t="s">
        <v>59</v>
      </c>
      <c r="F2278" s="18" t="s">
        <v>55</v>
      </c>
      <c r="G2278" s="18">
        <v>1275</v>
      </c>
    </row>
    <row r="2279" spans="1:7" x14ac:dyDescent="0.2">
      <c r="A2279" s="18" t="s">
        <v>87</v>
      </c>
      <c r="B2279" s="18" t="s">
        <v>208</v>
      </c>
      <c r="C2279" s="18" t="s">
        <v>209</v>
      </c>
      <c r="D2279" s="18">
        <v>122</v>
      </c>
      <c r="E2279" s="18" t="s">
        <v>74</v>
      </c>
      <c r="F2279" s="18" t="s">
        <v>55</v>
      </c>
      <c r="G2279" s="18">
        <v>102</v>
      </c>
    </row>
    <row r="2280" spans="1:7" x14ac:dyDescent="0.2">
      <c r="A2280" s="18" t="s">
        <v>87</v>
      </c>
      <c r="B2280" s="18" t="s">
        <v>208</v>
      </c>
      <c r="C2280" s="18" t="s">
        <v>209</v>
      </c>
      <c r="D2280" s="18">
        <v>123</v>
      </c>
      <c r="E2280" s="18" t="s">
        <v>75</v>
      </c>
      <c r="F2280" s="18" t="s">
        <v>55</v>
      </c>
      <c r="G2280" s="18">
        <v>1058</v>
      </c>
    </row>
    <row r="2281" spans="1:7" x14ac:dyDescent="0.2">
      <c r="A2281" s="18" t="s">
        <v>87</v>
      </c>
      <c r="B2281" s="18" t="s">
        <v>208</v>
      </c>
      <c r="C2281" s="18" t="s">
        <v>209</v>
      </c>
      <c r="D2281" s="18">
        <v>13</v>
      </c>
      <c r="E2281" s="18" t="s">
        <v>135</v>
      </c>
      <c r="F2281" s="18" t="s">
        <v>33</v>
      </c>
      <c r="G2281" s="18">
        <v>816</v>
      </c>
    </row>
    <row r="2282" spans="1:7" x14ac:dyDescent="0.2">
      <c r="A2282" s="18" t="s">
        <v>87</v>
      </c>
      <c r="B2282" s="18" t="s">
        <v>208</v>
      </c>
      <c r="C2282" s="18" t="s">
        <v>209</v>
      </c>
      <c r="D2282" s="18">
        <v>130</v>
      </c>
      <c r="E2282" s="18" t="s">
        <v>60</v>
      </c>
      <c r="F2282" s="18" t="s">
        <v>55</v>
      </c>
      <c r="G2282" s="18">
        <v>2527</v>
      </c>
    </row>
    <row r="2283" spans="1:7" x14ac:dyDescent="0.2">
      <c r="A2283" s="18" t="s">
        <v>87</v>
      </c>
      <c r="B2283" s="18" t="s">
        <v>208</v>
      </c>
      <c r="C2283" s="18" t="s">
        <v>209</v>
      </c>
      <c r="D2283" s="18">
        <v>131</v>
      </c>
      <c r="E2283" s="18" t="s">
        <v>61</v>
      </c>
      <c r="F2283" s="18" t="s">
        <v>55</v>
      </c>
      <c r="G2283" s="18">
        <v>43</v>
      </c>
    </row>
    <row r="2284" spans="1:7" x14ac:dyDescent="0.2">
      <c r="A2284" s="18" t="s">
        <v>87</v>
      </c>
      <c r="B2284" s="18" t="s">
        <v>208</v>
      </c>
      <c r="C2284" s="18" t="s">
        <v>209</v>
      </c>
      <c r="D2284" s="18">
        <v>132</v>
      </c>
      <c r="E2284" s="18" t="s">
        <v>46</v>
      </c>
      <c r="F2284" s="18" t="s">
        <v>55</v>
      </c>
      <c r="G2284" s="18">
        <v>1063</v>
      </c>
    </row>
    <row r="2285" spans="1:7" x14ac:dyDescent="0.2">
      <c r="A2285" s="18" t="s">
        <v>87</v>
      </c>
      <c r="B2285" s="18" t="s">
        <v>208</v>
      </c>
      <c r="C2285" s="18" t="s">
        <v>209</v>
      </c>
      <c r="D2285" s="18">
        <v>133</v>
      </c>
      <c r="E2285" s="18" t="s">
        <v>62</v>
      </c>
      <c r="F2285" s="18" t="s">
        <v>55</v>
      </c>
      <c r="G2285" s="18">
        <v>567</v>
      </c>
    </row>
    <row r="2286" spans="1:7" x14ac:dyDescent="0.2">
      <c r="A2286" s="18" t="s">
        <v>87</v>
      </c>
      <c r="B2286" s="18" t="s">
        <v>208</v>
      </c>
      <c r="C2286" s="18" t="s">
        <v>209</v>
      </c>
      <c r="D2286" s="18">
        <v>134</v>
      </c>
      <c r="E2286" s="18" t="s">
        <v>76</v>
      </c>
      <c r="F2286" s="18" t="s">
        <v>55</v>
      </c>
      <c r="G2286" s="18">
        <v>724</v>
      </c>
    </row>
    <row r="2287" spans="1:7" x14ac:dyDescent="0.2">
      <c r="A2287" s="18" t="s">
        <v>87</v>
      </c>
      <c r="B2287" s="18" t="s">
        <v>208</v>
      </c>
      <c r="C2287" s="18" t="s">
        <v>209</v>
      </c>
      <c r="D2287" s="18">
        <v>135</v>
      </c>
      <c r="E2287" s="18" t="s">
        <v>79</v>
      </c>
      <c r="F2287" s="18" t="s">
        <v>55</v>
      </c>
      <c r="G2287" s="18">
        <v>77</v>
      </c>
    </row>
    <row r="2288" spans="1:7" x14ac:dyDescent="0.2">
      <c r="A2288" s="18" t="s">
        <v>87</v>
      </c>
      <c r="B2288" s="18" t="s">
        <v>208</v>
      </c>
      <c r="C2288" s="18" t="s">
        <v>209</v>
      </c>
      <c r="D2288" s="18">
        <v>14</v>
      </c>
      <c r="E2288" s="18" t="s">
        <v>75</v>
      </c>
      <c r="F2288" s="18" t="s">
        <v>33</v>
      </c>
      <c r="G2288" s="18">
        <v>6</v>
      </c>
    </row>
    <row r="2289" spans="1:7" x14ac:dyDescent="0.2">
      <c r="A2289" s="18" t="s">
        <v>87</v>
      </c>
      <c r="B2289" s="18" t="s">
        <v>208</v>
      </c>
      <c r="C2289" s="18" t="s">
        <v>209</v>
      </c>
      <c r="D2289" s="18">
        <v>140</v>
      </c>
      <c r="E2289" s="18" t="s">
        <v>63</v>
      </c>
      <c r="F2289" s="18" t="s">
        <v>55</v>
      </c>
      <c r="G2289" s="18">
        <v>172</v>
      </c>
    </row>
    <row r="2290" spans="1:7" x14ac:dyDescent="0.2">
      <c r="A2290" s="18" t="s">
        <v>87</v>
      </c>
      <c r="B2290" s="18" t="s">
        <v>208</v>
      </c>
      <c r="C2290" s="18" t="s">
        <v>209</v>
      </c>
      <c r="D2290" s="18">
        <v>141</v>
      </c>
      <c r="E2290" s="18" t="s">
        <v>64</v>
      </c>
      <c r="F2290" s="18" t="s">
        <v>55</v>
      </c>
      <c r="G2290" s="18">
        <v>2394</v>
      </c>
    </row>
    <row r="2291" spans="1:7" x14ac:dyDescent="0.2">
      <c r="A2291" s="18" t="s">
        <v>87</v>
      </c>
      <c r="B2291" s="18" t="s">
        <v>208</v>
      </c>
      <c r="C2291" s="18" t="s">
        <v>209</v>
      </c>
      <c r="D2291" s="18">
        <v>142</v>
      </c>
      <c r="E2291" s="18" t="s">
        <v>117</v>
      </c>
      <c r="F2291" s="18" t="s">
        <v>55</v>
      </c>
      <c r="G2291" s="18">
        <v>1241</v>
      </c>
    </row>
    <row r="2292" spans="1:7" x14ac:dyDescent="0.2">
      <c r="A2292" s="18" t="s">
        <v>87</v>
      </c>
      <c r="B2292" s="18" t="s">
        <v>208</v>
      </c>
      <c r="C2292" s="18" t="s">
        <v>209</v>
      </c>
      <c r="D2292" s="18">
        <v>143</v>
      </c>
      <c r="E2292" s="18" t="s">
        <v>77</v>
      </c>
      <c r="F2292" s="18" t="s">
        <v>55</v>
      </c>
      <c r="G2292" s="18">
        <v>251</v>
      </c>
    </row>
    <row r="2293" spans="1:7" x14ac:dyDescent="0.2">
      <c r="A2293" s="18" t="s">
        <v>87</v>
      </c>
      <c r="B2293" s="18" t="s">
        <v>208</v>
      </c>
      <c r="C2293" s="18" t="s">
        <v>209</v>
      </c>
      <c r="D2293" s="18">
        <v>144</v>
      </c>
      <c r="E2293" s="18" t="s">
        <v>81</v>
      </c>
      <c r="F2293" s="18" t="s">
        <v>55</v>
      </c>
      <c r="G2293" s="18">
        <v>269</v>
      </c>
    </row>
    <row r="2294" spans="1:7" x14ac:dyDescent="0.2">
      <c r="A2294" s="18" t="s">
        <v>87</v>
      </c>
      <c r="B2294" s="18" t="s">
        <v>208</v>
      </c>
      <c r="C2294" s="18" t="s">
        <v>209</v>
      </c>
      <c r="D2294" s="18">
        <v>15</v>
      </c>
      <c r="E2294" s="18" t="s">
        <v>64</v>
      </c>
      <c r="F2294" s="18" t="s">
        <v>33</v>
      </c>
      <c r="G2294" s="18">
        <v>52</v>
      </c>
    </row>
    <row r="2295" spans="1:7" x14ac:dyDescent="0.2">
      <c r="A2295" s="18" t="s">
        <v>87</v>
      </c>
      <c r="B2295" s="18" t="s">
        <v>208</v>
      </c>
      <c r="C2295" s="18" t="s">
        <v>209</v>
      </c>
      <c r="D2295" s="18">
        <v>20</v>
      </c>
      <c r="E2295" s="18" t="s">
        <v>35</v>
      </c>
      <c r="F2295" s="18" t="s">
        <v>36</v>
      </c>
      <c r="G2295" s="18">
        <v>3547</v>
      </c>
    </row>
    <row r="2296" spans="1:7" x14ac:dyDescent="0.2">
      <c r="A2296" s="18" t="s">
        <v>87</v>
      </c>
      <c r="B2296" s="18" t="s">
        <v>208</v>
      </c>
      <c r="C2296" s="18" t="s">
        <v>209</v>
      </c>
      <c r="D2296" s="18">
        <v>21</v>
      </c>
      <c r="E2296" s="18" t="s">
        <v>37</v>
      </c>
      <c r="F2296" s="18" t="s">
        <v>36</v>
      </c>
      <c r="G2296" s="18">
        <v>2033</v>
      </c>
    </row>
    <row r="2297" spans="1:7" x14ac:dyDescent="0.2">
      <c r="A2297" s="18" t="s">
        <v>87</v>
      </c>
      <c r="B2297" s="18" t="s">
        <v>208</v>
      </c>
      <c r="C2297" s="18" t="s">
        <v>209</v>
      </c>
      <c r="D2297" s="18">
        <v>22</v>
      </c>
      <c r="E2297" s="18" t="s">
        <v>38</v>
      </c>
      <c r="F2297" s="18" t="s">
        <v>36</v>
      </c>
      <c r="G2297" s="18">
        <v>1241</v>
      </c>
    </row>
    <row r="2298" spans="1:7" x14ac:dyDescent="0.2">
      <c r="A2298" s="18" t="s">
        <v>87</v>
      </c>
      <c r="B2298" s="18" t="s">
        <v>208</v>
      </c>
      <c r="C2298" s="18" t="s">
        <v>209</v>
      </c>
      <c r="D2298" s="18">
        <v>23</v>
      </c>
      <c r="E2298" s="18" t="s">
        <v>39</v>
      </c>
      <c r="F2298" s="18" t="s">
        <v>36</v>
      </c>
      <c r="G2298" s="18">
        <v>7685</v>
      </c>
    </row>
    <row r="2299" spans="1:7" x14ac:dyDescent="0.2">
      <c r="A2299" s="18" t="s">
        <v>87</v>
      </c>
      <c r="B2299" s="18" t="s">
        <v>208</v>
      </c>
      <c r="C2299" s="18" t="s">
        <v>209</v>
      </c>
      <c r="D2299" s="18">
        <v>24</v>
      </c>
      <c r="E2299" s="18" t="s">
        <v>64</v>
      </c>
      <c r="F2299" s="18" t="s">
        <v>36</v>
      </c>
      <c r="G2299" s="18">
        <v>904</v>
      </c>
    </row>
    <row r="2300" spans="1:7" x14ac:dyDescent="0.2">
      <c r="A2300" s="18" t="s">
        <v>87</v>
      </c>
      <c r="B2300" s="18" t="s">
        <v>208</v>
      </c>
      <c r="C2300" s="18" t="s">
        <v>209</v>
      </c>
      <c r="D2300" s="18">
        <v>25</v>
      </c>
      <c r="E2300" s="18" t="s">
        <v>35</v>
      </c>
      <c r="F2300" s="18" t="s">
        <v>36</v>
      </c>
      <c r="G2300" s="18">
        <v>29</v>
      </c>
    </row>
    <row r="2301" spans="1:7" x14ac:dyDescent="0.2">
      <c r="A2301" s="18" t="s">
        <v>87</v>
      </c>
      <c r="B2301" s="18" t="s">
        <v>208</v>
      </c>
      <c r="C2301" s="18" t="s">
        <v>209</v>
      </c>
      <c r="D2301" s="18">
        <v>26</v>
      </c>
      <c r="E2301" s="18" t="s">
        <v>64</v>
      </c>
      <c r="F2301" s="18" t="s">
        <v>36</v>
      </c>
      <c r="G2301" s="18">
        <v>7</v>
      </c>
    </row>
    <row r="2302" spans="1:7" x14ac:dyDescent="0.2">
      <c r="A2302" s="18" t="s">
        <v>87</v>
      </c>
      <c r="B2302" s="18" t="s">
        <v>208</v>
      </c>
      <c r="C2302" s="18" t="s">
        <v>209</v>
      </c>
      <c r="D2302" s="18">
        <v>30</v>
      </c>
      <c r="E2302" s="18" t="s">
        <v>40</v>
      </c>
      <c r="F2302" s="18" t="s">
        <v>36</v>
      </c>
      <c r="G2302" s="18">
        <v>313</v>
      </c>
    </row>
    <row r="2303" spans="1:7" x14ac:dyDescent="0.2">
      <c r="A2303" s="18" t="s">
        <v>87</v>
      </c>
      <c r="B2303" s="18" t="s">
        <v>208</v>
      </c>
      <c r="C2303" s="18" t="s">
        <v>209</v>
      </c>
      <c r="D2303" s="18">
        <v>31</v>
      </c>
      <c r="E2303" s="18" t="s">
        <v>41</v>
      </c>
      <c r="F2303" s="18" t="s">
        <v>36</v>
      </c>
      <c r="G2303" s="18">
        <v>6462</v>
      </c>
    </row>
    <row r="2304" spans="1:7" x14ac:dyDescent="0.2">
      <c r="A2304" s="18" t="s">
        <v>87</v>
      </c>
      <c r="B2304" s="18" t="s">
        <v>208</v>
      </c>
      <c r="C2304" s="18" t="s">
        <v>209</v>
      </c>
      <c r="D2304" s="18">
        <v>32</v>
      </c>
      <c r="E2304" s="18" t="s">
        <v>42</v>
      </c>
      <c r="F2304" s="18" t="s">
        <v>36</v>
      </c>
      <c r="G2304" s="18">
        <v>108</v>
      </c>
    </row>
    <row r="2305" spans="1:7" x14ac:dyDescent="0.2">
      <c r="A2305" s="18" t="s">
        <v>87</v>
      </c>
      <c r="B2305" s="18" t="s">
        <v>208</v>
      </c>
      <c r="C2305" s="18" t="s">
        <v>209</v>
      </c>
      <c r="D2305" s="18">
        <v>33</v>
      </c>
      <c r="E2305" s="18" t="s">
        <v>43</v>
      </c>
      <c r="F2305" s="18" t="s">
        <v>36</v>
      </c>
      <c r="G2305" s="18">
        <v>97</v>
      </c>
    </row>
    <row r="2306" spans="1:7" x14ac:dyDescent="0.2">
      <c r="A2306" s="18" t="s">
        <v>87</v>
      </c>
      <c r="B2306" s="18" t="s">
        <v>208</v>
      </c>
      <c r="C2306" s="18" t="s">
        <v>209</v>
      </c>
      <c r="D2306" s="18">
        <v>34</v>
      </c>
      <c r="E2306" s="18" t="s">
        <v>44</v>
      </c>
      <c r="F2306" s="18" t="s">
        <v>36</v>
      </c>
      <c r="G2306" s="18">
        <v>29</v>
      </c>
    </row>
    <row r="2307" spans="1:7" x14ac:dyDescent="0.2">
      <c r="A2307" s="18" t="s">
        <v>87</v>
      </c>
      <c r="B2307" s="18" t="s">
        <v>208</v>
      </c>
      <c r="C2307" s="18" t="s">
        <v>209</v>
      </c>
      <c r="D2307" s="18">
        <v>35</v>
      </c>
      <c r="E2307" s="18" t="s">
        <v>79</v>
      </c>
      <c r="F2307" s="18" t="s">
        <v>36</v>
      </c>
      <c r="G2307" s="18">
        <v>303</v>
      </c>
    </row>
    <row r="2308" spans="1:7" x14ac:dyDescent="0.2">
      <c r="A2308" s="18" t="s">
        <v>87</v>
      </c>
      <c r="B2308" s="18" t="s">
        <v>208</v>
      </c>
      <c r="C2308" s="18" t="s">
        <v>209</v>
      </c>
      <c r="D2308" s="18">
        <v>36</v>
      </c>
      <c r="E2308" s="18" t="s">
        <v>64</v>
      </c>
      <c r="F2308" s="18" t="s">
        <v>36</v>
      </c>
      <c r="G2308" s="18">
        <v>410</v>
      </c>
    </row>
    <row r="2309" spans="1:7" x14ac:dyDescent="0.2">
      <c r="A2309" s="18" t="s">
        <v>87</v>
      </c>
      <c r="B2309" s="18" t="s">
        <v>208</v>
      </c>
      <c r="C2309" s="18" t="s">
        <v>209</v>
      </c>
      <c r="D2309" s="18">
        <v>40</v>
      </c>
      <c r="E2309" s="18" t="s">
        <v>40</v>
      </c>
      <c r="F2309" s="18" t="s">
        <v>36</v>
      </c>
      <c r="G2309" s="18">
        <v>9</v>
      </c>
    </row>
    <row r="2310" spans="1:7" x14ac:dyDescent="0.2">
      <c r="A2310" s="18" t="s">
        <v>87</v>
      </c>
      <c r="B2310" s="18" t="s">
        <v>208</v>
      </c>
      <c r="C2310" s="18" t="s">
        <v>209</v>
      </c>
      <c r="D2310" s="18">
        <v>41</v>
      </c>
      <c r="E2310" s="18" t="s">
        <v>41</v>
      </c>
      <c r="F2310" s="18" t="s">
        <v>36</v>
      </c>
      <c r="G2310" s="18">
        <v>178</v>
      </c>
    </row>
    <row r="2311" spans="1:7" x14ac:dyDescent="0.2">
      <c r="A2311" s="18" t="s">
        <v>87</v>
      </c>
      <c r="B2311" s="18" t="s">
        <v>208</v>
      </c>
      <c r="C2311" s="18" t="s">
        <v>209</v>
      </c>
      <c r="D2311" s="18">
        <v>42</v>
      </c>
      <c r="E2311" s="18" t="s">
        <v>42</v>
      </c>
      <c r="F2311" s="18" t="s">
        <v>36</v>
      </c>
      <c r="G2311" s="18">
        <v>32</v>
      </c>
    </row>
    <row r="2312" spans="1:7" x14ac:dyDescent="0.2">
      <c r="A2312" s="18" t="s">
        <v>87</v>
      </c>
      <c r="B2312" s="18" t="s">
        <v>208</v>
      </c>
      <c r="C2312" s="18" t="s">
        <v>209</v>
      </c>
      <c r="D2312" s="18">
        <v>43</v>
      </c>
      <c r="E2312" s="18" t="s">
        <v>43</v>
      </c>
      <c r="F2312" s="18" t="s">
        <v>36</v>
      </c>
      <c r="G2312" s="18">
        <v>3</v>
      </c>
    </row>
    <row r="2313" spans="1:7" x14ac:dyDescent="0.2">
      <c r="A2313" s="18" t="s">
        <v>87</v>
      </c>
      <c r="B2313" s="18" t="s">
        <v>208</v>
      </c>
      <c r="C2313" s="18" t="s">
        <v>209</v>
      </c>
      <c r="D2313" s="18">
        <v>44</v>
      </c>
      <c r="E2313" s="18" t="s">
        <v>44</v>
      </c>
      <c r="F2313" s="18" t="s">
        <v>36</v>
      </c>
      <c r="G2313" s="18">
        <v>1</v>
      </c>
    </row>
    <row r="2314" spans="1:7" x14ac:dyDescent="0.2">
      <c r="A2314" s="18" t="s">
        <v>87</v>
      </c>
      <c r="B2314" s="18" t="s">
        <v>208</v>
      </c>
      <c r="C2314" s="18" t="s">
        <v>209</v>
      </c>
      <c r="D2314" s="18">
        <v>45</v>
      </c>
      <c r="E2314" s="18" t="s">
        <v>79</v>
      </c>
      <c r="F2314" s="18" t="s">
        <v>36</v>
      </c>
      <c r="G2314" s="18">
        <v>17</v>
      </c>
    </row>
    <row r="2315" spans="1:7" x14ac:dyDescent="0.2">
      <c r="A2315" s="18" t="s">
        <v>87</v>
      </c>
      <c r="B2315" s="18" t="s">
        <v>208</v>
      </c>
      <c r="C2315" s="18" t="s">
        <v>209</v>
      </c>
      <c r="D2315" s="18">
        <v>46</v>
      </c>
      <c r="E2315" s="18" t="s">
        <v>64</v>
      </c>
      <c r="F2315" s="18" t="s">
        <v>36</v>
      </c>
      <c r="G2315" s="18">
        <v>53</v>
      </c>
    </row>
    <row r="2316" spans="1:7" x14ac:dyDescent="0.2">
      <c r="A2316" s="18" t="s">
        <v>87</v>
      </c>
      <c r="B2316" s="18" t="s">
        <v>208</v>
      </c>
      <c r="C2316" s="18" t="s">
        <v>209</v>
      </c>
      <c r="D2316" s="18">
        <v>50</v>
      </c>
      <c r="E2316" s="18" t="s">
        <v>40</v>
      </c>
      <c r="F2316" s="18" t="s">
        <v>36</v>
      </c>
      <c r="G2316" s="18">
        <v>21</v>
      </c>
    </row>
    <row r="2317" spans="1:7" x14ac:dyDescent="0.2">
      <c r="A2317" s="18" t="s">
        <v>87</v>
      </c>
      <c r="B2317" s="18" t="s">
        <v>208</v>
      </c>
      <c r="C2317" s="18" t="s">
        <v>209</v>
      </c>
      <c r="D2317" s="18">
        <v>51</v>
      </c>
      <c r="E2317" s="18" t="s">
        <v>41</v>
      </c>
      <c r="F2317" s="18" t="s">
        <v>36</v>
      </c>
      <c r="G2317" s="18">
        <v>172</v>
      </c>
    </row>
    <row r="2318" spans="1:7" x14ac:dyDescent="0.2">
      <c r="A2318" s="18" t="s">
        <v>87</v>
      </c>
      <c r="B2318" s="18" t="s">
        <v>208</v>
      </c>
      <c r="C2318" s="18" t="s">
        <v>209</v>
      </c>
      <c r="D2318" s="18">
        <v>52</v>
      </c>
      <c r="E2318" s="18" t="s">
        <v>42</v>
      </c>
      <c r="F2318" s="18" t="s">
        <v>36</v>
      </c>
      <c r="G2318" s="18">
        <v>6</v>
      </c>
    </row>
    <row r="2319" spans="1:7" x14ac:dyDescent="0.2">
      <c r="A2319" s="18" t="s">
        <v>87</v>
      </c>
      <c r="B2319" s="18" t="s">
        <v>208</v>
      </c>
      <c r="C2319" s="18" t="s">
        <v>209</v>
      </c>
      <c r="D2319" s="18">
        <v>53</v>
      </c>
      <c r="E2319" s="18" t="s">
        <v>43</v>
      </c>
      <c r="F2319" s="18" t="s">
        <v>36</v>
      </c>
      <c r="G2319" s="18">
        <v>36</v>
      </c>
    </row>
    <row r="2320" spans="1:7" x14ac:dyDescent="0.2">
      <c r="A2320" s="18" t="s">
        <v>87</v>
      </c>
      <c r="B2320" s="18" t="s">
        <v>208</v>
      </c>
      <c r="C2320" s="18" t="s">
        <v>209</v>
      </c>
      <c r="D2320" s="18">
        <v>54</v>
      </c>
      <c r="E2320" s="18" t="s">
        <v>44</v>
      </c>
      <c r="F2320" s="18" t="s">
        <v>36</v>
      </c>
      <c r="G2320" s="18">
        <v>3</v>
      </c>
    </row>
    <row r="2321" spans="1:7" x14ac:dyDescent="0.2">
      <c r="A2321" s="18" t="s">
        <v>87</v>
      </c>
      <c r="B2321" s="18" t="s">
        <v>208</v>
      </c>
      <c r="C2321" s="18" t="s">
        <v>209</v>
      </c>
      <c r="D2321" s="18">
        <v>55</v>
      </c>
      <c r="E2321" s="18" t="s">
        <v>79</v>
      </c>
      <c r="F2321" s="18" t="s">
        <v>36</v>
      </c>
      <c r="G2321" s="18">
        <v>22</v>
      </c>
    </row>
    <row r="2322" spans="1:7" x14ac:dyDescent="0.2">
      <c r="A2322" s="18" t="s">
        <v>87</v>
      </c>
      <c r="B2322" s="18" t="s">
        <v>208</v>
      </c>
      <c r="C2322" s="18" t="s">
        <v>209</v>
      </c>
      <c r="D2322" s="18">
        <v>56</v>
      </c>
      <c r="E2322" s="18" t="s">
        <v>64</v>
      </c>
      <c r="F2322" s="18" t="s">
        <v>36</v>
      </c>
      <c r="G2322" s="18">
        <v>43</v>
      </c>
    </row>
    <row r="2323" spans="1:7" x14ac:dyDescent="0.2">
      <c r="A2323" s="18" t="s">
        <v>87</v>
      </c>
      <c r="B2323" s="18" t="s">
        <v>208</v>
      </c>
      <c r="C2323" s="18" t="s">
        <v>209</v>
      </c>
      <c r="D2323" s="18">
        <v>60</v>
      </c>
      <c r="E2323" s="18" t="s">
        <v>40</v>
      </c>
      <c r="F2323" s="18" t="s">
        <v>36</v>
      </c>
      <c r="G2323" s="18">
        <v>4</v>
      </c>
    </row>
    <row r="2324" spans="1:7" x14ac:dyDescent="0.2">
      <c r="A2324" s="18" t="s">
        <v>87</v>
      </c>
      <c r="B2324" s="18" t="s">
        <v>208</v>
      </c>
      <c r="C2324" s="18" t="s">
        <v>209</v>
      </c>
      <c r="D2324" s="18">
        <v>61</v>
      </c>
      <c r="E2324" s="18" t="s">
        <v>41</v>
      </c>
      <c r="F2324" s="18" t="s">
        <v>36</v>
      </c>
      <c r="G2324" s="18">
        <v>44</v>
      </c>
    </row>
    <row r="2325" spans="1:7" x14ac:dyDescent="0.2">
      <c r="A2325" s="18" t="s">
        <v>87</v>
      </c>
      <c r="B2325" s="18" t="s">
        <v>208</v>
      </c>
      <c r="C2325" s="18" t="s">
        <v>209</v>
      </c>
      <c r="D2325" s="18">
        <v>62</v>
      </c>
      <c r="E2325" s="18" t="s">
        <v>42</v>
      </c>
      <c r="F2325" s="18" t="s">
        <v>36</v>
      </c>
      <c r="G2325" s="18">
        <v>1</v>
      </c>
    </row>
    <row r="2326" spans="1:7" x14ac:dyDescent="0.2">
      <c r="A2326" s="18" t="s">
        <v>87</v>
      </c>
      <c r="B2326" s="18" t="s">
        <v>208</v>
      </c>
      <c r="C2326" s="18" t="s">
        <v>209</v>
      </c>
      <c r="D2326" s="18">
        <v>63</v>
      </c>
      <c r="E2326" s="18" t="s">
        <v>43</v>
      </c>
      <c r="F2326" s="18" t="s">
        <v>36</v>
      </c>
      <c r="G2326" s="18">
        <v>1</v>
      </c>
    </row>
    <row r="2327" spans="1:7" x14ac:dyDescent="0.2">
      <c r="A2327" s="18" t="s">
        <v>87</v>
      </c>
      <c r="B2327" s="18" t="s">
        <v>208</v>
      </c>
      <c r="C2327" s="18" t="s">
        <v>209</v>
      </c>
      <c r="D2327" s="18">
        <v>65</v>
      </c>
      <c r="E2327" s="18" t="s">
        <v>79</v>
      </c>
      <c r="F2327" s="18" t="s">
        <v>36</v>
      </c>
      <c r="G2327" s="18">
        <v>4</v>
      </c>
    </row>
    <row r="2328" spans="1:7" x14ac:dyDescent="0.2">
      <c r="A2328" s="18" t="s">
        <v>87</v>
      </c>
      <c r="B2328" s="18" t="s">
        <v>208</v>
      </c>
      <c r="C2328" s="18" t="s">
        <v>209</v>
      </c>
      <c r="D2328" s="18">
        <v>66</v>
      </c>
      <c r="E2328" s="18" t="s">
        <v>64</v>
      </c>
      <c r="F2328" s="18" t="s">
        <v>36</v>
      </c>
      <c r="G2328" s="18">
        <v>10</v>
      </c>
    </row>
    <row r="2329" spans="1:7" x14ac:dyDescent="0.2">
      <c r="A2329" s="18" t="s">
        <v>87</v>
      </c>
      <c r="B2329" s="18" t="s">
        <v>208</v>
      </c>
      <c r="C2329" s="18" t="s">
        <v>209</v>
      </c>
      <c r="D2329" s="18">
        <v>70</v>
      </c>
      <c r="E2329" s="18" t="s">
        <v>40</v>
      </c>
      <c r="F2329" s="18" t="s">
        <v>36</v>
      </c>
      <c r="G2329" s="18">
        <v>97</v>
      </c>
    </row>
    <row r="2330" spans="1:7" x14ac:dyDescent="0.2">
      <c r="A2330" s="18" t="s">
        <v>87</v>
      </c>
      <c r="B2330" s="18" t="s">
        <v>208</v>
      </c>
      <c r="C2330" s="18" t="s">
        <v>209</v>
      </c>
      <c r="D2330" s="18">
        <v>71</v>
      </c>
      <c r="E2330" s="18" t="s">
        <v>41</v>
      </c>
      <c r="F2330" s="18" t="s">
        <v>36</v>
      </c>
      <c r="G2330" s="18">
        <v>2568</v>
      </c>
    </row>
    <row r="2331" spans="1:7" x14ac:dyDescent="0.2">
      <c r="A2331" s="18" t="s">
        <v>87</v>
      </c>
      <c r="B2331" s="18" t="s">
        <v>208</v>
      </c>
      <c r="C2331" s="18" t="s">
        <v>209</v>
      </c>
      <c r="D2331" s="18">
        <v>72</v>
      </c>
      <c r="E2331" s="18" t="s">
        <v>42</v>
      </c>
      <c r="F2331" s="18" t="s">
        <v>36</v>
      </c>
      <c r="G2331" s="18">
        <v>75</v>
      </c>
    </row>
    <row r="2332" spans="1:7" x14ac:dyDescent="0.2">
      <c r="A2332" s="18" t="s">
        <v>87</v>
      </c>
      <c r="B2332" s="18" t="s">
        <v>208</v>
      </c>
      <c r="C2332" s="18" t="s">
        <v>209</v>
      </c>
      <c r="D2332" s="18">
        <v>73</v>
      </c>
      <c r="E2332" s="18" t="s">
        <v>43</v>
      </c>
      <c r="F2332" s="18" t="s">
        <v>36</v>
      </c>
      <c r="G2332" s="18">
        <v>43</v>
      </c>
    </row>
    <row r="2333" spans="1:7" x14ac:dyDescent="0.2">
      <c r="A2333" s="18" t="s">
        <v>87</v>
      </c>
      <c r="B2333" s="18" t="s">
        <v>208</v>
      </c>
      <c r="C2333" s="18" t="s">
        <v>209</v>
      </c>
      <c r="D2333" s="18">
        <v>74</v>
      </c>
      <c r="E2333" s="18" t="s">
        <v>44</v>
      </c>
      <c r="F2333" s="18" t="s">
        <v>36</v>
      </c>
      <c r="G2333" s="18">
        <v>11</v>
      </c>
    </row>
    <row r="2334" spans="1:7" x14ac:dyDescent="0.2">
      <c r="A2334" s="18" t="s">
        <v>87</v>
      </c>
      <c r="B2334" s="18" t="s">
        <v>208</v>
      </c>
      <c r="C2334" s="18" t="s">
        <v>209</v>
      </c>
      <c r="D2334" s="18">
        <v>75</v>
      </c>
      <c r="E2334" s="18" t="s">
        <v>79</v>
      </c>
      <c r="F2334" s="18" t="s">
        <v>36</v>
      </c>
      <c r="G2334" s="18">
        <v>191</v>
      </c>
    </row>
    <row r="2335" spans="1:7" x14ac:dyDescent="0.2">
      <c r="A2335" s="18" t="s">
        <v>87</v>
      </c>
      <c r="B2335" s="18" t="s">
        <v>208</v>
      </c>
      <c r="C2335" s="18" t="s">
        <v>209</v>
      </c>
      <c r="D2335" s="18">
        <v>76</v>
      </c>
      <c r="E2335" s="18" t="s">
        <v>64</v>
      </c>
      <c r="F2335" s="18" t="s">
        <v>36</v>
      </c>
      <c r="G2335" s="18">
        <v>258</v>
      </c>
    </row>
    <row r="2336" spans="1:7" x14ac:dyDescent="0.2">
      <c r="A2336" s="18" t="s">
        <v>87</v>
      </c>
      <c r="B2336" s="18" t="s">
        <v>208</v>
      </c>
      <c r="C2336" s="18" t="s">
        <v>209</v>
      </c>
      <c r="D2336" s="18">
        <v>80</v>
      </c>
      <c r="E2336" s="18" t="s">
        <v>168</v>
      </c>
      <c r="F2336" s="18" t="s">
        <v>36</v>
      </c>
      <c r="G2336" s="18">
        <v>115</v>
      </c>
    </row>
    <row r="2337" spans="1:7" x14ac:dyDescent="0.2">
      <c r="A2337" s="18" t="s">
        <v>87</v>
      </c>
      <c r="B2337" s="18" t="s">
        <v>208</v>
      </c>
      <c r="C2337" s="18" t="s">
        <v>209</v>
      </c>
      <c r="D2337" s="18">
        <v>81</v>
      </c>
      <c r="E2337" s="18" t="s">
        <v>46</v>
      </c>
      <c r="F2337" s="18" t="s">
        <v>36</v>
      </c>
      <c r="G2337" s="18">
        <v>1073</v>
      </c>
    </row>
    <row r="2338" spans="1:7" x14ac:dyDescent="0.2">
      <c r="A2338" s="18" t="s">
        <v>87</v>
      </c>
      <c r="B2338" s="18" t="s">
        <v>208</v>
      </c>
      <c r="C2338" s="18" t="s">
        <v>209</v>
      </c>
      <c r="D2338" s="18">
        <v>82</v>
      </c>
      <c r="E2338" s="18" t="s">
        <v>47</v>
      </c>
      <c r="F2338" s="18" t="s">
        <v>36</v>
      </c>
      <c r="G2338" s="18">
        <v>724</v>
      </c>
    </row>
    <row r="2339" spans="1:7" x14ac:dyDescent="0.2">
      <c r="A2339" s="18" t="s">
        <v>87</v>
      </c>
      <c r="B2339" s="18" t="s">
        <v>208</v>
      </c>
      <c r="C2339" s="18" t="s">
        <v>209</v>
      </c>
      <c r="D2339" s="18">
        <v>83</v>
      </c>
      <c r="E2339" s="18" t="s">
        <v>48</v>
      </c>
      <c r="F2339" s="18" t="s">
        <v>36</v>
      </c>
      <c r="G2339" s="18">
        <v>2428</v>
      </c>
    </row>
    <row r="2340" spans="1:7" x14ac:dyDescent="0.2">
      <c r="A2340" s="18" t="s">
        <v>87</v>
      </c>
      <c r="B2340" s="18" t="s">
        <v>208</v>
      </c>
      <c r="C2340" s="18" t="s">
        <v>209</v>
      </c>
      <c r="D2340" s="18">
        <v>84</v>
      </c>
      <c r="E2340" s="18" t="s">
        <v>49</v>
      </c>
      <c r="F2340" s="18" t="s">
        <v>36</v>
      </c>
      <c r="G2340" s="18">
        <v>125</v>
      </c>
    </row>
    <row r="2341" spans="1:7" x14ac:dyDescent="0.2">
      <c r="A2341" s="18" t="s">
        <v>87</v>
      </c>
      <c r="B2341" s="18" t="s">
        <v>208</v>
      </c>
      <c r="C2341" s="18" t="s">
        <v>209</v>
      </c>
      <c r="D2341" s="18">
        <v>85</v>
      </c>
      <c r="E2341" s="18" t="s">
        <v>64</v>
      </c>
      <c r="F2341" s="18" t="s">
        <v>36</v>
      </c>
      <c r="G2341" s="18">
        <v>309</v>
      </c>
    </row>
    <row r="2342" spans="1:7" x14ac:dyDescent="0.2">
      <c r="A2342" s="18" t="s">
        <v>87</v>
      </c>
      <c r="B2342" s="18" t="s">
        <v>208</v>
      </c>
      <c r="C2342" s="18" t="s">
        <v>209</v>
      </c>
      <c r="D2342" s="18">
        <v>90</v>
      </c>
      <c r="E2342" s="18" t="s">
        <v>169</v>
      </c>
      <c r="F2342" s="18" t="s">
        <v>36</v>
      </c>
      <c r="G2342" s="18">
        <v>217</v>
      </c>
    </row>
    <row r="2343" spans="1:7" x14ac:dyDescent="0.2">
      <c r="A2343" s="18" t="s">
        <v>87</v>
      </c>
      <c r="B2343" s="18" t="s">
        <v>208</v>
      </c>
      <c r="C2343" s="18" t="s">
        <v>209</v>
      </c>
      <c r="D2343" s="18">
        <v>91</v>
      </c>
      <c r="E2343" s="18" t="s">
        <v>51</v>
      </c>
      <c r="F2343" s="18" t="s">
        <v>36</v>
      </c>
      <c r="G2343" s="18">
        <v>47</v>
      </c>
    </row>
    <row r="2344" spans="1:7" x14ac:dyDescent="0.2">
      <c r="A2344" s="18" t="s">
        <v>87</v>
      </c>
      <c r="B2344" s="18" t="s">
        <v>208</v>
      </c>
      <c r="C2344" s="18" t="s">
        <v>209</v>
      </c>
      <c r="D2344" s="18">
        <v>92</v>
      </c>
      <c r="E2344" s="18" t="s">
        <v>170</v>
      </c>
      <c r="F2344" s="18" t="s">
        <v>36</v>
      </c>
      <c r="G2344" s="18">
        <v>23</v>
      </c>
    </row>
    <row r="2345" spans="1:7" x14ac:dyDescent="0.2">
      <c r="A2345" s="18" t="s">
        <v>87</v>
      </c>
      <c r="B2345" s="18" t="s">
        <v>208</v>
      </c>
      <c r="C2345" s="18" t="s">
        <v>209</v>
      </c>
      <c r="D2345" s="18">
        <v>93</v>
      </c>
      <c r="E2345" s="18" t="s">
        <v>75</v>
      </c>
      <c r="F2345" s="18" t="s">
        <v>36</v>
      </c>
      <c r="G2345" s="18">
        <v>12</v>
      </c>
    </row>
    <row r="2346" spans="1:7" x14ac:dyDescent="0.2">
      <c r="A2346" s="18" t="s">
        <v>87</v>
      </c>
      <c r="B2346" s="18" t="s">
        <v>208</v>
      </c>
      <c r="C2346" s="18" t="s">
        <v>209</v>
      </c>
      <c r="D2346" s="18">
        <v>94</v>
      </c>
      <c r="E2346" s="18" t="s">
        <v>80</v>
      </c>
      <c r="F2346" s="18" t="s">
        <v>36</v>
      </c>
      <c r="G2346" s="18">
        <v>82</v>
      </c>
    </row>
    <row r="2347" spans="1:7" x14ac:dyDescent="0.2">
      <c r="A2347" s="18" t="s">
        <v>87</v>
      </c>
      <c r="B2347" s="18" t="s">
        <v>208</v>
      </c>
      <c r="C2347" s="18" t="s">
        <v>209</v>
      </c>
      <c r="D2347" s="18">
        <v>95</v>
      </c>
      <c r="E2347" s="18" t="s">
        <v>64</v>
      </c>
      <c r="F2347" s="18" t="s">
        <v>36</v>
      </c>
      <c r="G2347" s="18">
        <v>146</v>
      </c>
    </row>
    <row r="2348" spans="1:7" x14ac:dyDescent="0.2">
      <c r="A2348" s="18" t="s">
        <v>88</v>
      </c>
      <c r="B2348" s="18" t="s">
        <v>208</v>
      </c>
      <c r="C2348" s="18" t="s">
        <v>210</v>
      </c>
      <c r="D2348" s="18">
        <v>10</v>
      </c>
      <c r="E2348" s="18" t="s">
        <v>32</v>
      </c>
      <c r="F2348" s="18" t="s">
        <v>33</v>
      </c>
      <c r="G2348" s="18">
        <v>692</v>
      </c>
    </row>
    <row r="2349" spans="1:7" x14ac:dyDescent="0.2">
      <c r="A2349" s="18" t="s">
        <v>88</v>
      </c>
      <c r="B2349" s="18" t="s">
        <v>208</v>
      </c>
      <c r="C2349" s="18" t="s">
        <v>210</v>
      </c>
      <c r="D2349" s="18">
        <v>100</v>
      </c>
      <c r="E2349" s="18" t="s">
        <v>167</v>
      </c>
      <c r="F2349" s="18" t="s">
        <v>36</v>
      </c>
      <c r="G2349" s="18">
        <v>3007</v>
      </c>
    </row>
    <row r="2350" spans="1:7" x14ac:dyDescent="0.2">
      <c r="A2350" s="18" t="s">
        <v>88</v>
      </c>
      <c r="B2350" s="18" t="s">
        <v>208</v>
      </c>
      <c r="C2350" s="18" t="s">
        <v>210</v>
      </c>
      <c r="D2350" s="18">
        <v>11</v>
      </c>
      <c r="E2350" s="18" t="s">
        <v>134</v>
      </c>
      <c r="F2350" s="18" t="s">
        <v>33</v>
      </c>
      <c r="G2350" s="18">
        <v>285</v>
      </c>
    </row>
    <row r="2351" spans="1:7" x14ac:dyDescent="0.2">
      <c r="A2351" s="18" t="s">
        <v>88</v>
      </c>
      <c r="B2351" s="18" t="s">
        <v>208</v>
      </c>
      <c r="C2351" s="18" t="s">
        <v>210</v>
      </c>
      <c r="D2351" s="18">
        <v>110</v>
      </c>
      <c r="E2351" s="18" t="s">
        <v>54</v>
      </c>
      <c r="F2351" s="18" t="s">
        <v>55</v>
      </c>
      <c r="G2351" s="18">
        <v>231</v>
      </c>
    </row>
    <row r="2352" spans="1:7" x14ac:dyDescent="0.2">
      <c r="A2352" s="18" t="s">
        <v>88</v>
      </c>
      <c r="B2352" s="18" t="s">
        <v>208</v>
      </c>
      <c r="C2352" s="18" t="s">
        <v>210</v>
      </c>
      <c r="D2352" s="18">
        <v>111</v>
      </c>
      <c r="E2352" s="18" t="s">
        <v>56</v>
      </c>
      <c r="F2352" s="18" t="s">
        <v>55</v>
      </c>
      <c r="G2352" s="18">
        <v>608</v>
      </c>
    </row>
    <row r="2353" spans="1:7" x14ac:dyDescent="0.2">
      <c r="A2353" s="18" t="s">
        <v>88</v>
      </c>
      <c r="B2353" s="18" t="s">
        <v>208</v>
      </c>
      <c r="C2353" s="18" t="s">
        <v>210</v>
      </c>
      <c r="D2353" s="18">
        <v>112</v>
      </c>
      <c r="E2353" s="18" t="s">
        <v>57</v>
      </c>
      <c r="F2353" s="18" t="s">
        <v>55</v>
      </c>
      <c r="G2353" s="18">
        <v>864</v>
      </c>
    </row>
    <row r="2354" spans="1:7" x14ac:dyDescent="0.2">
      <c r="A2354" s="18" t="s">
        <v>88</v>
      </c>
      <c r="B2354" s="18" t="s">
        <v>208</v>
      </c>
      <c r="C2354" s="18" t="s">
        <v>210</v>
      </c>
      <c r="D2354" s="18">
        <v>113</v>
      </c>
      <c r="E2354" s="18" t="s">
        <v>73</v>
      </c>
      <c r="F2354" s="18" t="s">
        <v>55</v>
      </c>
      <c r="G2354" s="18">
        <v>1073</v>
      </c>
    </row>
    <row r="2355" spans="1:7" x14ac:dyDescent="0.2">
      <c r="A2355" s="18" t="s">
        <v>88</v>
      </c>
      <c r="B2355" s="18" t="s">
        <v>208</v>
      </c>
      <c r="C2355" s="18" t="s">
        <v>210</v>
      </c>
      <c r="D2355" s="18">
        <v>120</v>
      </c>
      <c r="E2355" s="18" t="s">
        <v>58</v>
      </c>
      <c r="F2355" s="18" t="s">
        <v>55</v>
      </c>
      <c r="G2355" s="18">
        <v>555</v>
      </c>
    </row>
    <row r="2356" spans="1:7" x14ac:dyDescent="0.2">
      <c r="A2356" s="18" t="s">
        <v>88</v>
      </c>
      <c r="B2356" s="18" t="s">
        <v>208</v>
      </c>
      <c r="C2356" s="18" t="s">
        <v>210</v>
      </c>
      <c r="D2356" s="18">
        <v>121</v>
      </c>
      <c r="E2356" s="18" t="s">
        <v>59</v>
      </c>
      <c r="F2356" s="18" t="s">
        <v>55</v>
      </c>
      <c r="G2356" s="18">
        <v>1406</v>
      </c>
    </row>
    <row r="2357" spans="1:7" x14ac:dyDescent="0.2">
      <c r="A2357" s="18" t="s">
        <v>88</v>
      </c>
      <c r="B2357" s="18" t="s">
        <v>208</v>
      </c>
      <c r="C2357" s="18" t="s">
        <v>210</v>
      </c>
      <c r="D2357" s="18">
        <v>122</v>
      </c>
      <c r="E2357" s="18" t="s">
        <v>74</v>
      </c>
      <c r="F2357" s="18" t="s">
        <v>55</v>
      </c>
      <c r="G2357" s="18">
        <v>571</v>
      </c>
    </row>
    <row r="2358" spans="1:7" x14ac:dyDescent="0.2">
      <c r="A2358" s="18" t="s">
        <v>88</v>
      </c>
      <c r="B2358" s="18" t="s">
        <v>208</v>
      </c>
      <c r="C2358" s="18" t="s">
        <v>210</v>
      </c>
      <c r="D2358" s="18">
        <v>123</v>
      </c>
      <c r="E2358" s="18" t="s">
        <v>75</v>
      </c>
      <c r="F2358" s="18" t="s">
        <v>55</v>
      </c>
      <c r="G2358" s="18">
        <v>1837</v>
      </c>
    </row>
    <row r="2359" spans="1:7" x14ac:dyDescent="0.2">
      <c r="A2359" s="18" t="s">
        <v>88</v>
      </c>
      <c r="B2359" s="18" t="s">
        <v>208</v>
      </c>
      <c r="C2359" s="18" t="s">
        <v>210</v>
      </c>
      <c r="D2359" s="18">
        <v>13</v>
      </c>
      <c r="E2359" s="18" t="s">
        <v>135</v>
      </c>
      <c r="F2359" s="18" t="s">
        <v>33</v>
      </c>
      <c r="G2359" s="18">
        <v>748</v>
      </c>
    </row>
    <row r="2360" spans="1:7" x14ac:dyDescent="0.2">
      <c r="A2360" s="18" t="s">
        <v>88</v>
      </c>
      <c r="B2360" s="18" t="s">
        <v>208</v>
      </c>
      <c r="C2360" s="18" t="s">
        <v>210</v>
      </c>
      <c r="D2360" s="18">
        <v>130</v>
      </c>
      <c r="E2360" s="18" t="s">
        <v>60</v>
      </c>
      <c r="F2360" s="18" t="s">
        <v>55</v>
      </c>
      <c r="G2360" s="18">
        <v>4199</v>
      </c>
    </row>
    <row r="2361" spans="1:7" x14ac:dyDescent="0.2">
      <c r="A2361" s="18" t="s">
        <v>88</v>
      </c>
      <c r="B2361" s="18" t="s">
        <v>208</v>
      </c>
      <c r="C2361" s="18" t="s">
        <v>210</v>
      </c>
      <c r="D2361" s="18">
        <v>131</v>
      </c>
      <c r="E2361" s="18" t="s">
        <v>61</v>
      </c>
      <c r="F2361" s="18" t="s">
        <v>55</v>
      </c>
      <c r="G2361" s="18">
        <v>23</v>
      </c>
    </row>
    <row r="2362" spans="1:7" x14ac:dyDescent="0.2">
      <c r="A2362" s="18" t="s">
        <v>88</v>
      </c>
      <c r="B2362" s="18" t="s">
        <v>208</v>
      </c>
      <c r="C2362" s="18" t="s">
        <v>210</v>
      </c>
      <c r="D2362" s="18">
        <v>132</v>
      </c>
      <c r="E2362" s="18" t="s">
        <v>46</v>
      </c>
      <c r="F2362" s="18" t="s">
        <v>55</v>
      </c>
      <c r="G2362" s="18">
        <v>572</v>
      </c>
    </row>
    <row r="2363" spans="1:7" x14ac:dyDescent="0.2">
      <c r="A2363" s="18" t="s">
        <v>88</v>
      </c>
      <c r="B2363" s="18" t="s">
        <v>208</v>
      </c>
      <c r="C2363" s="18" t="s">
        <v>210</v>
      </c>
      <c r="D2363" s="18">
        <v>133</v>
      </c>
      <c r="E2363" s="18" t="s">
        <v>62</v>
      </c>
      <c r="F2363" s="18" t="s">
        <v>55</v>
      </c>
      <c r="G2363" s="18">
        <v>206</v>
      </c>
    </row>
    <row r="2364" spans="1:7" x14ac:dyDescent="0.2">
      <c r="A2364" s="18" t="s">
        <v>88</v>
      </c>
      <c r="B2364" s="18" t="s">
        <v>208</v>
      </c>
      <c r="C2364" s="18" t="s">
        <v>210</v>
      </c>
      <c r="D2364" s="18">
        <v>134</v>
      </c>
      <c r="E2364" s="18" t="s">
        <v>76</v>
      </c>
      <c r="F2364" s="18" t="s">
        <v>55</v>
      </c>
      <c r="G2364" s="18">
        <v>680</v>
      </c>
    </row>
    <row r="2365" spans="1:7" x14ac:dyDescent="0.2">
      <c r="A2365" s="18" t="s">
        <v>88</v>
      </c>
      <c r="B2365" s="18" t="s">
        <v>208</v>
      </c>
      <c r="C2365" s="18" t="s">
        <v>210</v>
      </c>
      <c r="D2365" s="18">
        <v>135</v>
      </c>
      <c r="E2365" s="18" t="s">
        <v>79</v>
      </c>
      <c r="F2365" s="18" t="s">
        <v>55</v>
      </c>
      <c r="G2365" s="18">
        <v>71</v>
      </c>
    </row>
    <row r="2366" spans="1:7" x14ac:dyDescent="0.2">
      <c r="A2366" s="18" t="s">
        <v>88</v>
      </c>
      <c r="B2366" s="18" t="s">
        <v>208</v>
      </c>
      <c r="C2366" s="18" t="s">
        <v>210</v>
      </c>
      <c r="D2366" s="18">
        <v>14</v>
      </c>
      <c r="E2366" s="18" t="s">
        <v>75</v>
      </c>
      <c r="F2366" s="18" t="s">
        <v>33</v>
      </c>
      <c r="G2366" s="18">
        <v>16</v>
      </c>
    </row>
    <row r="2367" spans="1:7" x14ac:dyDescent="0.2">
      <c r="A2367" s="18" t="s">
        <v>88</v>
      </c>
      <c r="B2367" s="18" t="s">
        <v>208</v>
      </c>
      <c r="C2367" s="18" t="s">
        <v>210</v>
      </c>
      <c r="D2367" s="18">
        <v>140</v>
      </c>
      <c r="E2367" s="18" t="s">
        <v>63</v>
      </c>
      <c r="F2367" s="18" t="s">
        <v>55</v>
      </c>
      <c r="G2367" s="18">
        <v>133</v>
      </c>
    </row>
    <row r="2368" spans="1:7" x14ac:dyDescent="0.2">
      <c r="A2368" s="18" t="s">
        <v>88</v>
      </c>
      <c r="B2368" s="18" t="s">
        <v>208</v>
      </c>
      <c r="C2368" s="18" t="s">
        <v>210</v>
      </c>
      <c r="D2368" s="18">
        <v>141</v>
      </c>
      <c r="E2368" s="18" t="s">
        <v>64</v>
      </c>
      <c r="F2368" s="18" t="s">
        <v>55</v>
      </c>
      <c r="G2368" s="18">
        <v>2727</v>
      </c>
    </row>
    <row r="2369" spans="1:7" x14ac:dyDescent="0.2">
      <c r="A2369" s="18" t="s">
        <v>88</v>
      </c>
      <c r="B2369" s="18" t="s">
        <v>208</v>
      </c>
      <c r="C2369" s="18" t="s">
        <v>210</v>
      </c>
      <c r="D2369" s="18">
        <v>142</v>
      </c>
      <c r="E2369" s="18" t="s">
        <v>117</v>
      </c>
      <c r="F2369" s="18" t="s">
        <v>55</v>
      </c>
      <c r="G2369" s="18">
        <v>1735</v>
      </c>
    </row>
    <row r="2370" spans="1:7" x14ac:dyDescent="0.2">
      <c r="A2370" s="18" t="s">
        <v>88</v>
      </c>
      <c r="B2370" s="18" t="s">
        <v>208</v>
      </c>
      <c r="C2370" s="18" t="s">
        <v>210</v>
      </c>
      <c r="D2370" s="18">
        <v>143</v>
      </c>
      <c r="E2370" s="18" t="s">
        <v>77</v>
      </c>
      <c r="F2370" s="18" t="s">
        <v>55</v>
      </c>
      <c r="G2370" s="18">
        <v>247</v>
      </c>
    </row>
    <row r="2371" spans="1:7" x14ac:dyDescent="0.2">
      <c r="A2371" s="18" t="s">
        <v>88</v>
      </c>
      <c r="B2371" s="18" t="s">
        <v>208</v>
      </c>
      <c r="C2371" s="18" t="s">
        <v>210</v>
      </c>
      <c r="D2371" s="18">
        <v>144</v>
      </c>
      <c r="E2371" s="18" t="s">
        <v>81</v>
      </c>
      <c r="F2371" s="18" t="s">
        <v>55</v>
      </c>
      <c r="G2371" s="18">
        <v>361</v>
      </c>
    </row>
    <row r="2372" spans="1:7" x14ac:dyDescent="0.2">
      <c r="A2372" s="18" t="s">
        <v>88</v>
      </c>
      <c r="B2372" s="18" t="s">
        <v>208</v>
      </c>
      <c r="C2372" s="18" t="s">
        <v>210</v>
      </c>
      <c r="D2372" s="18">
        <v>15</v>
      </c>
      <c r="E2372" s="18" t="s">
        <v>64</v>
      </c>
      <c r="F2372" s="18" t="s">
        <v>33</v>
      </c>
      <c r="G2372" s="18">
        <v>79</v>
      </c>
    </row>
    <row r="2373" spans="1:7" x14ac:dyDescent="0.2">
      <c r="A2373" s="18" t="s">
        <v>88</v>
      </c>
      <c r="B2373" s="18" t="s">
        <v>208</v>
      </c>
      <c r="C2373" s="18" t="s">
        <v>210</v>
      </c>
      <c r="D2373" s="18">
        <v>20</v>
      </c>
      <c r="E2373" s="18" t="s">
        <v>35</v>
      </c>
      <c r="F2373" s="18" t="s">
        <v>36</v>
      </c>
      <c r="G2373" s="18">
        <v>3400</v>
      </c>
    </row>
    <row r="2374" spans="1:7" x14ac:dyDescent="0.2">
      <c r="A2374" s="18" t="s">
        <v>88</v>
      </c>
      <c r="B2374" s="18" t="s">
        <v>208</v>
      </c>
      <c r="C2374" s="18" t="s">
        <v>210</v>
      </c>
      <c r="D2374" s="18">
        <v>21</v>
      </c>
      <c r="E2374" s="18" t="s">
        <v>37</v>
      </c>
      <c r="F2374" s="18" t="s">
        <v>36</v>
      </c>
      <c r="G2374" s="18">
        <v>2160</v>
      </c>
    </row>
    <row r="2375" spans="1:7" x14ac:dyDescent="0.2">
      <c r="A2375" s="18" t="s">
        <v>88</v>
      </c>
      <c r="B2375" s="18" t="s">
        <v>208</v>
      </c>
      <c r="C2375" s="18" t="s">
        <v>210</v>
      </c>
      <c r="D2375" s="18">
        <v>22</v>
      </c>
      <c r="E2375" s="18" t="s">
        <v>38</v>
      </c>
      <c r="F2375" s="18" t="s">
        <v>36</v>
      </c>
      <c r="G2375" s="18">
        <v>1104</v>
      </c>
    </row>
    <row r="2376" spans="1:7" x14ac:dyDescent="0.2">
      <c r="A2376" s="18" t="s">
        <v>88</v>
      </c>
      <c r="B2376" s="18" t="s">
        <v>208</v>
      </c>
      <c r="C2376" s="18" t="s">
        <v>210</v>
      </c>
      <c r="D2376" s="18">
        <v>23</v>
      </c>
      <c r="E2376" s="18" t="s">
        <v>39</v>
      </c>
      <c r="F2376" s="18" t="s">
        <v>36</v>
      </c>
      <c r="G2376" s="18">
        <v>8821</v>
      </c>
    </row>
    <row r="2377" spans="1:7" x14ac:dyDescent="0.2">
      <c r="A2377" s="18" t="s">
        <v>88</v>
      </c>
      <c r="B2377" s="18" t="s">
        <v>208</v>
      </c>
      <c r="C2377" s="18" t="s">
        <v>210</v>
      </c>
      <c r="D2377" s="18">
        <v>24</v>
      </c>
      <c r="E2377" s="18" t="s">
        <v>64</v>
      </c>
      <c r="F2377" s="18" t="s">
        <v>36</v>
      </c>
      <c r="G2377" s="18">
        <v>875</v>
      </c>
    </row>
    <row r="2378" spans="1:7" x14ac:dyDescent="0.2">
      <c r="A2378" s="18" t="s">
        <v>88</v>
      </c>
      <c r="B2378" s="18" t="s">
        <v>208</v>
      </c>
      <c r="C2378" s="18" t="s">
        <v>210</v>
      </c>
      <c r="D2378" s="18">
        <v>25</v>
      </c>
      <c r="E2378" s="18" t="s">
        <v>35</v>
      </c>
      <c r="F2378" s="18" t="s">
        <v>36</v>
      </c>
      <c r="G2378" s="18">
        <v>31</v>
      </c>
    </row>
    <row r="2379" spans="1:7" x14ac:dyDescent="0.2">
      <c r="A2379" s="18" t="s">
        <v>88</v>
      </c>
      <c r="B2379" s="18" t="s">
        <v>208</v>
      </c>
      <c r="C2379" s="18" t="s">
        <v>210</v>
      </c>
      <c r="D2379" s="18">
        <v>26</v>
      </c>
      <c r="E2379" s="18" t="s">
        <v>64</v>
      </c>
      <c r="F2379" s="18" t="s">
        <v>36</v>
      </c>
      <c r="G2379" s="18">
        <v>11</v>
      </c>
    </row>
    <row r="2380" spans="1:7" x14ac:dyDescent="0.2">
      <c r="A2380" s="18" t="s">
        <v>88</v>
      </c>
      <c r="B2380" s="18" t="s">
        <v>208</v>
      </c>
      <c r="C2380" s="18" t="s">
        <v>210</v>
      </c>
      <c r="D2380" s="18">
        <v>30</v>
      </c>
      <c r="E2380" s="18" t="s">
        <v>40</v>
      </c>
      <c r="F2380" s="18" t="s">
        <v>36</v>
      </c>
      <c r="G2380" s="18">
        <v>327</v>
      </c>
    </row>
    <row r="2381" spans="1:7" x14ac:dyDescent="0.2">
      <c r="A2381" s="18" t="s">
        <v>88</v>
      </c>
      <c r="B2381" s="18" t="s">
        <v>208</v>
      </c>
      <c r="C2381" s="18" t="s">
        <v>210</v>
      </c>
      <c r="D2381" s="18">
        <v>31</v>
      </c>
      <c r="E2381" s="18" t="s">
        <v>41</v>
      </c>
      <c r="F2381" s="18" t="s">
        <v>36</v>
      </c>
      <c r="G2381" s="18">
        <v>6497</v>
      </c>
    </row>
    <row r="2382" spans="1:7" x14ac:dyDescent="0.2">
      <c r="A2382" s="18" t="s">
        <v>88</v>
      </c>
      <c r="B2382" s="18" t="s">
        <v>208</v>
      </c>
      <c r="C2382" s="18" t="s">
        <v>210</v>
      </c>
      <c r="D2382" s="18">
        <v>32</v>
      </c>
      <c r="E2382" s="18" t="s">
        <v>42</v>
      </c>
      <c r="F2382" s="18" t="s">
        <v>36</v>
      </c>
      <c r="G2382" s="18">
        <v>100</v>
      </c>
    </row>
    <row r="2383" spans="1:7" x14ac:dyDescent="0.2">
      <c r="A2383" s="18" t="s">
        <v>88</v>
      </c>
      <c r="B2383" s="18" t="s">
        <v>208</v>
      </c>
      <c r="C2383" s="18" t="s">
        <v>210</v>
      </c>
      <c r="D2383" s="18">
        <v>33</v>
      </c>
      <c r="E2383" s="18" t="s">
        <v>43</v>
      </c>
      <c r="F2383" s="18" t="s">
        <v>36</v>
      </c>
      <c r="G2383" s="18">
        <v>108</v>
      </c>
    </row>
    <row r="2384" spans="1:7" x14ac:dyDescent="0.2">
      <c r="A2384" s="18" t="s">
        <v>88</v>
      </c>
      <c r="B2384" s="18" t="s">
        <v>208</v>
      </c>
      <c r="C2384" s="18" t="s">
        <v>210</v>
      </c>
      <c r="D2384" s="18">
        <v>34</v>
      </c>
      <c r="E2384" s="18" t="s">
        <v>44</v>
      </c>
      <c r="F2384" s="18" t="s">
        <v>36</v>
      </c>
      <c r="G2384" s="18">
        <v>29</v>
      </c>
    </row>
    <row r="2385" spans="1:7" x14ac:dyDescent="0.2">
      <c r="A2385" s="18" t="s">
        <v>88</v>
      </c>
      <c r="B2385" s="18" t="s">
        <v>208</v>
      </c>
      <c r="C2385" s="18" t="s">
        <v>210</v>
      </c>
      <c r="D2385" s="18">
        <v>35</v>
      </c>
      <c r="E2385" s="18" t="s">
        <v>79</v>
      </c>
      <c r="F2385" s="18" t="s">
        <v>36</v>
      </c>
      <c r="G2385" s="18">
        <v>232</v>
      </c>
    </row>
    <row r="2386" spans="1:7" x14ac:dyDescent="0.2">
      <c r="A2386" s="18" t="s">
        <v>88</v>
      </c>
      <c r="B2386" s="18" t="s">
        <v>208</v>
      </c>
      <c r="C2386" s="18" t="s">
        <v>210</v>
      </c>
      <c r="D2386" s="18">
        <v>36</v>
      </c>
      <c r="E2386" s="18" t="s">
        <v>64</v>
      </c>
      <c r="F2386" s="18" t="s">
        <v>36</v>
      </c>
      <c r="G2386" s="18">
        <v>434</v>
      </c>
    </row>
    <row r="2387" spans="1:7" x14ac:dyDescent="0.2">
      <c r="A2387" s="18" t="s">
        <v>88</v>
      </c>
      <c r="B2387" s="18" t="s">
        <v>208</v>
      </c>
      <c r="C2387" s="18" t="s">
        <v>210</v>
      </c>
      <c r="D2387" s="18">
        <v>40</v>
      </c>
      <c r="E2387" s="18" t="s">
        <v>40</v>
      </c>
      <c r="F2387" s="18" t="s">
        <v>36</v>
      </c>
      <c r="G2387" s="18">
        <v>12</v>
      </c>
    </row>
    <row r="2388" spans="1:7" x14ac:dyDescent="0.2">
      <c r="A2388" s="18" t="s">
        <v>88</v>
      </c>
      <c r="B2388" s="18" t="s">
        <v>208</v>
      </c>
      <c r="C2388" s="18" t="s">
        <v>210</v>
      </c>
      <c r="D2388" s="18">
        <v>41</v>
      </c>
      <c r="E2388" s="18" t="s">
        <v>41</v>
      </c>
      <c r="F2388" s="18" t="s">
        <v>36</v>
      </c>
      <c r="G2388" s="18">
        <v>171</v>
      </c>
    </row>
    <row r="2389" spans="1:7" x14ac:dyDescent="0.2">
      <c r="A2389" s="18" t="s">
        <v>88</v>
      </c>
      <c r="B2389" s="18" t="s">
        <v>208</v>
      </c>
      <c r="C2389" s="18" t="s">
        <v>210</v>
      </c>
      <c r="D2389" s="18">
        <v>42</v>
      </c>
      <c r="E2389" s="18" t="s">
        <v>42</v>
      </c>
      <c r="F2389" s="18" t="s">
        <v>36</v>
      </c>
      <c r="G2389" s="18">
        <v>11</v>
      </c>
    </row>
    <row r="2390" spans="1:7" x14ac:dyDescent="0.2">
      <c r="A2390" s="18" t="s">
        <v>88</v>
      </c>
      <c r="B2390" s="18" t="s">
        <v>208</v>
      </c>
      <c r="C2390" s="18" t="s">
        <v>210</v>
      </c>
      <c r="D2390" s="18">
        <v>43</v>
      </c>
      <c r="E2390" s="18" t="s">
        <v>43</v>
      </c>
      <c r="F2390" s="18" t="s">
        <v>36</v>
      </c>
      <c r="G2390" s="18">
        <v>1</v>
      </c>
    </row>
    <row r="2391" spans="1:7" x14ac:dyDescent="0.2">
      <c r="A2391" s="18" t="s">
        <v>88</v>
      </c>
      <c r="B2391" s="18" t="s">
        <v>208</v>
      </c>
      <c r="C2391" s="18" t="s">
        <v>210</v>
      </c>
      <c r="D2391" s="18">
        <v>44</v>
      </c>
      <c r="E2391" s="18" t="s">
        <v>44</v>
      </c>
      <c r="F2391" s="18" t="s">
        <v>36</v>
      </c>
      <c r="G2391" s="18">
        <v>3</v>
      </c>
    </row>
    <row r="2392" spans="1:7" x14ac:dyDescent="0.2">
      <c r="A2392" s="18" t="s">
        <v>88</v>
      </c>
      <c r="B2392" s="18" t="s">
        <v>208</v>
      </c>
      <c r="C2392" s="18" t="s">
        <v>210</v>
      </c>
      <c r="D2392" s="18">
        <v>45</v>
      </c>
      <c r="E2392" s="18" t="s">
        <v>79</v>
      </c>
      <c r="F2392" s="18" t="s">
        <v>36</v>
      </c>
      <c r="G2392" s="18">
        <v>15</v>
      </c>
    </row>
    <row r="2393" spans="1:7" x14ac:dyDescent="0.2">
      <c r="A2393" s="18" t="s">
        <v>88</v>
      </c>
      <c r="B2393" s="18" t="s">
        <v>208</v>
      </c>
      <c r="C2393" s="18" t="s">
        <v>210</v>
      </c>
      <c r="D2393" s="18">
        <v>46</v>
      </c>
      <c r="E2393" s="18" t="s">
        <v>64</v>
      </c>
      <c r="F2393" s="18" t="s">
        <v>36</v>
      </c>
      <c r="G2393" s="18">
        <v>30</v>
      </c>
    </row>
    <row r="2394" spans="1:7" x14ac:dyDescent="0.2">
      <c r="A2394" s="18" t="s">
        <v>88</v>
      </c>
      <c r="B2394" s="18" t="s">
        <v>208</v>
      </c>
      <c r="C2394" s="18" t="s">
        <v>210</v>
      </c>
      <c r="D2394" s="18">
        <v>50</v>
      </c>
      <c r="E2394" s="18" t="s">
        <v>40</v>
      </c>
      <c r="F2394" s="18" t="s">
        <v>36</v>
      </c>
      <c r="G2394" s="18">
        <v>17</v>
      </c>
    </row>
    <row r="2395" spans="1:7" x14ac:dyDescent="0.2">
      <c r="A2395" s="18" t="s">
        <v>88</v>
      </c>
      <c r="B2395" s="18" t="s">
        <v>208</v>
      </c>
      <c r="C2395" s="18" t="s">
        <v>210</v>
      </c>
      <c r="D2395" s="18">
        <v>51</v>
      </c>
      <c r="E2395" s="18" t="s">
        <v>41</v>
      </c>
      <c r="F2395" s="18" t="s">
        <v>36</v>
      </c>
      <c r="G2395" s="18">
        <v>228</v>
      </c>
    </row>
    <row r="2396" spans="1:7" x14ac:dyDescent="0.2">
      <c r="A2396" s="18" t="s">
        <v>88</v>
      </c>
      <c r="B2396" s="18" t="s">
        <v>208</v>
      </c>
      <c r="C2396" s="18" t="s">
        <v>210</v>
      </c>
      <c r="D2396" s="18">
        <v>52</v>
      </c>
      <c r="E2396" s="18" t="s">
        <v>42</v>
      </c>
      <c r="F2396" s="18" t="s">
        <v>36</v>
      </c>
      <c r="G2396" s="18">
        <v>6</v>
      </c>
    </row>
    <row r="2397" spans="1:7" x14ac:dyDescent="0.2">
      <c r="A2397" s="18" t="s">
        <v>88</v>
      </c>
      <c r="B2397" s="18" t="s">
        <v>208</v>
      </c>
      <c r="C2397" s="18" t="s">
        <v>210</v>
      </c>
      <c r="D2397" s="18">
        <v>53</v>
      </c>
      <c r="E2397" s="18" t="s">
        <v>43</v>
      </c>
      <c r="F2397" s="18" t="s">
        <v>36</v>
      </c>
      <c r="G2397" s="18">
        <v>42</v>
      </c>
    </row>
    <row r="2398" spans="1:7" x14ac:dyDescent="0.2">
      <c r="A2398" s="18" t="s">
        <v>88</v>
      </c>
      <c r="B2398" s="18" t="s">
        <v>208</v>
      </c>
      <c r="C2398" s="18" t="s">
        <v>210</v>
      </c>
      <c r="D2398" s="18">
        <v>54</v>
      </c>
      <c r="E2398" s="18" t="s">
        <v>44</v>
      </c>
      <c r="F2398" s="18" t="s">
        <v>36</v>
      </c>
      <c r="G2398" s="18">
        <v>7</v>
      </c>
    </row>
    <row r="2399" spans="1:7" x14ac:dyDescent="0.2">
      <c r="A2399" s="18" t="s">
        <v>88</v>
      </c>
      <c r="B2399" s="18" t="s">
        <v>208</v>
      </c>
      <c r="C2399" s="18" t="s">
        <v>210</v>
      </c>
      <c r="D2399" s="18">
        <v>55</v>
      </c>
      <c r="E2399" s="18" t="s">
        <v>79</v>
      </c>
      <c r="F2399" s="18" t="s">
        <v>36</v>
      </c>
      <c r="G2399" s="18">
        <v>10</v>
      </c>
    </row>
    <row r="2400" spans="1:7" x14ac:dyDescent="0.2">
      <c r="A2400" s="18" t="s">
        <v>88</v>
      </c>
      <c r="B2400" s="18" t="s">
        <v>208</v>
      </c>
      <c r="C2400" s="18" t="s">
        <v>210</v>
      </c>
      <c r="D2400" s="18">
        <v>56</v>
      </c>
      <c r="E2400" s="18" t="s">
        <v>64</v>
      </c>
      <c r="F2400" s="18" t="s">
        <v>36</v>
      </c>
      <c r="G2400" s="18">
        <v>49</v>
      </c>
    </row>
    <row r="2401" spans="1:7" x14ac:dyDescent="0.2">
      <c r="A2401" s="18" t="s">
        <v>88</v>
      </c>
      <c r="B2401" s="18" t="s">
        <v>208</v>
      </c>
      <c r="C2401" s="18" t="s">
        <v>210</v>
      </c>
      <c r="D2401" s="18">
        <v>60</v>
      </c>
      <c r="E2401" s="18" t="s">
        <v>40</v>
      </c>
      <c r="F2401" s="18" t="s">
        <v>36</v>
      </c>
      <c r="G2401" s="18">
        <v>1</v>
      </c>
    </row>
    <row r="2402" spans="1:7" x14ac:dyDescent="0.2">
      <c r="A2402" s="18" t="s">
        <v>88</v>
      </c>
      <c r="B2402" s="18" t="s">
        <v>208</v>
      </c>
      <c r="C2402" s="18" t="s">
        <v>210</v>
      </c>
      <c r="D2402" s="18">
        <v>61</v>
      </c>
      <c r="E2402" s="18" t="s">
        <v>41</v>
      </c>
      <c r="F2402" s="18" t="s">
        <v>36</v>
      </c>
      <c r="G2402" s="18">
        <v>57</v>
      </c>
    </row>
    <row r="2403" spans="1:7" x14ac:dyDescent="0.2">
      <c r="A2403" s="18" t="s">
        <v>88</v>
      </c>
      <c r="B2403" s="18" t="s">
        <v>208</v>
      </c>
      <c r="C2403" s="18" t="s">
        <v>210</v>
      </c>
      <c r="D2403" s="18">
        <v>62</v>
      </c>
      <c r="E2403" s="18" t="s">
        <v>42</v>
      </c>
      <c r="F2403" s="18" t="s">
        <v>36</v>
      </c>
      <c r="G2403" s="18">
        <v>3</v>
      </c>
    </row>
    <row r="2404" spans="1:7" x14ac:dyDescent="0.2">
      <c r="A2404" s="18" t="s">
        <v>88</v>
      </c>
      <c r="B2404" s="18" t="s">
        <v>208</v>
      </c>
      <c r="C2404" s="18" t="s">
        <v>210</v>
      </c>
      <c r="D2404" s="18">
        <v>63</v>
      </c>
      <c r="E2404" s="18" t="s">
        <v>43</v>
      </c>
      <c r="F2404" s="18" t="s">
        <v>36</v>
      </c>
      <c r="G2404" s="18">
        <v>3</v>
      </c>
    </row>
    <row r="2405" spans="1:7" x14ac:dyDescent="0.2">
      <c r="A2405" s="18" t="s">
        <v>88</v>
      </c>
      <c r="B2405" s="18" t="s">
        <v>208</v>
      </c>
      <c r="C2405" s="18" t="s">
        <v>210</v>
      </c>
      <c r="D2405" s="18">
        <v>64</v>
      </c>
      <c r="E2405" s="18" t="s">
        <v>44</v>
      </c>
      <c r="F2405" s="18" t="s">
        <v>36</v>
      </c>
      <c r="G2405" s="18">
        <v>2</v>
      </c>
    </row>
    <row r="2406" spans="1:7" x14ac:dyDescent="0.2">
      <c r="A2406" s="18" t="s">
        <v>88</v>
      </c>
      <c r="B2406" s="18" t="s">
        <v>208</v>
      </c>
      <c r="C2406" s="18" t="s">
        <v>210</v>
      </c>
      <c r="D2406" s="18">
        <v>65</v>
      </c>
      <c r="E2406" s="18" t="s">
        <v>79</v>
      </c>
      <c r="F2406" s="18" t="s">
        <v>36</v>
      </c>
      <c r="G2406" s="18">
        <v>4</v>
      </c>
    </row>
    <row r="2407" spans="1:7" x14ac:dyDescent="0.2">
      <c r="A2407" s="18" t="s">
        <v>88</v>
      </c>
      <c r="B2407" s="18" t="s">
        <v>208</v>
      </c>
      <c r="C2407" s="18" t="s">
        <v>210</v>
      </c>
      <c r="D2407" s="18">
        <v>66</v>
      </c>
      <c r="E2407" s="18" t="s">
        <v>64</v>
      </c>
      <c r="F2407" s="18" t="s">
        <v>36</v>
      </c>
      <c r="G2407" s="18">
        <v>5</v>
      </c>
    </row>
    <row r="2408" spans="1:7" x14ac:dyDescent="0.2">
      <c r="A2408" s="18" t="s">
        <v>88</v>
      </c>
      <c r="B2408" s="18" t="s">
        <v>208</v>
      </c>
      <c r="C2408" s="18" t="s">
        <v>210</v>
      </c>
      <c r="D2408" s="18">
        <v>70</v>
      </c>
      <c r="E2408" s="18" t="s">
        <v>40</v>
      </c>
      <c r="F2408" s="18" t="s">
        <v>36</v>
      </c>
      <c r="G2408" s="18">
        <v>93</v>
      </c>
    </row>
    <row r="2409" spans="1:7" x14ac:dyDescent="0.2">
      <c r="A2409" s="18" t="s">
        <v>88</v>
      </c>
      <c r="B2409" s="18" t="s">
        <v>208</v>
      </c>
      <c r="C2409" s="18" t="s">
        <v>210</v>
      </c>
      <c r="D2409" s="18">
        <v>71</v>
      </c>
      <c r="E2409" s="18" t="s">
        <v>41</v>
      </c>
      <c r="F2409" s="18" t="s">
        <v>36</v>
      </c>
      <c r="G2409" s="18">
        <v>3061</v>
      </c>
    </row>
    <row r="2410" spans="1:7" x14ac:dyDescent="0.2">
      <c r="A2410" s="18" t="s">
        <v>88</v>
      </c>
      <c r="B2410" s="18" t="s">
        <v>208</v>
      </c>
      <c r="C2410" s="18" t="s">
        <v>210</v>
      </c>
      <c r="D2410" s="18">
        <v>72</v>
      </c>
      <c r="E2410" s="18" t="s">
        <v>42</v>
      </c>
      <c r="F2410" s="18" t="s">
        <v>36</v>
      </c>
      <c r="G2410" s="18">
        <v>80</v>
      </c>
    </row>
    <row r="2411" spans="1:7" x14ac:dyDescent="0.2">
      <c r="A2411" s="18" t="s">
        <v>88</v>
      </c>
      <c r="B2411" s="18" t="s">
        <v>208</v>
      </c>
      <c r="C2411" s="18" t="s">
        <v>210</v>
      </c>
      <c r="D2411" s="18">
        <v>73</v>
      </c>
      <c r="E2411" s="18" t="s">
        <v>43</v>
      </c>
      <c r="F2411" s="18" t="s">
        <v>36</v>
      </c>
      <c r="G2411" s="18">
        <v>17</v>
      </c>
    </row>
    <row r="2412" spans="1:7" x14ac:dyDescent="0.2">
      <c r="A2412" s="18" t="s">
        <v>88</v>
      </c>
      <c r="B2412" s="18" t="s">
        <v>208</v>
      </c>
      <c r="C2412" s="18" t="s">
        <v>210</v>
      </c>
      <c r="D2412" s="18">
        <v>74</v>
      </c>
      <c r="E2412" s="18" t="s">
        <v>44</v>
      </c>
      <c r="F2412" s="18" t="s">
        <v>36</v>
      </c>
      <c r="G2412" s="18">
        <v>10</v>
      </c>
    </row>
    <row r="2413" spans="1:7" x14ac:dyDescent="0.2">
      <c r="A2413" s="18" t="s">
        <v>88</v>
      </c>
      <c r="B2413" s="18" t="s">
        <v>208</v>
      </c>
      <c r="C2413" s="18" t="s">
        <v>210</v>
      </c>
      <c r="D2413" s="18">
        <v>75</v>
      </c>
      <c r="E2413" s="18" t="s">
        <v>79</v>
      </c>
      <c r="F2413" s="18" t="s">
        <v>36</v>
      </c>
      <c r="G2413" s="18">
        <v>142</v>
      </c>
    </row>
    <row r="2414" spans="1:7" x14ac:dyDescent="0.2">
      <c r="A2414" s="18" t="s">
        <v>88</v>
      </c>
      <c r="B2414" s="18" t="s">
        <v>208</v>
      </c>
      <c r="C2414" s="18" t="s">
        <v>210</v>
      </c>
      <c r="D2414" s="18">
        <v>76</v>
      </c>
      <c r="E2414" s="18" t="s">
        <v>64</v>
      </c>
      <c r="F2414" s="18" t="s">
        <v>36</v>
      </c>
      <c r="G2414" s="18">
        <v>305</v>
      </c>
    </row>
    <row r="2415" spans="1:7" x14ac:dyDescent="0.2">
      <c r="A2415" s="18" t="s">
        <v>88</v>
      </c>
      <c r="B2415" s="18" t="s">
        <v>208</v>
      </c>
      <c r="C2415" s="18" t="s">
        <v>210</v>
      </c>
      <c r="D2415" s="18">
        <v>80</v>
      </c>
      <c r="E2415" s="18" t="s">
        <v>168</v>
      </c>
      <c r="F2415" s="18" t="s">
        <v>36</v>
      </c>
      <c r="G2415" s="18">
        <v>315</v>
      </c>
    </row>
    <row r="2416" spans="1:7" x14ac:dyDescent="0.2">
      <c r="A2416" s="18" t="s">
        <v>88</v>
      </c>
      <c r="B2416" s="18" t="s">
        <v>208</v>
      </c>
      <c r="C2416" s="18" t="s">
        <v>210</v>
      </c>
      <c r="D2416" s="18">
        <v>81</v>
      </c>
      <c r="E2416" s="18" t="s">
        <v>46</v>
      </c>
      <c r="F2416" s="18" t="s">
        <v>36</v>
      </c>
      <c r="G2416" s="18">
        <v>907</v>
      </c>
    </row>
    <row r="2417" spans="1:7" x14ac:dyDescent="0.2">
      <c r="A2417" s="18" t="s">
        <v>88</v>
      </c>
      <c r="B2417" s="18" t="s">
        <v>208</v>
      </c>
      <c r="C2417" s="18" t="s">
        <v>210</v>
      </c>
      <c r="D2417" s="18">
        <v>82</v>
      </c>
      <c r="E2417" s="18" t="s">
        <v>47</v>
      </c>
      <c r="F2417" s="18" t="s">
        <v>36</v>
      </c>
      <c r="G2417" s="18">
        <v>666</v>
      </c>
    </row>
    <row r="2418" spans="1:7" x14ac:dyDescent="0.2">
      <c r="A2418" s="18" t="s">
        <v>88</v>
      </c>
      <c r="B2418" s="18" t="s">
        <v>208</v>
      </c>
      <c r="C2418" s="18" t="s">
        <v>210</v>
      </c>
      <c r="D2418" s="18">
        <v>83</v>
      </c>
      <c r="E2418" s="18" t="s">
        <v>48</v>
      </c>
      <c r="F2418" s="18" t="s">
        <v>36</v>
      </c>
      <c r="G2418" s="18">
        <v>2277</v>
      </c>
    </row>
    <row r="2419" spans="1:7" x14ac:dyDescent="0.2">
      <c r="A2419" s="18" t="s">
        <v>88</v>
      </c>
      <c r="B2419" s="18" t="s">
        <v>208</v>
      </c>
      <c r="C2419" s="18" t="s">
        <v>210</v>
      </c>
      <c r="D2419" s="18">
        <v>84</v>
      </c>
      <c r="E2419" s="18" t="s">
        <v>49</v>
      </c>
      <c r="F2419" s="18" t="s">
        <v>36</v>
      </c>
      <c r="G2419" s="18">
        <v>119</v>
      </c>
    </row>
    <row r="2420" spans="1:7" x14ac:dyDescent="0.2">
      <c r="A2420" s="18" t="s">
        <v>88</v>
      </c>
      <c r="B2420" s="18" t="s">
        <v>208</v>
      </c>
      <c r="C2420" s="18" t="s">
        <v>210</v>
      </c>
      <c r="D2420" s="18">
        <v>85</v>
      </c>
      <c r="E2420" s="18" t="s">
        <v>64</v>
      </c>
      <c r="F2420" s="18" t="s">
        <v>36</v>
      </c>
      <c r="G2420" s="18">
        <v>273</v>
      </c>
    </row>
    <row r="2421" spans="1:7" x14ac:dyDescent="0.2">
      <c r="A2421" s="18" t="s">
        <v>88</v>
      </c>
      <c r="B2421" s="18" t="s">
        <v>208</v>
      </c>
      <c r="C2421" s="18" t="s">
        <v>210</v>
      </c>
      <c r="D2421" s="18">
        <v>90</v>
      </c>
      <c r="E2421" s="18" t="s">
        <v>169</v>
      </c>
      <c r="F2421" s="18" t="s">
        <v>36</v>
      </c>
      <c r="G2421" s="18">
        <v>210</v>
      </c>
    </row>
    <row r="2422" spans="1:7" x14ac:dyDescent="0.2">
      <c r="A2422" s="18" t="s">
        <v>88</v>
      </c>
      <c r="B2422" s="18" t="s">
        <v>208</v>
      </c>
      <c r="C2422" s="18" t="s">
        <v>210</v>
      </c>
      <c r="D2422" s="18">
        <v>91</v>
      </c>
      <c r="E2422" s="18" t="s">
        <v>51</v>
      </c>
      <c r="F2422" s="18" t="s">
        <v>36</v>
      </c>
      <c r="G2422" s="18">
        <v>66</v>
      </c>
    </row>
    <row r="2423" spans="1:7" x14ac:dyDescent="0.2">
      <c r="A2423" s="18" t="s">
        <v>88</v>
      </c>
      <c r="B2423" s="18" t="s">
        <v>208</v>
      </c>
      <c r="C2423" s="18" t="s">
        <v>210</v>
      </c>
      <c r="D2423" s="18">
        <v>92</v>
      </c>
      <c r="E2423" s="18" t="s">
        <v>170</v>
      </c>
      <c r="F2423" s="18" t="s">
        <v>36</v>
      </c>
      <c r="G2423" s="18">
        <v>7</v>
      </c>
    </row>
    <row r="2424" spans="1:7" x14ac:dyDescent="0.2">
      <c r="A2424" s="18" t="s">
        <v>88</v>
      </c>
      <c r="B2424" s="18" t="s">
        <v>208</v>
      </c>
      <c r="C2424" s="18" t="s">
        <v>210</v>
      </c>
      <c r="D2424" s="18">
        <v>93</v>
      </c>
      <c r="E2424" s="18" t="s">
        <v>75</v>
      </c>
      <c r="F2424" s="18" t="s">
        <v>36</v>
      </c>
      <c r="G2424" s="18">
        <v>16</v>
      </c>
    </row>
    <row r="2425" spans="1:7" x14ac:dyDescent="0.2">
      <c r="A2425" s="18" t="s">
        <v>88</v>
      </c>
      <c r="B2425" s="18" t="s">
        <v>208</v>
      </c>
      <c r="C2425" s="18" t="s">
        <v>210</v>
      </c>
      <c r="D2425" s="18">
        <v>94</v>
      </c>
      <c r="E2425" s="18" t="s">
        <v>80</v>
      </c>
      <c r="F2425" s="18" t="s">
        <v>36</v>
      </c>
      <c r="G2425" s="18">
        <v>112</v>
      </c>
    </row>
    <row r="2426" spans="1:7" x14ac:dyDescent="0.2">
      <c r="A2426" s="18" t="s">
        <v>88</v>
      </c>
      <c r="B2426" s="18" t="s">
        <v>208</v>
      </c>
      <c r="C2426" s="18" t="s">
        <v>210</v>
      </c>
      <c r="D2426" s="18">
        <v>95</v>
      </c>
      <c r="E2426" s="18" t="s">
        <v>64</v>
      </c>
      <c r="F2426" s="18" t="s">
        <v>36</v>
      </c>
      <c r="G2426" s="18">
        <v>159</v>
      </c>
    </row>
    <row r="2427" spans="1:7" x14ac:dyDescent="0.2">
      <c r="A2427" s="18" t="s">
        <v>88</v>
      </c>
      <c r="B2427" s="18" t="s">
        <v>208</v>
      </c>
      <c r="C2427" s="18" t="s">
        <v>211</v>
      </c>
      <c r="D2427" s="18">
        <v>10</v>
      </c>
      <c r="E2427" s="18" t="s">
        <v>32</v>
      </c>
      <c r="F2427" s="18" t="s">
        <v>33</v>
      </c>
      <c r="G2427" s="18">
        <v>798</v>
      </c>
    </row>
    <row r="2428" spans="1:7" x14ac:dyDescent="0.2">
      <c r="A2428" s="18" t="s">
        <v>88</v>
      </c>
      <c r="B2428" s="18" t="s">
        <v>208</v>
      </c>
      <c r="C2428" s="18" t="s">
        <v>211</v>
      </c>
      <c r="D2428" s="18">
        <v>100</v>
      </c>
      <c r="E2428" s="18" t="s">
        <v>167</v>
      </c>
      <c r="F2428" s="18" t="s">
        <v>36</v>
      </c>
      <c r="G2428" s="18">
        <v>3669</v>
      </c>
    </row>
    <row r="2429" spans="1:7" x14ac:dyDescent="0.2">
      <c r="A2429" s="18" t="s">
        <v>88</v>
      </c>
      <c r="B2429" s="18" t="s">
        <v>208</v>
      </c>
      <c r="C2429" s="18" t="s">
        <v>211</v>
      </c>
      <c r="D2429" s="18">
        <v>11</v>
      </c>
      <c r="E2429" s="18" t="s">
        <v>134</v>
      </c>
      <c r="F2429" s="18" t="s">
        <v>33</v>
      </c>
      <c r="G2429" s="18">
        <v>291</v>
      </c>
    </row>
    <row r="2430" spans="1:7" x14ac:dyDescent="0.2">
      <c r="A2430" s="18" t="s">
        <v>88</v>
      </c>
      <c r="B2430" s="18" t="s">
        <v>208</v>
      </c>
      <c r="C2430" s="18" t="s">
        <v>211</v>
      </c>
      <c r="D2430" s="18">
        <v>110</v>
      </c>
      <c r="E2430" s="18" t="s">
        <v>54</v>
      </c>
      <c r="F2430" s="18" t="s">
        <v>55</v>
      </c>
      <c r="G2430" s="18">
        <v>244</v>
      </c>
    </row>
    <row r="2431" spans="1:7" x14ac:dyDescent="0.2">
      <c r="A2431" s="18" t="s">
        <v>88</v>
      </c>
      <c r="B2431" s="18" t="s">
        <v>208</v>
      </c>
      <c r="C2431" s="18" t="s">
        <v>211</v>
      </c>
      <c r="D2431" s="18">
        <v>111</v>
      </c>
      <c r="E2431" s="18" t="s">
        <v>56</v>
      </c>
      <c r="F2431" s="18" t="s">
        <v>55</v>
      </c>
      <c r="G2431" s="18">
        <v>647</v>
      </c>
    </row>
    <row r="2432" spans="1:7" x14ac:dyDescent="0.2">
      <c r="A2432" s="18" t="s">
        <v>88</v>
      </c>
      <c r="B2432" s="18" t="s">
        <v>208</v>
      </c>
      <c r="C2432" s="18" t="s">
        <v>211</v>
      </c>
      <c r="D2432" s="18">
        <v>112</v>
      </c>
      <c r="E2432" s="18" t="s">
        <v>57</v>
      </c>
      <c r="F2432" s="18" t="s">
        <v>55</v>
      </c>
      <c r="G2432" s="18">
        <v>1304</v>
      </c>
    </row>
    <row r="2433" spans="1:7" x14ac:dyDescent="0.2">
      <c r="A2433" s="18" t="s">
        <v>88</v>
      </c>
      <c r="B2433" s="18" t="s">
        <v>208</v>
      </c>
      <c r="C2433" s="18" t="s">
        <v>211</v>
      </c>
      <c r="D2433" s="18">
        <v>113</v>
      </c>
      <c r="E2433" s="18" t="s">
        <v>73</v>
      </c>
      <c r="F2433" s="18" t="s">
        <v>55</v>
      </c>
      <c r="G2433" s="18">
        <v>1060</v>
      </c>
    </row>
    <row r="2434" spans="1:7" x14ac:dyDescent="0.2">
      <c r="A2434" s="18" t="s">
        <v>88</v>
      </c>
      <c r="B2434" s="18" t="s">
        <v>208</v>
      </c>
      <c r="C2434" s="18" t="s">
        <v>211</v>
      </c>
      <c r="D2434" s="18">
        <v>120</v>
      </c>
      <c r="E2434" s="18" t="s">
        <v>58</v>
      </c>
      <c r="F2434" s="18" t="s">
        <v>55</v>
      </c>
      <c r="G2434" s="18">
        <v>639</v>
      </c>
    </row>
    <row r="2435" spans="1:7" x14ac:dyDescent="0.2">
      <c r="A2435" s="18" t="s">
        <v>88</v>
      </c>
      <c r="B2435" s="18" t="s">
        <v>208</v>
      </c>
      <c r="C2435" s="18" t="s">
        <v>211</v>
      </c>
      <c r="D2435" s="18">
        <v>121</v>
      </c>
      <c r="E2435" s="18" t="s">
        <v>59</v>
      </c>
      <c r="F2435" s="18" t="s">
        <v>55</v>
      </c>
      <c r="G2435" s="18">
        <v>1410</v>
      </c>
    </row>
    <row r="2436" spans="1:7" x14ac:dyDescent="0.2">
      <c r="A2436" s="18" t="s">
        <v>88</v>
      </c>
      <c r="B2436" s="18" t="s">
        <v>208</v>
      </c>
      <c r="C2436" s="18" t="s">
        <v>211</v>
      </c>
      <c r="D2436" s="18">
        <v>122</v>
      </c>
      <c r="E2436" s="18" t="s">
        <v>74</v>
      </c>
      <c r="F2436" s="18" t="s">
        <v>55</v>
      </c>
      <c r="G2436" s="18">
        <v>623</v>
      </c>
    </row>
    <row r="2437" spans="1:7" x14ac:dyDescent="0.2">
      <c r="A2437" s="18" t="s">
        <v>88</v>
      </c>
      <c r="B2437" s="18" t="s">
        <v>208</v>
      </c>
      <c r="C2437" s="18" t="s">
        <v>211</v>
      </c>
      <c r="D2437" s="18">
        <v>123</v>
      </c>
      <c r="E2437" s="18" t="s">
        <v>75</v>
      </c>
      <c r="F2437" s="18" t="s">
        <v>55</v>
      </c>
      <c r="G2437" s="18">
        <v>2580</v>
      </c>
    </row>
    <row r="2438" spans="1:7" x14ac:dyDescent="0.2">
      <c r="A2438" s="18" t="s">
        <v>88</v>
      </c>
      <c r="B2438" s="18" t="s">
        <v>208</v>
      </c>
      <c r="C2438" s="18" t="s">
        <v>211</v>
      </c>
      <c r="D2438" s="18">
        <v>13</v>
      </c>
      <c r="E2438" s="18" t="s">
        <v>135</v>
      </c>
      <c r="F2438" s="18" t="s">
        <v>33</v>
      </c>
      <c r="G2438" s="18">
        <v>707</v>
      </c>
    </row>
    <row r="2439" spans="1:7" x14ac:dyDescent="0.2">
      <c r="A2439" s="18" t="s">
        <v>88</v>
      </c>
      <c r="B2439" s="18" t="s">
        <v>208</v>
      </c>
      <c r="C2439" s="18" t="s">
        <v>211</v>
      </c>
      <c r="D2439" s="18">
        <v>130</v>
      </c>
      <c r="E2439" s="18" t="s">
        <v>60</v>
      </c>
      <c r="F2439" s="18" t="s">
        <v>55</v>
      </c>
      <c r="G2439" s="18">
        <v>5366</v>
      </c>
    </row>
    <row r="2440" spans="1:7" x14ac:dyDescent="0.2">
      <c r="A2440" s="18" t="s">
        <v>88</v>
      </c>
      <c r="B2440" s="18" t="s">
        <v>208</v>
      </c>
      <c r="C2440" s="18" t="s">
        <v>211</v>
      </c>
      <c r="D2440" s="18">
        <v>131</v>
      </c>
      <c r="E2440" s="18" t="s">
        <v>61</v>
      </c>
      <c r="F2440" s="18" t="s">
        <v>55</v>
      </c>
      <c r="G2440" s="18">
        <v>39</v>
      </c>
    </row>
    <row r="2441" spans="1:7" x14ac:dyDescent="0.2">
      <c r="A2441" s="18" t="s">
        <v>88</v>
      </c>
      <c r="B2441" s="18" t="s">
        <v>208</v>
      </c>
      <c r="C2441" s="18" t="s">
        <v>211</v>
      </c>
      <c r="D2441" s="18">
        <v>132</v>
      </c>
      <c r="E2441" s="18" t="s">
        <v>46</v>
      </c>
      <c r="F2441" s="18" t="s">
        <v>55</v>
      </c>
      <c r="G2441" s="18">
        <v>546</v>
      </c>
    </row>
    <row r="2442" spans="1:7" x14ac:dyDescent="0.2">
      <c r="A2442" s="18" t="s">
        <v>88</v>
      </c>
      <c r="B2442" s="18" t="s">
        <v>208</v>
      </c>
      <c r="C2442" s="18" t="s">
        <v>211</v>
      </c>
      <c r="D2442" s="18">
        <v>133</v>
      </c>
      <c r="E2442" s="18" t="s">
        <v>62</v>
      </c>
      <c r="F2442" s="18" t="s">
        <v>55</v>
      </c>
      <c r="G2442" s="18">
        <v>199</v>
      </c>
    </row>
    <row r="2443" spans="1:7" x14ac:dyDescent="0.2">
      <c r="A2443" s="18" t="s">
        <v>88</v>
      </c>
      <c r="B2443" s="18" t="s">
        <v>208</v>
      </c>
      <c r="C2443" s="18" t="s">
        <v>211</v>
      </c>
      <c r="D2443" s="18">
        <v>134</v>
      </c>
      <c r="E2443" s="18" t="s">
        <v>76</v>
      </c>
      <c r="F2443" s="18" t="s">
        <v>55</v>
      </c>
      <c r="G2443" s="18">
        <v>741</v>
      </c>
    </row>
    <row r="2444" spans="1:7" x14ac:dyDescent="0.2">
      <c r="A2444" s="18" t="s">
        <v>88</v>
      </c>
      <c r="B2444" s="18" t="s">
        <v>208</v>
      </c>
      <c r="C2444" s="18" t="s">
        <v>211</v>
      </c>
      <c r="D2444" s="18">
        <v>135</v>
      </c>
      <c r="E2444" s="18" t="s">
        <v>79</v>
      </c>
      <c r="F2444" s="18" t="s">
        <v>55</v>
      </c>
      <c r="G2444" s="18">
        <v>81</v>
      </c>
    </row>
    <row r="2445" spans="1:7" x14ac:dyDescent="0.2">
      <c r="A2445" s="18" t="s">
        <v>88</v>
      </c>
      <c r="B2445" s="18" t="s">
        <v>208</v>
      </c>
      <c r="C2445" s="18" t="s">
        <v>211</v>
      </c>
      <c r="D2445" s="18">
        <v>14</v>
      </c>
      <c r="E2445" s="18" t="s">
        <v>75</v>
      </c>
      <c r="F2445" s="18" t="s">
        <v>33</v>
      </c>
      <c r="G2445" s="18">
        <v>9</v>
      </c>
    </row>
    <row r="2446" spans="1:7" x14ac:dyDescent="0.2">
      <c r="A2446" s="18" t="s">
        <v>88</v>
      </c>
      <c r="B2446" s="18" t="s">
        <v>208</v>
      </c>
      <c r="C2446" s="18" t="s">
        <v>211</v>
      </c>
      <c r="D2446" s="18">
        <v>140</v>
      </c>
      <c r="E2446" s="18" t="s">
        <v>63</v>
      </c>
      <c r="F2446" s="18" t="s">
        <v>55</v>
      </c>
      <c r="G2446" s="18">
        <v>143</v>
      </c>
    </row>
    <row r="2447" spans="1:7" x14ac:dyDescent="0.2">
      <c r="A2447" s="18" t="s">
        <v>88</v>
      </c>
      <c r="B2447" s="18" t="s">
        <v>208</v>
      </c>
      <c r="C2447" s="18" t="s">
        <v>211</v>
      </c>
      <c r="D2447" s="18">
        <v>141</v>
      </c>
      <c r="E2447" s="18" t="s">
        <v>64</v>
      </c>
      <c r="F2447" s="18" t="s">
        <v>55</v>
      </c>
      <c r="G2447" s="18">
        <v>3184</v>
      </c>
    </row>
    <row r="2448" spans="1:7" x14ac:dyDescent="0.2">
      <c r="A2448" s="18" t="s">
        <v>88</v>
      </c>
      <c r="B2448" s="18" t="s">
        <v>208</v>
      </c>
      <c r="C2448" s="18" t="s">
        <v>211</v>
      </c>
      <c r="D2448" s="18">
        <v>142</v>
      </c>
      <c r="E2448" s="18" t="s">
        <v>117</v>
      </c>
      <c r="F2448" s="18" t="s">
        <v>55</v>
      </c>
      <c r="G2448" s="18">
        <v>2747</v>
      </c>
    </row>
    <row r="2449" spans="1:7" x14ac:dyDescent="0.2">
      <c r="A2449" s="18" t="s">
        <v>88</v>
      </c>
      <c r="B2449" s="18" t="s">
        <v>208</v>
      </c>
      <c r="C2449" s="18" t="s">
        <v>211</v>
      </c>
      <c r="D2449" s="18">
        <v>143</v>
      </c>
      <c r="E2449" s="18" t="s">
        <v>77</v>
      </c>
      <c r="F2449" s="18" t="s">
        <v>55</v>
      </c>
      <c r="G2449" s="18">
        <v>267</v>
      </c>
    </row>
    <row r="2450" spans="1:7" x14ac:dyDescent="0.2">
      <c r="A2450" s="18" t="s">
        <v>88</v>
      </c>
      <c r="B2450" s="18" t="s">
        <v>208</v>
      </c>
      <c r="C2450" s="18" t="s">
        <v>211</v>
      </c>
      <c r="D2450" s="18">
        <v>144</v>
      </c>
      <c r="E2450" s="18" t="s">
        <v>81</v>
      </c>
      <c r="F2450" s="18" t="s">
        <v>55</v>
      </c>
      <c r="G2450" s="18">
        <v>371</v>
      </c>
    </row>
    <row r="2451" spans="1:7" x14ac:dyDescent="0.2">
      <c r="A2451" s="18" t="s">
        <v>88</v>
      </c>
      <c r="B2451" s="18" t="s">
        <v>208</v>
      </c>
      <c r="C2451" s="18" t="s">
        <v>211</v>
      </c>
      <c r="D2451" s="18">
        <v>15</v>
      </c>
      <c r="E2451" s="18" t="s">
        <v>64</v>
      </c>
      <c r="F2451" s="18" t="s">
        <v>33</v>
      </c>
      <c r="G2451" s="18">
        <v>83</v>
      </c>
    </row>
    <row r="2452" spans="1:7" x14ac:dyDescent="0.2">
      <c r="A2452" s="18" t="s">
        <v>88</v>
      </c>
      <c r="B2452" s="18" t="s">
        <v>208</v>
      </c>
      <c r="C2452" s="18" t="s">
        <v>211</v>
      </c>
      <c r="D2452" s="18">
        <v>20</v>
      </c>
      <c r="E2452" s="18" t="s">
        <v>35</v>
      </c>
      <c r="F2452" s="18" t="s">
        <v>36</v>
      </c>
      <c r="G2452" s="18">
        <v>3692</v>
      </c>
    </row>
    <row r="2453" spans="1:7" x14ac:dyDescent="0.2">
      <c r="A2453" s="18" t="s">
        <v>88</v>
      </c>
      <c r="B2453" s="18" t="s">
        <v>208</v>
      </c>
      <c r="C2453" s="18" t="s">
        <v>211</v>
      </c>
      <c r="D2453" s="18">
        <v>21</v>
      </c>
      <c r="E2453" s="18" t="s">
        <v>37</v>
      </c>
      <c r="F2453" s="18" t="s">
        <v>36</v>
      </c>
      <c r="G2453" s="18">
        <v>2289</v>
      </c>
    </row>
    <row r="2454" spans="1:7" x14ac:dyDescent="0.2">
      <c r="A2454" s="18" t="s">
        <v>88</v>
      </c>
      <c r="B2454" s="18" t="s">
        <v>208</v>
      </c>
      <c r="C2454" s="18" t="s">
        <v>211</v>
      </c>
      <c r="D2454" s="18">
        <v>22</v>
      </c>
      <c r="E2454" s="18" t="s">
        <v>38</v>
      </c>
      <c r="F2454" s="18" t="s">
        <v>36</v>
      </c>
      <c r="G2454" s="18">
        <v>1171</v>
      </c>
    </row>
    <row r="2455" spans="1:7" x14ac:dyDescent="0.2">
      <c r="A2455" s="18" t="s">
        <v>88</v>
      </c>
      <c r="B2455" s="18" t="s">
        <v>208</v>
      </c>
      <c r="C2455" s="18" t="s">
        <v>211</v>
      </c>
      <c r="D2455" s="18">
        <v>23</v>
      </c>
      <c r="E2455" s="18" t="s">
        <v>39</v>
      </c>
      <c r="F2455" s="18" t="s">
        <v>36</v>
      </c>
      <c r="G2455" s="18">
        <v>8867</v>
      </c>
    </row>
    <row r="2456" spans="1:7" x14ac:dyDescent="0.2">
      <c r="A2456" s="18" t="s">
        <v>88</v>
      </c>
      <c r="B2456" s="18" t="s">
        <v>208</v>
      </c>
      <c r="C2456" s="18" t="s">
        <v>211</v>
      </c>
      <c r="D2456" s="18">
        <v>24</v>
      </c>
      <c r="E2456" s="18" t="s">
        <v>64</v>
      </c>
      <c r="F2456" s="18" t="s">
        <v>36</v>
      </c>
      <c r="G2456" s="18">
        <v>973</v>
      </c>
    </row>
    <row r="2457" spans="1:7" x14ac:dyDescent="0.2">
      <c r="A2457" s="18" t="s">
        <v>88</v>
      </c>
      <c r="B2457" s="18" t="s">
        <v>208</v>
      </c>
      <c r="C2457" s="18" t="s">
        <v>211</v>
      </c>
      <c r="D2457" s="18">
        <v>25</v>
      </c>
      <c r="E2457" s="18" t="s">
        <v>35</v>
      </c>
      <c r="F2457" s="18" t="s">
        <v>36</v>
      </c>
      <c r="G2457" s="18">
        <v>24</v>
      </c>
    </row>
    <row r="2458" spans="1:7" x14ac:dyDescent="0.2">
      <c r="A2458" s="18" t="s">
        <v>88</v>
      </c>
      <c r="B2458" s="18" t="s">
        <v>208</v>
      </c>
      <c r="C2458" s="18" t="s">
        <v>211</v>
      </c>
      <c r="D2458" s="18">
        <v>26</v>
      </c>
      <c r="E2458" s="18" t="s">
        <v>64</v>
      </c>
      <c r="F2458" s="18" t="s">
        <v>36</v>
      </c>
      <c r="G2458" s="18">
        <v>10</v>
      </c>
    </row>
    <row r="2459" spans="1:7" x14ac:dyDescent="0.2">
      <c r="A2459" s="18" t="s">
        <v>88</v>
      </c>
      <c r="B2459" s="18" t="s">
        <v>208</v>
      </c>
      <c r="C2459" s="18" t="s">
        <v>211</v>
      </c>
      <c r="D2459" s="18">
        <v>30</v>
      </c>
      <c r="E2459" s="18" t="s">
        <v>40</v>
      </c>
      <c r="F2459" s="18" t="s">
        <v>36</v>
      </c>
      <c r="G2459" s="18">
        <v>426</v>
      </c>
    </row>
    <row r="2460" spans="1:7" x14ac:dyDescent="0.2">
      <c r="A2460" s="18" t="s">
        <v>88</v>
      </c>
      <c r="B2460" s="18" t="s">
        <v>208</v>
      </c>
      <c r="C2460" s="18" t="s">
        <v>211</v>
      </c>
      <c r="D2460" s="18">
        <v>31</v>
      </c>
      <c r="E2460" s="18" t="s">
        <v>41</v>
      </c>
      <c r="F2460" s="18" t="s">
        <v>36</v>
      </c>
      <c r="G2460" s="18">
        <v>8521</v>
      </c>
    </row>
    <row r="2461" spans="1:7" x14ac:dyDescent="0.2">
      <c r="A2461" s="18" t="s">
        <v>88</v>
      </c>
      <c r="B2461" s="18" t="s">
        <v>208</v>
      </c>
      <c r="C2461" s="18" t="s">
        <v>211</v>
      </c>
      <c r="D2461" s="18">
        <v>32</v>
      </c>
      <c r="E2461" s="18" t="s">
        <v>42</v>
      </c>
      <c r="F2461" s="18" t="s">
        <v>36</v>
      </c>
      <c r="G2461" s="18">
        <v>113</v>
      </c>
    </row>
    <row r="2462" spans="1:7" x14ac:dyDescent="0.2">
      <c r="A2462" s="18" t="s">
        <v>88</v>
      </c>
      <c r="B2462" s="18" t="s">
        <v>208</v>
      </c>
      <c r="C2462" s="18" t="s">
        <v>211</v>
      </c>
      <c r="D2462" s="18">
        <v>33</v>
      </c>
      <c r="E2462" s="18" t="s">
        <v>43</v>
      </c>
      <c r="F2462" s="18" t="s">
        <v>36</v>
      </c>
      <c r="G2462" s="18">
        <v>100</v>
      </c>
    </row>
    <row r="2463" spans="1:7" x14ac:dyDescent="0.2">
      <c r="A2463" s="18" t="s">
        <v>88</v>
      </c>
      <c r="B2463" s="18" t="s">
        <v>208</v>
      </c>
      <c r="C2463" s="18" t="s">
        <v>211</v>
      </c>
      <c r="D2463" s="18">
        <v>34</v>
      </c>
      <c r="E2463" s="18" t="s">
        <v>44</v>
      </c>
      <c r="F2463" s="18" t="s">
        <v>36</v>
      </c>
      <c r="G2463" s="18">
        <v>29</v>
      </c>
    </row>
    <row r="2464" spans="1:7" x14ac:dyDescent="0.2">
      <c r="A2464" s="18" t="s">
        <v>88</v>
      </c>
      <c r="B2464" s="18" t="s">
        <v>208</v>
      </c>
      <c r="C2464" s="18" t="s">
        <v>211</v>
      </c>
      <c r="D2464" s="18">
        <v>35</v>
      </c>
      <c r="E2464" s="18" t="s">
        <v>79</v>
      </c>
      <c r="F2464" s="18" t="s">
        <v>36</v>
      </c>
      <c r="G2464" s="18">
        <v>278</v>
      </c>
    </row>
    <row r="2465" spans="1:7" x14ac:dyDescent="0.2">
      <c r="A2465" s="18" t="s">
        <v>88</v>
      </c>
      <c r="B2465" s="18" t="s">
        <v>208</v>
      </c>
      <c r="C2465" s="18" t="s">
        <v>211</v>
      </c>
      <c r="D2465" s="18">
        <v>36</v>
      </c>
      <c r="E2465" s="18" t="s">
        <v>64</v>
      </c>
      <c r="F2465" s="18" t="s">
        <v>36</v>
      </c>
      <c r="G2465" s="18">
        <v>492</v>
      </c>
    </row>
    <row r="2466" spans="1:7" x14ac:dyDescent="0.2">
      <c r="A2466" s="18" t="s">
        <v>88</v>
      </c>
      <c r="B2466" s="18" t="s">
        <v>208</v>
      </c>
      <c r="C2466" s="18" t="s">
        <v>211</v>
      </c>
      <c r="D2466" s="18">
        <v>40</v>
      </c>
      <c r="E2466" s="18" t="s">
        <v>40</v>
      </c>
      <c r="F2466" s="18" t="s">
        <v>36</v>
      </c>
      <c r="G2466" s="18">
        <v>14</v>
      </c>
    </row>
    <row r="2467" spans="1:7" x14ac:dyDescent="0.2">
      <c r="A2467" s="18" t="s">
        <v>88</v>
      </c>
      <c r="B2467" s="18" t="s">
        <v>208</v>
      </c>
      <c r="C2467" s="18" t="s">
        <v>211</v>
      </c>
      <c r="D2467" s="18">
        <v>41</v>
      </c>
      <c r="E2467" s="18" t="s">
        <v>41</v>
      </c>
      <c r="F2467" s="18" t="s">
        <v>36</v>
      </c>
      <c r="G2467" s="18">
        <v>152</v>
      </c>
    </row>
    <row r="2468" spans="1:7" x14ac:dyDescent="0.2">
      <c r="A2468" s="18" t="s">
        <v>88</v>
      </c>
      <c r="B2468" s="18" t="s">
        <v>208</v>
      </c>
      <c r="C2468" s="18" t="s">
        <v>211</v>
      </c>
      <c r="D2468" s="18">
        <v>42</v>
      </c>
      <c r="E2468" s="18" t="s">
        <v>42</v>
      </c>
      <c r="F2468" s="18" t="s">
        <v>36</v>
      </c>
      <c r="G2468" s="18">
        <v>13</v>
      </c>
    </row>
    <row r="2469" spans="1:7" x14ac:dyDescent="0.2">
      <c r="A2469" s="18" t="s">
        <v>88</v>
      </c>
      <c r="B2469" s="18" t="s">
        <v>208</v>
      </c>
      <c r="C2469" s="18" t="s">
        <v>211</v>
      </c>
      <c r="D2469" s="18">
        <v>44</v>
      </c>
      <c r="E2469" s="18" t="s">
        <v>44</v>
      </c>
      <c r="F2469" s="18" t="s">
        <v>36</v>
      </c>
      <c r="G2469" s="18">
        <v>2</v>
      </c>
    </row>
    <row r="2470" spans="1:7" x14ac:dyDescent="0.2">
      <c r="A2470" s="18" t="s">
        <v>88</v>
      </c>
      <c r="B2470" s="18" t="s">
        <v>208</v>
      </c>
      <c r="C2470" s="18" t="s">
        <v>211</v>
      </c>
      <c r="D2470" s="18">
        <v>45</v>
      </c>
      <c r="E2470" s="18" t="s">
        <v>79</v>
      </c>
      <c r="F2470" s="18" t="s">
        <v>36</v>
      </c>
      <c r="G2470" s="18">
        <v>7</v>
      </c>
    </row>
    <row r="2471" spans="1:7" x14ac:dyDescent="0.2">
      <c r="A2471" s="18" t="s">
        <v>88</v>
      </c>
      <c r="B2471" s="18" t="s">
        <v>208</v>
      </c>
      <c r="C2471" s="18" t="s">
        <v>211</v>
      </c>
      <c r="D2471" s="18">
        <v>46</v>
      </c>
      <c r="E2471" s="18" t="s">
        <v>64</v>
      </c>
      <c r="F2471" s="18" t="s">
        <v>36</v>
      </c>
      <c r="G2471" s="18">
        <v>38</v>
      </c>
    </row>
    <row r="2472" spans="1:7" x14ac:dyDescent="0.2">
      <c r="A2472" s="18" t="s">
        <v>88</v>
      </c>
      <c r="B2472" s="18" t="s">
        <v>208</v>
      </c>
      <c r="C2472" s="18" t="s">
        <v>211</v>
      </c>
      <c r="D2472" s="18">
        <v>50</v>
      </c>
      <c r="E2472" s="18" t="s">
        <v>40</v>
      </c>
      <c r="F2472" s="18" t="s">
        <v>36</v>
      </c>
      <c r="G2472" s="18">
        <v>25</v>
      </c>
    </row>
    <row r="2473" spans="1:7" x14ac:dyDescent="0.2">
      <c r="A2473" s="18" t="s">
        <v>88</v>
      </c>
      <c r="B2473" s="18" t="s">
        <v>208</v>
      </c>
      <c r="C2473" s="18" t="s">
        <v>211</v>
      </c>
      <c r="D2473" s="18">
        <v>51</v>
      </c>
      <c r="E2473" s="18" t="s">
        <v>41</v>
      </c>
      <c r="F2473" s="18" t="s">
        <v>36</v>
      </c>
      <c r="G2473" s="18">
        <v>266</v>
      </c>
    </row>
    <row r="2474" spans="1:7" x14ac:dyDescent="0.2">
      <c r="A2474" s="18" t="s">
        <v>88</v>
      </c>
      <c r="B2474" s="18" t="s">
        <v>208</v>
      </c>
      <c r="C2474" s="18" t="s">
        <v>211</v>
      </c>
      <c r="D2474" s="18">
        <v>52</v>
      </c>
      <c r="E2474" s="18" t="s">
        <v>42</v>
      </c>
      <c r="F2474" s="18" t="s">
        <v>36</v>
      </c>
      <c r="G2474" s="18">
        <v>2</v>
      </c>
    </row>
    <row r="2475" spans="1:7" x14ac:dyDescent="0.2">
      <c r="A2475" s="18" t="s">
        <v>88</v>
      </c>
      <c r="B2475" s="18" t="s">
        <v>208</v>
      </c>
      <c r="C2475" s="18" t="s">
        <v>211</v>
      </c>
      <c r="D2475" s="18">
        <v>53</v>
      </c>
      <c r="E2475" s="18" t="s">
        <v>43</v>
      </c>
      <c r="F2475" s="18" t="s">
        <v>36</v>
      </c>
      <c r="G2475" s="18">
        <v>36</v>
      </c>
    </row>
    <row r="2476" spans="1:7" x14ac:dyDescent="0.2">
      <c r="A2476" s="18" t="s">
        <v>88</v>
      </c>
      <c r="B2476" s="18" t="s">
        <v>208</v>
      </c>
      <c r="C2476" s="18" t="s">
        <v>211</v>
      </c>
      <c r="D2476" s="18">
        <v>54</v>
      </c>
      <c r="E2476" s="18" t="s">
        <v>44</v>
      </c>
      <c r="F2476" s="18" t="s">
        <v>36</v>
      </c>
      <c r="G2476" s="18">
        <v>16</v>
      </c>
    </row>
    <row r="2477" spans="1:7" x14ac:dyDescent="0.2">
      <c r="A2477" s="18" t="s">
        <v>88</v>
      </c>
      <c r="B2477" s="18" t="s">
        <v>208</v>
      </c>
      <c r="C2477" s="18" t="s">
        <v>211</v>
      </c>
      <c r="D2477" s="18">
        <v>55</v>
      </c>
      <c r="E2477" s="18" t="s">
        <v>79</v>
      </c>
      <c r="F2477" s="18" t="s">
        <v>36</v>
      </c>
      <c r="G2477" s="18">
        <v>23</v>
      </c>
    </row>
    <row r="2478" spans="1:7" x14ac:dyDescent="0.2">
      <c r="A2478" s="18" t="s">
        <v>88</v>
      </c>
      <c r="B2478" s="18" t="s">
        <v>208</v>
      </c>
      <c r="C2478" s="18" t="s">
        <v>211</v>
      </c>
      <c r="D2478" s="18">
        <v>56</v>
      </c>
      <c r="E2478" s="18" t="s">
        <v>64</v>
      </c>
      <c r="F2478" s="18" t="s">
        <v>36</v>
      </c>
      <c r="G2478" s="18">
        <v>66</v>
      </c>
    </row>
    <row r="2479" spans="1:7" x14ac:dyDescent="0.2">
      <c r="A2479" s="18" t="s">
        <v>88</v>
      </c>
      <c r="B2479" s="18" t="s">
        <v>208</v>
      </c>
      <c r="C2479" s="18" t="s">
        <v>211</v>
      </c>
      <c r="D2479" s="18">
        <v>60</v>
      </c>
      <c r="E2479" s="18" t="s">
        <v>40</v>
      </c>
      <c r="F2479" s="18" t="s">
        <v>36</v>
      </c>
      <c r="G2479" s="18">
        <v>3</v>
      </c>
    </row>
    <row r="2480" spans="1:7" x14ac:dyDescent="0.2">
      <c r="A2480" s="18" t="s">
        <v>88</v>
      </c>
      <c r="B2480" s="18" t="s">
        <v>208</v>
      </c>
      <c r="C2480" s="18" t="s">
        <v>211</v>
      </c>
      <c r="D2480" s="18">
        <v>61</v>
      </c>
      <c r="E2480" s="18" t="s">
        <v>41</v>
      </c>
      <c r="F2480" s="18" t="s">
        <v>36</v>
      </c>
      <c r="G2480" s="18">
        <v>63</v>
      </c>
    </row>
    <row r="2481" spans="1:7" x14ac:dyDescent="0.2">
      <c r="A2481" s="18" t="s">
        <v>88</v>
      </c>
      <c r="B2481" s="18" t="s">
        <v>208</v>
      </c>
      <c r="C2481" s="18" t="s">
        <v>211</v>
      </c>
      <c r="D2481" s="18">
        <v>62</v>
      </c>
      <c r="E2481" s="18" t="s">
        <v>42</v>
      </c>
      <c r="F2481" s="18" t="s">
        <v>36</v>
      </c>
      <c r="G2481" s="18">
        <v>2</v>
      </c>
    </row>
    <row r="2482" spans="1:7" x14ac:dyDescent="0.2">
      <c r="A2482" s="18" t="s">
        <v>88</v>
      </c>
      <c r="B2482" s="18" t="s">
        <v>208</v>
      </c>
      <c r="C2482" s="18" t="s">
        <v>211</v>
      </c>
      <c r="D2482" s="18">
        <v>63</v>
      </c>
      <c r="E2482" s="18" t="s">
        <v>43</v>
      </c>
      <c r="F2482" s="18" t="s">
        <v>36</v>
      </c>
      <c r="G2482" s="18">
        <v>3</v>
      </c>
    </row>
    <row r="2483" spans="1:7" x14ac:dyDescent="0.2">
      <c r="A2483" s="18" t="s">
        <v>88</v>
      </c>
      <c r="B2483" s="18" t="s">
        <v>208</v>
      </c>
      <c r="C2483" s="18" t="s">
        <v>211</v>
      </c>
      <c r="D2483" s="18">
        <v>65</v>
      </c>
      <c r="E2483" s="18" t="s">
        <v>79</v>
      </c>
      <c r="F2483" s="18" t="s">
        <v>36</v>
      </c>
      <c r="G2483" s="18">
        <v>2</v>
      </c>
    </row>
    <row r="2484" spans="1:7" x14ac:dyDescent="0.2">
      <c r="A2484" s="18" t="s">
        <v>88</v>
      </c>
      <c r="B2484" s="18" t="s">
        <v>208</v>
      </c>
      <c r="C2484" s="18" t="s">
        <v>211</v>
      </c>
      <c r="D2484" s="18">
        <v>66</v>
      </c>
      <c r="E2484" s="18" t="s">
        <v>64</v>
      </c>
      <c r="F2484" s="18" t="s">
        <v>36</v>
      </c>
      <c r="G2484" s="18">
        <v>10</v>
      </c>
    </row>
    <row r="2485" spans="1:7" x14ac:dyDescent="0.2">
      <c r="A2485" s="18" t="s">
        <v>88</v>
      </c>
      <c r="B2485" s="18" t="s">
        <v>208</v>
      </c>
      <c r="C2485" s="18" t="s">
        <v>211</v>
      </c>
      <c r="D2485" s="18">
        <v>70</v>
      </c>
      <c r="E2485" s="18" t="s">
        <v>40</v>
      </c>
      <c r="F2485" s="18" t="s">
        <v>36</v>
      </c>
      <c r="G2485" s="18">
        <v>136</v>
      </c>
    </row>
    <row r="2486" spans="1:7" x14ac:dyDescent="0.2">
      <c r="A2486" s="18" t="s">
        <v>88</v>
      </c>
      <c r="B2486" s="18" t="s">
        <v>208</v>
      </c>
      <c r="C2486" s="18" t="s">
        <v>211</v>
      </c>
      <c r="D2486" s="18">
        <v>71</v>
      </c>
      <c r="E2486" s="18" t="s">
        <v>41</v>
      </c>
      <c r="F2486" s="18" t="s">
        <v>36</v>
      </c>
      <c r="G2486" s="18">
        <v>3341</v>
      </c>
    </row>
    <row r="2487" spans="1:7" x14ac:dyDescent="0.2">
      <c r="A2487" s="18" t="s">
        <v>88</v>
      </c>
      <c r="B2487" s="18" t="s">
        <v>208</v>
      </c>
      <c r="C2487" s="18" t="s">
        <v>211</v>
      </c>
      <c r="D2487" s="18">
        <v>72</v>
      </c>
      <c r="E2487" s="18" t="s">
        <v>42</v>
      </c>
      <c r="F2487" s="18" t="s">
        <v>36</v>
      </c>
      <c r="G2487" s="18">
        <v>76</v>
      </c>
    </row>
    <row r="2488" spans="1:7" x14ac:dyDescent="0.2">
      <c r="A2488" s="18" t="s">
        <v>88</v>
      </c>
      <c r="B2488" s="18" t="s">
        <v>208</v>
      </c>
      <c r="C2488" s="18" t="s">
        <v>211</v>
      </c>
      <c r="D2488" s="18">
        <v>73</v>
      </c>
      <c r="E2488" s="18" t="s">
        <v>43</v>
      </c>
      <c r="F2488" s="18" t="s">
        <v>36</v>
      </c>
      <c r="G2488" s="18">
        <v>19</v>
      </c>
    </row>
    <row r="2489" spans="1:7" x14ac:dyDescent="0.2">
      <c r="A2489" s="18" t="s">
        <v>88</v>
      </c>
      <c r="B2489" s="18" t="s">
        <v>208</v>
      </c>
      <c r="C2489" s="18" t="s">
        <v>211</v>
      </c>
      <c r="D2489" s="18">
        <v>74</v>
      </c>
      <c r="E2489" s="18" t="s">
        <v>44</v>
      </c>
      <c r="F2489" s="18" t="s">
        <v>36</v>
      </c>
      <c r="G2489" s="18">
        <v>9</v>
      </c>
    </row>
    <row r="2490" spans="1:7" x14ac:dyDescent="0.2">
      <c r="A2490" s="18" t="s">
        <v>88</v>
      </c>
      <c r="B2490" s="18" t="s">
        <v>208</v>
      </c>
      <c r="C2490" s="18" t="s">
        <v>211</v>
      </c>
      <c r="D2490" s="18">
        <v>75</v>
      </c>
      <c r="E2490" s="18" t="s">
        <v>79</v>
      </c>
      <c r="F2490" s="18" t="s">
        <v>36</v>
      </c>
      <c r="G2490" s="18">
        <v>147</v>
      </c>
    </row>
    <row r="2491" spans="1:7" x14ac:dyDescent="0.2">
      <c r="A2491" s="18" t="s">
        <v>88</v>
      </c>
      <c r="B2491" s="18" t="s">
        <v>208</v>
      </c>
      <c r="C2491" s="18" t="s">
        <v>211</v>
      </c>
      <c r="D2491" s="18">
        <v>76</v>
      </c>
      <c r="E2491" s="18" t="s">
        <v>64</v>
      </c>
      <c r="F2491" s="18" t="s">
        <v>36</v>
      </c>
      <c r="G2491" s="18">
        <v>286</v>
      </c>
    </row>
    <row r="2492" spans="1:7" x14ac:dyDescent="0.2">
      <c r="A2492" s="18" t="s">
        <v>88</v>
      </c>
      <c r="B2492" s="18" t="s">
        <v>208</v>
      </c>
      <c r="C2492" s="18" t="s">
        <v>211</v>
      </c>
      <c r="D2492" s="18">
        <v>80</v>
      </c>
      <c r="E2492" s="18" t="s">
        <v>168</v>
      </c>
      <c r="F2492" s="18" t="s">
        <v>36</v>
      </c>
      <c r="G2492" s="18">
        <v>529</v>
      </c>
    </row>
    <row r="2493" spans="1:7" x14ac:dyDescent="0.2">
      <c r="A2493" s="18" t="s">
        <v>88</v>
      </c>
      <c r="B2493" s="18" t="s">
        <v>208</v>
      </c>
      <c r="C2493" s="18" t="s">
        <v>211</v>
      </c>
      <c r="D2493" s="18">
        <v>81</v>
      </c>
      <c r="E2493" s="18" t="s">
        <v>46</v>
      </c>
      <c r="F2493" s="18" t="s">
        <v>36</v>
      </c>
      <c r="G2493" s="18">
        <v>879</v>
      </c>
    </row>
    <row r="2494" spans="1:7" x14ac:dyDescent="0.2">
      <c r="A2494" s="18" t="s">
        <v>88</v>
      </c>
      <c r="B2494" s="18" t="s">
        <v>208</v>
      </c>
      <c r="C2494" s="18" t="s">
        <v>211</v>
      </c>
      <c r="D2494" s="18">
        <v>82</v>
      </c>
      <c r="E2494" s="18" t="s">
        <v>47</v>
      </c>
      <c r="F2494" s="18" t="s">
        <v>36</v>
      </c>
      <c r="G2494" s="18">
        <v>775</v>
      </c>
    </row>
    <row r="2495" spans="1:7" x14ac:dyDescent="0.2">
      <c r="A2495" s="18" t="s">
        <v>88</v>
      </c>
      <c r="B2495" s="18" t="s">
        <v>208</v>
      </c>
      <c r="C2495" s="18" t="s">
        <v>211</v>
      </c>
      <c r="D2495" s="18">
        <v>83</v>
      </c>
      <c r="E2495" s="18" t="s">
        <v>48</v>
      </c>
      <c r="F2495" s="18" t="s">
        <v>36</v>
      </c>
      <c r="G2495" s="18">
        <v>2803</v>
      </c>
    </row>
    <row r="2496" spans="1:7" x14ac:dyDescent="0.2">
      <c r="A2496" s="18" t="s">
        <v>88</v>
      </c>
      <c r="B2496" s="18" t="s">
        <v>208</v>
      </c>
      <c r="C2496" s="18" t="s">
        <v>211</v>
      </c>
      <c r="D2496" s="18">
        <v>84</v>
      </c>
      <c r="E2496" s="18" t="s">
        <v>49</v>
      </c>
      <c r="F2496" s="18" t="s">
        <v>36</v>
      </c>
      <c r="G2496" s="18">
        <v>138</v>
      </c>
    </row>
    <row r="2497" spans="1:7" x14ac:dyDescent="0.2">
      <c r="A2497" s="18" t="s">
        <v>88</v>
      </c>
      <c r="B2497" s="18" t="s">
        <v>208</v>
      </c>
      <c r="C2497" s="18" t="s">
        <v>211</v>
      </c>
      <c r="D2497" s="18">
        <v>85</v>
      </c>
      <c r="E2497" s="18" t="s">
        <v>64</v>
      </c>
      <c r="F2497" s="18" t="s">
        <v>36</v>
      </c>
      <c r="G2497" s="18">
        <v>287</v>
      </c>
    </row>
    <row r="2498" spans="1:7" x14ac:dyDescent="0.2">
      <c r="A2498" s="18" t="s">
        <v>88</v>
      </c>
      <c r="B2498" s="18" t="s">
        <v>208</v>
      </c>
      <c r="C2498" s="18" t="s">
        <v>211</v>
      </c>
      <c r="D2498" s="18">
        <v>90</v>
      </c>
      <c r="E2498" s="18" t="s">
        <v>169</v>
      </c>
      <c r="F2498" s="18" t="s">
        <v>36</v>
      </c>
      <c r="G2498" s="18">
        <v>214</v>
      </c>
    </row>
    <row r="2499" spans="1:7" x14ac:dyDescent="0.2">
      <c r="A2499" s="18" t="s">
        <v>88</v>
      </c>
      <c r="B2499" s="18" t="s">
        <v>208</v>
      </c>
      <c r="C2499" s="18" t="s">
        <v>211</v>
      </c>
      <c r="D2499" s="18">
        <v>91</v>
      </c>
      <c r="E2499" s="18" t="s">
        <v>51</v>
      </c>
      <c r="F2499" s="18" t="s">
        <v>36</v>
      </c>
      <c r="G2499" s="18">
        <v>55</v>
      </c>
    </row>
    <row r="2500" spans="1:7" x14ac:dyDescent="0.2">
      <c r="A2500" s="18" t="s">
        <v>88</v>
      </c>
      <c r="B2500" s="18" t="s">
        <v>208</v>
      </c>
      <c r="C2500" s="18" t="s">
        <v>211</v>
      </c>
      <c r="D2500" s="18">
        <v>92</v>
      </c>
      <c r="E2500" s="18" t="s">
        <v>170</v>
      </c>
      <c r="F2500" s="18" t="s">
        <v>36</v>
      </c>
      <c r="G2500" s="18">
        <v>12</v>
      </c>
    </row>
    <row r="2501" spans="1:7" x14ac:dyDescent="0.2">
      <c r="A2501" s="18" t="s">
        <v>88</v>
      </c>
      <c r="B2501" s="18" t="s">
        <v>208</v>
      </c>
      <c r="C2501" s="18" t="s">
        <v>211</v>
      </c>
      <c r="D2501" s="18">
        <v>93</v>
      </c>
      <c r="E2501" s="18" t="s">
        <v>75</v>
      </c>
      <c r="F2501" s="18" t="s">
        <v>36</v>
      </c>
      <c r="G2501" s="18">
        <v>19</v>
      </c>
    </row>
    <row r="2502" spans="1:7" x14ac:dyDescent="0.2">
      <c r="A2502" s="18" t="s">
        <v>88</v>
      </c>
      <c r="B2502" s="18" t="s">
        <v>208</v>
      </c>
      <c r="C2502" s="18" t="s">
        <v>211</v>
      </c>
      <c r="D2502" s="18">
        <v>94</v>
      </c>
      <c r="E2502" s="18" t="s">
        <v>80</v>
      </c>
      <c r="F2502" s="18" t="s">
        <v>36</v>
      </c>
      <c r="G2502" s="18">
        <v>126</v>
      </c>
    </row>
    <row r="2503" spans="1:7" x14ac:dyDescent="0.2">
      <c r="A2503" s="18" t="s">
        <v>88</v>
      </c>
      <c r="B2503" s="18" t="s">
        <v>208</v>
      </c>
      <c r="C2503" s="18" t="s">
        <v>211</v>
      </c>
      <c r="D2503" s="18">
        <v>95</v>
      </c>
      <c r="E2503" s="18" t="s">
        <v>64</v>
      </c>
      <c r="F2503" s="18" t="s">
        <v>36</v>
      </c>
      <c r="G2503" s="18">
        <v>163</v>
      </c>
    </row>
    <row r="2504" spans="1:7" x14ac:dyDescent="0.2">
      <c r="A2504" s="18" t="s">
        <v>88</v>
      </c>
      <c r="B2504" s="18" t="s">
        <v>208</v>
      </c>
      <c r="C2504" s="18" t="s">
        <v>212</v>
      </c>
      <c r="D2504" s="18">
        <v>10</v>
      </c>
      <c r="E2504" s="18" t="s">
        <v>32</v>
      </c>
      <c r="F2504" s="18" t="s">
        <v>33</v>
      </c>
      <c r="G2504" s="18">
        <v>647</v>
      </c>
    </row>
    <row r="2505" spans="1:7" x14ac:dyDescent="0.2">
      <c r="A2505" s="18" t="s">
        <v>88</v>
      </c>
      <c r="B2505" s="18" t="s">
        <v>208</v>
      </c>
      <c r="C2505" s="18" t="s">
        <v>212</v>
      </c>
      <c r="D2505" s="18">
        <v>100</v>
      </c>
      <c r="E2505" s="18" t="s">
        <v>167</v>
      </c>
      <c r="F2505" s="18" t="s">
        <v>36</v>
      </c>
      <c r="G2505" s="18">
        <v>3116</v>
      </c>
    </row>
    <row r="2506" spans="1:7" x14ac:dyDescent="0.2">
      <c r="A2506" s="18" t="s">
        <v>88</v>
      </c>
      <c r="B2506" s="18" t="s">
        <v>208</v>
      </c>
      <c r="C2506" s="18" t="s">
        <v>212</v>
      </c>
      <c r="D2506" s="18">
        <v>11</v>
      </c>
      <c r="E2506" s="18" t="s">
        <v>134</v>
      </c>
      <c r="F2506" s="18" t="s">
        <v>33</v>
      </c>
      <c r="G2506" s="18">
        <v>214</v>
      </c>
    </row>
    <row r="2507" spans="1:7" x14ac:dyDescent="0.2">
      <c r="A2507" s="18" t="s">
        <v>88</v>
      </c>
      <c r="B2507" s="18" t="s">
        <v>208</v>
      </c>
      <c r="C2507" s="18" t="s">
        <v>212</v>
      </c>
      <c r="D2507" s="18">
        <v>110</v>
      </c>
      <c r="E2507" s="18" t="s">
        <v>54</v>
      </c>
      <c r="F2507" s="18" t="s">
        <v>55</v>
      </c>
      <c r="G2507" s="18">
        <v>285</v>
      </c>
    </row>
    <row r="2508" spans="1:7" x14ac:dyDescent="0.2">
      <c r="A2508" s="18" t="s">
        <v>88</v>
      </c>
      <c r="B2508" s="18" t="s">
        <v>208</v>
      </c>
      <c r="C2508" s="18" t="s">
        <v>212</v>
      </c>
      <c r="D2508" s="18">
        <v>111</v>
      </c>
      <c r="E2508" s="18" t="s">
        <v>56</v>
      </c>
      <c r="F2508" s="18" t="s">
        <v>55</v>
      </c>
      <c r="G2508" s="18">
        <v>674</v>
      </c>
    </row>
    <row r="2509" spans="1:7" x14ac:dyDescent="0.2">
      <c r="A2509" s="18" t="s">
        <v>88</v>
      </c>
      <c r="B2509" s="18" t="s">
        <v>208</v>
      </c>
      <c r="C2509" s="18" t="s">
        <v>212</v>
      </c>
      <c r="D2509" s="18">
        <v>112</v>
      </c>
      <c r="E2509" s="18" t="s">
        <v>57</v>
      </c>
      <c r="F2509" s="18" t="s">
        <v>55</v>
      </c>
      <c r="G2509" s="18">
        <v>585</v>
      </c>
    </row>
    <row r="2510" spans="1:7" x14ac:dyDescent="0.2">
      <c r="A2510" s="18" t="s">
        <v>88</v>
      </c>
      <c r="B2510" s="18" t="s">
        <v>208</v>
      </c>
      <c r="C2510" s="18" t="s">
        <v>212</v>
      </c>
      <c r="D2510" s="18">
        <v>113</v>
      </c>
      <c r="E2510" s="18" t="s">
        <v>73</v>
      </c>
      <c r="F2510" s="18" t="s">
        <v>55</v>
      </c>
      <c r="G2510" s="18">
        <v>789</v>
      </c>
    </row>
    <row r="2511" spans="1:7" x14ac:dyDescent="0.2">
      <c r="A2511" s="18" t="s">
        <v>88</v>
      </c>
      <c r="B2511" s="18" t="s">
        <v>208</v>
      </c>
      <c r="C2511" s="18" t="s">
        <v>212</v>
      </c>
      <c r="D2511" s="18">
        <v>120</v>
      </c>
      <c r="E2511" s="18" t="s">
        <v>58</v>
      </c>
      <c r="F2511" s="18" t="s">
        <v>55</v>
      </c>
      <c r="G2511" s="18">
        <v>542</v>
      </c>
    </row>
    <row r="2512" spans="1:7" x14ac:dyDescent="0.2">
      <c r="A2512" s="18" t="s">
        <v>88</v>
      </c>
      <c r="B2512" s="18" t="s">
        <v>208</v>
      </c>
      <c r="C2512" s="18" t="s">
        <v>212</v>
      </c>
      <c r="D2512" s="18">
        <v>121</v>
      </c>
      <c r="E2512" s="18" t="s">
        <v>59</v>
      </c>
      <c r="F2512" s="18" t="s">
        <v>55</v>
      </c>
      <c r="G2512" s="18">
        <v>1442</v>
      </c>
    </row>
    <row r="2513" spans="1:7" x14ac:dyDescent="0.2">
      <c r="A2513" s="18" t="s">
        <v>88</v>
      </c>
      <c r="B2513" s="18" t="s">
        <v>208</v>
      </c>
      <c r="C2513" s="18" t="s">
        <v>212</v>
      </c>
      <c r="D2513" s="18">
        <v>122</v>
      </c>
      <c r="E2513" s="18" t="s">
        <v>74</v>
      </c>
      <c r="F2513" s="18" t="s">
        <v>55</v>
      </c>
      <c r="G2513" s="18">
        <v>129</v>
      </c>
    </row>
    <row r="2514" spans="1:7" x14ac:dyDescent="0.2">
      <c r="A2514" s="18" t="s">
        <v>88</v>
      </c>
      <c r="B2514" s="18" t="s">
        <v>208</v>
      </c>
      <c r="C2514" s="18" t="s">
        <v>212</v>
      </c>
      <c r="D2514" s="18">
        <v>123</v>
      </c>
      <c r="E2514" s="18" t="s">
        <v>75</v>
      </c>
      <c r="F2514" s="18" t="s">
        <v>55</v>
      </c>
      <c r="G2514" s="18">
        <v>2086</v>
      </c>
    </row>
    <row r="2515" spans="1:7" x14ac:dyDescent="0.2">
      <c r="A2515" s="18" t="s">
        <v>88</v>
      </c>
      <c r="B2515" s="18" t="s">
        <v>208</v>
      </c>
      <c r="C2515" s="18" t="s">
        <v>212</v>
      </c>
      <c r="D2515" s="18">
        <v>13</v>
      </c>
      <c r="E2515" s="18" t="s">
        <v>135</v>
      </c>
      <c r="F2515" s="18" t="s">
        <v>33</v>
      </c>
      <c r="G2515" s="18">
        <v>846</v>
      </c>
    </row>
    <row r="2516" spans="1:7" x14ac:dyDescent="0.2">
      <c r="A2516" s="18" t="s">
        <v>88</v>
      </c>
      <c r="B2516" s="18" t="s">
        <v>208</v>
      </c>
      <c r="C2516" s="18" t="s">
        <v>212</v>
      </c>
      <c r="D2516" s="18">
        <v>130</v>
      </c>
      <c r="E2516" s="18" t="s">
        <v>60</v>
      </c>
      <c r="F2516" s="18" t="s">
        <v>55</v>
      </c>
      <c r="G2516" s="18">
        <v>3457</v>
      </c>
    </row>
    <row r="2517" spans="1:7" x14ac:dyDescent="0.2">
      <c r="A2517" s="18" t="s">
        <v>88</v>
      </c>
      <c r="B2517" s="18" t="s">
        <v>208</v>
      </c>
      <c r="C2517" s="18" t="s">
        <v>212</v>
      </c>
      <c r="D2517" s="18">
        <v>131</v>
      </c>
      <c r="E2517" s="18" t="s">
        <v>61</v>
      </c>
      <c r="F2517" s="18" t="s">
        <v>55</v>
      </c>
      <c r="G2517" s="18">
        <v>35</v>
      </c>
    </row>
    <row r="2518" spans="1:7" x14ac:dyDescent="0.2">
      <c r="A2518" s="18" t="s">
        <v>88</v>
      </c>
      <c r="B2518" s="18" t="s">
        <v>208</v>
      </c>
      <c r="C2518" s="18" t="s">
        <v>212</v>
      </c>
      <c r="D2518" s="18">
        <v>132</v>
      </c>
      <c r="E2518" s="18" t="s">
        <v>46</v>
      </c>
      <c r="F2518" s="18" t="s">
        <v>55</v>
      </c>
      <c r="G2518" s="18">
        <v>903</v>
      </c>
    </row>
    <row r="2519" spans="1:7" x14ac:dyDescent="0.2">
      <c r="A2519" s="18" t="s">
        <v>88</v>
      </c>
      <c r="B2519" s="18" t="s">
        <v>208</v>
      </c>
      <c r="C2519" s="18" t="s">
        <v>212</v>
      </c>
      <c r="D2519" s="18">
        <v>133</v>
      </c>
      <c r="E2519" s="18" t="s">
        <v>62</v>
      </c>
      <c r="F2519" s="18" t="s">
        <v>55</v>
      </c>
      <c r="G2519" s="18">
        <v>449</v>
      </c>
    </row>
    <row r="2520" spans="1:7" x14ac:dyDescent="0.2">
      <c r="A2520" s="18" t="s">
        <v>88</v>
      </c>
      <c r="B2520" s="18" t="s">
        <v>208</v>
      </c>
      <c r="C2520" s="18" t="s">
        <v>212</v>
      </c>
      <c r="D2520" s="18">
        <v>134</v>
      </c>
      <c r="E2520" s="18" t="s">
        <v>76</v>
      </c>
      <c r="F2520" s="18" t="s">
        <v>55</v>
      </c>
      <c r="G2520" s="18">
        <v>703</v>
      </c>
    </row>
    <row r="2521" spans="1:7" x14ac:dyDescent="0.2">
      <c r="A2521" s="18" t="s">
        <v>88</v>
      </c>
      <c r="B2521" s="18" t="s">
        <v>208</v>
      </c>
      <c r="C2521" s="18" t="s">
        <v>212</v>
      </c>
      <c r="D2521" s="18">
        <v>135</v>
      </c>
      <c r="E2521" s="18" t="s">
        <v>79</v>
      </c>
      <c r="F2521" s="18" t="s">
        <v>55</v>
      </c>
      <c r="G2521" s="18">
        <v>67</v>
      </c>
    </row>
    <row r="2522" spans="1:7" x14ac:dyDescent="0.2">
      <c r="A2522" s="18" t="s">
        <v>88</v>
      </c>
      <c r="B2522" s="18" t="s">
        <v>208</v>
      </c>
      <c r="C2522" s="18" t="s">
        <v>212</v>
      </c>
      <c r="D2522" s="18">
        <v>14</v>
      </c>
      <c r="E2522" s="18" t="s">
        <v>75</v>
      </c>
      <c r="F2522" s="18" t="s">
        <v>33</v>
      </c>
      <c r="G2522" s="18">
        <v>16</v>
      </c>
    </row>
    <row r="2523" spans="1:7" x14ac:dyDescent="0.2">
      <c r="A2523" s="18" t="s">
        <v>88</v>
      </c>
      <c r="B2523" s="18" t="s">
        <v>208</v>
      </c>
      <c r="C2523" s="18" t="s">
        <v>212</v>
      </c>
      <c r="D2523" s="18">
        <v>140</v>
      </c>
      <c r="E2523" s="18" t="s">
        <v>63</v>
      </c>
      <c r="F2523" s="18" t="s">
        <v>55</v>
      </c>
      <c r="G2523" s="18">
        <v>171</v>
      </c>
    </row>
    <row r="2524" spans="1:7" x14ac:dyDescent="0.2">
      <c r="A2524" s="18" t="s">
        <v>88</v>
      </c>
      <c r="B2524" s="18" t="s">
        <v>208</v>
      </c>
      <c r="C2524" s="18" t="s">
        <v>212</v>
      </c>
      <c r="D2524" s="18">
        <v>141</v>
      </c>
      <c r="E2524" s="18" t="s">
        <v>64</v>
      </c>
      <c r="F2524" s="18" t="s">
        <v>55</v>
      </c>
      <c r="G2524" s="18">
        <v>2659</v>
      </c>
    </row>
    <row r="2525" spans="1:7" x14ac:dyDescent="0.2">
      <c r="A2525" s="18" t="s">
        <v>88</v>
      </c>
      <c r="B2525" s="18" t="s">
        <v>208</v>
      </c>
      <c r="C2525" s="18" t="s">
        <v>212</v>
      </c>
      <c r="D2525" s="18">
        <v>142</v>
      </c>
      <c r="E2525" s="18" t="s">
        <v>117</v>
      </c>
      <c r="F2525" s="18" t="s">
        <v>55</v>
      </c>
      <c r="G2525" s="18">
        <v>1564</v>
      </c>
    </row>
    <row r="2526" spans="1:7" x14ac:dyDescent="0.2">
      <c r="A2526" s="18" t="s">
        <v>88</v>
      </c>
      <c r="B2526" s="18" t="s">
        <v>208</v>
      </c>
      <c r="C2526" s="18" t="s">
        <v>212</v>
      </c>
      <c r="D2526" s="18">
        <v>143</v>
      </c>
      <c r="E2526" s="18" t="s">
        <v>77</v>
      </c>
      <c r="F2526" s="18" t="s">
        <v>55</v>
      </c>
      <c r="G2526" s="18">
        <v>278</v>
      </c>
    </row>
    <row r="2527" spans="1:7" x14ac:dyDescent="0.2">
      <c r="A2527" s="18" t="s">
        <v>88</v>
      </c>
      <c r="B2527" s="18" t="s">
        <v>208</v>
      </c>
      <c r="C2527" s="18" t="s">
        <v>212</v>
      </c>
      <c r="D2527" s="18">
        <v>144</v>
      </c>
      <c r="E2527" s="18" t="s">
        <v>81</v>
      </c>
      <c r="F2527" s="18" t="s">
        <v>55</v>
      </c>
      <c r="G2527" s="18">
        <v>391</v>
      </c>
    </row>
    <row r="2528" spans="1:7" x14ac:dyDescent="0.2">
      <c r="A2528" s="18" t="s">
        <v>88</v>
      </c>
      <c r="B2528" s="18" t="s">
        <v>208</v>
      </c>
      <c r="C2528" s="18" t="s">
        <v>212</v>
      </c>
      <c r="D2528" s="18">
        <v>15</v>
      </c>
      <c r="E2528" s="18" t="s">
        <v>64</v>
      </c>
      <c r="F2528" s="18" t="s">
        <v>33</v>
      </c>
      <c r="G2528" s="18">
        <v>56</v>
      </c>
    </row>
    <row r="2529" spans="1:7" x14ac:dyDescent="0.2">
      <c r="A2529" s="18" t="s">
        <v>88</v>
      </c>
      <c r="B2529" s="18" t="s">
        <v>208</v>
      </c>
      <c r="C2529" s="18" t="s">
        <v>212</v>
      </c>
      <c r="D2529" s="18">
        <v>20</v>
      </c>
      <c r="E2529" s="18" t="s">
        <v>35</v>
      </c>
      <c r="F2529" s="18" t="s">
        <v>36</v>
      </c>
      <c r="G2529" s="18">
        <v>3901</v>
      </c>
    </row>
    <row r="2530" spans="1:7" x14ac:dyDescent="0.2">
      <c r="A2530" s="18" t="s">
        <v>88</v>
      </c>
      <c r="B2530" s="18" t="s">
        <v>208</v>
      </c>
      <c r="C2530" s="18" t="s">
        <v>212</v>
      </c>
      <c r="D2530" s="18">
        <v>21</v>
      </c>
      <c r="E2530" s="18" t="s">
        <v>37</v>
      </c>
      <c r="F2530" s="18" t="s">
        <v>36</v>
      </c>
      <c r="G2530" s="18">
        <v>2439</v>
      </c>
    </row>
    <row r="2531" spans="1:7" x14ac:dyDescent="0.2">
      <c r="A2531" s="18" t="s">
        <v>88</v>
      </c>
      <c r="B2531" s="18" t="s">
        <v>208</v>
      </c>
      <c r="C2531" s="18" t="s">
        <v>212</v>
      </c>
      <c r="D2531" s="18">
        <v>22</v>
      </c>
      <c r="E2531" s="18" t="s">
        <v>38</v>
      </c>
      <c r="F2531" s="18" t="s">
        <v>36</v>
      </c>
      <c r="G2531" s="18">
        <v>1426</v>
      </c>
    </row>
    <row r="2532" spans="1:7" x14ac:dyDescent="0.2">
      <c r="A2532" s="18" t="s">
        <v>88</v>
      </c>
      <c r="B2532" s="18" t="s">
        <v>208</v>
      </c>
      <c r="C2532" s="18" t="s">
        <v>212</v>
      </c>
      <c r="D2532" s="18">
        <v>23</v>
      </c>
      <c r="E2532" s="18" t="s">
        <v>39</v>
      </c>
      <c r="F2532" s="18" t="s">
        <v>36</v>
      </c>
      <c r="G2532" s="18">
        <v>8964</v>
      </c>
    </row>
    <row r="2533" spans="1:7" x14ac:dyDescent="0.2">
      <c r="A2533" s="18" t="s">
        <v>88</v>
      </c>
      <c r="B2533" s="18" t="s">
        <v>208</v>
      </c>
      <c r="C2533" s="18" t="s">
        <v>212</v>
      </c>
      <c r="D2533" s="18">
        <v>24</v>
      </c>
      <c r="E2533" s="18" t="s">
        <v>64</v>
      </c>
      <c r="F2533" s="18" t="s">
        <v>36</v>
      </c>
      <c r="G2533" s="18">
        <v>1105</v>
      </c>
    </row>
    <row r="2534" spans="1:7" x14ac:dyDescent="0.2">
      <c r="A2534" s="18" t="s">
        <v>88</v>
      </c>
      <c r="B2534" s="18" t="s">
        <v>208</v>
      </c>
      <c r="C2534" s="18" t="s">
        <v>212</v>
      </c>
      <c r="D2534" s="18">
        <v>25</v>
      </c>
      <c r="E2534" s="18" t="s">
        <v>35</v>
      </c>
      <c r="F2534" s="18" t="s">
        <v>36</v>
      </c>
      <c r="G2534" s="18">
        <v>32</v>
      </c>
    </row>
    <row r="2535" spans="1:7" x14ac:dyDescent="0.2">
      <c r="A2535" s="18" t="s">
        <v>88</v>
      </c>
      <c r="B2535" s="18" t="s">
        <v>208</v>
      </c>
      <c r="C2535" s="18" t="s">
        <v>212</v>
      </c>
      <c r="D2535" s="18">
        <v>26</v>
      </c>
      <c r="E2535" s="18" t="s">
        <v>64</v>
      </c>
      <c r="F2535" s="18" t="s">
        <v>36</v>
      </c>
      <c r="G2535" s="18">
        <v>11</v>
      </c>
    </row>
    <row r="2536" spans="1:7" x14ac:dyDescent="0.2">
      <c r="A2536" s="18" t="s">
        <v>88</v>
      </c>
      <c r="B2536" s="18" t="s">
        <v>208</v>
      </c>
      <c r="C2536" s="18" t="s">
        <v>212</v>
      </c>
      <c r="D2536" s="18">
        <v>30</v>
      </c>
      <c r="E2536" s="18" t="s">
        <v>40</v>
      </c>
      <c r="F2536" s="18" t="s">
        <v>36</v>
      </c>
      <c r="G2536" s="18">
        <v>390</v>
      </c>
    </row>
    <row r="2537" spans="1:7" x14ac:dyDescent="0.2">
      <c r="A2537" s="18" t="s">
        <v>88</v>
      </c>
      <c r="B2537" s="18" t="s">
        <v>208</v>
      </c>
      <c r="C2537" s="18" t="s">
        <v>212</v>
      </c>
      <c r="D2537" s="18">
        <v>31</v>
      </c>
      <c r="E2537" s="18" t="s">
        <v>41</v>
      </c>
      <c r="F2537" s="18" t="s">
        <v>36</v>
      </c>
      <c r="G2537" s="18">
        <v>7117</v>
      </c>
    </row>
    <row r="2538" spans="1:7" x14ac:dyDescent="0.2">
      <c r="A2538" s="18" t="s">
        <v>88</v>
      </c>
      <c r="B2538" s="18" t="s">
        <v>208</v>
      </c>
      <c r="C2538" s="18" t="s">
        <v>212</v>
      </c>
      <c r="D2538" s="18">
        <v>32</v>
      </c>
      <c r="E2538" s="18" t="s">
        <v>42</v>
      </c>
      <c r="F2538" s="18" t="s">
        <v>36</v>
      </c>
      <c r="G2538" s="18">
        <v>101</v>
      </c>
    </row>
    <row r="2539" spans="1:7" x14ac:dyDescent="0.2">
      <c r="A2539" s="18" t="s">
        <v>88</v>
      </c>
      <c r="B2539" s="18" t="s">
        <v>208</v>
      </c>
      <c r="C2539" s="18" t="s">
        <v>212</v>
      </c>
      <c r="D2539" s="18">
        <v>33</v>
      </c>
      <c r="E2539" s="18" t="s">
        <v>43</v>
      </c>
      <c r="F2539" s="18" t="s">
        <v>36</v>
      </c>
      <c r="G2539" s="18">
        <v>122</v>
      </c>
    </row>
    <row r="2540" spans="1:7" x14ac:dyDescent="0.2">
      <c r="A2540" s="18" t="s">
        <v>88</v>
      </c>
      <c r="B2540" s="18" t="s">
        <v>208</v>
      </c>
      <c r="C2540" s="18" t="s">
        <v>212</v>
      </c>
      <c r="D2540" s="18">
        <v>34</v>
      </c>
      <c r="E2540" s="18" t="s">
        <v>44</v>
      </c>
      <c r="F2540" s="18" t="s">
        <v>36</v>
      </c>
      <c r="G2540" s="18">
        <v>37</v>
      </c>
    </row>
    <row r="2541" spans="1:7" x14ac:dyDescent="0.2">
      <c r="A2541" s="18" t="s">
        <v>88</v>
      </c>
      <c r="B2541" s="18" t="s">
        <v>208</v>
      </c>
      <c r="C2541" s="18" t="s">
        <v>212</v>
      </c>
      <c r="D2541" s="18">
        <v>35</v>
      </c>
      <c r="E2541" s="18" t="s">
        <v>79</v>
      </c>
      <c r="F2541" s="18" t="s">
        <v>36</v>
      </c>
      <c r="G2541" s="18">
        <v>295</v>
      </c>
    </row>
    <row r="2542" spans="1:7" x14ac:dyDescent="0.2">
      <c r="A2542" s="18" t="s">
        <v>88</v>
      </c>
      <c r="B2542" s="18" t="s">
        <v>208</v>
      </c>
      <c r="C2542" s="18" t="s">
        <v>212</v>
      </c>
      <c r="D2542" s="18">
        <v>36</v>
      </c>
      <c r="E2542" s="18" t="s">
        <v>64</v>
      </c>
      <c r="F2542" s="18" t="s">
        <v>36</v>
      </c>
      <c r="G2542" s="18">
        <v>556</v>
      </c>
    </row>
    <row r="2543" spans="1:7" x14ac:dyDescent="0.2">
      <c r="A2543" s="18" t="s">
        <v>88</v>
      </c>
      <c r="B2543" s="18" t="s">
        <v>208</v>
      </c>
      <c r="C2543" s="18" t="s">
        <v>212</v>
      </c>
      <c r="D2543" s="18">
        <v>40</v>
      </c>
      <c r="E2543" s="18" t="s">
        <v>40</v>
      </c>
      <c r="F2543" s="18" t="s">
        <v>36</v>
      </c>
      <c r="G2543" s="18">
        <v>13</v>
      </c>
    </row>
    <row r="2544" spans="1:7" x14ac:dyDescent="0.2">
      <c r="A2544" s="18" t="s">
        <v>88</v>
      </c>
      <c r="B2544" s="18" t="s">
        <v>208</v>
      </c>
      <c r="C2544" s="18" t="s">
        <v>212</v>
      </c>
      <c r="D2544" s="18">
        <v>41</v>
      </c>
      <c r="E2544" s="18" t="s">
        <v>41</v>
      </c>
      <c r="F2544" s="18" t="s">
        <v>36</v>
      </c>
      <c r="G2544" s="18">
        <v>176</v>
      </c>
    </row>
    <row r="2545" spans="1:7" x14ac:dyDescent="0.2">
      <c r="A2545" s="18" t="s">
        <v>88</v>
      </c>
      <c r="B2545" s="18" t="s">
        <v>208</v>
      </c>
      <c r="C2545" s="18" t="s">
        <v>212</v>
      </c>
      <c r="D2545" s="18">
        <v>42</v>
      </c>
      <c r="E2545" s="18" t="s">
        <v>42</v>
      </c>
      <c r="F2545" s="18" t="s">
        <v>36</v>
      </c>
      <c r="G2545" s="18">
        <v>14</v>
      </c>
    </row>
    <row r="2546" spans="1:7" x14ac:dyDescent="0.2">
      <c r="A2546" s="18" t="s">
        <v>88</v>
      </c>
      <c r="B2546" s="18" t="s">
        <v>208</v>
      </c>
      <c r="C2546" s="18" t="s">
        <v>212</v>
      </c>
      <c r="D2546" s="18">
        <v>45</v>
      </c>
      <c r="E2546" s="18" t="s">
        <v>79</v>
      </c>
      <c r="F2546" s="18" t="s">
        <v>36</v>
      </c>
      <c r="G2546" s="18">
        <v>15</v>
      </c>
    </row>
    <row r="2547" spans="1:7" x14ac:dyDescent="0.2">
      <c r="A2547" s="18" t="s">
        <v>88</v>
      </c>
      <c r="B2547" s="18" t="s">
        <v>208</v>
      </c>
      <c r="C2547" s="18" t="s">
        <v>212</v>
      </c>
      <c r="D2547" s="18">
        <v>46</v>
      </c>
      <c r="E2547" s="18" t="s">
        <v>64</v>
      </c>
      <c r="F2547" s="18" t="s">
        <v>36</v>
      </c>
      <c r="G2547" s="18">
        <v>32</v>
      </c>
    </row>
    <row r="2548" spans="1:7" x14ac:dyDescent="0.2">
      <c r="A2548" s="18" t="s">
        <v>88</v>
      </c>
      <c r="B2548" s="18" t="s">
        <v>208</v>
      </c>
      <c r="C2548" s="18" t="s">
        <v>212</v>
      </c>
      <c r="D2548" s="18">
        <v>50</v>
      </c>
      <c r="E2548" s="18" t="s">
        <v>40</v>
      </c>
      <c r="F2548" s="18" t="s">
        <v>36</v>
      </c>
      <c r="G2548" s="18">
        <v>29</v>
      </c>
    </row>
    <row r="2549" spans="1:7" x14ac:dyDescent="0.2">
      <c r="A2549" s="18" t="s">
        <v>88</v>
      </c>
      <c r="B2549" s="18" t="s">
        <v>208</v>
      </c>
      <c r="C2549" s="18" t="s">
        <v>212</v>
      </c>
      <c r="D2549" s="18">
        <v>51</v>
      </c>
      <c r="E2549" s="18" t="s">
        <v>41</v>
      </c>
      <c r="F2549" s="18" t="s">
        <v>36</v>
      </c>
      <c r="G2549" s="18">
        <v>185</v>
      </c>
    </row>
    <row r="2550" spans="1:7" x14ac:dyDescent="0.2">
      <c r="A2550" s="18" t="s">
        <v>88</v>
      </c>
      <c r="B2550" s="18" t="s">
        <v>208</v>
      </c>
      <c r="C2550" s="18" t="s">
        <v>212</v>
      </c>
      <c r="D2550" s="18">
        <v>52</v>
      </c>
      <c r="E2550" s="18" t="s">
        <v>42</v>
      </c>
      <c r="F2550" s="18" t="s">
        <v>36</v>
      </c>
      <c r="G2550" s="18">
        <v>6</v>
      </c>
    </row>
    <row r="2551" spans="1:7" x14ac:dyDescent="0.2">
      <c r="A2551" s="18" t="s">
        <v>88</v>
      </c>
      <c r="B2551" s="18" t="s">
        <v>208</v>
      </c>
      <c r="C2551" s="18" t="s">
        <v>212</v>
      </c>
      <c r="D2551" s="18">
        <v>53</v>
      </c>
      <c r="E2551" s="18" t="s">
        <v>43</v>
      </c>
      <c r="F2551" s="18" t="s">
        <v>36</v>
      </c>
      <c r="G2551" s="18">
        <v>40</v>
      </c>
    </row>
    <row r="2552" spans="1:7" x14ac:dyDescent="0.2">
      <c r="A2552" s="18" t="s">
        <v>88</v>
      </c>
      <c r="B2552" s="18" t="s">
        <v>208</v>
      </c>
      <c r="C2552" s="18" t="s">
        <v>212</v>
      </c>
      <c r="D2552" s="18">
        <v>54</v>
      </c>
      <c r="E2552" s="18" t="s">
        <v>44</v>
      </c>
      <c r="F2552" s="18" t="s">
        <v>36</v>
      </c>
      <c r="G2552" s="18">
        <v>4</v>
      </c>
    </row>
    <row r="2553" spans="1:7" x14ac:dyDescent="0.2">
      <c r="A2553" s="18" t="s">
        <v>88</v>
      </c>
      <c r="B2553" s="18" t="s">
        <v>208</v>
      </c>
      <c r="C2553" s="18" t="s">
        <v>212</v>
      </c>
      <c r="D2553" s="18">
        <v>55</v>
      </c>
      <c r="E2553" s="18" t="s">
        <v>79</v>
      </c>
      <c r="F2553" s="18" t="s">
        <v>36</v>
      </c>
      <c r="G2553" s="18">
        <v>15</v>
      </c>
    </row>
    <row r="2554" spans="1:7" x14ac:dyDescent="0.2">
      <c r="A2554" s="18" t="s">
        <v>88</v>
      </c>
      <c r="B2554" s="18" t="s">
        <v>208</v>
      </c>
      <c r="C2554" s="18" t="s">
        <v>212</v>
      </c>
      <c r="D2554" s="18">
        <v>56</v>
      </c>
      <c r="E2554" s="18" t="s">
        <v>64</v>
      </c>
      <c r="F2554" s="18" t="s">
        <v>36</v>
      </c>
      <c r="G2554" s="18">
        <v>51</v>
      </c>
    </row>
    <row r="2555" spans="1:7" x14ac:dyDescent="0.2">
      <c r="A2555" s="18" t="s">
        <v>88</v>
      </c>
      <c r="B2555" s="18" t="s">
        <v>208</v>
      </c>
      <c r="C2555" s="18" t="s">
        <v>212</v>
      </c>
      <c r="D2555" s="18">
        <v>60</v>
      </c>
      <c r="E2555" s="18" t="s">
        <v>40</v>
      </c>
      <c r="F2555" s="18" t="s">
        <v>36</v>
      </c>
      <c r="G2555" s="18">
        <v>2</v>
      </c>
    </row>
    <row r="2556" spans="1:7" x14ac:dyDescent="0.2">
      <c r="A2556" s="18" t="s">
        <v>88</v>
      </c>
      <c r="B2556" s="18" t="s">
        <v>208</v>
      </c>
      <c r="C2556" s="18" t="s">
        <v>212</v>
      </c>
      <c r="D2556" s="18">
        <v>61</v>
      </c>
      <c r="E2556" s="18" t="s">
        <v>41</v>
      </c>
      <c r="F2556" s="18" t="s">
        <v>36</v>
      </c>
      <c r="G2556" s="18">
        <v>71</v>
      </c>
    </row>
    <row r="2557" spans="1:7" x14ac:dyDescent="0.2">
      <c r="A2557" s="18" t="s">
        <v>88</v>
      </c>
      <c r="B2557" s="18" t="s">
        <v>208</v>
      </c>
      <c r="C2557" s="18" t="s">
        <v>212</v>
      </c>
      <c r="D2557" s="18">
        <v>62</v>
      </c>
      <c r="E2557" s="18" t="s">
        <v>42</v>
      </c>
      <c r="F2557" s="18" t="s">
        <v>36</v>
      </c>
      <c r="G2557" s="18">
        <v>3</v>
      </c>
    </row>
    <row r="2558" spans="1:7" x14ac:dyDescent="0.2">
      <c r="A2558" s="18" t="s">
        <v>88</v>
      </c>
      <c r="B2558" s="18" t="s">
        <v>208</v>
      </c>
      <c r="C2558" s="18" t="s">
        <v>212</v>
      </c>
      <c r="D2558" s="18">
        <v>63</v>
      </c>
      <c r="E2558" s="18" t="s">
        <v>43</v>
      </c>
      <c r="F2558" s="18" t="s">
        <v>36</v>
      </c>
      <c r="G2558" s="18">
        <v>1</v>
      </c>
    </row>
    <row r="2559" spans="1:7" x14ac:dyDescent="0.2">
      <c r="A2559" s="18" t="s">
        <v>88</v>
      </c>
      <c r="B2559" s="18" t="s">
        <v>208</v>
      </c>
      <c r="C2559" s="18" t="s">
        <v>212</v>
      </c>
      <c r="D2559" s="18">
        <v>64</v>
      </c>
      <c r="E2559" s="18" t="s">
        <v>44</v>
      </c>
      <c r="F2559" s="18" t="s">
        <v>36</v>
      </c>
      <c r="G2559" s="18">
        <v>2</v>
      </c>
    </row>
    <row r="2560" spans="1:7" x14ac:dyDescent="0.2">
      <c r="A2560" s="18" t="s">
        <v>88</v>
      </c>
      <c r="B2560" s="18" t="s">
        <v>208</v>
      </c>
      <c r="C2560" s="18" t="s">
        <v>212</v>
      </c>
      <c r="D2560" s="18">
        <v>65</v>
      </c>
      <c r="E2560" s="18" t="s">
        <v>79</v>
      </c>
      <c r="F2560" s="18" t="s">
        <v>36</v>
      </c>
      <c r="G2560" s="18">
        <v>9</v>
      </c>
    </row>
    <row r="2561" spans="1:7" x14ac:dyDescent="0.2">
      <c r="A2561" s="18" t="s">
        <v>88</v>
      </c>
      <c r="B2561" s="18" t="s">
        <v>208</v>
      </c>
      <c r="C2561" s="18" t="s">
        <v>212</v>
      </c>
      <c r="D2561" s="18">
        <v>66</v>
      </c>
      <c r="E2561" s="18" t="s">
        <v>64</v>
      </c>
      <c r="F2561" s="18" t="s">
        <v>36</v>
      </c>
      <c r="G2561" s="18">
        <v>6</v>
      </c>
    </row>
    <row r="2562" spans="1:7" x14ac:dyDescent="0.2">
      <c r="A2562" s="18" t="s">
        <v>88</v>
      </c>
      <c r="B2562" s="18" t="s">
        <v>208</v>
      </c>
      <c r="C2562" s="18" t="s">
        <v>212</v>
      </c>
      <c r="D2562" s="18">
        <v>70</v>
      </c>
      <c r="E2562" s="18" t="s">
        <v>40</v>
      </c>
      <c r="F2562" s="18" t="s">
        <v>36</v>
      </c>
      <c r="G2562" s="18">
        <v>139</v>
      </c>
    </row>
    <row r="2563" spans="1:7" x14ac:dyDescent="0.2">
      <c r="A2563" s="18" t="s">
        <v>88</v>
      </c>
      <c r="B2563" s="18" t="s">
        <v>208</v>
      </c>
      <c r="C2563" s="18" t="s">
        <v>212</v>
      </c>
      <c r="D2563" s="18">
        <v>71</v>
      </c>
      <c r="E2563" s="18" t="s">
        <v>41</v>
      </c>
      <c r="F2563" s="18" t="s">
        <v>36</v>
      </c>
      <c r="G2563" s="18">
        <v>2976</v>
      </c>
    </row>
    <row r="2564" spans="1:7" x14ac:dyDescent="0.2">
      <c r="A2564" s="18" t="s">
        <v>88</v>
      </c>
      <c r="B2564" s="18" t="s">
        <v>208</v>
      </c>
      <c r="C2564" s="18" t="s">
        <v>212</v>
      </c>
      <c r="D2564" s="18">
        <v>72</v>
      </c>
      <c r="E2564" s="18" t="s">
        <v>42</v>
      </c>
      <c r="F2564" s="18" t="s">
        <v>36</v>
      </c>
      <c r="G2564" s="18">
        <v>74</v>
      </c>
    </row>
    <row r="2565" spans="1:7" x14ac:dyDescent="0.2">
      <c r="A2565" s="18" t="s">
        <v>88</v>
      </c>
      <c r="B2565" s="18" t="s">
        <v>208</v>
      </c>
      <c r="C2565" s="18" t="s">
        <v>212</v>
      </c>
      <c r="D2565" s="18">
        <v>73</v>
      </c>
      <c r="E2565" s="18" t="s">
        <v>43</v>
      </c>
      <c r="F2565" s="18" t="s">
        <v>36</v>
      </c>
      <c r="G2565" s="18">
        <v>37</v>
      </c>
    </row>
    <row r="2566" spans="1:7" x14ac:dyDescent="0.2">
      <c r="A2566" s="18" t="s">
        <v>88</v>
      </c>
      <c r="B2566" s="18" t="s">
        <v>208</v>
      </c>
      <c r="C2566" s="18" t="s">
        <v>212</v>
      </c>
      <c r="D2566" s="18">
        <v>74</v>
      </c>
      <c r="E2566" s="18" t="s">
        <v>44</v>
      </c>
      <c r="F2566" s="18" t="s">
        <v>36</v>
      </c>
      <c r="G2566" s="18">
        <v>15</v>
      </c>
    </row>
    <row r="2567" spans="1:7" x14ac:dyDescent="0.2">
      <c r="A2567" s="18" t="s">
        <v>88</v>
      </c>
      <c r="B2567" s="18" t="s">
        <v>208</v>
      </c>
      <c r="C2567" s="18" t="s">
        <v>212</v>
      </c>
      <c r="D2567" s="18">
        <v>75</v>
      </c>
      <c r="E2567" s="18" t="s">
        <v>79</v>
      </c>
      <c r="F2567" s="18" t="s">
        <v>36</v>
      </c>
      <c r="G2567" s="18">
        <v>157</v>
      </c>
    </row>
    <row r="2568" spans="1:7" x14ac:dyDescent="0.2">
      <c r="A2568" s="18" t="s">
        <v>88</v>
      </c>
      <c r="B2568" s="18" t="s">
        <v>208</v>
      </c>
      <c r="C2568" s="18" t="s">
        <v>212</v>
      </c>
      <c r="D2568" s="18">
        <v>76</v>
      </c>
      <c r="E2568" s="18" t="s">
        <v>64</v>
      </c>
      <c r="F2568" s="18" t="s">
        <v>36</v>
      </c>
      <c r="G2568" s="18">
        <v>335</v>
      </c>
    </row>
    <row r="2569" spans="1:7" x14ac:dyDescent="0.2">
      <c r="A2569" s="18" t="s">
        <v>88</v>
      </c>
      <c r="B2569" s="18" t="s">
        <v>208</v>
      </c>
      <c r="C2569" s="18" t="s">
        <v>212</v>
      </c>
      <c r="D2569" s="18">
        <v>80</v>
      </c>
      <c r="E2569" s="18" t="s">
        <v>168</v>
      </c>
      <c r="F2569" s="18" t="s">
        <v>36</v>
      </c>
      <c r="G2569" s="18">
        <v>234</v>
      </c>
    </row>
    <row r="2570" spans="1:7" x14ac:dyDescent="0.2">
      <c r="A2570" s="18" t="s">
        <v>88</v>
      </c>
      <c r="B2570" s="18" t="s">
        <v>208</v>
      </c>
      <c r="C2570" s="18" t="s">
        <v>212</v>
      </c>
      <c r="D2570" s="18">
        <v>81</v>
      </c>
      <c r="E2570" s="18" t="s">
        <v>46</v>
      </c>
      <c r="F2570" s="18" t="s">
        <v>36</v>
      </c>
      <c r="G2570" s="18">
        <v>1132</v>
      </c>
    </row>
    <row r="2571" spans="1:7" x14ac:dyDescent="0.2">
      <c r="A2571" s="18" t="s">
        <v>88</v>
      </c>
      <c r="B2571" s="18" t="s">
        <v>208</v>
      </c>
      <c r="C2571" s="18" t="s">
        <v>212</v>
      </c>
      <c r="D2571" s="18">
        <v>82</v>
      </c>
      <c r="E2571" s="18" t="s">
        <v>47</v>
      </c>
      <c r="F2571" s="18" t="s">
        <v>36</v>
      </c>
      <c r="G2571" s="18">
        <v>746</v>
      </c>
    </row>
    <row r="2572" spans="1:7" x14ac:dyDescent="0.2">
      <c r="A2572" s="18" t="s">
        <v>88</v>
      </c>
      <c r="B2572" s="18" t="s">
        <v>208</v>
      </c>
      <c r="C2572" s="18" t="s">
        <v>212</v>
      </c>
      <c r="D2572" s="18">
        <v>83</v>
      </c>
      <c r="E2572" s="18" t="s">
        <v>48</v>
      </c>
      <c r="F2572" s="18" t="s">
        <v>36</v>
      </c>
      <c r="G2572" s="18">
        <v>2284</v>
      </c>
    </row>
    <row r="2573" spans="1:7" x14ac:dyDescent="0.2">
      <c r="A2573" s="18" t="s">
        <v>88</v>
      </c>
      <c r="B2573" s="18" t="s">
        <v>208</v>
      </c>
      <c r="C2573" s="18" t="s">
        <v>212</v>
      </c>
      <c r="D2573" s="18">
        <v>84</v>
      </c>
      <c r="E2573" s="18" t="s">
        <v>49</v>
      </c>
      <c r="F2573" s="18" t="s">
        <v>36</v>
      </c>
      <c r="G2573" s="18">
        <v>141</v>
      </c>
    </row>
    <row r="2574" spans="1:7" x14ac:dyDescent="0.2">
      <c r="A2574" s="18" t="s">
        <v>88</v>
      </c>
      <c r="B2574" s="18" t="s">
        <v>208</v>
      </c>
      <c r="C2574" s="18" t="s">
        <v>212</v>
      </c>
      <c r="D2574" s="18">
        <v>85</v>
      </c>
      <c r="E2574" s="18" t="s">
        <v>64</v>
      </c>
      <c r="F2574" s="18" t="s">
        <v>36</v>
      </c>
      <c r="G2574" s="18">
        <v>320</v>
      </c>
    </row>
    <row r="2575" spans="1:7" x14ac:dyDescent="0.2">
      <c r="A2575" s="18" t="s">
        <v>88</v>
      </c>
      <c r="B2575" s="18" t="s">
        <v>208</v>
      </c>
      <c r="C2575" s="18" t="s">
        <v>212</v>
      </c>
      <c r="D2575" s="18">
        <v>90</v>
      </c>
      <c r="E2575" s="18" t="s">
        <v>169</v>
      </c>
      <c r="F2575" s="18" t="s">
        <v>36</v>
      </c>
      <c r="G2575" s="18">
        <v>182</v>
      </c>
    </row>
    <row r="2576" spans="1:7" x14ac:dyDescent="0.2">
      <c r="A2576" s="18" t="s">
        <v>88</v>
      </c>
      <c r="B2576" s="18" t="s">
        <v>208</v>
      </c>
      <c r="C2576" s="18" t="s">
        <v>212</v>
      </c>
      <c r="D2576" s="18">
        <v>91</v>
      </c>
      <c r="E2576" s="18" t="s">
        <v>51</v>
      </c>
      <c r="F2576" s="18" t="s">
        <v>36</v>
      </c>
      <c r="G2576" s="18">
        <v>38</v>
      </c>
    </row>
    <row r="2577" spans="1:7" x14ac:dyDescent="0.2">
      <c r="A2577" s="18" t="s">
        <v>88</v>
      </c>
      <c r="B2577" s="18" t="s">
        <v>208</v>
      </c>
      <c r="C2577" s="18" t="s">
        <v>212</v>
      </c>
      <c r="D2577" s="18">
        <v>92</v>
      </c>
      <c r="E2577" s="18" t="s">
        <v>170</v>
      </c>
      <c r="F2577" s="18" t="s">
        <v>36</v>
      </c>
      <c r="G2577" s="18">
        <v>14</v>
      </c>
    </row>
    <row r="2578" spans="1:7" x14ac:dyDescent="0.2">
      <c r="A2578" s="18" t="s">
        <v>88</v>
      </c>
      <c r="B2578" s="18" t="s">
        <v>208</v>
      </c>
      <c r="C2578" s="18" t="s">
        <v>212</v>
      </c>
      <c r="D2578" s="18">
        <v>93</v>
      </c>
      <c r="E2578" s="18" t="s">
        <v>75</v>
      </c>
      <c r="F2578" s="18" t="s">
        <v>36</v>
      </c>
      <c r="G2578" s="18">
        <v>24</v>
      </c>
    </row>
    <row r="2579" spans="1:7" x14ac:dyDescent="0.2">
      <c r="A2579" s="18" t="s">
        <v>88</v>
      </c>
      <c r="B2579" s="18" t="s">
        <v>208</v>
      </c>
      <c r="C2579" s="18" t="s">
        <v>212</v>
      </c>
      <c r="D2579" s="18">
        <v>94</v>
      </c>
      <c r="E2579" s="18" t="s">
        <v>80</v>
      </c>
      <c r="F2579" s="18" t="s">
        <v>36</v>
      </c>
      <c r="G2579" s="18">
        <v>116</v>
      </c>
    </row>
    <row r="2580" spans="1:7" x14ac:dyDescent="0.2">
      <c r="A2580" s="18" t="s">
        <v>88</v>
      </c>
      <c r="B2580" s="18" t="s">
        <v>208</v>
      </c>
      <c r="C2580" s="18" t="s">
        <v>212</v>
      </c>
      <c r="D2580" s="18">
        <v>95</v>
      </c>
      <c r="E2580" s="18" t="s">
        <v>64</v>
      </c>
      <c r="F2580" s="18" t="s">
        <v>36</v>
      </c>
      <c r="G2580" s="18">
        <v>119</v>
      </c>
    </row>
    <row r="2581" spans="1:7" x14ac:dyDescent="0.2">
      <c r="A2581" s="18" t="s">
        <v>88</v>
      </c>
      <c r="B2581" s="18" t="s">
        <v>213</v>
      </c>
      <c r="C2581" s="18" t="s">
        <v>214</v>
      </c>
      <c r="D2581" s="18">
        <v>10</v>
      </c>
      <c r="E2581" s="18" t="s">
        <v>32</v>
      </c>
      <c r="F2581" s="18" t="s">
        <v>33</v>
      </c>
      <c r="G2581" s="18">
        <v>535</v>
      </c>
    </row>
    <row r="2582" spans="1:7" x14ac:dyDescent="0.2">
      <c r="A2582" s="18" t="s">
        <v>88</v>
      </c>
      <c r="B2582" s="18" t="s">
        <v>213</v>
      </c>
      <c r="C2582" s="18" t="s">
        <v>214</v>
      </c>
      <c r="D2582" s="18">
        <v>100</v>
      </c>
      <c r="E2582" s="18" t="s">
        <v>167</v>
      </c>
      <c r="F2582" s="18" t="s">
        <v>36</v>
      </c>
      <c r="G2582" s="18">
        <v>2619</v>
      </c>
    </row>
    <row r="2583" spans="1:7" x14ac:dyDescent="0.2">
      <c r="A2583" s="18" t="s">
        <v>88</v>
      </c>
      <c r="B2583" s="18" t="s">
        <v>213</v>
      </c>
      <c r="C2583" s="18" t="s">
        <v>214</v>
      </c>
      <c r="D2583" s="18">
        <v>11</v>
      </c>
      <c r="E2583" s="18" t="s">
        <v>134</v>
      </c>
      <c r="F2583" s="18" t="s">
        <v>33</v>
      </c>
      <c r="G2583" s="18">
        <v>223</v>
      </c>
    </row>
    <row r="2584" spans="1:7" x14ac:dyDescent="0.2">
      <c r="A2584" s="18" t="s">
        <v>88</v>
      </c>
      <c r="B2584" s="18" t="s">
        <v>213</v>
      </c>
      <c r="C2584" s="18" t="s">
        <v>214</v>
      </c>
      <c r="D2584" s="18">
        <v>110</v>
      </c>
      <c r="E2584" s="18" t="s">
        <v>54</v>
      </c>
      <c r="F2584" s="18" t="s">
        <v>55</v>
      </c>
      <c r="G2584" s="18">
        <v>293</v>
      </c>
    </row>
    <row r="2585" spans="1:7" x14ac:dyDescent="0.2">
      <c r="A2585" s="18" t="s">
        <v>88</v>
      </c>
      <c r="B2585" s="18" t="s">
        <v>213</v>
      </c>
      <c r="C2585" s="18" t="s">
        <v>214</v>
      </c>
      <c r="D2585" s="18">
        <v>111</v>
      </c>
      <c r="E2585" s="18" t="s">
        <v>56</v>
      </c>
      <c r="F2585" s="18" t="s">
        <v>55</v>
      </c>
      <c r="G2585" s="18">
        <v>543</v>
      </c>
    </row>
    <row r="2586" spans="1:7" x14ac:dyDescent="0.2">
      <c r="A2586" s="18" t="s">
        <v>88</v>
      </c>
      <c r="B2586" s="18" t="s">
        <v>213</v>
      </c>
      <c r="C2586" s="18" t="s">
        <v>214</v>
      </c>
      <c r="D2586" s="18">
        <v>112</v>
      </c>
      <c r="E2586" s="18" t="s">
        <v>57</v>
      </c>
      <c r="F2586" s="18" t="s">
        <v>55</v>
      </c>
      <c r="G2586" s="18">
        <v>575</v>
      </c>
    </row>
    <row r="2587" spans="1:7" x14ac:dyDescent="0.2">
      <c r="A2587" s="18" t="s">
        <v>88</v>
      </c>
      <c r="B2587" s="18" t="s">
        <v>213</v>
      </c>
      <c r="C2587" s="18" t="s">
        <v>214</v>
      </c>
      <c r="D2587" s="18">
        <v>113</v>
      </c>
      <c r="E2587" s="18" t="s">
        <v>73</v>
      </c>
      <c r="F2587" s="18" t="s">
        <v>55</v>
      </c>
      <c r="G2587" s="18">
        <v>739</v>
      </c>
    </row>
    <row r="2588" spans="1:7" x14ac:dyDescent="0.2">
      <c r="A2588" s="18" t="s">
        <v>88</v>
      </c>
      <c r="B2588" s="18" t="s">
        <v>213</v>
      </c>
      <c r="C2588" s="18" t="s">
        <v>214</v>
      </c>
      <c r="D2588" s="18">
        <v>120</v>
      </c>
      <c r="E2588" s="18" t="s">
        <v>58</v>
      </c>
      <c r="F2588" s="18" t="s">
        <v>55</v>
      </c>
      <c r="G2588" s="18">
        <v>528</v>
      </c>
    </row>
    <row r="2589" spans="1:7" x14ac:dyDescent="0.2">
      <c r="A2589" s="18" t="s">
        <v>88</v>
      </c>
      <c r="B2589" s="18" t="s">
        <v>213</v>
      </c>
      <c r="C2589" s="18" t="s">
        <v>214</v>
      </c>
      <c r="D2589" s="18">
        <v>121</v>
      </c>
      <c r="E2589" s="18" t="s">
        <v>59</v>
      </c>
      <c r="F2589" s="18" t="s">
        <v>55</v>
      </c>
      <c r="G2589" s="18">
        <v>1274</v>
      </c>
    </row>
    <row r="2590" spans="1:7" x14ac:dyDescent="0.2">
      <c r="A2590" s="18" t="s">
        <v>88</v>
      </c>
      <c r="B2590" s="18" t="s">
        <v>213</v>
      </c>
      <c r="C2590" s="18" t="s">
        <v>214</v>
      </c>
      <c r="D2590" s="18">
        <v>122</v>
      </c>
      <c r="E2590" s="18" t="s">
        <v>74</v>
      </c>
      <c r="F2590" s="18" t="s">
        <v>55</v>
      </c>
      <c r="G2590" s="18">
        <v>170</v>
      </c>
    </row>
    <row r="2591" spans="1:7" x14ac:dyDescent="0.2">
      <c r="A2591" s="18" t="s">
        <v>88</v>
      </c>
      <c r="B2591" s="18" t="s">
        <v>213</v>
      </c>
      <c r="C2591" s="18" t="s">
        <v>214</v>
      </c>
      <c r="D2591" s="18">
        <v>123</v>
      </c>
      <c r="E2591" s="18" t="s">
        <v>75</v>
      </c>
      <c r="F2591" s="18" t="s">
        <v>55</v>
      </c>
      <c r="G2591" s="18">
        <v>1335</v>
      </c>
    </row>
    <row r="2592" spans="1:7" x14ac:dyDescent="0.2">
      <c r="A2592" s="18" t="s">
        <v>88</v>
      </c>
      <c r="B2592" s="18" t="s">
        <v>213</v>
      </c>
      <c r="C2592" s="18" t="s">
        <v>214</v>
      </c>
      <c r="D2592" s="18">
        <v>13</v>
      </c>
      <c r="E2592" s="18" t="s">
        <v>135</v>
      </c>
      <c r="F2592" s="18" t="s">
        <v>33</v>
      </c>
      <c r="G2592" s="18">
        <v>839</v>
      </c>
    </row>
    <row r="2593" spans="1:7" x14ac:dyDescent="0.2">
      <c r="A2593" s="18" t="s">
        <v>88</v>
      </c>
      <c r="B2593" s="18" t="s">
        <v>213</v>
      </c>
      <c r="C2593" s="18" t="s">
        <v>214</v>
      </c>
      <c r="D2593" s="18">
        <v>130</v>
      </c>
      <c r="E2593" s="18" t="s">
        <v>60</v>
      </c>
      <c r="F2593" s="18" t="s">
        <v>55</v>
      </c>
      <c r="G2593" s="18">
        <v>3482</v>
      </c>
    </row>
    <row r="2594" spans="1:7" x14ac:dyDescent="0.2">
      <c r="A2594" s="18" t="s">
        <v>88</v>
      </c>
      <c r="B2594" s="18" t="s">
        <v>213</v>
      </c>
      <c r="C2594" s="18" t="s">
        <v>214</v>
      </c>
      <c r="D2594" s="18">
        <v>131</v>
      </c>
      <c r="E2594" s="18" t="s">
        <v>61</v>
      </c>
      <c r="F2594" s="18" t="s">
        <v>55</v>
      </c>
      <c r="G2594" s="18">
        <v>49</v>
      </c>
    </row>
    <row r="2595" spans="1:7" x14ac:dyDescent="0.2">
      <c r="A2595" s="18" t="s">
        <v>88</v>
      </c>
      <c r="B2595" s="18" t="s">
        <v>213</v>
      </c>
      <c r="C2595" s="18" t="s">
        <v>214</v>
      </c>
      <c r="D2595" s="18">
        <v>132</v>
      </c>
      <c r="E2595" s="18" t="s">
        <v>46</v>
      </c>
      <c r="F2595" s="18" t="s">
        <v>55</v>
      </c>
      <c r="G2595" s="18">
        <v>881</v>
      </c>
    </row>
    <row r="2596" spans="1:7" x14ac:dyDescent="0.2">
      <c r="A2596" s="18" t="s">
        <v>88</v>
      </c>
      <c r="B2596" s="18" t="s">
        <v>213</v>
      </c>
      <c r="C2596" s="18" t="s">
        <v>214</v>
      </c>
      <c r="D2596" s="18">
        <v>133</v>
      </c>
      <c r="E2596" s="18" t="s">
        <v>62</v>
      </c>
      <c r="F2596" s="18" t="s">
        <v>55</v>
      </c>
      <c r="G2596" s="18">
        <v>470</v>
      </c>
    </row>
    <row r="2597" spans="1:7" x14ac:dyDescent="0.2">
      <c r="A2597" s="18" t="s">
        <v>88</v>
      </c>
      <c r="B2597" s="18" t="s">
        <v>213</v>
      </c>
      <c r="C2597" s="18" t="s">
        <v>214</v>
      </c>
      <c r="D2597" s="18">
        <v>134</v>
      </c>
      <c r="E2597" s="18" t="s">
        <v>76</v>
      </c>
      <c r="F2597" s="18" t="s">
        <v>55</v>
      </c>
      <c r="G2597" s="18">
        <v>648</v>
      </c>
    </row>
    <row r="2598" spans="1:7" x14ac:dyDescent="0.2">
      <c r="A2598" s="18" t="s">
        <v>88</v>
      </c>
      <c r="B2598" s="18" t="s">
        <v>213</v>
      </c>
      <c r="C2598" s="18" t="s">
        <v>214</v>
      </c>
      <c r="D2598" s="18">
        <v>135</v>
      </c>
      <c r="E2598" s="18" t="s">
        <v>79</v>
      </c>
      <c r="F2598" s="18" t="s">
        <v>55</v>
      </c>
      <c r="G2598" s="18">
        <v>65</v>
      </c>
    </row>
    <row r="2599" spans="1:7" x14ac:dyDescent="0.2">
      <c r="A2599" s="18" t="s">
        <v>88</v>
      </c>
      <c r="B2599" s="18" t="s">
        <v>213</v>
      </c>
      <c r="C2599" s="18" t="s">
        <v>214</v>
      </c>
      <c r="D2599" s="18">
        <v>14</v>
      </c>
      <c r="E2599" s="18" t="s">
        <v>75</v>
      </c>
      <c r="F2599" s="18" t="s">
        <v>33</v>
      </c>
      <c r="G2599" s="18">
        <v>12</v>
      </c>
    </row>
    <row r="2600" spans="1:7" x14ac:dyDescent="0.2">
      <c r="A2600" s="18" t="s">
        <v>88</v>
      </c>
      <c r="B2600" s="18" t="s">
        <v>213</v>
      </c>
      <c r="C2600" s="18" t="s">
        <v>214</v>
      </c>
      <c r="D2600" s="18">
        <v>140</v>
      </c>
      <c r="E2600" s="18" t="s">
        <v>63</v>
      </c>
      <c r="F2600" s="18" t="s">
        <v>55</v>
      </c>
      <c r="G2600" s="18">
        <v>158</v>
      </c>
    </row>
    <row r="2601" spans="1:7" x14ac:dyDescent="0.2">
      <c r="A2601" s="18" t="s">
        <v>88</v>
      </c>
      <c r="B2601" s="18" t="s">
        <v>213</v>
      </c>
      <c r="C2601" s="18" t="s">
        <v>214</v>
      </c>
      <c r="D2601" s="18">
        <v>141</v>
      </c>
      <c r="E2601" s="18" t="s">
        <v>64</v>
      </c>
      <c r="F2601" s="18" t="s">
        <v>55</v>
      </c>
      <c r="G2601" s="18">
        <v>2324</v>
      </c>
    </row>
    <row r="2602" spans="1:7" x14ac:dyDescent="0.2">
      <c r="A2602" s="18" t="s">
        <v>88</v>
      </c>
      <c r="B2602" s="18" t="s">
        <v>213</v>
      </c>
      <c r="C2602" s="18" t="s">
        <v>214</v>
      </c>
      <c r="D2602" s="18">
        <v>142</v>
      </c>
      <c r="E2602" s="18" t="s">
        <v>117</v>
      </c>
      <c r="F2602" s="18" t="s">
        <v>55</v>
      </c>
      <c r="G2602" s="18">
        <v>1517</v>
      </c>
    </row>
    <row r="2603" spans="1:7" x14ac:dyDescent="0.2">
      <c r="A2603" s="18" t="s">
        <v>88</v>
      </c>
      <c r="B2603" s="18" t="s">
        <v>213</v>
      </c>
      <c r="C2603" s="18" t="s">
        <v>214</v>
      </c>
      <c r="D2603" s="18">
        <v>143</v>
      </c>
      <c r="E2603" s="18" t="s">
        <v>77</v>
      </c>
      <c r="F2603" s="18" t="s">
        <v>55</v>
      </c>
      <c r="G2603" s="18">
        <v>209</v>
      </c>
    </row>
    <row r="2604" spans="1:7" x14ac:dyDescent="0.2">
      <c r="A2604" s="18" t="s">
        <v>88</v>
      </c>
      <c r="B2604" s="18" t="s">
        <v>213</v>
      </c>
      <c r="C2604" s="18" t="s">
        <v>214</v>
      </c>
      <c r="D2604" s="18">
        <v>144</v>
      </c>
      <c r="E2604" s="18" t="s">
        <v>81</v>
      </c>
      <c r="F2604" s="18" t="s">
        <v>55</v>
      </c>
      <c r="G2604" s="18">
        <v>282</v>
      </c>
    </row>
    <row r="2605" spans="1:7" x14ac:dyDescent="0.2">
      <c r="A2605" s="18" t="s">
        <v>88</v>
      </c>
      <c r="B2605" s="18" t="s">
        <v>213</v>
      </c>
      <c r="C2605" s="18" t="s">
        <v>214</v>
      </c>
      <c r="D2605" s="18">
        <v>15</v>
      </c>
      <c r="E2605" s="18" t="s">
        <v>64</v>
      </c>
      <c r="F2605" s="18" t="s">
        <v>33</v>
      </c>
      <c r="G2605" s="18">
        <v>65</v>
      </c>
    </row>
    <row r="2606" spans="1:7" x14ac:dyDescent="0.2">
      <c r="A2606" s="18" t="s">
        <v>88</v>
      </c>
      <c r="B2606" s="18" t="s">
        <v>213</v>
      </c>
      <c r="C2606" s="18" t="s">
        <v>214</v>
      </c>
      <c r="D2606" s="18">
        <v>20</v>
      </c>
      <c r="E2606" s="18" t="s">
        <v>35</v>
      </c>
      <c r="F2606" s="18" t="s">
        <v>36</v>
      </c>
      <c r="G2606" s="18">
        <v>3613</v>
      </c>
    </row>
    <row r="2607" spans="1:7" x14ac:dyDescent="0.2">
      <c r="A2607" s="18" t="s">
        <v>88</v>
      </c>
      <c r="B2607" s="18" t="s">
        <v>213</v>
      </c>
      <c r="C2607" s="18" t="s">
        <v>214</v>
      </c>
      <c r="D2607" s="18">
        <v>21</v>
      </c>
      <c r="E2607" s="18" t="s">
        <v>37</v>
      </c>
      <c r="F2607" s="18" t="s">
        <v>36</v>
      </c>
      <c r="G2607" s="18">
        <v>2271</v>
      </c>
    </row>
    <row r="2608" spans="1:7" x14ac:dyDescent="0.2">
      <c r="A2608" s="18" t="s">
        <v>88</v>
      </c>
      <c r="B2608" s="18" t="s">
        <v>213</v>
      </c>
      <c r="C2608" s="18" t="s">
        <v>214</v>
      </c>
      <c r="D2608" s="18">
        <v>22</v>
      </c>
      <c r="E2608" s="18" t="s">
        <v>38</v>
      </c>
      <c r="F2608" s="18" t="s">
        <v>36</v>
      </c>
      <c r="G2608" s="18">
        <v>1314</v>
      </c>
    </row>
    <row r="2609" spans="1:7" x14ac:dyDescent="0.2">
      <c r="A2609" s="18" t="s">
        <v>88</v>
      </c>
      <c r="B2609" s="18" t="s">
        <v>213</v>
      </c>
      <c r="C2609" s="18" t="s">
        <v>214</v>
      </c>
      <c r="D2609" s="18">
        <v>23</v>
      </c>
      <c r="E2609" s="18" t="s">
        <v>39</v>
      </c>
      <c r="F2609" s="18" t="s">
        <v>36</v>
      </c>
      <c r="G2609" s="18">
        <v>8004</v>
      </c>
    </row>
    <row r="2610" spans="1:7" x14ac:dyDescent="0.2">
      <c r="A2610" s="18" t="s">
        <v>88</v>
      </c>
      <c r="B2610" s="18" t="s">
        <v>213</v>
      </c>
      <c r="C2610" s="18" t="s">
        <v>214</v>
      </c>
      <c r="D2610" s="18">
        <v>24</v>
      </c>
      <c r="E2610" s="18" t="s">
        <v>64</v>
      </c>
      <c r="F2610" s="18" t="s">
        <v>36</v>
      </c>
      <c r="G2610" s="18">
        <v>832</v>
      </c>
    </row>
    <row r="2611" spans="1:7" x14ac:dyDescent="0.2">
      <c r="A2611" s="18" t="s">
        <v>88</v>
      </c>
      <c r="B2611" s="18" t="s">
        <v>213</v>
      </c>
      <c r="C2611" s="18" t="s">
        <v>214</v>
      </c>
      <c r="D2611" s="18">
        <v>25</v>
      </c>
      <c r="E2611" s="18" t="s">
        <v>35</v>
      </c>
      <c r="F2611" s="18" t="s">
        <v>36</v>
      </c>
      <c r="G2611" s="18">
        <v>24</v>
      </c>
    </row>
    <row r="2612" spans="1:7" x14ac:dyDescent="0.2">
      <c r="A2612" s="18" t="s">
        <v>88</v>
      </c>
      <c r="B2612" s="18" t="s">
        <v>213</v>
      </c>
      <c r="C2612" s="18" t="s">
        <v>214</v>
      </c>
      <c r="D2612" s="18">
        <v>30</v>
      </c>
      <c r="E2612" s="18" t="s">
        <v>40</v>
      </c>
      <c r="F2612" s="18" t="s">
        <v>36</v>
      </c>
      <c r="G2612" s="18">
        <v>322</v>
      </c>
    </row>
    <row r="2613" spans="1:7" x14ac:dyDescent="0.2">
      <c r="A2613" s="18" t="s">
        <v>88</v>
      </c>
      <c r="B2613" s="18" t="s">
        <v>213</v>
      </c>
      <c r="C2613" s="18" t="s">
        <v>214</v>
      </c>
      <c r="D2613" s="18">
        <v>31</v>
      </c>
      <c r="E2613" s="18" t="s">
        <v>41</v>
      </c>
      <c r="F2613" s="18" t="s">
        <v>36</v>
      </c>
      <c r="G2613" s="18">
        <v>5448</v>
      </c>
    </row>
    <row r="2614" spans="1:7" x14ac:dyDescent="0.2">
      <c r="A2614" s="18" t="s">
        <v>88</v>
      </c>
      <c r="B2614" s="18" t="s">
        <v>213</v>
      </c>
      <c r="C2614" s="18" t="s">
        <v>214</v>
      </c>
      <c r="D2614" s="18">
        <v>32</v>
      </c>
      <c r="E2614" s="18" t="s">
        <v>42</v>
      </c>
      <c r="F2614" s="18" t="s">
        <v>36</v>
      </c>
      <c r="G2614" s="18">
        <v>90</v>
      </c>
    </row>
    <row r="2615" spans="1:7" x14ac:dyDescent="0.2">
      <c r="A2615" s="18" t="s">
        <v>88</v>
      </c>
      <c r="B2615" s="18" t="s">
        <v>213</v>
      </c>
      <c r="C2615" s="18" t="s">
        <v>214</v>
      </c>
      <c r="D2615" s="18">
        <v>33</v>
      </c>
      <c r="E2615" s="18" t="s">
        <v>43</v>
      </c>
      <c r="F2615" s="18" t="s">
        <v>36</v>
      </c>
      <c r="G2615" s="18">
        <v>102</v>
      </c>
    </row>
    <row r="2616" spans="1:7" x14ac:dyDescent="0.2">
      <c r="A2616" s="18" t="s">
        <v>88</v>
      </c>
      <c r="B2616" s="18" t="s">
        <v>213</v>
      </c>
      <c r="C2616" s="18" t="s">
        <v>214</v>
      </c>
      <c r="D2616" s="18">
        <v>34</v>
      </c>
      <c r="E2616" s="18" t="s">
        <v>44</v>
      </c>
      <c r="F2616" s="18" t="s">
        <v>36</v>
      </c>
      <c r="G2616" s="18">
        <v>25</v>
      </c>
    </row>
    <row r="2617" spans="1:7" x14ac:dyDescent="0.2">
      <c r="A2617" s="18" t="s">
        <v>88</v>
      </c>
      <c r="B2617" s="18" t="s">
        <v>213</v>
      </c>
      <c r="C2617" s="18" t="s">
        <v>214</v>
      </c>
      <c r="D2617" s="18">
        <v>35</v>
      </c>
      <c r="E2617" s="18" t="s">
        <v>79</v>
      </c>
      <c r="F2617" s="18" t="s">
        <v>36</v>
      </c>
      <c r="G2617" s="18">
        <v>211</v>
      </c>
    </row>
    <row r="2618" spans="1:7" x14ac:dyDescent="0.2">
      <c r="A2618" s="18" t="s">
        <v>88</v>
      </c>
      <c r="B2618" s="18" t="s">
        <v>213</v>
      </c>
      <c r="C2618" s="18" t="s">
        <v>214</v>
      </c>
      <c r="D2618" s="18">
        <v>36</v>
      </c>
      <c r="E2618" s="18" t="s">
        <v>64</v>
      </c>
      <c r="F2618" s="18" t="s">
        <v>36</v>
      </c>
      <c r="G2618" s="18">
        <v>447</v>
      </c>
    </row>
    <row r="2619" spans="1:7" x14ac:dyDescent="0.2">
      <c r="A2619" s="18" t="s">
        <v>88</v>
      </c>
      <c r="B2619" s="18" t="s">
        <v>213</v>
      </c>
      <c r="C2619" s="18" t="s">
        <v>214</v>
      </c>
      <c r="D2619" s="18">
        <v>40</v>
      </c>
      <c r="E2619" s="18" t="s">
        <v>40</v>
      </c>
      <c r="F2619" s="18" t="s">
        <v>36</v>
      </c>
      <c r="G2619" s="18">
        <v>9</v>
      </c>
    </row>
    <row r="2620" spans="1:7" x14ac:dyDescent="0.2">
      <c r="A2620" s="18" t="s">
        <v>88</v>
      </c>
      <c r="B2620" s="18" t="s">
        <v>213</v>
      </c>
      <c r="C2620" s="18" t="s">
        <v>214</v>
      </c>
      <c r="D2620" s="18">
        <v>41</v>
      </c>
      <c r="E2620" s="18" t="s">
        <v>41</v>
      </c>
      <c r="F2620" s="18" t="s">
        <v>36</v>
      </c>
      <c r="G2620" s="18">
        <v>170</v>
      </c>
    </row>
    <row r="2621" spans="1:7" x14ac:dyDescent="0.2">
      <c r="A2621" s="18" t="s">
        <v>88</v>
      </c>
      <c r="B2621" s="18" t="s">
        <v>213</v>
      </c>
      <c r="C2621" s="18" t="s">
        <v>214</v>
      </c>
      <c r="D2621" s="18">
        <v>42</v>
      </c>
      <c r="E2621" s="18" t="s">
        <v>42</v>
      </c>
      <c r="F2621" s="18" t="s">
        <v>36</v>
      </c>
      <c r="G2621" s="18">
        <v>12</v>
      </c>
    </row>
    <row r="2622" spans="1:7" x14ac:dyDescent="0.2">
      <c r="A2622" s="18" t="s">
        <v>88</v>
      </c>
      <c r="B2622" s="18" t="s">
        <v>213</v>
      </c>
      <c r="C2622" s="18" t="s">
        <v>214</v>
      </c>
      <c r="D2622" s="18">
        <v>43</v>
      </c>
      <c r="E2622" s="18" t="s">
        <v>43</v>
      </c>
      <c r="F2622" s="18" t="s">
        <v>36</v>
      </c>
      <c r="G2622" s="18">
        <v>2</v>
      </c>
    </row>
    <row r="2623" spans="1:7" x14ac:dyDescent="0.2">
      <c r="A2623" s="18" t="s">
        <v>88</v>
      </c>
      <c r="B2623" s="18" t="s">
        <v>213</v>
      </c>
      <c r="C2623" s="18" t="s">
        <v>214</v>
      </c>
      <c r="D2623" s="18">
        <v>44</v>
      </c>
      <c r="E2623" s="18" t="s">
        <v>44</v>
      </c>
      <c r="F2623" s="18" t="s">
        <v>36</v>
      </c>
      <c r="G2623" s="18">
        <v>1</v>
      </c>
    </row>
    <row r="2624" spans="1:7" x14ac:dyDescent="0.2">
      <c r="A2624" s="18" t="s">
        <v>88</v>
      </c>
      <c r="B2624" s="18" t="s">
        <v>213</v>
      </c>
      <c r="C2624" s="18" t="s">
        <v>214</v>
      </c>
      <c r="D2624" s="18">
        <v>45</v>
      </c>
      <c r="E2624" s="18" t="s">
        <v>79</v>
      </c>
      <c r="F2624" s="18" t="s">
        <v>36</v>
      </c>
      <c r="G2624" s="18">
        <v>6</v>
      </c>
    </row>
    <row r="2625" spans="1:7" x14ac:dyDescent="0.2">
      <c r="A2625" s="18" t="s">
        <v>88</v>
      </c>
      <c r="B2625" s="18" t="s">
        <v>213</v>
      </c>
      <c r="C2625" s="18" t="s">
        <v>214</v>
      </c>
      <c r="D2625" s="18">
        <v>46</v>
      </c>
      <c r="E2625" s="18" t="s">
        <v>64</v>
      </c>
      <c r="F2625" s="18" t="s">
        <v>36</v>
      </c>
      <c r="G2625" s="18">
        <v>25</v>
      </c>
    </row>
    <row r="2626" spans="1:7" x14ac:dyDescent="0.2">
      <c r="A2626" s="18" t="s">
        <v>88</v>
      </c>
      <c r="B2626" s="18" t="s">
        <v>213</v>
      </c>
      <c r="C2626" s="18" t="s">
        <v>214</v>
      </c>
      <c r="D2626" s="18">
        <v>50</v>
      </c>
      <c r="E2626" s="18" t="s">
        <v>40</v>
      </c>
      <c r="F2626" s="18" t="s">
        <v>36</v>
      </c>
      <c r="G2626" s="18">
        <v>11</v>
      </c>
    </row>
    <row r="2627" spans="1:7" x14ac:dyDescent="0.2">
      <c r="A2627" s="18" t="s">
        <v>88</v>
      </c>
      <c r="B2627" s="18" t="s">
        <v>213</v>
      </c>
      <c r="C2627" s="18" t="s">
        <v>214</v>
      </c>
      <c r="D2627" s="18">
        <v>51</v>
      </c>
      <c r="E2627" s="18" t="s">
        <v>41</v>
      </c>
      <c r="F2627" s="18" t="s">
        <v>36</v>
      </c>
      <c r="G2627" s="18">
        <v>145</v>
      </c>
    </row>
    <row r="2628" spans="1:7" x14ac:dyDescent="0.2">
      <c r="A2628" s="18" t="s">
        <v>88</v>
      </c>
      <c r="B2628" s="18" t="s">
        <v>213</v>
      </c>
      <c r="C2628" s="18" t="s">
        <v>214</v>
      </c>
      <c r="D2628" s="18">
        <v>52</v>
      </c>
      <c r="E2628" s="18" t="s">
        <v>42</v>
      </c>
      <c r="F2628" s="18" t="s">
        <v>36</v>
      </c>
      <c r="G2628" s="18">
        <v>6</v>
      </c>
    </row>
    <row r="2629" spans="1:7" x14ac:dyDescent="0.2">
      <c r="A2629" s="18" t="s">
        <v>88</v>
      </c>
      <c r="B2629" s="18" t="s">
        <v>213</v>
      </c>
      <c r="C2629" s="18" t="s">
        <v>214</v>
      </c>
      <c r="D2629" s="18">
        <v>53</v>
      </c>
      <c r="E2629" s="18" t="s">
        <v>43</v>
      </c>
      <c r="F2629" s="18" t="s">
        <v>36</v>
      </c>
      <c r="G2629" s="18">
        <v>34</v>
      </c>
    </row>
    <row r="2630" spans="1:7" x14ac:dyDescent="0.2">
      <c r="A2630" s="18" t="s">
        <v>88</v>
      </c>
      <c r="B2630" s="18" t="s">
        <v>213</v>
      </c>
      <c r="C2630" s="18" t="s">
        <v>214</v>
      </c>
      <c r="D2630" s="18">
        <v>54</v>
      </c>
      <c r="E2630" s="18" t="s">
        <v>44</v>
      </c>
      <c r="F2630" s="18" t="s">
        <v>36</v>
      </c>
      <c r="G2630" s="18">
        <v>6</v>
      </c>
    </row>
    <row r="2631" spans="1:7" x14ac:dyDescent="0.2">
      <c r="A2631" s="18" t="s">
        <v>88</v>
      </c>
      <c r="B2631" s="18" t="s">
        <v>213</v>
      </c>
      <c r="C2631" s="18" t="s">
        <v>214</v>
      </c>
      <c r="D2631" s="18">
        <v>55</v>
      </c>
      <c r="E2631" s="18" t="s">
        <v>79</v>
      </c>
      <c r="F2631" s="18" t="s">
        <v>36</v>
      </c>
      <c r="G2631" s="18">
        <v>16</v>
      </c>
    </row>
    <row r="2632" spans="1:7" x14ac:dyDescent="0.2">
      <c r="A2632" s="18" t="s">
        <v>88</v>
      </c>
      <c r="B2632" s="18" t="s">
        <v>213</v>
      </c>
      <c r="C2632" s="18" t="s">
        <v>214</v>
      </c>
      <c r="D2632" s="18">
        <v>56</v>
      </c>
      <c r="E2632" s="18" t="s">
        <v>64</v>
      </c>
      <c r="F2632" s="18" t="s">
        <v>36</v>
      </c>
      <c r="G2632" s="18">
        <v>33</v>
      </c>
    </row>
    <row r="2633" spans="1:7" x14ac:dyDescent="0.2">
      <c r="A2633" s="18" t="s">
        <v>88</v>
      </c>
      <c r="B2633" s="18" t="s">
        <v>213</v>
      </c>
      <c r="C2633" s="18" t="s">
        <v>214</v>
      </c>
      <c r="D2633" s="18">
        <v>61</v>
      </c>
      <c r="E2633" s="18" t="s">
        <v>41</v>
      </c>
      <c r="F2633" s="18" t="s">
        <v>36</v>
      </c>
      <c r="G2633" s="18">
        <v>53</v>
      </c>
    </row>
    <row r="2634" spans="1:7" x14ac:dyDescent="0.2">
      <c r="A2634" s="18" t="s">
        <v>88</v>
      </c>
      <c r="B2634" s="18" t="s">
        <v>213</v>
      </c>
      <c r="C2634" s="18" t="s">
        <v>214</v>
      </c>
      <c r="D2634" s="18">
        <v>62</v>
      </c>
      <c r="E2634" s="18" t="s">
        <v>42</v>
      </c>
      <c r="F2634" s="18" t="s">
        <v>36</v>
      </c>
      <c r="G2634" s="18">
        <v>4</v>
      </c>
    </row>
    <row r="2635" spans="1:7" x14ac:dyDescent="0.2">
      <c r="A2635" s="18" t="s">
        <v>88</v>
      </c>
      <c r="B2635" s="18" t="s">
        <v>213</v>
      </c>
      <c r="C2635" s="18" t="s">
        <v>214</v>
      </c>
      <c r="D2635" s="18">
        <v>63</v>
      </c>
      <c r="E2635" s="18" t="s">
        <v>43</v>
      </c>
      <c r="F2635" s="18" t="s">
        <v>36</v>
      </c>
      <c r="G2635" s="18">
        <v>2</v>
      </c>
    </row>
    <row r="2636" spans="1:7" x14ac:dyDescent="0.2">
      <c r="A2636" s="18" t="s">
        <v>88</v>
      </c>
      <c r="B2636" s="18" t="s">
        <v>213</v>
      </c>
      <c r="C2636" s="18" t="s">
        <v>214</v>
      </c>
      <c r="D2636" s="18">
        <v>64</v>
      </c>
      <c r="E2636" s="18" t="s">
        <v>44</v>
      </c>
      <c r="F2636" s="18" t="s">
        <v>36</v>
      </c>
      <c r="G2636" s="18">
        <v>1</v>
      </c>
    </row>
    <row r="2637" spans="1:7" x14ac:dyDescent="0.2">
      <c r="A2637" s="18" t="s">
        <v>88</v>
      </c>
      <c r="B2637" s="18" t="s">
        <v>213</v>
      </c>
      <c r="C2637" s="18" t="s">
        <v>214</v>
      </c>
      <c r="D2637" s="18">
        <v>65</v>
      </c>
      <c r="E2637" s="18" t="s">
        <v>79</v>
      </c>
      <c r="F2637" s="18" t="s">
        <v>36</v>
      </c>
      <c r="G2637" s="18">
        <v>4</v>
      </c>
    </row>
    <row r="2638" spans="1:7" x14ac:dyDescent="0.2">
      <c r="A2638" s="18" t="s">
        <v>88</v>
      </c>
      <c r="B2638" s="18" t="s">
        <v>213</v>
      </c>
      <c r="C2638" s="18" t="s">
        <v>214</v>
      </c>
      <c r="D2638" s="18">
        <v>66</v>
      </c>
      <c r="E2638" s="18" t="s">
        <v>64</v>
      </c>
      <c r="F2638" s="18" t="s">
        <v>36</v>
      </c>
      <c r="G2638" s="18">
        <v>9</v>
      </c>
    </row>
    <row r="2639" spans="1:7" x14ac:dyDescent="0.2">
      <c r="A2639" s="18" t="s">
        <v>88</v>
      </c>
      <c r="B2639" s="18" t="s">
        <v>213</v>
      </c>
      <c r="C2639" s="18" t="s">
        <v>214</v>
      </c>
      <c r="D2639" s="18">
        <v>70</v>
      </c>
      <c r="E2639" s="18" t="s">
        <v>40</v>
      </c>
      <c r="F2639" s="18" t="s">
        <v>36</v>
      </c>
      <c r="G2639" s="18">
        <v>120</v>
      </c>
    </row>
    <row r="2640" spans="1:7" x14ac:dyDescent="0.2">
      <c r="A2640" s="18" t="s">
        <v>88</v>
      </c>
      <c r="B2640" s="18" t="s">
        <v>213</v>
      </c>
      <c r="C2640" s="18" t="s">
        <v>214</v>
      </c>
      <c r="D2640" s="18">
        <v>71</v>
      </c>
      <c r="E2640" s="18" t="s">
        <v>41</v>
      </c>
      <c r="F2640" s="18" t="s">
        <v>36</v>
      </c>
      <c r="G2640" s="18">
        <v>2205</v>
      </c>
    </row>
    <row r="2641" spans="1:7" x14ac:dyDescent="0.2">
      <c r="A2641" s="18" t="s">
        <v>88</v>
      </c>
      <c r="B2641" s="18" t="s">
        <v>213</v>
      </c>
      <c r="C2641" s="18" t="s">
        <v>214</v>
      </c>
      <c r="D2641" s="18">
        <v>72</v>
      </c>
      <c r="E2641" s="18" t="s">
        <v>42</v>
      </c>
      <c r="F2641" s="18" t="s">
        <v>36</v>
      </c>
      <c r="G2641" s="18">
        <v>57</v>
      </c>
    </row>
    <row r="2642" spans="1:7" x14ac:dyDescent="0.2">
      <c r="A2642" s="18" t="s">
        <v>88</v>
      </c>
      <c r="B2642" s="18" t="s">
        <v>213</v>
      </c>
      <c r="C2642" s="18" t="s">
        <v>214</v>
      </c>
      <c r="D2642" s="18">
        <v>73</v>
      </c>
      <c r="E2642" s="18" t="s">
        <v>43</v>
      </c>
      <c r="F2642" s="18" t="s">
        <v>36</v>
      </c>
      <c r="G2642" s="18">
        <v>25</v>
      </c>
    </row>
    <row r="2643" spans="1:7" x14ac:dyDescent="0.2">
      <c r="A2643" s="18" t="s">
        <v>88</v>
      </c>
      <c r="B2643" s="18" t="s">
        <v>213</v>
      </c>
      <c r="C2643" s="18" t="s">
        <v>214</v>
      </c>
      <c r="D2643" s="18">
        <v>74</v>
      </c>
      <c r="E2643" s="18" t="s">
        <v>44</v>
      </c>
      <c r="F2643" s="18" t="s">
        <v>36</v>
      </c>
      <c r="G2643" s="18">
        <v>13</v>
      </c>
    </row>
    <row r="2644" spans="1:7" x14ac:dyDescent="0.2">
      <c r="A2644" s="18" t="s">
        <v>88</v>
      </c>
      <c r="B2644" s="18" t="s">
        <v>213</v>
      </c>
      <c r="C2644" s="18" t="s">
        <v>214</v>
      </c>
      <c r="D2644" s="18">
        <v>75</v>
      </c>
      <c r="E2644" s="18" t="s">
        <v>79</v>
      </c>
      <c r="F2644" s="18" t="s">
        <v>36</v>
      </c>
      <c r="G2644" s="18">
        <v>136</v>
      </c>
    </row>
    <row r="2645" spans="1:7" x14ac:dyDescent="0.2">
      <c r="A2645" s="18" t="s">
        <v>88</v>
      </c>
      <c r="B2645" s="18" t="s">
        <v>213</v>
      </c>
      <c r="C2645" s="18" t="s">
        <v>214</v>
      </c>
      <c r="D2645" s="18">
        <v>76</v>
      </c>
      <c r="E2645" s="18" t="s">
        <v>64</v>
      </c>
      <c r="F2645" s="18" t="s">
        <v>36</v>
      </c>
      <c r="G2645" s="18">
        <v>266</v>
      </c>
    </row>
    <row r="2646" spans="1:7" x14ac:dyDescent="0.2">
      <c r="A2646" s="18" t="s">
        <v>88</v>
      </c>
      <c r="B2646" s="18" t="s">
        <v>213</v>
      </c>
      <c r="C2646" s="18" t="s">
        <v>214</v>
      </c>
      <c r="D2646" s="18">
        <v>80</v>
      </c>
      <c r="E2646" s="18" t="s">
        <v>168</v>
      </c>
      <c r="F2646" s="18" t="s">
        <v>36</v>
      </c>
      <c r="G2646" s="18">
        <v>125</v>
      </c>
    </row>
    <row r="2647" spans="1:7" x14ac:dyDescent="0.2">
      <c r="A2647" s="18" t="s">
        <v>88</v>
      </c>
      <c r="B2647" s="18" t="s">
        <v>213</v>
      </c>
      <c r="C2647" s="18" t="s">
        <v>214</v>
      </c>
      <c r="D2647" s="18">
        <v>81</v>
      </c>
      <c r="E2647" s="18" t="s">
        <v>46</v>
      </c>
      <c r="F2647" s="18" t="s">
        <v>36</v>
      </c>
      <c r="G2647" s="18">
        <v>1037</v>
      </c>
    </row>
    <row r="2648" spans="1:7" x14ac:dyDescent="0.2">
      <c r="A2648" s="18" t="s">
        <v>88</v>
      </c>
      <c r="B2648" s="18" t="s">
        <v>213</v>
      </c>
      <c r="C2648" s="18" t="s">
        <v>214</v>
      </c>
      <c r="D2648" s="18">
        <v>82</v>
      </c>
      <c r="E2648" s="18" t="s">
        <v>47</v>
      </c>
      <c r="F2648" s="18" t="s">
        <v>36</v>
      </c>
      <c r="G2648" s="18">
        <v>725</v>
      </c>
    </row>
    <row r="2649" spans="1:7" x14ac:dyDescent="0.2">
      <c r="A2649" s="18" t="s">
        <v>88</v>
      </c>
      <c r="B2649" s="18" t="s">
        <v>213</v>
      </c>
      <c r="C2649" s="18" t="s">
        <v>214</v>
      </c>
      <c r="D2649" s="18">
        <v>83</v>
      </c>
      <c r="E2649" s="18" t="s">
        <v>48</v>
      </c>
      <c r="F2649" s="18" t="s">
        <v>36</v>
      </c>
      <c r="G2649" s="18">
        <v>2260</v>
      </c>
    </row>
    <row r="2650" spans="1:7" x14ac:dyDescent="0.2">
      <c r="A2650" s="18" t="s">
        <v>88</v>
      </c>
      <c r="B2650" s="18" t="s">
        <v>213</v>
      </c>
      <c r="C2650" s="18" t="s">
        <v>214</v>
      </c>
      <c r="D2650" s="18">
        <v>84</v>
      </c>
      <c r="E2650" s="18" t="s">
        <v>49</v>
      </c>
      <c r="F2650" s="18" t="s">
        <v>36</v>
      </c>
      <c r="G2650" s="18">
        <v>122</v>
      </c>
    </row>
    <row r="2651" spans="1:7" x14ac:dyDescent="0.2">
      <c r="A2651" s="18" t="s">
        <v>88</v>
      </c>
      <c r="B2651" s="18" t="s">
        <v>213</v>
      </c>
      <c r="C2651" s="18" t="s">
        <v>214</v>
      </c>
      <c r="D2651" s="18">
        <v>85</v>
      </c>
      <c r="E2651" s="18" t="s">
        <v>64</v>
      </c>
      <c r="F2651" s="18" t="s">
        <v>36</v>
      </c>
      <c r="G2651" s="18">
        <v>271</v>
      </c>
    </row>
    <row r="2652" spans="1:7" x14ac:dyDescent="0.2">
      <c r="A2652" s="18" t="s">
        <v>88</v>
      </c>
      <c r="B2652" s="18" t="s">
        <v>213</v>
      </c>
      <c r="C2652" s="18" t="s">
        <v>214</v>
      </c>
      <c r="D2652" s="18">
        <v>90</v>
      </c>
      <c r="E2652" s="18" t="s">
        <v>169</v>
      </c>
      <c r="F2652" s="18" t="s">
        <v>36</v>
      </c>
      <c r="G2652" s="18">
        <v>158</v>
      </c>
    </row>
    <row r="2653" spans="1:7" x14ac:dyDescent="0.2">
      <c r="A2653" s="18" t="s">
        <v>88</v>
      </c>
      <c r="B2653" s="18" t="s">
        <v>213</v>
      </c>
      <c r="C2653" s="18" t="s">
        <v>214</v>
      </c>
      <c r="D2653" s="18">
        <v>91</v>
      </c>
      <c r="E2653" s="18" t="s">
        <v>51</v>
      </c>
      <c r="F2653" s="18" t="s">
        <v>36</v>
      </c>
      <c r="G2653" s="18">
        <v>17</v>
      </c>
    </row>
    <row r="2654" spans="1:7" x14ac:dyDescent="0.2">
      <c r="A2654" s="18" t="s">
        <v>88</v>
      </c>
      <c r="B2654" s="18" t="s">
        <v>213</v>
      </c>
      <c r="C2654" s="18" t="s">
        <v>214</v>
      </c>
      <c r="D2654" s="18">
        <v>92</v>
      </c>
      <c r="E2654" s="18" t="s">
        <v>170</v>
      </c>
      <c r="F2654" s="18" t="s">
        <v>36</v>
      </c>
      <c r="G2654" s="18">
        <v>10</v>
      </c>
    </row>
    <row r="2655" spans="1:7" x14ac:dyDescent="0.2">
      <c r="A2655" s="18" t="s">
        <v>88</v>
      </c>
      <c r="B2655" s="18" t="s">
        <v>213</v>
      </c>
      <c r="C2655" s="18" t="s">
        <v>214</v>
      </c>
      <c r="D2655" s="18">
        <v>93</v>
      </c>
      <c r="E2655" s="18" t="s">
        <v>75</v>
      </c>
      <c r="F2655" s="18" t="s">
        <v>36</v>
      </c>
      <c r="G2655" s="18">
        <v>18</v>
      </c>
    </row>
    <row r="2656" spans="1:7" x14ac:dyDescent="0.2">
      <c r="A2656" s="18" t="s">
        <v>88</v>
      </c>
      <c r="B2656" s="18" t="s">
        <v>213</v>
      </c>
      <c r="C2656" s="18" t="s">
        <v>214</v>
      </c>
      <c r="D2656" s="18">
        <v>94</v>
      </c>
      <c r="E2656" s="18" t="s">
        <v>80</v>
      </c>
      <c r="F2656" s="18" t="s">
        <v>36</v>
      </c>
      <c r="G2656" s="18">
        <v>79</v>
      </c>
    </row>
    <row r="2657" spans="1:7" x14ac:dyDescent="0.2">
      <c r="A2657" s="18" t="s">
        <v>88</v>
      </c>
      <c r="B2657" s="18" t="s">
        <v>213</v>
      </c>
      <c r="C2657" s="18" t="s">
        <v>214</v>
      </c>
      <c r="D2657" s="18">
        <v>95</v>
      </c>
      <c r="E2657" s="18" t="s">
        <v>64</v>
      </c>
      <c r="F2657" s="18" t="s">
        <v>36</v>
      </c>
      <c r="G2657" s="18">
        <v>100</v>
      </c>
    </row>
    <row r="2658" spans="1:7" x14ac:dyDescent="0.2">
      <c r="A2658" s="18" t="s">
        <v>89</v>
      </c>
      <c r="B2658" s="18" t="s">
        <v>213</v>
      </c>
      <c r="C2658" s="18" t="s">
        <v>215</v>
      </c>
      <c r="D2658" s="18">
        <v>10</v>
      </c>
      <c r="E2658" s="18" t="s">
        <v>32</v>
      </c>
      <c r="F2658" s="18" t="s">
        <v>33</v>
      </c>
      <c r="G2658" s="18">
        <v>601</v>
      </c>
    </row>
    <row r="2659" spans="1:7" x14ac:dyDescent="0.2">
      <c r="A2659" s="18" t="s">
        <v>89</v>
      </c>
      <c r="B2659" s="18" t="s">
        <v>213</v>
      </c>
      <c r="C2659" s="18" t="s">
        <v>215</v>
      </c>
      <c r="D2659" s="18">
        <v>100</v>
      </c>
      <c r="E2659" s="18" t="s">
        <v>167</v>
      </c>
      <c r="F2659" s="18" t="s">
        <v>36</v>
      </c>
      <c r="G2659" s="18">
        <v>2731</v>
      </c>
    </row>
    <row r="2660" spans="1:7" x14ac:dyDescent="0.2">
      <c r="A2660" s="18" t="s">
        <v>89</v>
      </c>
      <c r="B2660" s="18" t="s">
        <v>213</v>
      </c>
      <c r="C2660" s="18" t="s">
        <v>215</v>
      </c>
      <c r="D2660" s="18">
        <v>11</v>
      </c>
      <c r="E2660" s="18" t="s">
        <v>134</v>
      </c>
      <c r="F2660" s="18" t="s">
        <v>33</v>
      </c>
      <c r="G2660" s="18">
        <v>270</v>
      </c>
    </row>
    <row r="2661" spans="1:7" x14ac:dyDescent="0.2">
      <c r="A2661" s="18" t="s">
        <v>89</v>
      </c>
      <c r="B2661" s="18" t="s">
        <v>213</v>
      </c>
      <c r="C2661" s="18" t="s">
        <v>215</v>
      </c>
      <c r="D2661" s="18">
        <v>110</v>
      </c>
      <c r="E2661" s="18" t="s">
        <v>54</v>
      </c>
      <c r="F2661" s="18" t="s">
        <v>55</v>
      </c>
      <c r="G2661" s="18">
        <v>231</v>
      </c>
    </row>
    <row r="2662" spans="1:7" x14ac:dyDescent="0.2">
      <c r="A2662" s="18" t="s">
        <v>89</v>
      </c>
      <c r="B2662" s="18" t="s">
        <v>213</v>
      </c>
      <c r="C2662" s="18" t="s">
        <v>215</v>
      </c>
      <c r="D2662" s="18">
        <v>111</v>
      </c>
      <c r="E2662" s="18" t="s">
        <v>56</v>
      </c>
      <c r="F2662" s="18" t="s">
        <v>55</v>
      </c>
      <c r="G2662" s="18">
        <v>606</v>
      </c>
    </row>
    <row r="2663" spans="1:7" x14ac:dyDescent="0.2">
      <c r="A2663" s="18" t="s">
        <v>89</v>
      </c>
      <c r="B2663" s="18" t="s">
        <v>213</v>
      </c>
      <c r="C2663" s="18" t="s">
        <v>215</v>
      </c>
      <c r="D2663" s="18">
        <v>112</v>
      </c>
      <c r="E2663" s="18" t="s">
        <v>57</v>
      </c>
      <c r="F2663" s="18" t="s">
        <v>55</v>
      </c>
      <c r="G2663" s="18">
        <v>699</v>
      </c>
    </row>
    <row r="2664" spans="1:7" x14ac:dyDescent="0.2">
      <c r="A2664" s="18" t="s">
        <v>89</v>
      </c>
      <c r="B2664" s="18" t="s">
        <v>213</v>
      </c>
      <c r="C2664" s="18" t="s">
        <v>215</v>
      </c>
      <c r="D2664" s="18">
        <v>113</v>
      </c>
      <c r="E2664" s="18" t="s">
        <v>73</v>
      </c>
      <c r="F2664" s="18" t="s">
        <v>55</v>
      </c>
      <c r="G2664" s="18">
        <v>904</v>
      </c>
    </row>
    <row r="2665" spans="1:7" x14ac:dyDescent="0.2">
      <c r="A2665" s="18" t="s">
        <v>89</v>
      </c>
      <c r="B2665" s="18" t="s">
        <v>213</v>
      </c>
      <c r="C2665" s="18" t="s">
        <v>215</v>
      </c>
      <c r="D2665" s="18">
        <v>120</v>
      </c>
      <c r="E2665" s="18" t="s">
        <v>58</v>
      </c>
      <c r="F2665" s="18" t="s">
        <v>55</v>
      </c>
      <c r="G2665" s="18">
        <v>615</v>
      </c>
    </row>
    <row r="2666" spans="1:7" x14ac:dyDescent="0.2">
      <c r="A2666" s="18" t="s">
        <v>89</v>
      </c>
      <c r="B2666" s="18" t="s">
        <v>213</v>
      </c>
      <c r="C2666" s="18" t="s">
        <v>215</v>
      </c>
      <c r="D2666" s="18">
        <v>121</v>
      </c>
      <c r="E2666" s="18" t="s">
        <v>59</v>
      </c>
      <c r="F2666" s="18" t="s">
        <v>55</v>
      </c>
      <c r="G2666" s="18">
        <v>1443</v>
      </c>
    </row>
    <row r="2667" spans="1:7" x14ac:dyDescent="0.2">
      <c r="A2667" s="18" t="s">
        <v>89</v>
      </c>
      <c r="B2667" s="18" t="s">
        <v>213</v>
      </c>
      <c r="C2667" s="18" t="s">
        <v>215</v>
      </c>
      <c r="D2667" s="18">
        <v>122</v>
      </c>
      <c r="E2667" s="18" t="s">
        <v>74</v>
      </c>
      <c r="F2667" s="18" t="s">
        <v>55</v>
      </c>
      <c r="G2667" s="18">
        <v>507</v>
      </c>
    </row>
    <row r="2668" spans="1:7" x14ac:dyDescent="0.2">
      <c r="A2668" s="18" t="s">
        <v>89</v>
      </c>
      <c r="B2668" s="18" t="s">
        <v>213</v>
      </c>
      <c r="C2668" s="18" t="s">
        <v>215</v>
      </c>
      <c r="D2668" s="18">
        <v>123</v>
      </c>
      <c r="E2668" s="18" t="s">
        <v>75</v>
      </c>
      <c r="F2668" s="18" t="s">
        <v>55</v>
      </c>
      <c r="G2668" s="18">
        <v>1761</v>
      </c>
    </row>
    <row r="2669" spans="1:7" x14ac:dyDescent="0.2">
      <c r="A2669" s="18" t="s">
        <v>89</v>
      </c>
      <c r="B2669" s="18" t="s">
        <v>213</v>
      </c>
      <c r="C2669" s="18" t="s">
        <v>215</v>
      </c>
      <c r="D2669" s="18">
        <v>13</v>
      </c>
      <c r="E2669" s="18" t="s">
        <v>135</v>
      </c>
      <c r="F2669" s="18" t="s">
        <v>33</v>
      </c>
      <c r="G2669" s="18">
        <v>741</v>
      </c>
    </row>
    <row r="2670" spans="1:7" x14ac:dyDescent="0.2">
      <c r="A2670" s="18" t="s">
        <v>89</v>
      </c>
      <c r="B2670" s="18" t="s">
        <v>213</v>
      </c>
      <c r="C2670" s="18" t="s">
        <v>215</v>
      </c>
      <c r="D2670" s="18">
        <v>130</v>
      </c>
      <c r="E2670" s="18" t="s">
        <v>60</v>
      </c>
      <c r="F2670" s="18" t="s">
        <v>55</v>
      </c>
      <c r="G2670" s="18">
        <v>3907</v>
      </c>
    </row>
    <row r="2671" spans="1:7" x14ac:dyDescent="0.2">
      <c r="A2671" s="18" t="s">
        <v>89</v>
      </c>
      <c r="B2671" s="18" t="s">
        <v>213</v>
      </c>
      <c r="C2671" s="18" t="s">
        <v>215</v>
      </c>
      <c r="D2671" s="18">
        <v>131</v>
      </c>
      <c r="E2671" s="18" t="s">
        <v>61</v>
      </c>
      <c r="F2671" s="18" t="s">
        <v>55</v>
      </c>
      <c r="G2671" s="18">
        <v>34</v>
      </c>
    </row>
    <row r="2672" spans="1:7" x14ac:dyDescent="0.2">
      <c r="A2672" s="18" t="s">
        <v>89</v>
      </c>
      <c r="B2672" s="18" t="s">
        <v>213</v>
      </c>
      <c r="C2672" s="18" t="s">
        <v>215</v>
      </c>
      <c r="D2672" s="18">
        <v>132</v>
      </c>
      <c r="E2672" s="18" t="s">
        <v>46</v>
      </c>
      <c r="F2672" s="18" t="s">
        <v>55</v>
      </c>
      <c r="G2672" s="18">
        <v>620</v>
      </c>
    </row>
    <row r="2673" spans="1:7" x14ac:dyDescent="0.2">
      <c r="A2673" s="18" t="s">
        <v>89</v>
      </c>
      <c r="B2673" s="18" t="s">
        <v>213</v>
      </c>
      <c r="C2673" s="18" t="s">
        <v>215</v>
      </c>
      <c r="D2673" s="18">
        <v>133</v>
      </c>
      <c r="E2673" s="18" t="s">
        <v>62</v>
      </c>
      <c r="F2673" s="18" t="s">
        <v>55</v>
      </c>
      <c r="G2673" s="18">
        <v>231</v>
      </c>
    </row>
    <row r="2674" spans="1:7" x14ac:dyDescent="0.2">
      <c r="A2674" s="18" t="s">
        <v>89</v>
      </c>
      <c r="B2674" s="18" t="s">
        <v>213</v>
      </c>
      <c r="C2674" s="18" t="s">
        <v>215</v>
      </c>
      <c r="D2674" s="18">
        <v>134</v>
      </c>
      <c r="E2674" s="18" t="s">
        <v>76</v>
      </c>
      <c r="F2674" s="18" t="s">
        <v>55</v>
      </c>
      <c r="G2674" s="18">
        <v>608</v>
      </c>
    </row>
    <row r="2675" spans="1:7" x14ac:dyDescent="0.2">
      <c r="A2675" s="18" t="s">
        <v>89</v>
      </c>
      <c r="B2675" s="18" t="s">
        <v>213</v>
      </c>
      <c r="C2675" s="18" t="s">
        <v>215</v>
      </c>
      <c r="D2675" s="18">
        <v>135</v>
      </c>
      <c r="E2675" s="18" t="s">
        <v>79</v>
      </c>
      <c r="F2675" s="18" t="s">
        <v>55</v>
      </c>
      <c r="G2675" s="18">
        <v>59</v>
      </c>
    </row>
    <row r="2676" spans="1:7" x14ac:dyDescent="0.2">
      <c r="A2676" s="18" t="s">
        <v>89</v>
      </c>
      <c r="B2676" s="18" t="s">
        <v>213</v>
      </c>
      <c r="C2676" s="18" t="s">
        <v>215</v>
      </c>
      <c r="D2676" s="18">
        <v>14</v>
      </c>
      <c r="E2676" s="18" t="s">
        <v>75</v>
      </c>
      <c r="F2676" s="18" t="s">
        <v>33</v>
      </c>
      <c r="G2676" s="18">
        <v>14</v>
      </c>
    </row>
    <row r="2677" spans="1:7" x14ac:dyDescent="0.2">
      <c r="A2677" s="18" t="s">
        <v>89</v>
      </c>
      <c r="B2677" s="18" t="s">
        <v>213</v>
      </c>
      <c r="C2677" s="18" t="s">
        <v>215</v>
      </c>
      <c r="D2677" s="18">
        <v>140</v>
      </c>
      <c r="E2677" s="18" t="s">
        <v>63</v>
      </c>
      <c r="F2677" s="18" t="s">
        <v>55</v>
      </c>
      <c r="G2677" s="18">
        <v>137</v>
      </c>
    </row>
    <row r="2678" spans="1:7" x14ac:dyDescent="0.2">
      <c r="A2678" s="18" t="s">
        <v>89</v>
      </c>
      <c r="B2678" s="18" t="s">
        <v>213</v>
      </c>
      <c r="C2678" s="18" t="s">
        <v>215</v>
      </c>
      <c r="D2678" s="18">
        <v>141</v>
      </c>
      <c r="E2678" s="18" t="s">
        <v>64</v>
      </c>
      <c r="F2678" s="18" t="s">
        <v>55</v>
      </c>
      <c r="G2678" s="18">
        <v>2692</v>
      </c>
    </row>
    <row r="2679" spans="1:7" x14ac:dyDescent="0.2">
      <c r="A2679" s="18" t="s">
        <v>89</v>
      </c>
      <c r="B2679" s="18" t="s">
        <v>213</v>
      </c>
      <c r="C2679" s="18" t="s">
        <v>215</v>
      </c>
      <c r="D2679" s="18">
        <v>142</v>
      </c>
      <c r="E2679" s="18" t="s">
        <v>117</v>
      </c>
      <c r="F2679" s="18" t="s">
        <v>55</v>
      </c>
      <c r="G2679" s="18">
        <v>1984</v>
      </c>
    </row>
    <row r="2680" spans="1:7" x14ac:dyDescent="0.2">
      <c r="A2680" s="18" t="s">
        <v>89</v>
      </c>
      <c r="B2680" s="18" t="s">
        <v>213</v>
      </c>
      <c r="C2680" s="18" t="s">
        <v>215</v>
      </c>
      <c r="D2680" s="18">
        <v>143</v>
      </c>
      <c r="E2680" s="18" t="s">
        <v>77</v>
      </c>
      <c r="F2680" s="18" t="s">
        <v>55</v>
      </c>
      <c r="G2680" s="18">
        <v>234</v>
      </c>
    </row>
    <row r="2681" spans="1:7" x14ac:dyDescent="0.2">
      <c r="A2681" s="18" t="s">
        <v>89</v>
      </c>
      <c r="B2681" s="18" t="s">
        <v>213</v>
      </c>
      <c r="C2681" s="18" t="s">
        <v>215</v>
      </c>
      <c r="D2681" s="18">
        <v>144</v>
      </c>
      <c r="E2681" s="18" t="s">
        <v>81</v>
      </c>
      <c r="F2681" s="18" t="s">
        <v>55</v>
      </c>
      <c r="G2681" s="18">
        <v>324</v>
      </c>
    </row>
    <row r="2682" spans="1:7" x14ac:dyDescent="0.2">
      <c r="A2682" s="18" t="s">
        <v>89</v>
      </c>
      <c r="B2682" s="18" t="s">
        <v>213</v>
      </c>
      <c r="C2682" s="18" t="s">
        <v>215</v>
      </c>
      <c r="D2682" s="18">
        <v>15</v>
      </c>
      <c r="E2682" s="18" t="s">
        <v>64</v>
      </c>
      <c r="F2682" s="18" t="s">
        <v>33</v>
      </c>
      <c r="G2682" s="18">
        <v>65</v>
      </c>
    </row>
    <row r="2683" spans="1:7" x14ac:dyDescent="0.2">
      <c r="A2683" s="18" t="s">
        <v>89</v>
      </c>
      <c r="B2683" s="18" t="s">
        <v>213</v>
      </c>
      <c r="C2683" s="18" t="s">
        <v>215</v>
      </c>
      <c r="D2683" s="18">
        <v>20</v>
      </c>
      <c r="E2683" s="18" t="s">
        <v>35</v>
      </c>
      <c r="F2683" s="18" t="s">
        <v>36</v>
      </c>
      <c r="G2683" s="18">
        <v>3499</v>
      </c>
    </row>
    <row r="2684" spans="1:7" x14ac:dyDescent="0.2">
      <c r="A2684" s="18" t="s">
        <v>89</v>
      </c>
      <c r="B2684" s="18" t="s">
        <v>213</v>
      </c>
      <c r="C2684" s="18" t="s">
        <v>215</v>
      </c>
      <c r="D2684" s="18">
        <v>21</v>
      </c>
      <c r="E2684" s="18" t="s">
        <v>37</v>
      </c>
      <c r="F2684" s="18" t="s">
        <v>36</v>
      </c>
      <c r="G2684" s="18">
        <v>2401</v>
      </c>
    </row>
    <row r="2685" spans="1:7" x14ac:dyDescent="0.2">
      <c r="A2685" s="18" t="s">
        <v>89</v>
      </c>
      <c r="B2685" s="18" t="s">
        <v>213</v>
      </c>
      <c r="C2685" s="18" t="s">
        <v>215</v>
      </c>
      <c r="D2685" s="18">
        <v>22</v>
      </c>
      <c r="E2685" s="18" t="s">
        <v>38</v>
      </c>
      <c r="F2685" s="18" t="s">
        <v>36</v>
      </c>
      <c r="G2685" s="18">
        <v>1224</v>
      </c>
    </row>
    <row r="2686" spans="1:7" x14ac:dyDescent="0.2">
      <c r="A2686" s="18" t="s">
        <v>89</v>
      </c>
      <c r="B2686" s="18" t="s">
        <v>213</v>
      </c>
      <c r="C2686" s="18" t="s">
        <v>215</v>
      </c>
      <c r="D2686" s="18">
        <v>23</v>
      </c>
      <c r="E2686" s="18" t="s">
        <v>39</v>
      </c>
      <c r="F2686" s="18" t="s">
        <v>36</v>
      </c>
      <c r="G2686" s="18">
        <v>9116</v>
      </c>
    </row>
    <row r="2687" spans="1:7" x14ac:dyDescent="0.2">
      <c r="A2687" s="18" t="s">
        <v>89</v>
      </c>
      <c r="B2687" s="18" t="s">
        <v>213</v>
      </c>
      <c r="C2687" s="18" t="s">
        <v>215</v>
      </c>
      <c r="D2687" s="18">
        <v>24</v>
      </c>
      <c r="E2687" s="18" t="s">
        <v>64</v>
      </c>
      <c r="F2687" s="18" t="s">
        <v>36</v>
      </c>
      <c r="G2687" s="18">
        <v>958</v>
      </c>
    </row>
    <row r="2688" spans="1:7" x14ac:dyDescent="0.2">
      <c r="A2688" s="18" t="s">
        <v>89</v>
      </c>
      <c r="B2688" s="18" t="s">
        <v>213</v>
      </c>
      <c r="C2688" s="18" t="s">
        <v>215</v>
      </c>
      <c r="D2688" s="18">
        <v>25</v>
      </c>
      <c r="E2688" s="18" t="s">
        <v>35</v>
      </c>
      <c r="F2688" s="18" t="s">
        <v>36</v>
      </c>
      <c r="G2688" s="18">
        <v>24</v>
      </c>
    </row>
    <row r="2689" spans="1:7" x14ac:dyDescent="0.2">
      <c r="A2689" s="18" t="s">
        <v>89</v>
      </c>
      <c r="B2689" s="18" t="s">
        <v>213</v>
      </c>
      <c r="C2689" s="18" t="s">
        <v>215</v>
      </c>
      <c r="D2689" s="18">
        <v>26</v>
      </c>
      <c r="E2689" s="18" t="s">
        <v>64</v>
      </c>
      <c r="F2689" s="18" t="s">
        <v>36</v>
      </c>
      <c r="G2689" s="18">
        <v>10</v>
      </c>
    </row>
    <row r="2690" spans="1:7" x14ac:dyDescent="0.2">
      <c r="A2690" s="18" t="s">
        <v>89</v>
      </c>
      <c r="B2690" s="18" t="s">
        <v>213</v>
      </c>
      <c r="C2690" s="18" t="s">
        <v>215</v>
      </c>
      <c r="D2690" s="18">
        <v>30</v>
      </c>
      <c r="E2690" s="18" t="s">
        <v>40</v>
      </c>
      <c r="F2690" s="18" t="s">
        <v>36</v>
      </c>
      <c r="G2690" s="18">
        <v>347</v>
      </c>
    </row>
    <row r="2691" spans="1:7" x14ac:dyDescent="0.2">
      <c r="A2691" s="18" t="s">
        <v>89</v>
      </c>
      <c r="B2691" s="18" t="s">
        <v>213</v>
      </c>
      <c r="C2691" s="18" t="s">
        <v>215</v>
      </c>
      <c r="D2691" s="18">
        <v>31</v>
      </c>
      <c r="E2691" s="18" t="s">
        <v>41</v>
      </c>
      <c r="F2691" s="18" t="s">
        <v>36</v>
      </c>
      <c r="G2691" s="18">
        <v>6304</v>
      </c>
    </row>
    <row r="2692" spans="1:7" x14ac:dyDescent="0.2">
      <c r="A2692" s="18" t="s">
        <v>89</v>
      </c>
      <c r="B2692" s="18" t="s">
        <v>213</v>
      </c>
      <c r="C2692" s="18" t="s">
        <v>215</v>
      </c>
      <c r="D2692" s="18">
        <v>32</v>
      </c>
      <c r="E2692" s="18" t="s">
        <v>42</v>
      </c>
      <c r="F2692" s="18" t="s">
        <v>36</v>
      </c>
      <c r="G2692" s="18">
        <v>92</v>
      </c>
    </row>
    <row r="2693" spans="1:7" x14ac:dyDescent="0.2">
      <c r="A2693" s="18" t="s">
        <v>89</v>
      </c>
      <c r="B2693" s="18" t="s">
        <v>213</v>
      </c>
      <c r="C2693" s="18" t="s">
        <v>215</v>
      </c>
      <c r="D2693" s="18">
        <v>33</v>
      </c>
      <c r="E2693" s="18" t="s">
        <v>43</v>
      </c>
      <c r="F2693" s="18" t="s">
        <v>36</v>
      </c>
      <c r="G2693" s="18">
        <v>92</v>
      </c>
    </row>
    <row r="2694" spans="1:7" x14ac:dyDescent="0.2">
      <c r="A2694" s="18" t="s">
        <v>89</v>
      </c>
      <c r="B2694" s="18" t="s">
        <v>213</v>
      </c>
      <c r="C2694" s="18" t="s">
        <v>215</v>
      </c>
      <c r="D2694" s="18">
        <v>34</v>
      </c>
      <c r="E2694" s="18" t="s">
        <v>44</v>
      </c>
      <c r="F2694" s="18" t="s">
        <v>36</v>
      </c>
      <c r="G2694" s="18">
        <v>22</v>
      </c>
    </row>
    <row r="2695" spans="1:7" x14ac:dyDescent="0.2">
      <c r="A2695" s="18" t="s">
        <v>89</v>
      </c>
      <c r="B2695" s="18" t="s">
        <v>213</v>
      </c>
      <c r="C2695" s="18" t="s">
        <v>215</v>
      </c>
      <c r="D2695" s="18">
        <v>35</v>
      </c>
      <c r="E2695" s="18" t="s">
        <v>79</v>
      </c>
      <c r="F2695" s="18" t="s">
        <v>36</v>
      </c>
      <c r="G2695" s="18">
        <v>220</v>
      </c>
    </row>
    <row r="2696" spans="1:7" x14ac:dyDescent="0.2">
      <c r="A2696" s="18" t="s">
        <v>89</v>
      </c>
      <c r="B2696" s="18" t="s">
        <v>213</v>
      </c>
      <c r="C2696" s="18" t="s">
        <v>215</v>
      </c>
      <c r="D2696" s="18">
        <v>36</v>
      </c>
      <c r="E2696" s="18" t="s">
        <v>64</v>
      </c>
      <c r="F2696" s="18" t="s">
        <v>36</v>
      </c>
      <c r="G2696" s="18">
        <v>469</v>
      </c>
    </row>
    <row r="2697" spans="1:7" x14ac:dyDescent="0.2">
      <c r="A2697" s="18" t="s">
        <v>89</v>
      </c>
      <c r="B2697" s="18" t="s">
        <v>213</v>
      </c>
      <c r="C2697" s="18" t="s">
        <v>215</v>
      </c>
      <c r="D2697" s="18">
        <v>40</v>
      </c>
      <c r="E2697" s="18" t="s">
        <v>40</v>
      </c>
      <c r="F2697" s="18" t="s">
        <v>36</v>
      </c>
      <c r="G2697" s="18">
        <v>3</v>
      </c>
    </row>
    <row r="2698" spans="1:7" x14ac:dyDescent="0.2">
      <c r="A2698" s="18" t="s">
        <v>89</v>
      </c>
      <c r="B2698" s="18" t="s">
        <v>213</v>
      </c>
      <c r="C2698" s="18" t="s">
        <v>215</v>
      </c>
      <c r="D2698" s="18">
        <v>41</v>
      </c>
      <c r="E2698" s="18" t="s">
        <v>41</v>
      </c>
      <c r="F2698" s="18" t="s">
        <v>36</v>
      </c>
      <c r="G2698" s="18">
        <v>177</v>
      </c>
    </row>
    <row r="2699" spans="1:7" x14ac:dyDescent="0.2">
      <c r="A2699" s="18" t="s">
        <v>89</v>
      </c>
      <c r="B2699" s="18" t="s">
        <v>213</v>
      </c>
      <c r="C2699" s="18" t="s">
        <v>215</v>
      </c>
      <c r="D2699" s="18">
        <v>42</v>
      </c>
      <c r="E2699" s="18" t="s">
        <v>42</v>
      </c>
      <c r="F2699" s="18" t="s">
        <v>36</v>
      </c>
      <c r="G2699" s="18">
        <v>12</v>
      </c>
    </row>
    <row r="2700" spans="1:7" x14ac:dyDescent="0.2">
      <c r="A2700" s="18" t="s">
        <v>89</v>
      </c>
      <c r="B2700" s="18" t="s">
        <v>213</v>
      </c>
      <c r="C2700" s="18" t="s">
        <v>215</v>
      </c>
      <c r="D2700" s="18">
        <v>44</v>
      </c>
      <c r="E2700" s="18" t="s">
        <v>44</v>
      </c>
      <c r="F2700" s="18" t="s">
        <v>36</v>
      </c>
      <c r="G2700" s="18">
        <v>1</v>
      </c>
    </row>
    <row r="2701" spans="1:7" x14ac:dyDescent="0.2">
      <c r="A2701" s="18" t="s">
        <v>89</v>
      </c>
      <c r="B2701" s="18" t="s">
        <v>213</v>
      </c>
      <c r="C2701" s="18" t="s">
        <v>215</v>
      </c>
      <c r="D2701" s="18">
        <v>45</v>
      </c>
      <c r="E2701" s="18" t="s">
        <v>79</v>
      </c>
      <c r="F2701" s="18" t="s">
        <v>36</v>
      </c>
      <c r="G2701" s="18">
        <v>8</v>
      </c>
    </row>
    <row r="2702" spans="1:7" x14ac:dyDescent="0.2">
      <c r="A2702" s="18" t="s">
        <v>89</v>
      </c>
      <c r="B2702" s="18" t="s">
        <v>213</v>
      </c>
      <c r="C2702" s="18" t="s">
        <v>215</v>
      </c>
      <c r="D2702" s="18">
        <v>46</v>
      </c>
      <c r="E2702" s="18" t="s">
        <v>64</v>
      </c>
      <c r="F2702" s="18" t="s">
        <v>36</v>
      </c>
      <c r="G2702" s="18">
        <v>28</v>
      </c>
    </row>
    <row r="2703" spans="1:7" x14ac:dyDescent="0.2">
      <c r="A2703" s="18" t="s">
        <v>89</v>
      </c>
      <c r="B2703" s="18" t="s">
        <v>213</v>
      </c>
      <c r="C2703" s="18" t="s">
        <v>215</v>
      </c>
      <c r="D2703" s="18">
        <v>50</v>
      </c>
      <c r="E2703" s="18" t="s">
        <v>40</v>
      </c>
      <c r="F2703" s="18" t="s">
        <v>36</v>
      </c>
      <c r="G2703" s="18">
        <v>18</v>
      </c>
    </row>
    <row r="2704" spans="1:7" x14ac:dyDescent="0.2">
      <c r="A2704" s="18" t="s">
        <v>89</v>
      </c>
      <c r="B2704" s="18" t="s">
        <v>213</v>
      </c>
      <c r="C2704" s="18" t="s">
        <v>215</v>
      </c>
      <c r="D2704" s="18">
        <v>51</v>
      </c>
      <c r="E2704" s="18" t="s">
        <v>41</v>
      </c>
      <c r="F2704" s="18" t="s">
        <v>36</v>
      </c>
      <c r="G2704" s="18">
        <v>156</v>
      </c>
    </row>
    <row r="2705" spans="1:7" x14ac:dyDescent="0.2">
      <c r="A2705" s="18" t="s">
        <v>89</v>
      </c>
      <c r="B2705" s="18" t="s">
        <v>213</v>
      </c>
      <c r="C2705" s="18" t="s">
        <v>215</v>
      </c>
      <c r="D2705" s="18">
        <v>52</v>
      </c>
      <c r="E2705" s="18" t="s">
        <v>42</v>
      </c>
      <c r="F2705" s="18" t="s">
        <v>36</v>
      </c>
      <c r="G2705" s="18">
        <v>6</v>
      </c>
    </row>
    <row r="2706" spans="1:7" x14ac:dyDescent="0.2">
      <c r="A2706" s="18" t="s">
        <v>89</v>
      </c>
      <c r="B2706" s="18" t="s">
        <v>213</v>
      </c>
      <c r="C2706" s="18" t="s">
        <v>215</v>
      </c>
      <c r="D2706" s="18">
        <v>53</v>
      </c>
      <c r="E2706" s="18" t="s">
        <v>43</v>
      </c>
      <c r="F2706" s="18" t="s">
        <v>36</v>
      </c>
      <c r="G2706" s="18">
        <v>42</v>
      </c>
    </row>
    <row r="2707" spans="1:7" x14ac:dyDescent="0.2">
      <c r="A2707" s="18" t="s">
        <v>89</v>
      </c>
      <c r="B2707" s="18" t="s">
        <v>213</v>
      </c>
      <c r="C2707" s="18" t="s">
        <v>215</v>
      </c>
      <c r="D2707" s="18">
        <v>54</v>
      </c>
      <c r="E2707" s="18" t="s">
        <v>44</v>
      </c>
      <c r="F2707" s="18" t="s">
        <v>36</v>
      </c>
      <c r="G2707" s="18">
        <v>3</v>
      </c>
    </row>
    <row r="2708" spans="1:7" x14ac:dyDescent="0.2">
      <c r="A2708" s="18" t="s">
        <v>89</v>
      </c>
      <c r="B2708" s="18" t="s">
        <v>213</v>
      </c>
      <c r="C2708" s="18" t="s">
        <v>215</v>
      </c>
      <c r="D2708" s="18">
        <v>55</v>
      </c>
      <c r="E2708" s="18" t="s">
        <v>79</v>
      </c>
      <c r="F2708" s="18" t="s">
        <v>36</v>
      </c>
      <c r="G2708" s="18">
        <v>22</v>
      </c>
    </row>
    <row r="2709" spans="1:7" x14ac:dyDescent="0.2">
      <c r="A2709" s="18" t="s">
        <v>89</v>
      </c>
      <c r="B2709" s="18" t="s">
        <v>213</v>
      </c>
      <c r="C2709" s="18" t="s">
        <v>215</v>
      </c>
      <c r="D2709" s="18">
        <v>56</v>
      </c>
      <c r="E2709" s="18" t="s">
        <v>64</v>
      </c>
      <c r="F2709" s="18" t="s">
        <v>36</v>
      </c>
      <c r="G2709" s="18">
        <v>46</v>
      </c>
    </row>
    <row r="2710" spans="1:7" x14ac:dyDescent="0.2">
      <c r="A2710" s="18" t="s">
        <v>89</v>
      </c>
      <c r="B2710" s="18" t="s">
        <v>213</v>
      </c>
      <c r="C2710" s="18" t="s">
        <v>215</v>
      </c>
      <c r="D2710" s="18">
        <v>60</v>
      </c>
      <c r="E2710" s="18" t="s">
        <v>40</v>
      </c>
      <c r="F2710" s="18" t="s">
        <v>36</v>
      </c>
      <c r="G2710" s="18">
        <v>3</v>
      </c>
    </row>
    <row r="2711" spans="1:7" x14ac:dyDescent="0.2">
      <c r="A2711" s="18" t="s">
        <v>89</v>
      </c>
      <c r="B2711" s="18" t="s">
        <v>213</v>
      </c>
      <c r="C2711" s="18" t="s">
        <v>215</v>
      </c>
      <c r="D2711" s="18">
        <v>61</v>
      </c>
      <c r="E2711" s="18" t="s">
        <v>41</v>
      </c>
      <c r="F2711" s="18" t="s">
        <v>36</v>
      </c>
      <c r="G2711" s="18">
        <v>54</v>
      </c>
    </row>
    <row r="2712" spans="1:7" x14ac:dyDescent="0.2">
      <c r="A2712" s="18" t="s">
        <v>89</v>
      </c>
      <c r="B2712" s="18" t="s">
        <v>213</v>
      </c>
      <c r="C2712" s="18" t="s">
        <v>215</v>
      </c>
      <c r="D2712" s="18">
        <v>62</v>
      </c>
      <c r="E2712" s="18" t="s">
        <v>42</v>
      </c>
      <c r="F2712" s="18" t="s">
        <v>36</v>
      </c>
      <c r="G2712" s="18">
        <v>3</v>
      </c>
    </row>
    <row r="2713" spans="1:7" x14ac:dyDescent="0.2">
      <c r="A2713" s="18" t="s">
        <v>89</v>
      </c>
      <c r="B2713" s="18" t="s">
        <v>213</v>
      </c>
      <c r="C2713" s="18" t="s">
        <v>215</v>
      </c>
      <c r="D2713" s="18">
        <v>63</v>
      </c>
      <c r="E2713" s="18" t="s">
        <v>43</v>
      </c>
      <c r="F2713" s="18" t="s">
        <v>36</v>
      </c>
      <c r="G2713" s="18">
        <v>5</v>
      </c>
    </row>
    <row r="2714" spans="1:7" x14ac:dyDescent="0.2">
      <c r="A2714" s="18" t="s">
        <v>89</v>
      </c>
      <c r="B2714" s="18" t="s">
        <v>213</v>
      </c>
      <c r="C2714" s="18" t="s">
        <v>215</v>
      </c>
      <c r="D2714" s="18">
        <v>65</v>
      </c>
      <c r="E2714" s="18" t="s">
        <v>79</v>
      </c>
      <c r="F2714" s="18" t="s">
        <v>36</v>
      </c>
      <c r="G2714" s="18">
        <v>1</v>
      </c>
    </row>
    <row r="2715" spans="1:7" x14ac:dyDescent="0.2">
      <c r="A2715" s="18" t="s">
        <v>89</v>
      </c>
      <c r="B2715" s="18" t="s">
        <v>213</v>
      </c>
      <c r="C2715" s="18" t="s">
        <v>215</v>
      </c>
      <c r="D2715" s="18">
        <v>66</v>
      </c>
      <c r="E2715" s="18" t="s">
        <v>64</v>
      </c>
      <c r="F2715" s="18" t="s">
        <v>36</v>
      </c>
      <c r="G2715" s="18">
        <v>5</v>
      </c>
    </row>
    <row r="2716" spans="1:7" x14ac:dyDescent="0.2">
      <c r="A2716" s="18" t="s">
        <v>89</v>
      </c>
      <c r="B2716" s="18" t="s">
        <v>213</v>
      </c>
      <c r="C2716" s="18" t="s">
        <v>215</v>
      </c>
      <c r="D2716" s="18">
        <v>70</v>
      </c>
      <c r="E2716" s="18" t="s">
        <v>40</v>
      </c>
      <c r="F2716" s="18" t="s">
        <v>36</v>
      </c>
      <c r="G2716" s="18">
        <v>97</v>
      </c>
    </row>
    <row r="2717" spans="1:7" x14ac:dyDescent="0.2">
      <c r="A2717" s="18" t="s">
        <v>89</v>
      </c>
      <c r="B2717" s="18" t="s">
        <v>213</v>
      </c>
      <c r="C2717" s="18" t="s">
        <v>215</v>
      </c>
      <c r="D2717" s="18">
        <v>71</v>
      </c>
      <c r="E2717" s="18" t="s">
        <v>41</v>
      </c>
      <c r="F2717" s="18" t="s">
        <v>36</v>
      </c>
      <c r="G2717" s="18">
        <v>2547</v>
      </c>
    </row>
    <row r="2718" spans="1:7" x14ac:dyDescent="0.2">
      <c r="A2718" s="18" t="s">
        <v>89</v>
      </c>
      <c r="B2718" s="18" t="s">
        <v>213</v>
      </c>
      <c r="C2718" s="18" t="s">
        <v>215</v>
      </c>
      <c r="D2718" s="18">
        <v>72</v>
      </c>
      <c r="E2718" s="18" t="s">
        <v>42</v>
      </c>
      <c r="F2718" s="18" t="s">
        <v>36</v>
      </c>
      <c r="G2718" s="18">
        <v>62</v>
      </c>
    </row>
    <row r="2719" spans="1:7" x14ac:dyDescent="0.2">
      <c r="A2719" s="18" t="s">
        <v>89</v>
      </c>
      <c r="B2719" s="18" t="s">
        <v>213</v>
      </c>
      <c r="C2719" s="18" t="s">
        <v>215</v>
      </c>
      <c r="D2719" s="18">
        <v>73</v>
      </c>
      <c r="E2719" s="18" t="s">
        <v>43</v>
      </c>
      <c r="F2719" s="18" t="s">
        <v>36</v>
      </c>
      <c r="G2719" s="18">
        <v>14</v>
      </c>
    </row>
    <row r="2720" spans="1:7" x14ac:dyDescent="0.2">
      <c r="A2720" s="18" t="s">
        <v>89</v>
      </c>
      <c r="B2720" s="18" t="s">
        <v>213</v>
      </c>
      <c r="C2720" s="18" t="s">
        <v>215</v>
      </c>
      <c r="D2720" s="18">
        <v>74</v>
      </c>
      <c r="E2720" s="18" t="s">
        <v>44</v>
      </c>
      <c r="F2720" s="18" t="s">
        <v>36</v>
      </c>
      <c r="G2720" s="18">
        <v>4</v>
      </c>
    </row>
    <row r="2721" spans="1:7" x14ac:dyDescent="0.2">
      <c r="A2721" s="18" t="s">
        <v>89</v>
      </c>
      <c r="B2721" s="18" t="s">
        <v>213</v>
      </c>
      <c r="C2721" s="18" t="s">
        <v>215</v>
      </c>
      <c r="D2721" s="18">
        <v>75</v>
      </c>
      <c r="E2721" s="18" t="s">
        <v>79</v>
      </c>
      <c r="F2721" s="18" t="s">
        <v>36</v>
      </c>
      <c r="G2721" s="18">
        <v>132</v>
      </c>
    </row>
    <row r="2722" spans="1:7" x14ac:dyDescent="0.2">
      <c r="A2722" s="18" t="s">
        <v>89</v>
      </c>
      <c r="B2722" s="18" t="s">
        <v>213</v>
      </c>
      <c r="C2722" s="18" t="s">
        <v>215</v>
      </c>
      <c r="D2722" s="18">
        <v>76</v>
      </c>
      <c r="E2722" s="18" t="s">
        <v>64</v>
      </c>
      <c r="F2722" s="18" t="s">
        <v>36</v>
      </c>
      <c r="G2722" s="18">
        <v>300</v>
      </c>
    </row>
    <row r="2723" spans="1:7" x14ac:dyDescent="0.2">
      <c r="A2723" s="18" t="s">
        <v>89</v>
      </c>
      <c r="B2723" s="18" t="s">
        <v>213</v>
      </c>
      <c r="C2723" s="18" t="s">
        <v>215</v>
      </c>
      <c r="D2723" s="18">
        <v>80</v>
      </c>
      <c r="E2723" s="18" t="s">
        <v>168</v>
      </c>
      <c r="F2723" s="18" t="s">
        <v>36</v>
      </c>
      <c r="G2723" s="18">
        <v>256</v>
      </c>
    </row>
    <row r="2724" spans="1:7" x14ac:dyDescent="0.2">
      <c r="A2724" s="18" t="s">
        <v>89</v>
      </c>
      <c r="B2724" s="18" t="s">
        <v>213</v>
      </c>
      <c r="C2724" s="18" t="s">
        <v>215</v>
      </c>
      <c r="D2724" s="18">
        <v>81</v>
      </c>
      <c r="E2724" s="18" t="s">
        <v>46</v>
      </c>
      <c r="F2724" s="18" t="s">
        <v>36</v>
      </c>
      <c r="G2724" s="18">
        <v>903</v>
      </c>
    </row>
    <row r="2725" spans="1:7" x14ac:dyDescent="0.2">
      <c r="A2725" s="18" t="s">
        <v>89</v>
      </c>
      <c r="B2725" s="18" t="s">
        <v>213</v>
      </c>
      <c r="C2725" s="18" t="s">
        <v>215</v>
      </c>
      <c r="D2725" s="18">
        <v>82</v>
      </c>
      <c r="E2725" s="18" t="s">
        <v>47</v>
      </c>
      <c r="F2725" s="18" t="s">
        <v>36</v>
      </c>
      <c r="G2725" s="18">
        <v>701</v>
      </c>
    </row>
    <row r="2726" spans="1:7" x14ac:dyDescent="0.2">
      <c r="A2726" s="18" t="s">
        <v>89</v>
      </c>
      <c r="B2726" s="18" t="s">
        <v>213</v>
      </c>
      <c r="C2726" s="18" t="s">
        <v>215</v>
      </c>
      <c r="D2726" s="18">
        <v>83</v>
      </c>
      <c r="E2726" s="18" t="s">
        <v>48</v>
      </c>
      <c r="F2726" s="18" t="s">
        <v>36</v>
      </c>
      <c r="G2726" s="18">
        <v>2118</v>
      </c>
    </row>
    <row r="2727" spans="1:7" x14ac:dyDescent="0.2">
      <c r="A2727" s="18" t="s">
        <v>89</v>
      </c>
      <c r="B2727" s="18" t="s">
        <v>213</v>
      </c>
      <c r="C2727" s="18" t="s">
        <v>215</v>
      </c>
      <c r="D2727" s="18">
        <v>84</v>
      </c>
      <c r="E2727" s="18" t="s">
        <v>49</v>
      </c>
      <c r="F2727" s="18" t="s">
        <v>36</v>
      </c>
      <c r="G2727" s="18">
        <v>119</v>
      </c>
    </row>
    <row r="2728" spans="1:7" x14ac:dyDescent="0.2">
      <c r="A2728" s="18" t="s">
        <v>89</v>
      </c>
      <c r="B2728" s="18" t="s">
        <v>213</v>
      </c>
      <c r="C2728" s="18" t="s">
        <v>215</v>
      </c>
      <c r="D2728" s="18">
        <v>85</v>
      </c>
      <c r="E2728" s="18" t="s">
        <v>64</v>
      </c>
      <c r="F2728" s="18" t="s">
        <v>36</v>
      </c>
      <c r="G2728" s="18">
        <v>215</v>
      </c>
    </row>
    <row r="2729" spans="1:7" x14ac:dyDescent="0.2">
      <c r="A2729" s="18" t="s">
        <v>89</v>
      </c>
      <c r="B2729" s="18" t="s">
        <v>213</v>
      </c>
      <c r="C2729" s="18" t="s">
        <v>215</v>
      </c>
      <c r="D2729" s="18">
        <v>90</v>
      </c>
      <c r="E2729" s="18" t="s">
        <v>169</v>
      </c>
      <c r="F2729" s="18" t="s">
        <v>36</v>
      </c>
      <c r="G2729" s="18">
        <v>154</v>
      </c>
    </row>
    <row r="2730" spans="1:7" x14ac:dyDescent="0.2">
      <c r="A2730" s="18" t="s">
        <v>89</v>
      </c>
      <c r="B2730" s="18" t="s">
        <v>213</v>
      </c>
      <c r="C2730" s="18" t="s">
        <v>215</v>
      </c>
      <c r="D2730" s="18">
        <v>91</v>
      </c>
      <c r="E2730" s="18" t="s">
        <v>51</v>
      </c>
      <c r="F2730" s="18" t="s">
        <v>36</v>
      </c>
      <c r="G2730" s="18">
        <v>41</v>
      </c>
    </row>
    <row r="2731" spans="1:7" x14ac:dyDescent="0.2">
      <c r="A2731" s="18" t="s">
        <v>89</v>
      </c>
      <c r="B2731" s="18" t="s">
        <v>213</v>
      </c>
      <c r="C2731" s="18" t="s">
        <v>215</v>
      </c>
      <c r="D2731" s="18">
        <v>92</v>
      </c>
      <c r="E2731" s="18" t="s">
        <v>170</v>
      </c>
      <c r="F2731" s="18" t="s">
        <v>36</v>
      </c>
      <c r="G2731" s="18">
        <v>14</v>
      </c>
    </row>
    <row r="2732" spans="1:7" x14ac:dyDescent="0.2">
      <c r="A2732" s="18" t="s">
        <v>89</v>
      </c>
      <c r="B2732" s="18" t="s">
        <v>213</v>
      </c>
      <c r="C2732" s="18" t="s">
        <v>215</v>
      </c>
      <c r="D2732" s="18">
        <v>93</v>
      </c>
      <c r="E2732" s="18" t="s">
        <v>75</v>
      </c>
      <c r="F2732" s="18" t="s">
        <v>36</v>
      </c>
      <c r="G2732" s="18">
        <v>22</v>
      </c>
    </row>
    <row r="2733" spans="1:7" x14ac:dyDescent="0.2">
      <c r="A2733" s="18" t="s">
        <v>89</v>
      </c>
      <c r="B2733" s="18" t="s">
        <v>213</v>
      </c>
      <c r="C2733" s="18" t="s">
        <v>215</v>
      </c>
      <c r="D2733" s="18">
        <v>94</v>
      </c>
      <c r="E2733" s="18" t="s">
        <v>80</v>
      </c>
      <c r="F2733" s="18" t="s">
        <v>36</v>
      </c>
      <c r="G2733" s="18">
        <v>92</v>
      </c>
    </row>
    <row r="2734" spans="1:7" x14ac:dyDescent="0.2">
      <c r="A2734" s="18" t="s">
        <v>89</v>
      </c>
      <c r="B2734" s="18" t="s">
        <v>213</v>
      </c>
      <c r="C2734" s="18" t="s">
        <v>215</v>
      </c>
      <c r="D2734" s="18">
        <v>95</v>
      </c>
      <c r="E2734" s="18" t="s">
        <v>64</v>
      </c>
      <c r="F2734" s="18" t="s">
        <v>36</v>
      </c>
      <c r="G2734" s="18">
        <v>124</v>
      </c>
    </row>
    <row r="2735" spans="1:7" x14ac:dyDescent="0.2">
      <c r="A2735" s="18" t="s">
        <v>89</v>
      </c>
      <c r="B2735" s="18" t="s">
        <v>213</v>
      </c>
      <c r="C2735" s="18" t="s">
        <v>216</v>
      </c>
      <c r="D2735" s="18">
        <v>10</v>
      </c>
      <c r="E2735" s="18" t="s">
        <v>32</v>
      </c>
      <c r="F2735" s="18" t="s">
        <v>33</v>
      </c>
      <c r="G2735" s="18">
        <v>668</v>
      </c>
    </row>
    <row r="2736" spans="1:7" x14ac:dyDescent="0.2">
      <c r="A2736" s="18" t="s">
        <v>89</v>
      </c>
      <c r="B2736" s="18" t="s">
        <v>213</v>
      </c>
      <c r="C2736" s="18" t="s">
        <v>216</v>
      </c>
      <c r="D2736" s="18">
        <v>100</v>
      </c>
      <c r="E2736" s="18" t="s">
        <v>167</v>
      </c>
      <c r="F2736" s="18" t="s">
        <v>36</v>
      </c>
      <c r="G2736" s="18">
        <v>3927</v>
      </c>
    </row>
    <row r="2737" spans="1:7" x14ac:dyDescent="0.2">
      <c r="A2737" s="18" t="s">
        <v>89</v>
      </c>
      <c r="B2737" s="18" t="s">
        <v>213</v>
      </c>
      <c r="C2737" s="18" t="s">
        <v>216</v>
      </c>
      <c r="D2737" s="18">
        <v>11</v>
      </c>
      <c r="E2737" s="18" t="s">
        <v>134</v>
      </c>
      <c r="F2737" s="18" t="s">
        <v>33</v>
      </c>
      <c r="G2737" s="18">
        <v>206</v>
      </c>
    </row>
    <row r="2738" spans="1:7" x14ac:dyDescent="0.2">
      <c r="A2738" s="18" t="s">
        <v>89</v>
      </c>
      <c r="B2738" s="18" t="s">
        <v>213</v>
      </c>
      <c r="C2738" s="18" t="s">
        <v>216</v>
      </c>
      <c r="D2738" s="18">
        <v>110</v>
      </c>
      <c r="E2738" s="18" t="s">
        <v>54</v>
      </c>
      <c r="F2738" s="18" t="s">
        <v>55</v>
      </c>
      <c r="G2738" s="18">
        <v>239</v>
      </c>
    </row>
    <row r="2739" spans="1:7" x14ac:dyDescent="0.2">
      <c r="A2739" s="18" t="s">
        <v>89</v>
      </c>
      <c r="B2739" s="18" t="s">
        <v>213</v>
      </c>
      <c r="C2739" s="18" t="s">
        <v>216</v>
      </c>
      <c r="D2739" s="18">
        <v>111</v>
      </c>
      <c r="E2739" s="18" t="s">
        <v>56</v>
      </c>
      <c r="F2739" s="18" t="s">
        <v>55</v>
      </c>
      <c r="G2739" s="18">
        <v>688</v>
      </c>
    </row>
    <row r="2740" spans="1:7" x14ac:dyDescent="0.2">
      <c r="A2740" s="18" t="s">
        <v>89</v>
      </c>
      <c r="B2740" s="18" t="s">
        <v>213</v>
      </c>
      <c r="C2740" s="18" t="s">
        <v>216</v>
      </c>
      <c r="D2740" s="18">
        <v>112</v>
      </c>
      <c r="E2740" s="18" t="s">
        <v>57</v>
      </c>
      <c r="F2740" s="18" t="s">
        <v>55</v>
      </c>
      <c r="G2740" s="18">
        <v>746</v>
      </c>
    </row>
    <row r="2741" spans="1:7" x14ac:dyDescent="0.2">
      <c r="A2741" s="18" t="s">
        <v>89</v>
      </c>
      <c r="B2741" s="18" t="s">
        <v>213</v>
      </c>
      <c r="C2741" s="18" t="s">
        <v>216</v>
      </c>
      <c r="D2741" s="18">
        <v>113</v>
      </c>
      <c r="E2741" s="18" t="s">
        <v>73</v>
      </c>
      <c r="F2741" s="18" t="s">
        <v>55</v>
      </c>
      <c r="G2741" s="18">
        <v>996</v>
      </c>
    </row>
    <row r="2742" spans="1:7" x14ac:dyDescent="0.2">
      <c r="A2742" s="18" t="s">
        <v>89</v>
      </c>
      <c r="B2742" s="18" t="s">
        <v>213</v>
      </c>
      <c r="C2742" s="18" t="s">
        <v>216</v>
      </c>
      <c r="D2742" s="18">
        <v>120</v>
      </c>
      <c r="E2742" s="18" t="s">
        <v>58</v>
      </c>
      <c r="F2742" s="18" t="s">
        <v>55</v>
      </c>
      <c r="G2742" s="18">
        <v>706</v>
      </c>
    </row>
    <row r="2743" spans="1:7" x14ac:dyDescent="0.2">
      <c r="A2743" s="18" t="s">
        <v>89</v>
      </c>
      <c r="B2743" s="18" t="s">
        <v>213</v>
      </c>
      <c r="C2743" s="18" t="s">
        <v>216</v>
      </c>
      <c r="D2743" s="18">
        <v>121</v>
      </c>
      <c r="E2743" s="18" t="s">
        <v>59</v>
      </c>
      <c r="F2743" s="18" t="s">
        <v>55</v>
      </c>
      <c r="G2743" s="18">
        <v>1508</v>
      </c>
    </row>
    <row r="2744" spans="1:7" x14ac:dyDescent="0.2">
      <c r="A2744" s="18" t="s">
        <v>89</v>
      </c>
      <c r="B2744" s="18" t="s">
        <v>213</v>
      </c>
      <c r="C2744" s="18" t="s">
        <v>216</v>
      </c>
      <c r="D2744" s="18">
        <v>122</v>
      </c>
      <c r="E2744" s="18" t="s">
        <v>74</v>
      </c>
      <c r="F2744" s="18" t="s">
        <v>55</v>
      </c>
      <c r="G2744" s="18">
        <v>541</v>
      </c>
    </row>
    <row r="2745" spans="1:7" x14ac:dyDescent="0.2">
      <c r="A2745" s="18" t="s">
        <v>89</v>
      </c>
      <c r="B2745" s="18" t="s">
        <v>213</v>
      </c>
      <c r="C2745" s="18" t="s">
        <v>216</v>
      </c>
      <c r="D2745" s="18">
        <v>123</v>
      </c>
      <c r="E2745" s="18" t="s">
        <v>75</v>
      </c>
      <c r="F2745" s="18" t="s">
        <v>55</v>
      </c>
      <c r="G2745" s="18">
        <v>2034</v>
      </c>
    </row>
    <row r="2746" spans="1:7" x14ac:dyDescent="0.2">
      <c r="A2746" s="18" t="s">
        <v>89</v>
      </c>
      <c r="B2746" s="18" t="s">
        <v>213</v>
      </c>
      <c r="C2746" s="18" t="s">
        <v>216</v>
      </c>
      <c r="D2746" s="18">
        <v>13</v>
      </c>
      <c r="E2746" s="18" t="s">
        <v>135</v>
      </c>
      <c r="F2746" s="18" t="s">
        <v>33</v>
      </c>
      <c r="G2746" s="18">
        <v>718</v>
      </c>
    </row>
    <row r="2747" spans="1:7" x14ac:dyDescent="0.2">
      <c r="A2747" s="18" t="s">
        <v>89</v>
      </c>
      <c r="B2747" s="18" t="s">
        <v>213</v>
      </c>
      <c r="C2747" s="18" t="s">
        <v>216</v>
      </c>
      <c r="D2747" s="18">
        <v>130</v>
      </c>
      <c r="E2747" s="18" t="s">
        <v>60</v>
      </c>
      <c r="F2747" s="18" t="s">
        <v>55</v>
      </c>
      <c r="G2747" s="18">
        <v>4467</v>
      </c>
    </row>
    <row r="2748" spans="1:7" x14ac:dyDescent="0.2">
      <c r="A2748" s="18" t="s">
        <v>89</v>
      </c>
      <c r="B2748" s="18" t="s">
        <v>213</v>
      </c>
      <c r="C2748" s="18" t="s">
        <v>216</v>
      </c>
      <c r="D2748" s="18">
        <v>131</v>
      </c>
      <c r="E2748" s="18" t="s">
        <v>61</v>
      </c>
      <c r="F2748" s="18" t="s">
        <v>55</v>
      </c>
      <c r="G2748" s="18">
        <v>40</v>
      </c>
    </row>
    <row r="2749" spans="1:7" x14ac:dyDescent="0.2">
      <c r="A2749" s="18" t="s">
        <v>89</v>
      </c>
      <c r="B2749" s="18" t="s">
        <v>213</v>
      </c>
      <c r="C2749" s="18" t="s">
        <v>216</v>
      </c>
      <c r="D2749" s="18">
        <v>132</v>
      </c>
      <c r="E2749" s="18" t="s">
        <v>46</v>
      </c>
      <c r="F2749" s="18" t="s">
        <v>55</v>
      </c>
      <c r="G2749" s="18">
        <v>545</v>
      </c>
    </row>
    <row r="2750" spans="1:7" x14ac:dyDescent="0.2">
      <c r="A2750" s="18" t="s">
        <v>89</v>
      </c>
      <c r="B2750" s="18" t="s">
        <v>213</v>
      </c>
      <c r="C2750" s="18" t="s">
        <v>216</v>
      </c>
      <c r="D2750" s="18">
        <v>133</v>
      </c>
      <c r="E2750" s="18" t="s">
        <v>62</v>
      </c>
      <c r="F2750" s="18" t="s">
        <v>55</v>
      </c>
      <c r="G2750" s="18">
        <v>138</v>
      </c>
    </row>
    <row r="2751" spans="1:7" x14ac:dyDescent="0.2">
      <c r="A2751" s="18" t="s">
        <v>89</v>
      </c>
      <c r="B2751" s="18" t="s">
        <v>213</v>
      </c>
      <c r="C2751" s="18" t="s">
        <v>216</v>
      </c>
      <c r="D2751" s="18">
        <v>134</v>
      </c>
      <c r="E2751" s="18" t="s">
        <v>76</v>
      </c>
      <c r="F2751" s="18" t="s">
        <v>55</v>
      </c>
      <c r="G2751" s="18">
        <v>647</v>
      </c>
    </row>
    <row r="2752" spans="1:7" x14ac:dyDescent="0.2">
      <c r="A2752" s="18" t="s">
        <v>89</v>
      </c>
      <c r="B2752" s="18" t="s">
        <v>213</v>
      </c>
      <c r="C2752" s="18" t="s">
        <v>216</v>
      </c>
      <c r="D2752" s="18">
        <v>135</v>
      </c>
      <c r="E2752" s="18" t="s">
        <v>79</v>
      </c>
      <c r="F2752" s="18" t="s">
        <v>55</v>
      </c>
      <c r="G2752" s="18">
        <v>68</v>
      </c>
    </row>
    <row r="2753" spans="1:7" x14ac:dyDescent="0.2">
      <c r="A2753" s="18" t="s">
        <v>89</v>
      </c>
      <c r="B2753" s="18" t="s">
        <v>213</v>
      </c>
      <c r="C2753" s="18" t="s">
        <v>216</v>
      </c>
      <c r="D2753" s="18">
        <v>14</v>
      </c>
      <c r="E2753" s="18" t="s">
        <v>75</v>
      </c>
      <c r="F2753" s="18" t="s">
        <v>33</v>
      </c>
      <c r="G2753" s="18">
        <v>10</v>
      </c>
    </row>
    <row r="2754" spans="1:7" x14ac:dyDescent="0.2">
      <c r="A2754" s="18" t="s">
        <v>89</v>
      </c>
      <c r="B2754" s="18" t="s">
        <v>213</v>
      </c>
      <c r="C2754" s="18" t="s">
        <v>216</v>
      </c>
      <c r="D2754" s="18">
        <v>140</v>
      </c>
      <c r="E2754" s="18" t="s">
        <v>63</v>
      </c>
      <c r="F2754" s="18" t="s">
        <v>55</v>
      </c>
      <c r="G2754" s="18">
        <v>131</v>
      </c>
    </row>
    <row r="2755" spans="1:7" x14ac:dyDescent="0.2">
      <c r="A2755" s="18" t="s">
        <v>89</v>
      </c>
      <c r="B2755" s="18" t="s">
        <v>213</v>
      </c>
      <c r="C2755" s="18" t="s">
        <v>216</v>
      </c>
      <c r="D2755" s="18">
        <v>141</v>
      </c>
      <c r="E2755" s="18" t="s">
        <v>64</v>
      </c>
      <c r="F2755" s="18" t="s">
        <v>55</v>
      </c>
      <c r="G2755" s="18">
        <v>2808</v>
      </c>
    </row>
    <row r="2756" spans="1:7" x14ac:dyDescent="0.2">
      <c r="A2756" s="18" t="s">
        <v>89</v>
      </c>
      <c r="B2756" s="18" t="s">
        <v>213</v>
      </c>
      <c r="C2756" s="18" t="s">
        <v>216</v>
      </c>
      <c r="D2756" s="18">
        <v>142</v>
      </c>
      <c r="E2756" s="18" t="s">
        <v>117</v>
      </c>
      <c r="F2756" s="18" t="s">
        <v>55</v>
      </c>
      <c r="G2756" s="18">
        <v>2004</v>
      </c>
    </row>
    <row r="2757" spans="1:7" x14ac:dyDescent="0.2">
      <c r="A2757" s="18" t="s">
        <v>89</v>
      </c>
      <c r="B2757" s="18" t="s">
        <v>213</v>
      </c>
      <c r="C2757" s="18" t="s">
        <v>216</v>
      </c>
      <c r="D2757" s="18">
        <v>143</v>
      </c>
      <c r="E2757" s="18" t="s">
        <v>77</v>
      </c>
      <c r="F2757" s="18" t="s">
        <v>55</v>
      </c>
      <c r="G2757" s="18">
        <v>221</v>
      </c>
    </row>
    <row r="2758" spans="1:7" x14ac:dyDescent="0.2">
      <c r="A2758" s="18" t="s">
        <v>89</v>
      </c>
      <c r="B2758" s="18" t="s">
        <v>213</v>
      </c>
      <c r="C2758" s="18" t="s">
        <v>216</v>
      </c>
      <c r="D2758" s="18">
        <v>144</v>
      </c>
      <c r="E2758" s="18" t="s">
        <v>81</v>
      </c>
      <c r="F2758" s="18" t="s">
        <v>55</v>
      </c>
      <c r="G2758" s="18">
        <v>407</v>
      </c>
    </row>
    <row r="2759" spans="1:7" x14ac:dyDescent="0.2">
      <c r="A2759" s="18" t="s">
        <v>89</v>
      </c>
      <c r="B2759" s="18" t="s">
        <v>213</v>
      </c>
      <c r="C2759" s="18" t="s">
        <v>216</v>
      </c>
      <c r="D2759" s="18">
        <v>15</v>
      </c>
      <c r="E2759" s="18" t="s">
        <v>64</v>
      </c>
      <c r="F2759" s="18" t="s">
        <v>33</v>
      </c>
      <c r="G2759" s="18">
        <v>79</v>
      </c>
    </row>
    <row r="2760" spans="1:7" x14ac:dyDescent="0.2">
      <c r="A2760" s="18" t="s">
        <v>89</v>
      </c>
      <c r="B2760" s="18" t="s">
        <v>213</v>
      </c>
      <c r="C2760" s="18" t="s">
        <v>216</v>
      </c>
      <c r="D2760" s="18">
        <v>20</v>
      </c>
      <c r="E2760" s="18" t="s">
        <v>35</v>
      </c>
      <c r="F2760" s="18" t="s">
        <v>36</v>
      </c>
      <c r="G2760" s="18">
        <v>3811</v>
      </c>
    </row>
    <row r="2761" spans="1:7" x14ac:dyDescent="0.2">
      <c r="A2761" s="18" t="s">
        <v>89</v>
      </c>
      <c r="B2761" s="18" t="s">
        <v>213</v>
      </c>
      <c r="C2761" s="18" t="s">
        <v>216</v>
      </c>
      <c r="D2761" s="18">
        <v>21</v>
      </c>
      <c r="E2761" s="18" t="s">
        <v>37</v>
      </c>
      <c r="F2761" s="18" t="s">
        <v>36</v>
      </c>
      <c r="G2761" s="18">
        <v>2514</v>
      </c>
    </row>
    <row r="2762" spans="1:7" x14ac:dyDescent="0.2">
      <c r="A2762" s="18" t="s">
        <v>89</v>
      </c>
      <c r="B2762" s="18" t="s">
        <v>213</v>
      </c>
      <c r="C2762" s="18" t="s">
        <v>216</v>
      </c>
      <c r="D2762" s="18">
        <v>22</v>
      </c>
      <c r="E2762" s="18" t="s">
        <v>38</v>
      </c>
      <c r="F2762" s="18" t="s">
        <v>36</v>
      </c>
      <c r="G2762" s="18">
        <v>1220</v>
      </c>
    </row>
    <row r="2763" spans="1:7" x14ac:dyDescent="0.2">
      <c r="A2763" s="18" t="s">
        <v>89</v>
      </c>
      <c r="B2763" s="18" t="s">
        <v>213</v>
      </c>
      <c r="C2763" s="18" t="s">
        <v>216</v>
      </c>
      <c r="D2763" s="18">
        <v>23</v>
      </c>
      <c r="E2763" s="18" t="s">
        <v>39</v>
      </c>
      <c r="F2763" s="18" t="s">
        <v>36</v>
      </c>
      <c r="G2763" s="18">
        <v>9360</v>
      </c>
    </row>
    <row r="2764" spans="1:7" x14ac:dyDescent="0.2">
      <c r="A2764" s="18" t="s">
        <v>89</v>
      </c>
      <c r="B2764" s="18" t="s">
        <v>213</v>
      </c>
      <c r="C2764" s="18" t="s">
        <v>216</v>
      </c>
      <c r="D2764" s="18">
        <v>24</v>
      </c>
      <c r="E2764" s="18" t="s">
        <v>64</v>
      </c>
      <c r="F2764" s="18" t="s">
        <v>36</v>
      </c>
      <c r="G2764" s="18">
        <v>1015</v>
      </c>
    </row>
    <row r="2765" spans="1:7" x14ac:dyDescent="0.2">
      <c r="A2765" s="18" t="s">
        <v>89</v>
      </c>
      <c r="B2765" s="18" t="s">
        <v>213</v>
      </c>
      <c r="C2765" s="18" t="s">
        <v>216</v>
      </c>
      <c r="D2765" s="18">
        <v>25</v>
      </c>
      <c r="E2765" s="18" t="s">
        <v>35</v>
      </c>
      <c r="F2765" s="18" t="s">
        <v>36</v>
      </c>
      <c r="G2765" s="18">
        <v>39</v>
      </c>
    </row>
    <row r="2766" spans="1:7" x14ac:dyDescent="0.2">
      <c r="A2766" s="18" t="s">
        <v>89</v>
      </c>
      <c r="B2766" s="18" t="s">
        <v>213</v>
      </c>
      <c r="C2766" s="18" t="s">
        <v>216</v>
      </c>
      <c r="D2766" s="18">
        <v>26</v>
      </c>
      <c r="E2766" s="18" t="s">
        <v>64</v>
      </c>
      <c r="F2766" s="18" t="s">
        <v>36</v>
      </c>
      <c r="G2766" s="18">
        <v>20</v>
      </c>
    </row>
    <row r="2767" spans="1:7" x14ac:dyDescent="0.2">
      <c r="A2767" s="18" t="s">
        <v>89</v>
      </c>
      <c r="B2767" s="18" t="s">
        <v>213</v>
      </c>
      <c r="C2767" s="18" t="s">
        <v>216</v>
      </c>
      <c r="D2767" s="18">
        <v>30</v>
      </c>
      <c r="E2767" s="18" t="s">
        <v>40</v>
      </c>
      <c r="F2767" s="18" t="s">
        <v>36</v>
      </c>
      <c r="G2767" s="18">
        <v>463</v>
      </c>
    </row>
    <row r="2768" spans="1:7" x14ac:dyDescent="0.2">
      <c r="A2768" s="18" t="s">
        <v>89</v>
      </c>
      <c r="B2768" s="18" t="s">
        <v>213</v>
      </c>
      <c r="C2768" s="18" t="s">
        <v>216</v>
      </c>
      <c r="D2768" s="18">
        <v>31</v>
      </c>
      <c r="E2768" s="18" t="s">
        <v>41</v>
      </c>
      <c r="F2768" s="18" t="s">
        <v>36</v>
      </c>
      <c r="G2768" s="18">
        <v>9096</v>
      </c>
    </row>
    <row r="2769" spans="1:7" x14ac:dyDescent="0.2">
      <c r="A2769" s="18" t="s">
        <v>89</v>
      </c>
      <c r="B2769" s="18" t="s">
        <v>213</v>
      </c>
      <c r="C2769" s="18" t="s">
        <v>216</v>
      </c>
      <c r="D2769" s="18">
        <v>32</v>
      </c>
      <c r="E2769" s="18" t="s">
        <v>42</v>
      </c>
      <c r="F2769" s="18" t="s">
        <v>36</v>
      </c>
      <c r="G2769" s="18">
        <v>103</v>
      </c>
    </row>
    <row r="2770" spans="1:7" x14ac:dyDescent="0.2">
      <c r="A2770" s="18" t="s">
        <v>89</v>
      </c>
      <c r="B2770" s="18" t="s">
        <v>213</v>
      </c>
      <c r="C2770" s="18" t="s">
        <v>216</v>
      </c>
      <c r="D2770" s="18">
        <v>33</v>
      </c>
      <c r="E2770" s="18" t="s">
        <v>43</v>
      </c>
      <c r="F2770" s="18" t="s">
        <v>36</v>
      </c>
      <c r="G2770" s="18">
        <v>120</v>
      </c>
    </row>
    <row r="2771" spans="1:7" x14ac:dyDescent="0.2">
      <c r="A2771" s="18" t="s">
        <v>89</v>
      </c>
      <c r="B2771" s="18" t="s">
        <v>213</v>
      </c>
      <c r="C2771" s="18" t="s">
        <v>216</v>
      </c>
      <c r="D2771" s="18">
        <v>34</v>
      </c>
      <c r="E2771" s="18" t="s">
        <v>44</v>
      </c>
      <c r="F2771" s="18" t="s">
        <v>36</v>
      </c>
      <c r="G2771" s="18">
        <v>33</v>
      </c>
    </row>
    <row r="2772" spans="1:7" x14ac:dyDescent="0.2">
      <c r="A2772" s="18" t="s">
        <v>89</v>
      </c>
      <c r="B2772" s="18" t="s">
        <v>213</v>
      </c>
      <c r="C2772" s="18" t="s">
        <v>216</v>
      </c>
      <c r="D2772" s="18">
        <v>35</v>
      </c>
      <c r="E2772" s="18" t="s">
        <v>79</v>
      </c>
      <c r="F2772" s="18" t="s">
        <v>36</v>
      </c>
      <c r="G2772" s="18">
        <v>302</v>
      </c>
    </row>
    <row r="2773" spans="1:7" x14ac:dyDescent="0.2">
      <c r="A2773" s="18" t="s">
        <v>89</v>
      </c>
      <c r="B2773" s="18" t="s">
        <v>213</v>
      </c>
      <c r="C2773" s="18" t="s">
        <v>216</v>
      </c>
      <c r="D2773" s="18">
        <v>36</v>
      </c>
      <c r="E2773" s="18" t="s">
        <v>64</v>
      </c>
      <c r="F2773" s="18" t="s">
        <v>36</v>
      </c>
      <c r="G2773" s="18">
        <v>607</v>
      </c>
    </row>
    <row r="2774" spans="1:7" x14ac:dyDescent="0.2">
      <c r="A2774" s="18" t="s">
        <v>89</v>
      </c>
      <c r="B2774" s="18" t="s">
        <v>213</v>
      </c>
      <c r="C2774" s="18" t="s">
        <v>216</v>
      </c>
      <c r="D2774" s="18">
        <v>40</v>
      </c>
      <c r="E2774" s="18" t="s">
        <v>40</v>
      </c>
      <c r="F2774" s="18" t="s">
        <v>36</v>
      </c>
      <c r="G2774" s="18">
        <v>6</v>
      </c>
    </row>
    <row r="2775" spans="1:7" x14ac:dyDescent="0.2">
      <c r="A2775" s="18" t="s">
        <v>89</v>
      </c>
      <c r="B2775" s="18" t="s">
        <v>213</v>
      </c>
      <c r="C2775" s="18" t="s">
        <v>216</v>
      </c>
      <c r="D2775" s="18">
        <v>41</v>
      </c>
      <c r="E2775" s="18" t="s">
        <v>41</v>
      </c>
      <c r="F2775" s="18" t="s">
        <v>36</v>
      </c>
      <c r="G2775" s="18">
        <v>155</v>
      </c>
    </row>
    <row r="2776" spans="1:7" x14ac:dyDescent="0.2">
      <c r="A2776" s="18" t="s">
        <v>89</v>
      </c>
      <c r="B2776" s="18" t="s">
        <v>213</v>
      </c>
      <c r="C2776" s="18" t="s">
        <v>216</v>
      </c>
      <c r="D2776" s="18">
        <v>42</v>
      </c>
      <c r="E2776" s="18" t="s">
        <v>42</v>
      </c>
      <c r="F2776" s="18" t="s">
        <v>36</v>
      </c>
      <c r="G2776" s="18">
        <v>15</v>
      </c>
    </row>
    <row r="2777" spans="1:7" x14ac:dyDescent="0.2">
      <c r="A2777" s="18" t="s">
        <v>89</v>
      </c>
      <c r="B2777" s="18" t="s">
        <v>213</v>
      </c>
      <c r="C2777" s="18" t="s">
        <v>216</v>
      </c>
      <c r="D2777" s="18">
        <v>43</v>
      </c>
      <c r="E2777" s="18" t="s">
        <v>43</v>
      </c>
      <c r="F2777" s="18" t="s">
        <v>36</v>
      </c>
      <c r="G2777" s="18">
        <v>2</v>
      </c>
    </row>
    <row r="2778" spans="1:7" x14ac:dyDescent="0.2">
      <c r="A2778" s="18" t="s">
        <v>89</v>
      </c>
      <c r="B2778" s="18" t="s">
        <v>213</v>
      </c>
      <c r="C2778" s="18" t="s">
        <v>216</v>
      </c>
      <c r="D2778" s="18">
        <v>44</v>
      </c>
      <c r="E2778" s="18" t="s">
        <v>44</v>
      </c>
      <c r="F2778" s="18" t="s">
        <v>36</v>
      </c>
      <c r="G2778" s="18">
        <v>3</v>
      </c>
    </row>
    <row r="2779" spans="1:7" x14ac:dyDescent="0.2">
      <c r="A2779" s="18" t="s">
        <v>89</v>
      </c>
      <c r="B2779" s="18" t="s">
        <v>213</v>
      </c>
      <c r="C2779" s="18" t="s">
        <v>216</v>
      </c>
      <c r="D2779" s="18">
        <v>45</v>
      </c>
      <c r="E2779" s="18" t="s">
        <v>79</v>
      </c>
      <c r="F2779" s="18" t="s">
        <v>36</v>
      </c>
      <c r="G2779" s="18">
        <v>11</v>
      </c>
    </row>
    <row r="2780" spans="1:7" x14ac:dyDescent="0.2">
      <c r="A2780" s="18" t="s">
        <v>89</v>
      </c>
      <c r="B2780" s="18" t="s">
        <v>213</v>
      </c>
      <c r="C2780" s="18" t="s">
        <v>216</v>
      </c>
      <c r="D2780" s="18">
        <v>46</v>
      </c>
      <c r="E2780" s="18" t="s">
        <v>64</v>
      </c>
      <c r="F2780" s="18" t="s">
        <v>36</v>
      </c>
      <c r="G2780" s="18">
        <v>36</v>
      </c>
    </row>
    <row r="2781" spans="1:7" x14ac:dyDescent="0.2">
      <c r="A2781" s="18" t="s">
        <v>89</v>
      </c>
      <c r="B2781" s="18" t="s">
        <v>213</v>
      </c>
      <c r="C2781" s="18" t="s">
        <v>216</v>
      </c>
      <c r="D2781" s="18">
        <v>50</v>
      </c>
      <c r="E2781" s="18" t="s">
        <v>40</v>
      </c>
      <c r="F2781" s="18" t="s">
        <v>36</v>
      </c>
      <c r="G2781" s="18">
        <v>31</v>
      </c>
    </row>
    <row r="2782" spans="1:7" x14ac:dyDescent="0.2">
      <c r="A2782" s="18" t="s">
        <v>89</v>
      </c>
      <c r="B2782" s="18" t="s">
        <v>213</v>
      </c>
      <c r="C2782" s="18" t="s">
        <v>216</v>
      </c>
      <c r="D2782" s="18">
        <v>51</v>
      </c>
      <c r="E2782" s="18" t="s">
        <v>41</v>
      </c>
      <c r="F2782" s="18" t="s">
        <v>36</v>
      </c>
      <c r="G2782" s="18">
        <v>252</v>
      </c>
    </row>
    <row r="2783" spans="1:7" x14ac:dyDescent="0.2">
      <c r="A2783" s="18" t="s">
        <v>89</v>
      </c>
      <c r="B2783" s="18" t="s">
        <v>213</v>
      </c>
      <c r="C2783" s="18" t="s">
        <v>216</v>
      </c>
      <c r="D2783" s="18">
        <v>52</v>
      </c>
      <c r="E2783" s="18" t="s">
        <v>42</v>
      </c>
      <c r="F2783" s="18" t="s">
        <v>36</v>
      </c>
      <c r="G2783" s="18">
        <v>9</v>
      </c>
    </row>
    <row r="2784" spans="1:7" x14ac:dyDescent="0.2">
      <c r="A2784" s="18" t="s">
        <v>89</v>
      </c>
      <c r="B2784" s="18" t="s">
        <v>213</v>
      </c>
      <c r="C2784" s="18" t="s">
        <v>216</v>
      </c>
      <c r="D2784" s="18">
        <v>53</v>
      </c>
      <c r="E2784" s="18" t="s">
        <v>43</v>
      </c>
      <c r="F2784" s="18" t="s">
        <v>36</v>
      </c>
      <c r="G2784" s="18">
        <v>42</v>
      </c>
    </row>
    <row r="2785" spans="1:7" x14ac:dyDescent="0.2">
      <c r="A2785" s="18" t="s">
        <v>89</v>
      </c>
      <c r="B2785" s="18" t="s">
        <v>213</v>
      </c>
      <c r="C2785" s="18" t="s">
        <v>216</v>
      </c>
      <c r="D2785" s="18">
        <v>54</v>
      </c>
      <c r="E2785" s="18" t="s">
        <v>44</v>
      </c>
      <c r="F2785" s="18" t="s">
        <v>36</v>
      </c>
      <c r="G2785" s="18">
        <v>9</v>
      </c>
    </row>
    <row r="2786" spans="1:7" x14ac:dyDescent="0.2">
      <c r="A2786" s="18" t="s">
        <v>89</v>
      </c>
      <c r="B2786" s="18" t="s">
        <v>213</v>
      </c>
      <c r="C2786" s="18" t="s">
        <v>216</v>
      </c>
      <c r="D2786" s="18">
        <v>55</v>
      </c>
      <c r="E2786" s="18" t="s">
        <v>79</v>
      </c>
      <c r="F2786" s="18" t="s">
        <v>36</v>
      </c>
      <c r="G2786" s="18">
        <v>18</v>
      </c>
    </row>
    <row r="2787" spans="1:7" x14ac:dyDescent="0.2">
      <c r="A2787" s="18" t="s">
        <v>89</v>
      </c>
      <c r="B2787" s="18" t="s">
        <v>213</v>
      </c>
      <c r="C2787" s="18" t="s">
        <v>216</v>
      </c>
      <c r="D2787" s="18">
        <v>56</v>
      </c>
      <c r="E2787" s="18" t="s">
        <v>64</v>
      </c>
      <c r="F2787" s="18" t="s">
        <v>36</v>
      </c>
      <c r="G2787" s="18">
        <v>60</v>
      </c>
    </row>
    <row r="2788" spans="1:7" x14ac:dyDescent="0.2">
      <c r="A2788" s="18" t="s">
        <v>89</v>
      </c>
      <c r="B2788" s="18" t="s">
        <v>213</v>
      </c>
      <c r="C2788" s="18" t="s">
        <v>216</v>
      </c>
      <c r="D2788" s="18">
        <v>60</v>
      </c>
      <c r="E2788" s="18" t="s">
        <v>40</v>
      </c>
      <c r="F2788" s="18" t="s">
        <v>36</v>
      </c>
      <c r="G2788" s="18">
        <v>8</v>
      </c>
    </row>
    <row r="2789" spans="1:7" x14ac:dyDescent="0.2">
      <c r="A2789" s="18" t="s">
        <v>89</v>
      </c>
      <c r="B2789" s="18" t="s">
        <v>213</v>
      </c>
      <c r="C2789" s="18" t="s">
        <v>216</v>
      </c>
      <c r="D2789" s="18">
        <v>61</v>
      </c>
      <c r="E2789" s="18" t="s">
        <v>41</v>
      </c>
      <c r="F2789" s="18" t="s">
        <v>36</v>
      </c>
      <c r="G2789" s="18">
        <v>76</v>
      </c>
    </row>
    <row r="2790" spans="1:7" x14ac:dyDescent="0.2">
      <c r="A2790" s="18" t="s">
        <v>89</v>
      </c>
      <c r="B2790" s="18" t="s">
        <v>213</v>
      </c>
      <c r="C2790" s="18" t="s">
        <v>216</v>
      </c>
      <c r="D2790" s="18">
        <v>63</v>
      </c>
      <c r="E2790" s="18" t="s">
        <v>43</v>
      </c>
      <c r="F2790" s="18" t="s">
        <v>36</v>
      </c>
      <c r="G2790" s="18">
        <v>2</v>
      </c>
    </row>
    <row r="2791" spans="1:7" x14ac:dyDescent="0.2">
      <c r="A2791" s="18" t="s">
        <v>89</v>
      </c>
      <c r="B2791" s="18" t="s">
        <v>213</v>
      </c>
      <c r="C2791" s="18" t="s">
        <v>216</v>
      </c>
      <c r="D2791" s="18">
        <v>64</v>
      </c>
      <c r="E2791" s="18" t="s">
        <v>44</v>
      </c>
      <c r="F2791" s="18" t="s">
        <v>36</v>
      </c>
      <c r="G2791" s="18">
        <v>1</v>
      </c>
    </row>
    <row r="2792" spans="1:7" x14ac:dyDescent="0.2">
      <c r="A2792" s="18" t="s">
        <v>89</v>
      </c>
      <c r="B2792" s="18" t="s">
        <v>213</v>
      </c>
      <c r="C2792" s="18" t="s">
        <v>216</v>
      </c>
      <c r="D2792" s="18">
        <v>65</v>
      </c>
      <c r="E2792" s="18" t="s">
        <v>79</v>
      </c>
      <c r="F2792" s="18" t="s">
        <v>36</v>
      </c>
      <c r="G2792" s="18">
        <v>7</v>
      </c>
    </row>
    <row r="2793" spans="1:7" x14ac:dyDescent="0.2">
      <c r="A2793" s="18" t="s">
        <v>89</v>
      </c>
      <c r="B2793" s="18" t="s">
        <v>213</v>
      </c>
      <c r="C2793" s="18" t="s">
        <v>216</v>
      </c>
      <c r="D2793" s="18">
        <v>66</v>
      </c>
      <c r="E2793" s="18" t="s">
        <v>64</v>
      </c>
      <c r="F2793" s="18" t="s">
        <v>36</v>
      </c>
      <c r="G2793" s="18">
        <v>9</v>
      </c>
    </row>
    <row r="2794" spans="1:7" x14ac:dyDescent="0.2">
      <c r="A2794" s="18" t="s">
        <v>89</v>
      </c>
      <c r="B2794" s="18" t="s">
        <v>213</v>
      </c>
      <c r="C2794" s="18" t="s">
        <v>216</v>
      </c>
      <c r="D2794" s="18">
        <v>70</v>
      </c>
      <c r="E2794" s="18" t="s">
        <v>40</v>
      </c>
      <c r="F2794" s="18" t="s">
        <v>36</v>
      </c>
      <c r="G2794" s="18">
        <v>172</v>
      </c>
    </row>
    <row r="2795" spans="1:7" x14ac:dyDescent="0.2">
      <c r="A2795" s="18" t="s">
        <v>89</v>
      </c>
      <c r="B2795" s="18" t="s">
        <v>213</v>
      </c>
      <c r="C2795" s="18" t="s">
        <v>216</v>
      </c>
      <c r="D2795" s="18">
        <v>71</v>
      </c>
      <c r="E2795" s="18" t="s">
        <v>41</v>
      </c>
      <c r="F2795" s="18" t="s">
        <v>36</v>
      </c>
      <c r="G2795" s="18">
        <v>3393</v>
      </c>
    </row>
    <row r="2796" spans="1:7" x14ac:dyDescent="0.2">
      <c r="A2796" s="18" t="s">
        <v>89</v>
      </c>
      <c r="B2796" s="18" t="s">
        <v>213</v>
      </c>
      <c r="C2796" s="18" t="s">
        <v>216</v>
      </c>
      <c r="D2796" s="18">
        <v>72</v>
      </c>
      <c r="E2796" s="18" t="s">
        <v>42</v>
      </c>
      <c r="F2796" s="18" t="s">
        <v>36</v>
      </c>
      <c r="G2796" s="18">
        <v>75</v>
      </c>
    </row>
    <row r="2797" spans="1:7" x14ac:dyDescent="0.2">
      <c r="A2797" s="18" t="s">
        <v>89</v>
      </c>
      <c r="B2797" s="18" t="s">
        <v>213</v>
      </c>
      <c r="C2797" s="18" t="s">
        <v>216</v>
      </c>
      <c r="D2797" s="18">
        <v>73</v>
      </c>
      <c r="E2797" s="18" t="s">
        <v>43</v>
      </c>
      <c r="F2797" s="18" t="s">
        <v>36</v>
      </c>
      <c r="G2797" s="18">
        <v>22</v>
      </c>
    </row>
    <row r="2798" spans="1:7" x14ac:dyDescent="0.2">
      <c r="A2798" s="18" t="s">
        <v>89</v>
      </c>
      <c r="B2798" s="18" t="s">
        <v>213</v>
      </c>
      <c r="C2798" s="18" t="s">
        <v>216</v>
      </c>
      <c r="D2798" s="18">
        <v>74</v>
      </c>
      <c r="E2798" s="18" t="s">
        <v>44</v>
      </c>
      <c r="F2798" s="18" t="s">
        <v>36</v>
      </c>
      <c r="G2798" s="18">
        <v>4</v>
      </c>
    </row>
    <row r="2799" spans="1:7" x14ac:dyDescent="0.2">
      <c r="A2799" s="18" t="s">
        <v>89</v>
      </c>
      <c r="B2799" s="18" t="s">
        <v>213</v>
      </c>
      <c r="C2799" s="18" t="s">
        <v>216</v>
      </c>
      <c r="D2799" s="18">
        <v>75</v>
      </c>
      <c r="E2799" s="18" t="s">
        <v>79</v>
      </c>
      <c r="F2799" s="18" t="s">
        <v>36</v>
      </c>
      <c r="G2799" s="18">
        <v>190</v>
      </c>
    </row>
    <row r="2800" spans="1:7" x14ac:dyDescent="0.2">
      <c r="A2800" s="18" t="s">
        <v>89</v>
      </c>
      <c r="B2800" s="18" t="s">
        <v>213</v>
      </c>
      <c r="C2800" s="18" t="s">
        <v>216</v>
      </c>
      <c r="D2800" s="18">
        <v>76</v>
      </c>
      <c r="E2800" s="18" t="s">
        <v>64</v>
      </c>
      <c r="F2800" s="18" t="s">
        <v>36</v>
      </c>
      <c r="G2800" s="18">
        <v>332</v>
      </c>
    </row>
    <row r="2801" spans="1:7" x14ac:dyDescent="0.2">
      <c r="A2801" s="18" t="s">
        <v>89</v>
      </c>
      <c r="B2801" s="18" t="s">
        <v>213</v>
      </c>
      <c r="C2801" s="18" t="s">
        <v>216</v>
      </c>
      <c r="D2801" s="18">
        <v>80</v>
      </c>
      <c r="E2801" s="18" t="s">
        <v>168</v>
      </c>
      <c r="F2801" s="18" t="s">
        <v>36</v>
      </c>
      <c r="G2801" s="18">
        <v>592</v>
      </c>
    </row>
    <row r="2802" spans="1:7" x14ac:dyDescent="0.2">
      <c r="A2802" s="18" t="s">
        <v>89</v>
      </c>
      <c r="B2802" s="18" t="s">
        <v>213</v>
      </c>
      <c r="C2802" s="18" t="s">
        <v>216</v>
      </c>
      <c r="D2802" s="18">
        <v>81</v>
      </c>
      <c r="E2802" s="18" t="s">
        <v>46</v>
      </c>
      <c r="F2802" s="18" t="s">
        <v>36</v>
      </c>
      <c r="G2802" s="18">
        <v>925</v>
      </c>
    </row>
    <row r="2803" spans="1:7" x14ac:dyDescent="0.2">
      <c r="A2803" s="18" t="s">
        <v>89</v>
      </c>
      <c r="B2803" s="18" t="s">
        <v>213</v>
      </c>
      <c r="C2803" s="18" t="s">
        <v>216</v>
      </c>
      <c r="D2803" s="18">
        <v>82</v>
      </c>
      <c r="E2803" s="18" t="s">
        <v>47</v>
      </c>
      <c r="F2803" s="18" t="s">
        <v>36</v>
      </c>
      <c r="G2803" s="18">
        <v>823</v>
      </c>
    </row>
    <row r="2804" spans="1:7" x14ac:dyDescent="0.2">
      <c r="A2804" s="18" t="s">
        <v>89</v>
      </c>
      <c r="B2804" s="18" t="s">
        <v>213</v>
      </c>
      <c r="C2804" s="18" t="s">
        <v>216</v>
      </c>
      <c r="D2804" s="18">
        <v>83</v>
      </c>
      <c r="E2804" s="18" t="s">
        <v>48</v>
      </c>
      <c r="F2804" s="18" t="s">
        <v>36</v>
      </c>
      <c r="G2804" s="18">
        <v>2776</v>
      </c>
    </row>
    <row r="2805" spans="1:7" x14ac:dyDescent="0.2">
      <c r="A2805" s="18" t="s">
        <v>89</v>
      </c>
      <c r="B2805" s="18" t="s">
        <v>213</v>
      </c>
      <c r="C2805" s="18" t="s">
        <v>216</v>
      </c>
      <c r="D2805" s="18">
        <v>84</v>
      </c>
      <c r="E2805" s="18" t="s">
        <v>49</v>
      </c>
      <c r="F2805" s="18" t="s">
        <v>36</v>
      </c>
      <c r="G2805" s="18">
        <v>109</v>
      </c>
    </row>
    <row r="2806" spans="1:7" x14ac:dyDescent="0.2">
      <c r="A2806" s="18" t="s">
        <v>89</v>
      </c>
      <c r="B2806" s="18" t="s">
        <v>213</v>
      </c>
      <c r="C2806" s="18" t="s">
        <v>216</v>
      </c>
      <c r="D2806" s="18">
        <v>85</v>
      </c>
      <c r="E2806" s="18" t="s">
        <v>64</v>
      </c>
      <c r="F2806" s="18" t="s">
        <v>36</v>
      </c>
      <c r="G2806" s="18">
        <v>247</v>
      </c>
    </row>
    <row r="2807" spans="1:7" x14ac:dyDescent="0.2">
      <c r="A2807" s="18" t="s">
        <v>89</v>
      </c>
      <c r="B2807" s="18" t="s">
        <v>213</v>
      </c>
      <c r="C2807" s="18" t="s">
        <v>216</v>
      </c>
      <c r="D2807" s="18">
        <v>90</v>
      </c>
      <c r="E2807" s="18" t="s">
        <v>169</v>
      </c>
      <c r="F2807" s="18" t="s">
        <v>36</v>
      </c>
      <c r="G2807" s="18">
        <v>217</v>
      </c>
    </row>
    <row r="2808" spans="1:7" x14ac:dyDescent="0.2">
      <c r="A2808" s="18" t="s">
        <v>89</v>
      </c>
      <c r="B2808" s="18" t="s">
        <v>213</v>
      </c>
      <c r="C2808" s="18" t="s">
        <v>216</v>
      </c>
      <c r="D2808" s="18">
        <v>91</v>
      </c>
      <c r="E2808" s="18" t="s">
        <v>51</v>
      </c>
      <c r="F2808" s="18" t="s">
        <v>36</v>
      </c>
      <c r="G2808" s="18">
        <v>89</v>
      </c>
    </row>
    <row r="2809" spans="1:7" x14ac:dyDescent="0.2">
      <c r="A2809" s="18" t="s">
        <v>89</v>
      </c>
      <c r="B2809" s="18" t="s">
        <v>213</v>
      </c>
      <c r="C2809" s="18" t="s">
        <v>216</v>
      </c>
      <c r="D2809" s="18">
        <v>92</v>
      </c>
      <c r="E2809" s="18" t="s">
        <v>170</v>
      </c>
      <c r="F2809" s="18" t="s">
        <v>36</v>
      </c>
      <c r="G2809" s="18">
        <v>10</v>
      </c>
    </row>
    <row r="2810" spans="1:7" x14ac:dyDescent="0.2">
      <c r="A2810" s="18" t="s">
        <v>89</v>
      </c>
      <c r="B2810" s="18" t="s">
        <v>213</v>
      </c>
      <c r="C2810" s="18" t="s">
        <v>216</v>
      </c>
      <c r="D2810" s="18">
        <v>93</v>
      </c>
      <c r="E2810" s="18" t="s">
        <v>75</v>
      </c>
      <c r="F2810" s="18" t="s">
        <v>36</v>
      </c>
      <c r="G2810" s="18">
        <v>19</v>
      </c>
    </row>
    <row r="2811" spans="1:7" x14ac:dyDescent="0.2">
      <c r="A2811" s="18" t="s">
        <v>89</v>
      </c>
      <c r="B2811" s="18" t="s">
        <v>213</v>
      </c>
      <c r="C2811" s="18" t="s">
        <v>216</v>
      </c>
      <c r="D2811" s="18">
        <v>94</v>
      </c>
      <c r="E2811" s="18" t="s">
        <v>80</v>
      </c>
      <c r="F2811" s="18" t="s">
        <v>36</v>
      </c>
      <c r="G2811" s="18">
        <v>96</v>
      </c>
    </row>
    <row r="2812" spans="1:7" x14ac:dyDescent="0.2">
      <c r="A2812" s="18" t="s">
        <v>89</v>
      </c>
      <c r="B2812" s="18" t="s">
        <v>213</v>
      </c>
      <c r="C2812" s="18" t="s">
        <v>216</v>
      </c>
      <c r="D2812" s="18">
        <v>95</v>
      </c>
      <c r="E2812" s="18" t="s">
        <v>64</v>
      </c>
      <c r="F2812" s="18" t="s">
        <v>36</v>
      </c>
      <c r="G2812" s="18">
        <v>142</v>
      </c>
    </row>
    <row r="2813" spans="1:7" x14ac:dyDescent="0.2">
      <c r="A2813" s="18" t="s">
        <v>89</v>
      </c>
      <c r="B2813" s="18" t="s">
        <v>213</v>
      </c>
      <c r="C2813" s="18" t="s">
        <v>217</v>
      </c>
      <c r="D2813" s="18">
        <v>10</v>
      </c>
      <c r="E2813" s="18" t="s">
        <v>32</v>
      </c>
      <c r="F2813" s="18" t="s">
        <v>33</v>
      </c>
      <c r="G2813" s="18">
        <v>518</v>
      </c>
    </row>
    <row r="2814" spans="1:7" x14ac:dyDescent="0.2">
      <c r="A2814" s="18" t="s">
        <v>89</v>
      </c>
      <c r="B2814" s="18" t="s">
        <v>213</v>
      </c>
      <c r="C2814" s="18" t="s">
        <v>217</v>
      </c>
      <c r="D2814" s="18">
        <v>100</v>
      </c>
      <c r="E2814" s="18" t="s">
        <v>167</v>
      </c>
      <c r="F2814" s="18" t="s">
        <v>36</v>
      </c>
      <c r="G2814" s="18">
        <v>3650</v>
      </c>
    </row>
    <row r="2815" spans="1:7" x14ac:dyDescent="0.2">
      <c r="A2815" s="18" t="s">
        <v>89</v>
      </c>
      <c r="B2815" s="18" t="s">
        <v>213</v>
      </c>
      <c r="C2815" s="18" t="s">
        <v>217</v>
      </c>
      <c r="D2815" s="18">
        <v>11</v>
      </c>
      <c r="E2815" s="18" t="s">
        <v>134</v>
      </c>
      <c r="F2815" s="18" t="s">
        <v>33</v>
      </c>
      <c r="G2815" s="18">
        <v>194</v>
      </c>
    </row>
    <row r="2816" spans="1:7" x14ac:dyDescent="0.2">
      <c r="A2816" s="18" t="s">
        <v>89</v>
      </c>
      <c r="B2816" s="18" t="s">
        <v>213</v>
      </c>
      <c r="C2816" s="18" t="s">
        <v>217</v>
      </c>
      <c r="D2816" s="18">
        <v>110</v>
      </c>
      <c r="E2816" s="18" t="s">
        <v>54</v>
      </c>
      <c r="F2816" s="18" t="s">
        <v>55</v>
      </c>
      <c r="G2816" s="18">
        <v>295</v>
      </c>
    </row>
    <row r="2817" spans="1:7" x14ac:dyDescent="0.2">
      <c r="A2817" s="18" t="s">
        <v>89</v>
      </c>
      <c r="B2817" s="18" t="s">
        <v>213</v>
      </c>
      <c r="C2817" s="18" t="s">
        <v>217</v>
      </c>
      <c r="D2817" s="18">
        <v>111</v>
      </c>
      <c r="E2817" s="18" t="s">
        <v>56</v>
      </c>
      <c r="F2817" s="18" t="s">
        <v>55</v>
      </c>
      <c r="G2817" s="18">
        <v>699</v>
      </c>
    </row>
    <row r="2818" spans="1:7" x14ac:dyDescent="0.2">
      <c r="A2818" s="18" t="s">
        <v>89</v>
      </c>
      <c r="B2818" s="18" t="s">
        <v>213</v>
      </c>
      <c r="C2818" s="18" t="s">
        <v>217</v>
      </c>
      <c r="D2818" s="18">
        <v>112</v>
      </c>
      <c r="E2818" s="18" t="s">
        <v>57</v>
      </c>
      <c r="F2818" s="18" t="s">
        <v>55</v>
      </c>
      <c r="G2818" s="18">
        <v>469</v>
      </c>
    </row>
    <row r="2819" spans="1:7" x14ac:dyDescent="0.2">
      <c r="A2819" s="18" t="s">
        <v>89</v>
      </c>
      <c r="B2819" s="18" t="s">
        <v>213</v>
      </c>
      <c r="C2819" s="18" t="s">
        <v>217</v>
      </c>
      <c r="D2819" s="18">
        <v>113</v>
      </c>
      <c r="E2819" s="18" t="s">
        <v>73</v>
      </c>
      <c r="F2819" s="18" t="s">
        <v>55</v>
      </c>
      <c r="G2819" s="18">
        <v>908</v>
      </c>
    </row>
    <row r="2820" spans="1:7" x14ac:dyDescent="0.2">
      <c r="A2820" s="18" t="s">
        <v>89</v>
      </c>
      <c r="B2820" s="18" t="s">
        <v>213</v>
      </c>
      <c r="C2820" s="18" t="s">
        <v>217</v>
      </c>
      <c r="D2820" s="18">
        <v>120</v>
      </c>
      <c r="E2820" s="18" t="s">
        <v>58</v>
      </c>
      <c r="F2820" s="18" t="s">
        <v>55</v>
      </c>
      <c r="G2820" s="18">
        <v>568</v>
      </c>
    </row>
    <row r="2821" spans="1:7" x14ac:dyDescent="0.2">
      <c r="A2821" s="18" t="s">
        <v>89</v>
      </c>
      <c r="B2821" s="18" t="s">
        <v>213</v>
      </c>
      <c r="C2821" s="18" t="s">
        <v>217</v>
      </c>
      <c r="D2821" s="18">
        <v>121</v>
      </c>
      <c r="E2821" s="18" t="s">
        <v>59</v>
      </c>
      <c r="F2821" s="18" t="s">
        <v>55</v>
      </c>
      <c r="G2821" s="18">
        <v>1525</v>
      </c>
    </row>
    <row r="2822" spans="1:7" x14ac:dyDescent="0.2">
      <c r="A2822" s="18" t="s">
        <v>89</v>
      </c>
      <c r="B2822" s="18" t="s">
        <v>213</v>
      </c>
      <c r="C2822" s="18" t="s">
        <v>217</v>
      </c>
      <c r="D2822" s="18">
        <v>122</v>
      </c>
      <c r="E2822" s="18" t="s">
        <v>74</v>
      </c>
      <c r="F2822" s="18" t="s">
        <v>55</v>
      </c>
      <c r="G2822" s="18">
        <v>121</v>
      </c>
    </row>
    <row r="2823" spans="1:7" x14ac:dyDescent="0.2">
      <c r="A2823" s="18" t="s">
        <v>89</v>
      </c>
      <c r="B2823" s="18" t="s">
        <v>213</v>
      </c>
      <c r="C2823" s="18" t="s">
        <v>217</v>
      </c>
      <c r="D2823" s="18">
        <v>123</v>
      </c>
      <c r="E2823" s="18" t="s">
        <v>75</v>
      </c>
      <c r="F2823" s="18" t="s">
        <v>55</v>
      </c>
      <c r="G2823" s="18">
        <v>1406</v>
      </c>
    </row>
    <row r="2824" spans="1:7" x14ac:dyDescent="0.2">
      <c r="A2824" s="18" t="s">
        <v>89</v>
      </c>
      <c r="B2824" s="18" t="s">
        <v>213</v>
      </c>
      <c r="C2824" s="18" t="s">
        <v>217</v>
      </c>
      <c r="D2824" s="18">
        <v>13</v>
      </c>
      <c r="E2824" s="18" t="s">
        <v>135</v>
      </c>
      <c r="F2824" s="18" t="s">
        <v>33</v>
      </c>
      <c r="G2824" s="18">
        <v>857</v>
      </c>
    </row>
    <row r="2825" spans="1:7" x14ac:dyDescent="0.2">
      <c r="A2825" s="18" t="s">
        <v>89</v>
      </c>
      <c r="B2825" s="18" t="s">
        <v>213</v>
      </c>
      <c r="C2825" s="18" t="s">
        <v>217</v>
      </c>
      <c r="D2825" s="18">
        <v>130</v>
      </c>
      <c r="E2825" s="18" t="s">
        <v>60</v>
      </c>
      <c r="F2825" s="18" t="s">
        <v>55</v>
      </c>
      <c r="G2825" s="18">
        <v>2694</v>
      </c>
    </row>
    <row r="2826" spans="1:7" x14ac:dyDescent="0.2">
      <c r="A2826" s="18" t="s">
        <v>89</v>
      </c>
      <c r="B2826" s="18" t="s">
        <v>213</v>
      </c>
      <c r="C2826" s="18" t="s">
        <v>217</v>
      </c>
      <c r="D2826" s="18">
        <v>131</v>
      </c>
      <c r="E2826" s="18" t="s">
        <v>61</v>
      </c>
      <c r="F2826" s="18" t="s">
        <v>55</v>
      </c>
      <c r="G2826" s="18">
        <v>43</v>
      </c>
    </row>
    <row r="2827" spans="1:7" x14ac:dyDescent="0.2">
      <c r="A2827" s="18" t="s">
        <v>89</v>
      </c>
      <c r="B2827" s="18" t="s">
        <v>213</v>
      </c>
      <c r="C2827" s="18" t="s">
        <v>217</v>
      </c>
      <c r="D2827" s="18">
        <v>132</v>
      </c>
      <c r="E2827" s="18" t="s">
        <v>46</v>
      </c>
      <c r="F2827" s="18" t="s">
        <v>55</v>
      </c>
      <c r="G2827" s="18">
        <v>1184</v>
      </c>
    </row>
    <row r="2828" spans="1:7" x14ac:dyDescent="0.2">
      <c r="A2828" s="18" t="s">
        <v>89</v>
      </c>
      <c r="B2828" s="18" t="s">
        <v>213</v>
      </c>
      <c r="C2828" s="18" t="s">
        <v>217</v>
      </c>
      <c r="D2828" s="18">
        <v>133</v>
      </c>
      <c r="E2828" s="18" t="s">
        <v>62</v>
      </c>
      <c r="F2828" s="18" t="s">
        <v>55</v>
      </c>
      <c r="G2828" s="18">
        <v>471</v>
      </c>
    </row>
    <row r="2829" spans="1:7" x14ac:dyDescent="0.2">
      <c r="A2829" s="18" t="s">
        <v>89</v>
      </c>
      <c r="B2829" s="18" t="s">
        <v>213</v>
      </c>
      <c r="C2829" s="18" t="s">
        <v>217</v>
      </c>
      <c r="D2829" s="18">
        <v>134</v>
      </c>
      <c r="E2829" s="18" t="s">
        <v>76</v>
      </c>
      <c r="F2829" s="18" t="s">
        <v>55</v>
      </c>
      <c r="G2829" s="18">
        <v>748</v>
      </c>
    </row>
    <row r="2830" spans="1:7" x14ac:dyDescent="0.2">
      <c r="A2830" s="18" t="s">
        <v>89</v>
      </c>
      <c r="B2830" s="18" t="s">
        <v>213</v>
      </c>
      <c r="C2830" s="18" t="s">
        <v>217</v>
      </c>
      <c r="D2830" s="18">
        <v>135</v>
      </c>
      <c r="E2830" s="18" t="s">
        <v>79</v>
      </c>
      <c r="F2830" s="18" t="s">
        <v>55</v>
      </c>
      <c r="G2830" s="18">
        <v>102</v>
      </c>
    </row>
    <row r="2831" spans="1:7" x14ac:dyDescent="0.2">
      <c r="A2831" s="18" t="s">
        <v>89</v>
      </c>
      <c r="B2831" s="18" t="s">
        <v>213</v>
      </c>
      <c r="C2831" s="18" t="s">
        <v>217</v>
      </c>
      <c r="D2831" s="18">
        <v>14</v>
      </c>
      <c r="E2831" s="18" t="s">
        <v>75</v>
      </c>
      <c r="F2831" s="18" t="s">
        <v>33</v>
      </c>
      <c r="G2831" s="18">
        <v>5</v>
      </c>
    </row>
    <row r="2832" spans="1:7" x14ac:dyDescent="0.2">
      <c r="A2832" s="18" t="s">
        <v>89</v>
      </c>
      <c r="B2832" s="18" t="s">
        <v>213</v>
      </c>
      <c r="C2832" s="18" t="s">
        <v>217</v>
      </c>
      <c r="D2832" s="18">
        <v>140</v>
      </c>
      <c r="E2832" s="18" t="s">
        <v>63</v>
      </c>
      <c r="F2832" s="18" t="s">
        <v>55</v>
      </c>
      <c r="G2832" s="18">
        <v>156</v>
      </c>
    </row>
    <row r="2833" spans="1:7" x14ac:dyDescent="0.2">
      <c r="A2833" s="18" t="s">
        <v>89</v>
      </c>
      <c r="B2833" s="18" t="s">
        <v>213</v>
      </c>
      <c r="C2833" s="18" t="s">
        <v>217</v>
      </c>
      <c r="D2833" s="18">
        <v>141</v>
      </c>
      <c r="E2833" s="18" t="s">
        <v>64</v>
      </c>
      <c r="F2833" s="18" t="s">
        <v>55</v>
      </c>
      <c r="G2833" s="18">
        <v>2669</v>
      </c>
    </row>
    <row r="2834" spans="1:7" x14ac:dyDescent="0.2">
      <c r="A2834" s="18" t="s">
        <v>89</v>
      </c>
      <c r="B2834" s="18" t="s">
        <v>213</v>
      </c>
      <c r="C2834" s="18" t="s">
        <v>217</v>
      </c>
      <c r="D2834" s="18">
        <v>142</v>
      </c>
      <c r="E2834" s="18" t="s">
        <v>117</v>
      </c>
      <c r="F2834" s="18" t="s">
        <v>55</v>
      </c>
      <c r="G2834" s="18">
        <v>1490</v>
      </c>
    </row>
    <row r="2835" spans="1:7" x14ac:dyDescent="0.2">
      <c r="A2835" s="18" t="s">
        <v>89</v>
      </c>
      <c r="B2835" s="18" t="s">
        <v>213</v>
      </c>
      <c r="C2835" s="18" t="s">
        <v>217</v>
      </c>
      <c r="D2835" s="18">
        <v>143</v>
      </c>
      <c r="E2835" s="18" t="s">
        <v>77</v>
      </c>
      <c r="F2835" s="18" t="s">
        <v>55</v>
      </c>
      <c r="G2835" s="18">
        <v>305</v>
      </c>
    </row>
    <row r="2836" spans="1:7" x14ac:dyDescent="0.2">
      <c r="A2836" s="18" t="s">
        <v>89</v>
      </c>
      <c r="B2836" s="18" t="s">
        <v>213</v>
      </c>
      <c r="C2836" s="18" t="s">
        <v>217</v>
      </c>
      <c r="D2836" s="18">
        <v>144</v>
      </c>
      <c r="E2836" s="18" t="s">
        <v>81</v>
      </c>
      <c r="F2836" s="18" t="s">
        <v>55</v>
      </c>
      <c r="G2836" s="18">
        <v>357</v>
      </c>
    </row>
    <row r="2837" spans="1:7" x14ac:dyDescent="0.2">
      <c r="A2837" s="18" t="s">
        <v>89</v>
      </c>
      <c r="B2837" s="18" t="s">
        <v>213</v>
      </c>
      <c r="C2837" s="18" t="s">
        <v>217</v>
      </c>
      <c r="D2837" s="18">
        <v>15</v>
      </c>
      <c r="E2837" s="18" t="s">
        <v>64</v>
      </c>
      <c r="F2837" s="18" t="s">
        <v>33</v>
      </c>
      <c r="G2837" s="18">
        <v>81</v>
      </c>
    </row>
    <row r="2838" spans="1:7" x14ac:dyDescent="0.2">
      <c r="A2838" s="18" t="s">
        <v>89</v>
      </c>
      <c r="B2838" s="18" t="s">
        <v>213</v>
      </c>
      <c r="C2838" s="18" t="s">
        <v>217</v>
      </c>
      <c r="D2838" s="18">
        <v>20</v>
      </c>
      <c r="E2838" s="18" t="s">
        <v>35</v>
      </c>
      <c r="F2838" s="18" t="s">
        <v>36</v>
      </c>
      <c r="G2838" s="18">
        <v>3941</v>
      </c>
    </row>
    <row r="2839" spans="1:7" x14ac:dyDescent="0.2">
      <c r="A2839" s="18" t="s">
        <v>89</v>
      </c>
      <c r="B2839" s="18" t="s">
        <v>213</v>
      </c>
      <c r="C2839" s="18" t="s">
        <v>217</v>
      </c>
      <c r="D2839" s="18">
        <v>21</v>
      </c>
      <c r="E2839" s="18" t="s">
        <v>37</v>
      </c>
      <c r="F2839" s="18" t="s">
        <v>36</v>
      </c>
      <c r="G2839" s="18">
        <v>2355</v>
      </c>
    </row>
    <row r="2840" spans="1:7" x14ac:dyDescent="0.2">
      <c r="A2840" s="18" t="s">
        <v>89</v>
      </c>
      <c r="B2840" s="18" t="s">
        <v>213</v>
      </c>
      <c r="C2840" s="18" t="s">
        <v>217</v>
      </c>
      <c r="D2840" s="18">
        <v>22</v>
      </c>
      <c r="E2840" s="18" t="s">
        <v>38</v>
      </c>
      <c r="F2840" s="18" t="s">
        <v>36</v>
      </c>
      <c r="G2840" s="18">
        <v>1579</v>
      </c>
    </row>
    <row r="2841" spans="1:7" x14ac:dyDescent="0.2">
      <c r="A2841" s="18" t="s">
        <v>89</v>
      </c>
      <c r="B2841" s="18" t="s">
        <v>213</v>
      </c>
      <c r="C2841" s="18" t="s">
        <v>217</v>
      </c>
      <c r="D2841" s="18">
        <v>23</v>
      </c>
      <c r="E2841" s="18" t="s">
        <v>39</v>
      </c>
      <c r="F2841" s="18" t="s">
        <v>36</v>
      </c>
      <c r="G2841" s="18">
        <v>9523</v>
      </c>
    </row>
    <row r="2842" spans="1:7" x14ac:dyDescent="0.2">
      <c r="A2842" s="18" t="s">
        <v>89</v>
      </c>
      <c r="B2842" s="18" t="s">
        <v>213</v>
      </c>
      <c r="C2842" s="18" t="s">
        <v>217</v>
      </c>
      <c r="D2842" s="18">
        <v>24</v>
      </c>
      <c r="E2842" s="18" t="s">
        <v>64</v>
      </c>
      <c r="F2842" s="18" t="s">
        <v>36</v>
      </c>
      <c r="G2842" s="18">
        <v>1164</v>
      </c>
    </row>
    <row r="2843" spans="1:7" x14ac:dyDescent="0.2">
      <c r="A2843" s="18" t="s">
        <v>89</v>
      </c>
      <c r="B2843" s="18" t="s">
        <v>213</v>
      </c>
      <c r="C2843" s="18" t="s">
        <v>217</v>
      </c>
      <c r="D2843" s="18">
        <v>25</v>
      </c>
      <c r="E2843" s="18" t="s">
        <v>35</v>
      </c>
      <c r="F2843" s="18" t="s">
        <v>36</v>
      </c>
      <c r="G2843" s="18">
        <v>26</v>
      </c>
    </row>
    <row r="2844" spans="1:7" x14ac:dyDescent="0.2">
      <c r="A2844" s="18" t="s">
        <v>89</v>
      </c>
      <c r="B2844" s="18" t="s">
        <v>213</v>
      </c>
      <c r="C2844" s="18" t="s">
        <v>217</v>
      </c>
      <c r="D2844" s="18">
        <v>26</v>
      </c>
      <c r="E2844" s="18" t="s">
        <v>64</v>
      </c>
      <c r="F2844" s="18" t="s">
        <v>36</v>
      </c>
      <c r="G2844" s="18">
        <v>6</v>
      </c>
    </row>
    <row r="2845" spans="1:7" x14ac:dyDescent="0.2">
      <c r="A2845" s="18" t="s">
        <v>89</v>
      </c>
      <c r="B2845" s="18" t="s">
        <v>213</v>
      </c>
      <c r="C2845" s="18" t="s">
        <v>217</v>
      </c>
      <c r="D2845" s="18">
        <v>30</v>
      </c>
      <c r="E2845" s="18" t="s">
        <v>40</v>
      </c>
      <c r="F2845" s="18" t="s">
        <v>36</v>
      </c>
      <c r="G2845" s="18">
        <v>432</v>
      </c>
    </row>
    <row r="2846" spans="1:7" x14ac:dyDescent="0.2">
      <c r="A2846" s="18" t="s">
        <v>89</v>
      </c>
      <c r="B2846" s="18" t="s">
        <v>213</v>
      </c>
      <c r="C2846" s="18" t="s">
        <v>217</v>
      </c>
      <c r="D2846" s="18">
        <v>31</v>
      </c>
      <c r="E2846" s="18" t="s">
        <v>41</v>
      </c>
      <c r="F2846" s="18" t="s">
        <v>36</v>
      </c>
      <c r="G2846" s="18">
        <v>7923</v>
      </c>
    </row>
    <row r="2847" spans="1:7" x14ac:dyDescent="0.2">
      <c r="A2847" s="18" t="s">
        <v>89</v>
      </c>
      <c r="B2847" s="18" t="s">
        <v>213</v>
      </c>
      <c r="C2847" s="18" t="s">
        <v>217</v>
      </c>
      <c r="D2847" s="18">
        <v>32</v>
      </c>
      <c r="E2847" s="18" t="s">
        <v>42</v>
      </c>
      <c r="F2847" s="18" t="s">
        <v>36</v>
      </c>
      <c r="G2847" s="18">
        <v>104</v>
      </c>
    </row>
    <row r="2848" spans="1:7" x14ac:dyDescent="0.2">
      <c r="A2848" s="18" t="s">
        <v>89</v>
      </c>
      <c r="B2848" s="18" t="s">
        <v>213</v>
      </c>
      <c r="C2848" s="18" t="s">
        <v>217</v>
      </c>
      <c r="D2848" s="18">
        <v>33</v>
      </c>
      <c r="E2848" s="18" t="s">
        <v>43</v>
      </c>
      <c r="F2848" s="18" t="s">
        <v>36</v>
      </c>
      <c r="G2848" s="18">
        <v>116</v>
      </c>
    </row>
    <row r="2849" spans="1:7" x14ac:dyDescent="0.2">
      <c r="A2849" s="18" t="s">
        <v>89</v>
      </c>
      <c r="B2849" s="18" t="s">
        <v>213</v>
      </c>
      <c r="C2849" s="18" t="s">
        <v>217</v>
      </c>
      <c r="D2849" s="18">
        <v>34</v>
      </c>
      <c r="E2849" s="18" t="s">
        <v>44</v>
      </c>
      <c r="F2849" s="18" t="s">
        <v>36</v>
      </c>
      <c r="G2849" s="18">
        <v>21</v>
      </c>
    </row>
    <row r="2850" spans="1:7" x14ac:dyDescent="0.2">
      <c r="A2850" s="18" t="s">
        <v>89</v>
      </c>
      <c r="B2850" s="18" t="s">
        <v>213</v>
      </c>
      <c r="C2850" s="18" t="s">
        <v>217</v>
      </c>
      <c r="D2850" s="18">
        <v>35</v>
      </c>
      <c r="E2850" s="18" t="s">
        <v>79</v>
      </c>
      <c r="F2850" s="18" t="s">
        <v>36</v>
      </c>
      <c r="G2850" s="18">
        <v>361</v>
      </c>
    </row>
    <row r="2851" spans="1:7" x14ac:dyDescent="0.2">
      <c r="A2851" s="18" t="s">
        <v>89</v>
      </c>
      <c r="B2851" s="18" t="s">
        <v>213</v>
      </c>
      <c r="C2851" s="18" t="s">
        <v>217</v>
      </c>
      <c r="D2851" s="18">
        <v>36</v>
      </c>
      <c r="E2851" s="18" t="s">
        <v>64</v>
      </c>
      <c r="F2851" s="18" t="s">
        <v>36</v>
      </c>
      <c r="G2851" s="18">
        <v>587</v>
      </c>
    </row>
    <row r="2852" spans="1:7" x14ac:dyDescent="0.2">
      <c r="A2852" s="18" t="s">
        <v>89</v>
      </c>
      <c r="B2852" s="18" t="s">
        <v>213</v>
      </c>
      <c r="C2852" s="18" t="s">
        <v>217</v>
      </c>
      <c r="D2852" s="18">
        <v>40</v>
      </c>
      <c r="E2852" s="18" t="s">
        <v>40</v>
      </c>
      <c r="F2852" s="18" t="s">
        <v>36</v>
      </c>
      <c r="G2852" s="18">
        <v>12</v>
      </c>
    </row>
    <row r="2853" spans="1:7" x14ac:dyDescent="0.2">
      <c r="A2853" s="18" t="s">
        <v>89</v>
      </c>
      <c r="B2853" s="18" t="s">
        <v>213</v>
      </c>
      <c r="C2853" s="18" t="s">
        <v>217</v>
      </c>
      <c r="D2853" s="18">
        <v>41</v>
      </c>
      <c r="E2853" s="18" t="s">
        <v>41</v>
      </c>
      <c r="F2853" s="18" t="s">
        <v>36</v>
      </c>
      <c r="G2853" s="18">
        <v>162</v>
      </c>
    </row>
    <row r="2854" spans="1:7" x14ac:dyDescent="0.2">
      <c r="A2854" s="18" t="s">
        <v>89</v>
      </c>
      <c r="B2854" s="18" t="s">
        <v>213</v>
      </c>
      <c r="C2854" s="18" t="s">
        <v>217</v>
      </c>
      <c r="D2854" s="18">
        <v>42</v>
      </c>
      <c r="E2854" s="18" t="s">
        <v>42</v>
      </c>
      <c r="F2854" s="18" t="s">
        <v>36</v>
      </c>
      <c r="G2854" s="18">
        <v>13</v>
      </c>
    </row>
    <row r="2855" spans="1:7" x14ac:dyDescent="0.2">
      <c r="A2855" s="18" t="s">
        <v>89</v>
      </c>
      <c r="B2855" s="18" t="s">
        <v>213</v>
      </c>
      <c r="C2855" s="18" t="s">
        <v>217</v>
      </c>
      <c r="D2855" s="18">
        <v>43</v>
      </c>
      <c r="E2855" s="18" t="s">
        <v>43</v>
      </c>
      <c r="F2855" s="18" t="s">
        <v>36</v>
      </c>
      <c r="G2855" s="18">
        <v>3</v>
      </c>
    </row>
    <row r="2856" spans="1:7" x14ac:dyDescent="0.2">
      <c r="A2856" s="18" t="s">
        <v>89</v>
      </c>
      <c r="B2856" s="18" t="s">
        <v>213</v>
      </c>
      <c r="C2856" s="18" t="s">
        <v>217</v>
      </c>
      <c r="D2856" s="18">
        <v>44</v>
      </c>
      <c r="E2856" s="18" t="s">
        <v>44</v>
      </c>
      <c r="F2856" s="18" t="s">
        <v>36</v>
      </c>
      <c r="G2856" s="18">
        <v>1</v>
      </c>
    </row>
    <row r="2857" spans="1:7" x14ac:dyDescent="0.2">
      <c r="A2857" s="18" t="s">
        <v>89</v>
      </c>
      <c r="B2857" s="18" t="s">
        <v>213</v>
      </c>
      <c r="C2857" s="18" t="s">
        <v>217</v>
      </c>
      <c r="D2857" s="18">
        <v>45</v>
      </c>
      <c r="E2857" s="18" t="s">
        <v>79</v>
      </c>
      <c r="F2857" s="18" t="s">
        <v>36</v>
      </c>
      <c r="G2857" s="18">
        <v>15</v>
      </c>
    </row>
    <row r="2858" spans="1:7" x14ac:dyDescent="0.2">
      <c r="A2858" s="18" t="s">
        <v>89</v>
      </c>
      <c r="B2858" s="18" t="s">
        <v>213</v>
      </c>
      <c r="C2858" s="18" t="s">
        <v>217</v>
      </c>
      <c r="D2858" s="18">
        <v>46</v>
      </c>
      <c r="E2858" s="18" t="s">
        <v>64</v>
      </c>
      <c r="F2858" s="18" t="s">
        <v>36</v>
      </c>
      <c r="G2858" s="18">
        <v>44</v>
      </c>
    </row>
    <row r="2859" spans="1:7" x14ac:dyDescent="0.2">
      <c r="A2859" s="18" t="s">
        <v>89</v>
      </c>
      <c r="B2859" s="18" t="s">
        <v>213</v>
      </c>
      <c r="C2859" s="18" t="s">
        <v>217</v>
      </c>
      <c r="D2859" s="18">
        <v>50</v>
      </c>
      <c r="E2859" s="18" t="s">
        <v>40</v>
      </c>
      <c r="F2859" s="18" t="s">
        <v>36</v>
      </c>
      <c r="G2859" s="18">
        <v>14</v>
      </c>
    </row>
    <row r="2860" spans="1:7" x14ac:dyDescent="0.2">
      <c r="A2860" s="18" t="s">
        <v>89</v>
      </c>
      <c r="B2860" s="18" t="s">
        <v>213</v>
      </c>
      <c r="C2860" s="18" t="s">
        <v>217</v>
      </c>
      <c r="D2860" s="18">
        <v>51</v>
      </c>
      <c r="E2860" s="18" t="s">
        <v>41</v>
      </c>
      <c r="F2860" s="18" t="s">
        <v>36</v>
      </c>
      <c r="G2860" s="18">
        <v>226</v>
      </c>
    </row>
    <row r="2861" spans="1:7" x14ac:dyDescent="0.2">
      <c r="A2861" s="18" t="s">
        <v>89</v>
      </c>
      <c r="B2861" s="18" t="s">
        <v>213</v>
      </c>
      <c r="C2861" s="18" t="s">
        <v>217</v>
      </c>
      <c r="D2861" s="18">
        <v>52</v>
      </c>
      <c r="E2861" s="18" t="s">
        <v>42</v>
      </c>
      <c r="F2861" s="18" t="s">
        <v>36</v>
      </c>
      <c r="G2861" s="18">
        <v>13</v>
      </c>
    </row>
    <row r="2862" spans="1:7" x14ac:dyDescent="0.2">
      <c r="A2862" s="18" t="s">
        <v>89</v>
      </c>
      <c r="B2862" s="18" t="s">
        <v>213</v>
      </c>
      <c r="C2862" s="18" t="s">
        <v>217</v>
      </c>
      <c r="D2862" s="18">
        <v>53</v>
      </c>
      <c r="E2862" s="18" t="s">
        <v>43</v>
      </c>
      <c r="F2862" s="18" t="s">
        <v>36</v>
      </c>
      <c r="G2862" s="18">
        <v>37</v>
      </c>
    </row>
    <row r="2863" spans="1:7" x14ac:dyDescent="0.2">
      <c r="A2863" s="18" t="s">
        <v>89</v>
      </c>
      <c r="B2863" s="18" t="s">
        <v>213</v>
      </c>
      <c r="C2863" s="18" t="s">
        <v>217</v>
      </c>
      <c r="D2863" s="18">
        <v>54</v>
      </c>
      <c r="E2863" s="18" t="s">
        <v>44</v>
      </c>
      <c r="F2863" s="18" t="s">
        <v>36</v>
      </c>
      <c r="G2863" s="18">
        <v>5</v>
      </c>
    </row>
    <row r="2864" spans="1:7" x14ac:dyDescent="0.2">
      <c r="A2864" s="18" t="s">
        <v>89</v>
      </c>
      <c r="B2864" s="18" t="s">
        <v>213</v>
      </c>
      <c r="C2864" s="18" t="s">
        <v>217</v>
      </c>
      <c r="D2864" s="18">
        <v>55</v>
      </c>
      <c r="E2864" s="18" t="s">
        <v>79</v>
      </c>
      <c r="F2864" s="18" t="s">
        <v>36</v>
      </c>
      <c r="G2864" s="18">
        <v>24</v>
      </c>
    </row>
    <row r="2865" spans="1:7" x14ac:dyDescent="0.2">
      <c r="A2865" s="18" t="s">
        <v>89</v>
      </c>
      <c r="B2865" s="18" t="s">
        <v>213</v>
      </c>
      <c r="C2865" s="18" t="s">
        <v>217</v>
      </c>
      <c r="D2865" s="18">
        <v>56</v>
      </c>
      <c r="E2865" s="18" t="s">
        <v>64</v>
      </c>
      <c r="F2865" s="18" t="s">
        <v>36</v>
      </c>
      <c r="G2865" s="18">
        <v>55</v>
      </c>
    </row>
    <row r="2866" spans="1:7" x14ac:dyDescent="0.2">
      <c r="A2866" s="18" t="s">
        <v>89</v>
      </c>
      <c r="B2866" s="18" t="s">
        <v>213</v>
      </c>
      <c r="C2866" s="18" t="s">
        <v>217</v>
      </c>
      <c r="D2866" s="18">
        <v>60</v>
      </c>
      <c r="E2866" s="18" t="s">
        <v>40</v>
      </c>
      <c r="F2866" s="18" t="s">
        <v>36</v>
      </c>
      <c r="G2866" s="18">
        <v>8</v>
      </c>
    </row>
    <row r="2867" spans="1:7" x14ac:dyDescent="0.2">
      <c r="A2867" s="18" t="s">
        <v>89</v>
      </c>
      <c r="B2867" s="18" t="s">
        <v>213</v>
      </c>
      <c r="C2867" s="18" t="s">
        <v>217</v>
      </c>
      <c r="D2867" s="18">
        <v>61</v>
      </c>
      <c r="E2867" s="18" t="s">
        <v>41</v>
      </c>
      <c r="F2867" s="18" t="s">
        <v>36</v>
      </c>
      <c r="G2867" s="18">
        <v>82</v>
      </c>
    </row>
    <row r="2868" spans="1:7" x14ac:dyDescent="0.2">
      <c r="A2868" s="18" t="s">
        <v>89</v>
      </c>
      <c r="B2868" s="18" t="s">
        <v>213</v>
      </c>
      <c r="C2868" s="18" t="s">
        <v>217</v>
      </c>
      <c r="D2868" s="18">
        <v>62</v>
      </c>
      <c r="E2868" s="18" t="s">
        <v>42</v>
      </c>
      <c r="F2868" s="18" t="s">
        <v>36</v>
      </c>
      <c r="G2868" s="18">
        <v>2</v>
      </c>
    </row>
    <row r="2869" spans="1:7" x14ac:dyDescent="0.2">
      <c r="A2869" s="18" t="s">
        <v>89</v>
      </c>
      <c r="B2869" s="18" t="s">
        <v>213</v>
      </c>
      <c r="C2869" s="18" t="s">
        <v>217</v>
      </c>
      <c r="D2869" s="18">
        <v>63</v>
      </c>
      <c r="E2869" s="18" t="s">
        <v>43</v>
      </c>
      <c r="F2869" s="18" t="s">
        <v>36</v>
      </c>
      <c r="G2869" s="18">
        <v>3</v>
      </c>
    </row>
    <row r="2870" spans="1:7" x14ac:dyDescent="0.2">
      <c r="A2870" s="18" t="s">
        <v>89</v>
      </c>
      <c r="B2870" s="18" t="s">
        <v>213</v>
      </c>
      <c r="C2870" s="18" t="s">
        <v>217</v>
      </c>
      <c r="D2870" s="18">
        <v>65</v>
      </c>
      <c r="E2870" s="18" t="s">
        <v>79</v>
      </c>
      <c r="F2870" s="18" t="s">
        <v>36</v>
      </c>
      <c r="G2870" s="18">
        <v>5</v>
      </c>
    </row>
    <row r="2871" spans="1:7" x14ac:dyDescent="0.2">
      <c r="A2871" s="18" t="s">
        <v>89</v>
      </c>
      <c r="B2871" s="18" t="s">
        <v>213</v>
      </c>
      <c r="C2871" s="18" t="s">
        <v>217</v>
      </c>
      <c r="D2871" s="18">
        <v>66</v>
      </c>
      <c r="E2871" s="18" t="s">
        <v>64</v>
      </c>
      <c r="F2871" s="18" t="s">
        <v>36</v>
      </c>
      <c r="G2871" s="18">
        <v>12</v>
      </c>
    </row>
    <row r="2872" spans="1:7" x14ac:dyDescent="0.2">
      <c r="A2872" s="18" t="s">
        <v>89</v>
      </c>
      <c r="B2872" s="18" t="s">
        <v>213</v>
      </c>
      <c r="C2872" s="18" t="s">
        <v>217</v>
      </c>
      <c r="D2872" s="18">
        <v>70</v>
      </c>
      <c r="E2872" s="18" t="s">
        <v>40</v>
      </c>
      <c r="F2872" s="18" t="s">
        <v>36</v>
      </c>
      <c r="G2872" s="18">
        <v>145</v>
      </c>
    </row>
    <row r="2873" spans="1:7" x14ac:dyDescent="0.2">
      <c r="A2873" s="18" t="s">
        <v>89</v>
      </c>
      <c r="B2873" s="18" t="s">
        <v>213</v>
      </c>
      <c r="C2873" s="18" t="s">
        <v>217</v>
      </c>
      <c r="D2873" s="18">
        <v>71</v>
      </c>
      <c r="E2873" s="18" t="s">
        <v>41</v>
      </c>
      <c r="F2873" s="18" t="s">
        <v>36</v>
      </c>
      <c r="G2873" s="18">
        <v>3140</v>
      </c>
    </row>
    <row r="2874" spans="1:7" x14ac:dyDescent="0.2">
      <c r="A2874" s="18" t="s">
        <v>89</v>
      </c>
      <c r="B2874" s="18" t="s">
        <v>213</v>
      </c>
      <c r="C2874" s="18" t="s">
        <v>217</v>
      </c>
      <c r="D2874" s="18">
        <v>72</v>
      </c>
      <c r="E2874" s="18" t="s">
        <v>42</v>
      </c>
      <c r="F2874" s="18" t="s">
        <v>36</v>
      </c>
      <c r="G2874" s="18">
        <v>61</v>
      </c>
    </row>
    <row r="2875" spans="1:7" x14ac:dyDescent="0.2">
      <c r="A2875" s="18" t="s">
        <v>89</v>
      </c>
      <c r="B2875" s="18" t="s">
        <v>213</v>
      </c>
      <c r="C2875" s="18" t="s">
        <v>217</v>
      </c>
      <c r="D2875" s="18">
        <v>73</v>
      </c>
      <c r="E2875" s="18" t="s">
        <v>43</v>
      </c>
      <c r="F2875" s="18" t="s">
        <v>36</v>
      </c>
      <c r="G2875" s="18">
        <v>22</v>
      </c>
    </row>
    <row r="2876" spans="1:7" x14ac:dyDescent="0.2">
      <c r="A2876" s="18" t="s">
        <v>89</v>
      </c>
      <c r="B2876" s="18" t="s">
        <v>213</v>
      </c>
      <c r="C2876" s="18" t="s">
        <v>217</v>
      </c>
      <c r="D2876" s="18">
        <v>74</v>
      </c>
      <c r="E2876" s="18" t="s">
        <v>44</v>
      </c>
      <c r="F2876" s="18" t="s">
        <v>36</v>
      </c>
      <c r="G2876" s="18">
        <v>14</v>
      </c>
    </row>
    <row r="2877" spans="1:7" x14ac:dyDescent="0.2">
      <c r="A2877" s="18" t="s">
        <v>89</v>
      </c>
      <c r="B2877" s="18" t="s">
        <v>213</v>
      </c>
      <c r="C2877" s="18" t="s">
        <v>217</v>
      </c>
      <c r="D2877" s="18">
        <v>75</v>
      </c>
      <c r="E2877" s="18" t="s">
        <v>79</v>
      </c>
      <c r="F2877" s="18" t="s">
        <v>36</v>
      </c>
      <c r="G2877" s="18">
        <v>203</v>
      </c>
    </row>
    <row r="2878" spans="1:7" x14ac:dyDescent="0.2">
      <c r="A2878" s="18" t="s">
        <v>89</v>
      </c>
      <c r="B2878" s="18" t="s">
        <v>213</v>
      </c>
      <c r="C2878" s="18" t="s">
        <v>217</v>
      </c>
      <c r="D2878" s="18">
        <v>76</v>
      </c>
      <c r="E2878" s="18" t="s">
        <v>64</v>
      </c>
      <c r="F2878" s="18" t="s">
        <v>36</v>
      </c>
      <c r="G2878" s="18">
        <v>380</v>
      </c>
    </row>
    <row r="2879" spans="1:7" x14ac:dyDescent="0.2">
      <c r="A2879" s="18" t="s">
        <v>89</v>
      </c>
      <c r="B2879" s="18" t="s">
        <v>213</v>
      </c>
      <c r="C2879" s="18" t="s">
        <v>217</v>
      </c>
      <c r="D2879" s="18">
        <v>80</v>
      </c>
      <c r="E2879" s="18" t="s">
        <v>168</v>
      </c>
      <c r="F2879" s="18" t="s">
        <v>36</v>
      </c>
      <c r="G2879" s="18">
        <v>264</v>
      </c>
    </row>
    <row r="2880" spans="1:7" x14ac:dyDescent="0.2">
      <c r="A2880" s="18" t="s">
        <v>89</v>
      </c>
      <c r="B2880" s="18" t="s">
        <v>213</v>
      </c>
      <c r="C2880" s="18" t="s">
        <v>217</v>
      </c>
      <c r="D2880" s="18">
        <v>81</v>
      </c>
      <c r="E2880" s="18" t="s">
        <v>46</v>
      </c>
      <c r="F2880" s="18" t="s">
        <v>36</v>
      </c>
      <c r="G2880" s="18">
        <v>1280</v>
      </c>
    </row>
    <row r="2881" spans="1:7" x14ac:dyDescent="0.2">
      <c r="A2881" s="18" t="s">
        <v>89</v>
      </c>
      <c r="B2881" s="18" t="s">
        <v>213</v>
      </c>
      <c r="C2881" s="18" t="s">
        <v>217</v>
      </c>
      <c r="D2881" s="18">
        <v>82</v>
      </c>
      <c r="E2881" s="18" t="s">
        <v>47</v>
      </c>
      <c r="F2881" s="18" t="s">
        <v>36</v>
      </c>
      <c r="G2881" s="18">
        <v>723</v>
      </c>
    </row>
    <row r="2882" spans="1:7" x14ac:dyDescent="0.2">
      <c r="A2882" s="18" t="s">
        <v>89</v>
      </c>
      <c r="B2882" s="18" t="s">
        <v>213</v>
      </c>
      <c r="C2882" s="18" t="s">
        <v>217</v>
      </c>
      <c r="D2882" s="18">
        <v>83</v>
      </c>
      <c r="E2882" s="18" t="s">
        <v>48</v>
      </c>
      <c r="F2882" s="18" t="s">
        <v>36</v>
      </c>
      <c r="G2882" s="18">
        <v>2364</v>
      </c>
    </row>
    <row r="2883" spans="1:7" x14ac:dyDescent="0.2">
      <c r="A2883" s="18" t="s">
        <v>89</v>
      </c>
      <c r="B2883" s="18" t="s">
        <v>213</v>
      </c>
      <c r="C2883" s="18" t="s">
        <v>217</v>
      </c>
      <c r="D2883" s="18">
        <v>84</v>
      </c>
      <c r="E2883" s="18" t="s">
        <v>49</v>
      </c>
      <c r="F2883" s="18" t="s">
        <v>36</v>
      </c>
      <c r="G2883" s="18">
        <v>122</v>
      </c>
    </row>
    <row r="2884" spans="1:7" x14ac:dyDescent="0.2">
      <c r="A2884" s="18" t="s">
        <v>89</v>
      </c>
      <c r="B2884" s="18" t="s">
        <v>213</v>
      </c>
      <c r="C2884" s="18" t="s">
        <v>217</v>
      </c>
      <c r="D2884" s="18">
        <v>85</v>
      </c>
      <c r="E2884" s="18" t="s">
        <v>64</v>
      </c>
      <c r="F2884" s="18" t="s">
        <v>36</v>
      </c>
      <c r="G2884" s="18">
        <v>329</v>
      </c>
    </row>
    <row r="2885" spans="1:7" x14ac:dyDescent="0.2">
      <c r="A2885" s="18" t="s">
        <v>89</v>
      </c>
      <c r="B2885" s="18" t="s">
        <v>213</v>
      </c>
      <c r="C2885" s="18" t="s">
        <v>217</v>
      </c>
      <c r="D2885" s="18">
        <v>90</v>
      </c>
      <c r="E2885" s="18" t="s">
        <v>169</v>
      </c>
      <c r="F2885" s="18" t="s">
        <v>36</v>
      </c>
      <c r="G2885" s="18">
        <v>196</v>
      </c>
    </row>
    <row r="2886" spans="1:7" x14ac:dyDescent="0.2">
      <c r="A2886" s="18" t="s">
        <v>89</v>
      </c>
      <c r="B2886" s="18" t="s">
        <v>213</v>
      </c>
      <c r="C2886" s="18" t="s">
        <v>217</v>
      </c>
      <c r="D2886" s="18">
        <v>91</v>
      </c>
      <c r="E2886" s="18" t="s">
        <v>51</v>
      </c>
      <c r="F2886" s="18" t="s">
        <v>36</v>
      </c>
      <c r="G2886" s="18">
        <v>34</v>
      </c>
    </row>
    <row r="2887" spans="1:7" x14ac:dyDescent="0.2">
      <c r="A2887" s="18" t="s">
        <v>89</v>
      </c>
      <c r="B2887" s="18" t="s">
        <v>213</v>
      </c>
      <c r="C2887" s="18" t="s">
        <v>217</v>
      </c>
      <c r="D2887" s="18">
        <v>92</v>
      </c>
      <c r="E2887" s="18" t="s">
        <v>170</v>
      </c>
      <c r="F2887" s="18" t="s">
        <v>36</v>
      </c>
      <c r="G2887" s="18">
        <v>12</v>
      </c>
    </row>
    <row r="2888" spans="1:7" x14ac:dyDescent="0.2">
      <c r="A2888" s="18" t="s">
        <v>89</v>
      </c>
      <c r="B2888" s="18" t="s">
        <v>213</v>
      </c>
      <c r="C2888" s="18" t="s">
        <v>217</v>
      </c>
      <c r="D2888" s="18">
        <v>93</v>
      </c>
      <c r="E2888" s="18" t="s">
        <v>75</v>
      </c>
      <c r="F2888" s="18" t="s">
        <v>36</v>
      </c>
      <c r="G2888" s="18">
        <v>14</v>
      </c>
    </row>
    <row r="2889" spans="1:7" x14ac:dyDescent="0.2">
      <c r="A2889" s="18" t="s">
        <v>89</v>
      </c>
      <c r="B2889" s="18" t="s">
        <v>213</v>
      </c>
      <c r="C2889" s="18" t="s">
        <v>217</v>
      </c>
      <c r="D2889" s="18">
        <v>94</v>
      </c>
      <c r="E2889" s="18" t="s">
        <v>80</v>
      </c>
      <c r="F2889" s="18" t="s">
        <v>36</v>
      </c>
      <c r="G2889" s="18">
        <v>90</v>
      </c>
    </row>
    <row r="2890" spans="1:7" x14ac:dyDescent="0.2">
      <c r="A2890" s="18" t="s">
        <v>89</v>
      </c>
      <c r="B2890" s="18" t="s">
        <v>213</v>
      </c>
      <c r="C2890" s="18" t="s">
        <v>217</v>
      </c>
      <c r="D2890" s="18">
        <v>95</v>
      </c>
      <c r="E2890" s="18" t="s">
        <v>64</v>
      </c>
      <c r="F2890" s="18" t="s">
        <v>36</v>
      </c>
      <c r="G2890" s="18">
        <v>124</v>
      </c>
    </row>
    <row r="2891" spans="1:7" x14ac:dyDescent="0.2">
      <c r="A2891" s="18" t="s">
        <v>89</v>
      </c>
      <c r="B2891" s="18" t="s">
        <v>218</v>
      </c>
      <c r="C2891" s="18" t="s">
        <v>219</v>
      </c>
      <c r="D2891" s="18">
        <v>10</v>
      </c>
      <c r="E2891" s="18" t="s">
        <v>32</v>
      </c>
      <c r="F2891" s="18" t="s">
        <v>33</v>
      </c>
      <c r="G2891" s="18">
        <v>496</v>
      </c>
    </row>
    <row r="2892" spans="1:7" x14ac:dyDescent="0.2">
      <c r="A2892" s="18" t="s">
        <v>89</v>
      </c>
      <c r="B2892" s="18" t="s">
        <v>218</v>
      </c>
      <c r="C2892" s="18" t="s">
        <v>219</v>
      </c>
      <c r="D2892" s="18">
        <v>100</v>
      </c>
      <c r="E2892" s="18" t="s">
        <v>167</v>
      </c>
      <c r="F2892" s="18" t="s">
        <v>36</v>
      </c>
      <c r="G2892" s="18">
        <v>2991</v>
      </c>
    </row>
    <row r="2893" spans="1:7" x14ac:dyDescent="0.2">
      <c r="A2893" s="18" t="s">
        <v>89</v>
      </c>
      <c r="B2893" s="18" t="s">
        <v>218</v>
      </c>
      <c r="C2893" s="18" t="s">
        <v>219</v>
      </c>
      <c r="D2893" s="18">
        <v>11</v>
      </c>
      <c r="E2893" s="18" t="s">
        <v>134</v>
      </c>
      <c r="F2893" s="18" t="s">
        <v>33</v>
      </c>
      <c r="G2893" s="18">
        <v>205</v>
      </c>
    </row>
    <row r="2894" spans="1:7" x14ac:dyDescent="0.2">
      <c r="A2894" s="18" t="s">
        <v>89</v>
      </c>
      <c r="B2894" s="18" t="s">
        <v>218</v>
      </c>
      <c r="C2894" s="18" t="s">
        <v>219</v>
      </c>
      <c r="D2894" s="18">
        <v>110</v>
      </c>
      <c r="E2894" s="18" t="s">
        <v>54</v>
      </c>
      <c r="F2894" s="18" t="s">
        <v>55</v>
      </c>
      <c r="G2894" s="18">
        <v>248</v>
      </c>
    </row>
    <row r="2895" spans="1:7" x14ac:dyDescent="0.2">
      <c r="A2895" s="18" t="s">
        <v>89</v>
      </c>
      <c r="B2895" s="18" t="s">
        <v>218</v>
      </c>
      <c r="C2895" s="18" t="s">
        <v>219</v>
      </c>
      <c r="D2895" s="18">
        <v>111</v>
      </c>
      <c r="E2895" s="18" t="s">
        <v>56</v>
      </c>
      <c r="F2895" s="18" t="s">
        <v>55</v>
      </c>
      <c r="G2895" s="18">
        <v>579</v>
      </c>
    </row>
    <row r="2896" spans="1:7" x14ac:dyDescent="0.2">
      <c r="A2896" s="18" t="s">
        <v>89</v>
      </c>
      <c r="B2896" s="18" t="s">
        <v>218</v>
      </c>
      <c r="C2896" s="18" t="s">
        <v>219</v>
      </c>
      <c r="D2896" s="18">
        <v>112</v>
      </c>
      <c r="E2896" s="18" t="s">
        <v>57</v>
      </c>
      <c r="F2896" s="18" t="s">
        <v>55</v>
      </c>
      <c r="G2896" s="18">
        <v>444</v>
      </c>
    </row>
    <row r="2897" spans="1:7" x14ac:dyDescent="0.2">
      <c r="A2897" s="18" t="s">
        <v>89</v>
      </c>
      <c r="B2897" s="18" t="s">
        <v>218</v>
      </c>
      <c r="C2897" s="18" t="s">
        <v>219</v>
      </c>
      <c r="D2897" s="18">
        <v>113</v>
      </c>
      <c r="E2897" s="18" t="s">
        <v>73</v>
      </c>
      <c r="F2897" s="18" t="s">
        <v>55</v>
      </c>
      <c r="G2897" s="18">
        <v>706</v>
      </c>
    </row>
    <row r="2898" spans="1:7" x14ac:dyDescent="0.2">
      <c r="A2898" s="18" t="s">
        <v>89</v>
      </c>
      <c r="B2898" s="18" t="s">
        <v>218</v>
      </c>
      <c r="C2898" s="18" t="s">
        <v>219</v>
      </c>
      <c r="D2898" s="18">
        <v>120</v>
      </c>
      <c r="E2898" s="18" t="s">
        <v>58</v>
      </c>
      <c r="F2898" s="18" t="s">
        <v>55</v>
      </c>
      <c r="G2898" s="18">
        <v>559</v>
      </c>
    </row>
    <row r="2899" spans="1:7" x14ac:dyDescent="0.2">
      <c r="A2899" s="18" t="s">
        <v>89</v>
      </c>
      <c r="B2899" s="18" t="s">
        <v>218</v>
      </c>
      <c r="C2899" s="18" t="s">
        <v>219</v>
      </c>
      <c r="D2899" s="18">
        <v>121</v>
      </c>
      <c r="E2899" s="18" t="s">
        <v>59</v>
      </c>
      <c r="F2899" s="18" t="s">
        <v>55</v>
      </c>
      <c r="G2899" s="18">
        <v>1396</v>
      </c>
    </row>
    <row r="2900" spans="1:7" x14ac:dyDescent="0.2">
      <c r="A2900" s="18" t="s">
        <v>89</v>
      </c>
      <c r="B2900" s="18" t="s">
        <v>218</v>
      </c>
      <c r="C2900" s="18" t="s">
        <v>219</v>
      </c>
      <c r="D2900" s="18">
        <v>122</v>
      </c>
      <c r="E2900" s="18" t="s">
        <v>74</v>
      </c>
      <c r="F2900" s="18" t="s">
        <v>55</v>
      </c>
      <c r="G2900" s="18">
        <v>139</v>
      </c>
    </row>
    <row r="2901" spans="1:7" x14ac:dyDescent="0.2">
      <c r="A2901" s="18" t="s">
        <v>89</v>
      </c>
      <c r="B2901" s="18" t="s">
        <v>218</v>
      </c>
      <c r="C2901" s="18" t="s">
        <v>219</v>
      </c>
      <c r="D2901" s="18">
        <v>123</v>
      </c>
      <c r="E2901" s="18" t="s">
        <v>75</v>
      </c>
      <c r="F2901" s="18" t="s">
        <v>55</v>
      </c>
      <c r="G2901" s="18">
        <v>1357</v>
      </c>
    </row>
    <row r="2902" spans="1:7" x14ac:dyDescent="0.2">
      <c r="A2902" s="18" t="s">
        <v>89</v>
      </c>
      <c r="B2902" s="18" t="s">
        <v>218</v>
      </c>
      <c r="C2902" s="18" t="s">
        <v>219</v>
      </c>
      <c r="D2902" s="18">
        <v>13</v>
      </c>
      <c r="E2902" s="18" t="s">
        <v>135</v>
      </c>
      <c r="F2902" s="18" t="s">
        <v>33</v>
      </c>
      <c r="G2902" s="18">
        <v>757</v>
      </c>
    </row>
    <row r="2903" spans="1:7" x14ac:dyDescent="0.2">
      <c r="A2903" s="18" t="s">
        <v>89</v>
      </c>
      <c r="B2903" s="18" t="s">
        <v>218</v>
      </c>
      <c r="C2903" s="18" t="s">
        <v>219</v>
      </c>
      <c r="D2903" s="18">
        <v>130</v>
      </c>
      <c r="E2903" s="18" t="s">
        <v>60</v>
      </c>
      <c r="F2903" s="18" t="s">
        <v>55</v>
      </c>
      <c r="G2903" s="18">
        <v>3388</v>
      </c>
    </row>
    <row r="2904" spans="1:7" x14ac:dyDescent="0.2">
      <c r="A2904" s="18" t="s">
        <v>89</v>
      </c>
      <c r="B2904" s="18" t="s">
        <v>218</v>
      </c>
      <c r="C2904" s="18" t="s">
        <v>219</v>
      </c>
      <c r="D2904" s="18">
        <v>131</v>
      </c>
      <c r="E2904" s="18" t="s">
        <v>61</v>
      </c>
      <c r="F2904" s="18" t="s">
        <v>55</v>
      </c>
      <c r="G2904" s="18">
        <v>24</v>
      </c>
    </row>
    <row r="2905" spans="1:7" x14ac:dyDescent="0.2">
      <c r="A2905" s="18" t="s">
        <v>89</v>
      </c>
      <c r="B2905" s="18" t="s">
        <v>218</v>
      </c>
      <c r="C2905" s="18" t="s">
        <v>219</v>
      </c>
      <c r="D2905" s="18">
        <v>132</v>
      </c>
      <c r="E2905" s="18" t="s">
        <v>46</v>
      </c>
      <c r="F2905" s="18" t="s">
        <v>55</v>
      </c>
      <c r="G2905" s="18">
        <v>833</v>
      </c>
    </row>
    <row r="2906" spans="1:7" x14ac:dyDescent="0.2">
      <c r="A2906" s="18" t="s">
        <v>89</v>
      </c>
      <c r="B2906" s="18" t="s">
        <v>218</v>
      </c>
      <c r="C2906" s="18" t="s">
        <v>219</v>
      </c>
      <c r="D2906" s="18">
        <v>133</v>
      </c>
      <c r="E2906" s="18" t="s">
        <v>62</v>
      </c>
      <c r="F2906" s="18" t="s">
        <v>55</v>
      </c>
      <c r="G2906" s="18">
        <v>428</v>
      </c>
    </row>
    <row r="2907" spans="1:7" x14ac:dyDescent="0.2">
      <c r="A2907" s="18" t="s">
        <v>89</v>
      </c>
      <c r="B2907" s="18" t="s">
        <v>218</v>
      </c>
      <c r="C2907" s="18" t="s">
        <v>219</v>
      </c>
      <c r="D2907" s="18">
        <v>134</v>
      </c>
      <c r="E2907" s="18" t="s">
        <v>76</v>
      </c>
      <c r="F2907" s="18" t="s">
        <v>55</v>
      </c>
      <c r="G2907" s="18">
        <v>577</v>
      </c>
    </row>
    <row r="2908" spans="1:7" x14ac:dyDescent="0.2">
      <c r="A2908" s="18" t="s">
        <v>89</v>
      </c>
      <c r="B2908" s="18" t="s">
        <v>218</v>
      </c>
      <c r="C2908" s="18" t="s">
        <v>219</v>
      </c>
      <c r="D2908" s="18">
        <v>135</v>
      </c>
      <c r="E2908" s="18" t="s">
        <v>79</v>
      </c>
      <c r="F2908" s="18" t="s">
        <v>55</v>
      </c>
      <c r="G2908" s="18">
        <v>87</v>
      </c>
    </row>
    <row r="2909" spans="1:7" x14ac:dyDescent="0.2">
      <c r="A2909" s="18" t="s">
        <v>89</v>
      </c>
      <c r="B2909" s="18" t="s">
        <v>218</v>
      </c>
      <c r="C2909" s="18" t="s">
        <v>219</v>
      </c>
      <c r="D2909" s="18">
        <v>14</v>
      </c>
      <c r="E2909" s="18" t="s">
        <v>75</v>
      </c>
      <c r="F2909" s="18" t="s">
        <v>33</v>
      </c>
      <c r="G2909" s="18">
        <v>13</v>
      </c>
    </row>
    <row r="2910" spans="1:7" x14ac:dyDescent="0.2">
      <c r="A2910" s="18" t="s">
        <v>89</v>
      </c>
      <c r="B2910" s="18" t="s">
        <v>218</v>
      </c>
      <c r="C2910" s="18" t="s">
        <v>219</v>
      </c>
      <c r="D2910" s="18">
        <v>140</v>
      </c>
      <c r="E2910" s="18" t="s">
        <v>63</v>
      </c>
      <c r="F2910" s="18" t="s">
        <v>55</v>
      </c>
      <c r="G2910" s="18">
        <v>171</v>
      </c>
    </row>
    <row r="2911" spans="1:7" x14ac:dyDescent="0.2">
      <c r="A2911" s="18" t="s">
        <v>89</v>
      </c>
      <c r="B2911" s="18" t="s">
        <v>218</v>
      </c>
      <c r="C2911" s="18" t="s">
        <v>219</v>
      </c>
      <c r="D2911" s="18">
        <v>141</v>
      </c>
      <c r="E2911" s="18" t="s">
        <v>64</v>
      </c>
      <c r="F2911" s="18" t="s">
        <v>55</v>
      </c>
      <c r="G2911" s="18">
        <v>2176</v>
      </c>
    </row>
    <row r="2912" spans="1:7" x14ac:dyDescent="0.2">
      <c r="A2912" s="18" t="s">
        <v>89</v>
      </c>
      <c r="B2912" s="18" t="s">
        <v>218</v>
      </c>
      <c r="C2912" s="18" t="s">
        <v>219</v>
      </c>
      <c r="D2912" s="18">
        <v>142</v>
      </c>
      <c r="E2912" s="18" t="s">
        <v>117</v>
      </c>
      <c r="F2912" s="18" t="s">
        <v>55</v>
      </c>
      <c r="G2912" s="18">
        <v>1414</v>
      </c>
    </row>
    <row r="2913" spans="1:7" x14ac:dyDescent="0.2">
      <c r="A2913" s="18" t="s">
        <v>89</v>
      </c>
      <c r="B2913" s="18" t="s">
        <v>218</v>
      </c>
      <c r="C2913" s="18" t="s">
        <v>219</v>
      </c>
      <c r="D2913" s="18">
        <v>143</v>
      </c>
      <c r="E2913" s="18" t="s">
        <v>77</v>
      </c>
      <c r="F2913" s="18" t="s">
        <v>55</v>
      </c>
      <c r="G2913" s="18">
        <v>252</v>
      </c>
    </row>
    <row r="2914" spans="1:7" x14ac:dyDescent="0.2">
      <c r="A2914" s="18" t="s">
        <v>89</v>
      </c>
      <c r="B2914" s="18" t="s">
        <v>218</v>
      </c>
      <c r="C2914" s="18" t="s">
        <v>219</v>
      </c>
      <c r="D2914" s="18">
        <v>144</v>
      </c>
      <c r="E2914" s="18" t="s">
        <v>81</v>
      </c>
      <c r="F2914" s="18" t="s">
        <v>55</v>
      </c>
      <c r="G2914" s="18">
        <v>276</v>
      </c>
    </row>
    <row r="2915" spans="1:7" x14ac:dyDescent="0.2">
      <c r="A2915" s="18" t="s">
        <v>89</v>
      </c>
      <c r="B2915" s="18" t="s">
        <v>218</v>
      </c>
      <c r="C2915" s="18" t="s">
        <v>219</v>
      </c>
      <c r="D2915" s="18">
        <v>15</v>
      </c>
      <c r="E2915" s="18" t="s">
        <v>64</v>
      </c>
      <c r="F2915" s="18" t="s">
        <v>33</v>
      </c>
      <c r="G2915" s="18">
        <v>52</v>
      </c>
    </row>
    <row r="2916" spans="1:7" x14ac:dyDescent="0.2">
      <c r="A2916" s="18" t="s">
        <v>89</v>
      </c>
      <c r="B2916" s="18" t="s">
        <v>218</v>
      </c>
      <c r="C2916" s="18" t="s">
        <v>219</v>
      </c>
      <c r="D2916" s="18">
        <v>20</v>
      </c>
      <c r="E2916" s="18" t="s">
        <v>35</v>
      </c>
      <c r="F2916" s="18" t="s">
        <v>36</v>
      </c>
      <c r="G2916" s="18">
        <v>3478</v>
      </c>
    </row>
    <row r="2917" spans="1:7" x14ac:dyDescent="0.2">
      <c r="A2917" s="18" t="s">
        <v>89</v>
      </c>
      <c r="B2917" s="18" t="s">
        <v>218</v>
      </c>
      <c r="C2917" s="18" t="s">
        <v>219</v>
      </c>
      <c r="D2917" s="18">
        <v>21</v>
      </c>
      <c r="E2917" s="18" t="s">
        <v>37</v>
      </c>
      <c r="F2917" s="18" t="s">
        <v>36</v>
      </c>
      <c r="G2917" s="18">
        <v>2491</v>
      </c>
    </row>
    <row r="2918" spans="1:7" x14ac:dyDescent="0.2">
      <c r="A2918" s="18" t="s">
        <v>89</v>
      </c>
      <c r="B2918" s="18" t="s">
        <v>218</v>
      </c>
      <c r="C2918" s="18" t="s">
        <v>219</v>
      </c>
      <c r="D2918" s="18">
        <v>22</v>
      </c>
      <c r="E2918" s="18" t="s">
        <v>38</v>
      </c>
      <c r="F2918" s="18" t="s">
        <v>36</v>
      </c>
      <c r="G2918" s="18">
        <v>1416</v>
      </c>
    </row>
    <row r="2919" spans="1:7" x14ac:dyDescent="0.2">
      <c r="A2919" s="18" t="s">
        <v>89</v>
      </c>
      <c r="B2919" s="18" t="s">
        <v>218</v>
      </c>
      <c r="C2919" s="18" t="s">
        <v>219</v>
      </c>
      <c r="D2919" s="18">
        <v>23</v>
      </c>
      <c r="E2919" s="18" t="s">
        <v>39</v>
      </c>
      <c r="F2919" s="18" t="s">
        <v>36</v>
      </c>
      <c r="G2919" s="18">
        <v>8596</v>
      </c>
    </row>
    <row r="2920" spans="1:7" x14ac:dyDescent="0.2">
      <c r="A2920" s="18" t="s">
        <v>89</v>
      </c>
      <c r="B2920" s="18" t="s">
        <v>218</v>
      </c>
      <c r="C2920" s="18" t="s">
        <v>219</v>
      </c>
      <c r="D2920" s="18">
        <v>24</v>
      </c>
      <c r="E2920" s="18" t="s">
        <v>64</v>
      </c>
      <c r="F2920" s="18" t="s">
        <v>36</v>
      </c>
      <c r="G2920" s="18">
        <v>887</v>
      </c>
    </row>
    <row r="2921" spans="1:7" x14ac:dyDescent="0.2">
      <c r="A2921" s="18" t="s">
        <v>89</v>
      </c>
      <c r="B2921" s="18" t="s">
        <v>218</v>
      </c>
      <c r="C2921" s="18" t="s">
        <v>219</v>
      </c>
      <c r="D2921" s="18">
        <v>25</v>
      </c>
      <c r="E2921" s="18" t="s">
        <v>35</v>
      </c>
      <c r="F2921" s="18" t="s">
        <v>36</v>
      </c>
      <c r="G2921" s="18">
        <v>39</v>
      </c>
    </row>
    <row r="2922" spans="1:7" x14ac:dyDescent="0.2">
      <c r="A2922" s="18" t="s">
        <v>89</v>
      </c>
      <c r="B2922" s="18" t="s">
        <v>218</v>
      </c>
      <c r="C2922" s="18" t="s">
        <v>219</v>
      </c>
      <c r="D2922" s="18">
        <v>26</v>
      </c>
      <c r="E2922" s="18" t="s">
        <v>64</v>
      </c>
      <c r="F2922" s="18" t="s">
        <v>36</v>
      </c>
      <c r="G2922" s="18">
        <v>7</v>
      </c>
    </row>
    <row r="2923" spans="1:7" x14ac:dyDescent="0.2">
      <c r="A2923" s="18" t="s">
        <v>89</v>
      </c>
      <c r="B2923" s="18" t="s">
        <v>218</v>
      </c>
      <c r="C2923" s="18" t="s">
        <v>219</v>
      </c>
      <c r="D2923" s="18">
        <v>30</v>
      </c>
      <c r="E2923" s="18" t="s">
        <v>40</v>
      </c>
      <c r="F2923" s="18" t="s">
        <v>36</v>
      </c>
      <c r="G2923" s="18">
        <v>334</v>
      </c>
    </row>
    <row r="2924" spans="1:7" x14ac:dyDescent="0.2">
      <c r="A2924" s="18" t="s">
        <v>89</v>
      </c>
      <c r="B2924" s="18" t="s">
        <v>218</v>
      </c>
      <c r="C2924" s="18" t="s">
        <v>219</v>
      </c>
      <c r="D2924" s="18">
        <v>31</v>
      </c>
      <c r="E2924" s="18" t="s">
        <v>41</v>
      </c>
      <c r="F2924" s="18" t="s">
        <v>36</v>
      </c>
      <c r="G2924" s="18">
        <v>5953</v>
      </c>
    </row>
    <row r="2925" spans="1:7" x14ac:dyDescent="0.2">
      <c r="A2925" s="18" t="s">
        <v>89</v>
      </c>
      <c r="B2925" s="18" t="s">
        <v>218</v>
      </c>
      <c r="C2925" s="18" t="s">
        <v>219</v>
      </c>
      <c r="D2925" s="18">
        <v>32</v>
      </c>
      <c r="E2925" s="18" t="s">
        <v>42</v>
      </c>
      <c r="F2925" s="18" t="s">
        <v>36</v>
      </c>
      <c r="G2925" s="18">
        <v>88</v>
      </c>
    </row>
    <row r="2926" spans="1:7" x14ac:dyDescent="0.2">
      <c r="A2926" s="18" t="s">
        <v>89</v>
      </c>
      <c r="B2926" s="18" t="s">
        <v>218</v>
      </c>
      <c r="C2926" s="18" t="s">
        <v>219</v>
      </c>
      <c r="D2926" s="18">
        <v>33</v>
      </c>
      <c r="E2926" s="18" t="s">
        <v>43</v>
      </c>
      <c r="F2926" s="18" t="s">
        <v>36</v>
      </c>
      <c r="G2926" s="18">
        <v>86</v>
      </c>
    </row>
    <row r="2927" spans="1:7" x14ac:dyDescent="0.2">
      <c r="A2927" s="18" t="s">
        <v>89</v>
      </c>
      <c r="B2927" s="18" t="s">
        <v>218</v>
      </c>
      <c r="C2927" s="18" t="s">
        <v>219</v>
      </c>
      <c r="D2927" s="18">
        <v>34</v>
      </c>
      <c r="E2927" s="18" t="s">
        <v>44</v>
      </c>
      <c r="F2927" s="18" t="s">
        <v>36</v>
      </c>
      <c r="G2927" s="18">
        <v>18</v>
      </c>
    </row>
    <row r="2928" spans="1:7" x14ac:dyDescent="0.2">
      <c r="A2928" s="18" t="s">
        <v>89</v>
      </c>
      <c r="B2928" s="18" t="s">
        <v>218</v>
      </c>
      <c r="C2928" s="18" t="s">
        <v>219</v>
      </c>
      <c r="D2928" s="18">
        <v>35</v>
      </c>
      <c r="E2928" s="18" t="s">
        <v>79</v>
      </c>
      <c r="F2928" s="18" t="s">
        <v>36</v>
      </c>
      <c r="G2928" s="18">
        <v>330</v>
      </c>
    </row>
    <row r="2929" spans="1:7" x14ac:dyDescent="0.2">
      <c r="A2929" s="18" t="s">
        <v>89</v>
      </c>
      <c r="B2929" s="18" t="s">
        <v>218</v>
      </c>
      <c r="C2929" s="18" t="s">
        <v>219</v>
      </c>
      <c r="D2929" s="18">
        <v>36</v>
      </c>
      <c r="E2929" s="18" t="s">
        <v>64</v>
      </c>
      <c r="F2929" s="18" t="s">
        <v>36</v>
      </c>
      <c r="G2929" s="18">
        <v>470</v>
      </c>
    </row>
    <row r="2930" spans="1:7" x14ac:dyDescent="0.2">
      <c r="A2930" s="18" t="s">
        <v>89</v>
      </c>
      <c r="B2930" s="18" t="s">
        <v>218</v>
      </c>
      <c r="C2930" s="18" t="s">
        <v>219</v>
      </c>
      <c r="D2930" s="18">
        <v>40</v>
      </c>
      <c r="E2930" s="18" t="s">
        <v>40</v>
      </c>
      <c r="F2930" s="18" t="s">
        <v>36</v>
      </c>
      <c r="G2930" s="18">
        <v>6</v>
      </c>
    </row>
    <row r="2931" spans="1:7" x14ac:dyDescent="0.2">
      <c r="A2931" s="18" t="s">
        <v>89</v>
      </c>
      <c r="B2931" s="18" t="s">
        <v>218</v>
      </c>
      <c r="C2931" s="18" t="s">
        <v>219</v>
      </c>
      <c r="D2931" s="18">
        <v>41</v>
      </c>
      <c r="E2931" s="18" t="s">
        <v>41</v>
      </c>
      <c r="F2931" s="18" t="s">
        <v>36</v>
      </c>
      <c r="G2931" s="18">
        <v>132</v>
      </c>
    </row>
    <row r="2932" spans="1:7" x14ac:dyDescent="0.2">
      <c r="A2932" s="18" t="s">
        <v>89</v>
      </c>
      <c r="B2932" s="18" t="s">
        <v>218</v>
      </c>
      <c r="C2932" s="18" t="s">
        <v>219</v>
      </c>
      <c r="D2932" s="18">
        <v>42</v>
      </c>
      <c r="E2932" s="18" t="s">
        <v>42</v>
      </c>
      <c r="F2932" s="18" t="s">
        <v>36</v>
      </c>
      <c r="G2932" s="18">
        <v>16</v>
      </c>
    </row>
    <row r="2933" spans="1:7" x14ac:dyDescent="0.2">
      <c r="A2933" s="18" t="s">
        <v>89</v>
      </c>
      <c r="B2933" s="18" t="s">
        <v>218</v>
      </c>
      <c r="C2933" s="18" t="s">
        <v>219</v>
      </c>
      <c r="D2933" s="18">
        <v>45</v>
      </c>
      <c r="E2933" s="18" t="s">
        <v>79</v>
      </c>
      <c r="F2933" s="18" t="s">
        <v>36</v>
      </c>
      <c r="G2933" s="18">
        <v>9</v>
      </c>
    </row>
    <row r="2934" spans="1:7" x14ac:dyDescent="0.2">
      <c r="A2934" s="18" t="s">
        <v>89</v>
      </c>
      <c r="B2934" s="18" t="s">
        <v>218</v>
      </c>
      <c r="C2934" s="18" t="s">
        <v>219</v>
      </c>
      <c r="D2934" s="18">
        <v>46</v>
      </c>
      <c r="E2934" s="18" t="s">
        <v>64</v>
      </c>
      <c r="F2934" s="18" t="s">
        <v>36</v>
      </c>
      <c r="G2934" s="18">
        <v>20</v>
      </c>
    </row>
    <row r="2935" spans="1:7" x14ac:dyDescent="0.2">
      <c r="A2935" s="18" t="s">
        <v>89</v>
      </c>
      <c r="B2935" s="18" t="s">
        <v>218</v>
      </c>
      <c r="C2935" s="18" t="s">
        <v>219</v>
      </c>
      <c r="D2935" s="18">
        <v>50</v>
      </c>
      <c r="E2935" s="18" t="s">
        <v>40</v>
      </c>
      <c r="F2935" s="18" t="s">
        <v>36</v>
      </c>
      <c r="G2935" s="18">
        <v>13</v>
      </c>
    </row>
    <row r="2936" spans="1:7" x14ac:dyDescent="0.2">
      <c r="A2936" s="18" t="s">
        <v>89</v>
      </c>
      <c r="B2936" s="18" t="s">
        <v>218</v>
      </c>
      <c r="C2936" s="18" t="s">
        <v>219</v>
      </c>
      <c r="D2936" s="18">
        <v>51</v>
      </c>
      <c r="E2936" s="18" t="s">
        <v>41</v>
      </c>
      <c r="F2936" s="18" t="s">
        <v>36</v>
      </c>
      <c r="G2936" s="18">
        <v>153</v>
      </c>
    </row>
    <row r="2937" spans="1:7" x14ac:dyDescent="0.2">
      <c r="A2937" s="18" t="s">
        <v>89</v>
      </c>
      <c r="B2937" s="18" t="s">
        <v>218</v>
      </c>
      <c r="C2937" s="18" t="s">
        <v>219</v>
      </c>
      <c r="D2937" s="18">
        <v>52</v>
      </c>
      <c r="E2937" s="18" t="s">
        <v>42</v>
      </c>
      <c r="F2937" s="18" t="s">
        <v>36</v>
      </c>
      <c r="G2937" s="18">
        <v>6</v>
      </c>
    </row>
    <row r="2938" spans="1:7" x14ac:dyDescent="0.2">
      <c r="A2938" s="18" t="s">
        <v>89</v>
      </c>
      <c r="B2938" s="18" t="s">
        <v>218</v>
      </c>
      <c r="C2938" s="18" t="s">
        <v>219</v>
      </c>
      <c r="D2938" s="18">
        <v>53</v>
      </c>
      <c r="E2938" s="18" t="s">
        <v>43</v>
      </c>
      <c r="F2938" s="18" t="s">
        <v>36</v>
      </c>
      <c r="G2938" s="18">
        <v>29</v>
      </c>
    </row>
    <row r="2939" spans="1:7" x14ac:dyDescent="0.2">
      <c r="A2939" s="18" t="s">
        <v>89</v>
      </c>
      <c r="B2939" s="18" t="s">
        <v>218</v>
      </c>
      <c r="C2939" s="18" t="s">
        <v>219</v>
      </c>
      <c r="D2939" s="18">
        <v>54</v>
      </c>
      <c r="E2939" s="18" t="s">
        <v>44</v>
      </c>
      <c r="F2939" s="18" t="s">
        <v>36</v>
      </c>
      <c r="G2939" s="18">
        <v>6</v>
      </c>
    </row>
    <row r="2940" spans="1:7" x14ac:dyDescent="0.2">
      <c r="A2940" s="18" t="s">
        <v>89</v>
      </c>
      <c r="B2940" s="18" t="s">
        <v>218</v>
      </c>
      <c r="C2940" s="18" t="s">
        <v>219</v>
      </c>
      <c r="D2940" s="18">
        <v>55</v>
      </c>
      <c r="E2940" s="18" t="s">
        <v>79</v>
      </c>
      <c r="F2940" s="18" t="s">
        <v>36</v>
      </c>
      <c r="G2940" s="18">
        <v>39</v>
      </c>
    </row>
    <row r="2941" spans="1:7" x14ac:dyDescent="0.2">
      <c r="A2941" s="18" t="s">
        <v>89</v>
      </c>
      <c r="B2941" s="18" t="s">
        <v>218</v>
      </c>
      <c r="C2941" s="18" t="s">
        <v>219</v>
      </c>
      <c r="D2941" s="18">
        <v>56</v>
      </c>
      <c r="E2941" s="18" t="s">
        <v>64</v>
      </c>
      <c r="F2941" s="18" t="s">
        <v>36</v>
      </c>
      <c r="G2941" s="18">
        <v>38</v>
      </c>
    </row>
    <row r="2942" spans="1:7" x14ac:dyDescent="0.2">
      <c r="A2942" s="18" t="s">
        <v>89</v>
      </c>
      <c r="B2942" s="18" t="s">
        <v>218</v>
      </c>
      <c r="C2942" s="18" t="s">
        <v>219</v>
      </c>
      <c r="D2942" s="18">
        <v>60</v>
      </c>
      <c r="E2942" s="18" t="s">
        <v>40</v>
      </c>
      <c r="F2942" s="18" t="s">
        <v>36</v>
      </c>
      <c r="G2942" s="18">
        <v>5</v>
      </c>
    </row>
    <row r="2943" spans="1:7" x14ac:dyDescent="0.2">
      <c r="A2943" s="18" t="s">
        <v>89</v>
      </c>
      <c r="B2943" s="18" t="s">
        <v>218</v>
      </c>
      <c r="C2943" s="18" t="s">
        <v>219</v>
      </c>
      <c r="D2943" s="18">
        <v>61</v>
      </c>
      <c r="E2943" s="18" t="s">
        <v>41</v>
      </c>
      <c r="F2943" s="18" t="s">
        <v>36</v>
      </c>
      <c r="G2943" s="18">
        <v>56</v>
      </c>
    </row>
    <row r="2944" spans="1:7" x14ac:dyDescent="0.2">
      <c r="A2944" s="18" t="s">
        <v>89</v>
      </c>
      <c r="B2944" s="18" t="s">
        <v>218</v>
      </c>
      <c r="C2944" s="18" t="s">
        <v>219</v>
      </c>
      <c r="D2944" s="18">
        <v>62</v>
      </c>
      <c r="E2944" s="18" t="s">
        <v>42</v>
      </c>
      <c r="F2944" s="18" t="s">
        <v>36</v>
      </c>
      <c r="G2944" s="18">
        <v>2</v>
      </c>
    </row>
    <row r="2945" spans="1:7" x14ac:dyDescent="0.2">
      <c r="A2945" s="18" t="s">
        <v>89</v>
      </c>
      <c r="B2945" s="18" t="s">
        <v>218</v>
      </c>
      <c r="C2945" s="18" t="s">
        <v>219</v>
      </c>
      <c r="D2945" s="18">
        <v>63</v>
      </c>
      <c r="E2945" s="18" t="s">
        <v>43</v>
      </c>
      <c r="F2945" s="18" t="s">
        <v>36</v>
      </c>
      <c r="G2945" s="18">
        <v>2</v>
      </c>
    </row>
    <row r="2946" spans="1:7" x14ac:dyDescent="0.2">
      <c r="A2946" s="18" t="s">
        <v>89</v>
      </c>
      <c r="B2946" s="18" t="s">
        <v>218</v>
      </c>
      <c r="C2946" s="18" t="s">
        <v>219</v>
      </c>
      <c r="D2946" s="18">
        <v>65</v>
      </c>
      <c r="E2946" s="18" t="s">
        <v>79</v>
      </c>
      <c r="F2946" s="18" t="s">
        <v>36</v>
      </c>
      <c r="G2946" s="18">
        <v>6</v>
      </c>
    </row>
    <row r="2947" spans="1:7" x14ac:dyDescent="0.2">
      <c r="A2947" s="18" t="s">
        <v>89</v>
      </c>
      <c r="B2947" s="18" t="s">
        <v>218</v>
      </c>
      <c r="C2947" s="18" t="s">
        <v>219</v>
      </c>
      <c r="D2947" s="18">
        <v>66</v>
      </c>
      <c r="E2947" s="18" t="s">
        <v>64</v>
      </c>
      <c r="F2947" s="18" t="s">
        <v>36</v>
      </c>
      <c r="G2947" s="18">
        <v>5</v>
      </c>
    </row>
    <row r="2948" spans="1:7" x14ac:dyDescent="0.2">
      <c r="A2948" s="18" t="s">
        <v>89</v>
      </c>
      <c r="B2948" s="18" t="s">
        <v>218</v>
      </c>
      <c r="C2948" s="18" t="s">
        <v>219</v>
      </c>
      <c r="D2948" s="18">
        <v>70</v>
      </c>
      <c r="E2948" s="18" t="s">
        <v>40</v>
      </c>
      <c r="F2948" s="18" t="s">
        <v>36</v>
      </c>
      <c r="G2948" s="18">
        <v>112</v>
      </c>
    </row>
    <row r="2949" spans="1:7" x14ac:dyDescent="0.2">
      <c r="A2949" s="18" t="s">
        <v>89</v>
      </c>
      <c r="B2949" s="18" t="s">
        <v>218</v>
      </c>
      <c r="C2949" s="18" t="s">
        <v>219</v>
      </c>
      <c r="D2949" s="18">
        <v>71</v>
      </c>
      <c r="E2949" s="18" t="s">
        <v>41</v>
      </c>
      <c r="F2949" s="18" t="s">
        <v>36</v>
      </c>
      <c r="G2949" s="18">
        <v>2594</v>
      </c>
    </row>
    <row r="2950" spans="1:7" x14ac:dyDescent="0.2">
      <c r="A2950" s="18" t="s">
        <v>89</v>
      </c>
      <c r="B2950" s="18" t="s">
        <v>218</v>
      </c>
      <c r="C2950" s="18" t="s">
        <v>219</v>
      </c>
      <c r="D2950" s="18">
        <v>72</v>
      </c>
      <c r="E2950" s="18" t="s">
        <v>42</v>
      </c>
      <c r="F2950" s="18" t="s">
        <v>36</v>
      </c>
      <c r="G2950" s="18">
        <v>75</v>
      </c>
    </row>
    <row r="2951" spans="1:7" x14ac:dyDescent="0.2">
      <c r="A2951" s="18" t="s">
        <v>89</v>
      </c>
      <c r="B2951" s="18" t="s">
        <v>218</v>
      </c>
      <c r="C2951" s="18" t="s">
        <v>219</v>
      </c>
      <c r="D2951" s="18">
        <v>73</v>
      </c>
      <c r="E2951" s="18" t="s">
        <v>43</v>
      </c>
      <c r="F2951" s="18" t="s">
        <v>36</v>
      </c>
      <c r="G2951" s="18">
        <v>23</v>
      </c>
    </row>
    <row r="2952" spans="1:7" x14ac:dyDescent="0.2">
      <c r="A2952" s="18" t="s">
        <v>89</v>
      </c>
      <c r="B2952" s="18" t="s">
        <v>218</v>
      </c>
      <c r="C2952" s="18" t="s">
        <v>219</v>
      </c>
      <c r="D2952" s="18">
        <v>74</v>
      </c>
      <c r="E2952" s="18" t="s">
        <v>44</v>
      </c>
      <c r="F2952" s="18" t="s">
        <v>36</v>
      </c>
      <c r="G2952" s="18">
        <v>3</v>
      </c>
    </row>
    <row r="2953" spans="1:7" x14ac:dyDescent="0.2">
      <c r="A2953" s="18" t="s">
        <v>89</v>
      </c>
      <c r="B2953" s="18" t="s">
        <v>218</v>
      </c>
      <c r="C2953" s="18" t="s">
        <v>219</v>
      </c>
      <c r="D2953" s="18">
        <v>75</v>
      </c>
      <c r="E2953" s="18" t="s">
        <v>79</v>
      </c>
      <c r="F2953" s="18" t="s">
        <v>36</v>
      </c>
      <c r="G2953" s="18">
        <v>162</v>
      </c>
    </row>
    <row r="2954" spans="1:7" x14ac:dyDescent="0.2">
      <c r="A2954" s="18" t="s">
        <v>89</v>
      </c>
      <c r="B2954" s="18" t="s">
        <v>218</v>
      </c>
      <c r="C2954" s="18" t="s">
        <v>219</v>
      </c>
      <c r="D2954" s="18">
        <v>76</v>
      </c>
      <c r="E2954" s="18" t="s">
        <v>64</v>
      </c>
      <c r="F2954" s="18" t="s">
        <v>36</v>
      </c>
      <c r="G2954" s="18">
        <v>286</v>
      </c>
    </row>
    <row r="2955" spans="1:7" x14ac:dyDescent="0.2">
      <c r="A2955" s="18" t="s">
        <v>89</v>
      </c>
      <c r="B2955" s="18" t="s">
        <v>218</v>
      </c>
      <c r="C2955" s="18" t="s">
        <v>219</v>
      </c>
      <c r="D2955" s="18">
        <v>80</v>
      </c>
      <c r="E2955" s="18" t="s">
        <v>168</v>
      </c>
      <c r="F2955" s="18" t="s">
        <v>36</v>
      </c>
      <c r="G2955" s="18">
        <v>136</v>
      </c>
    </row>
    <row r="2956" spans="1:7" x14ac:dyDescent="0.2">
      <c r="A2956" s="18" t="s">
        <v>89</v>
      </c>
      <c r="B2956" s="18" t="s">
        <v>218</v>
      </c>
      <c r="C2956" s="18" t="s">
        <v>219</v>
      </c>
      <c r="D2956" s="18">
        <v>81</v>
      </c>
      <c r="E2956" s="18" t="s">
        <v>46</v>
      </c>
      <c r="F2956" s="18" t="s">
        <v>36</v>
      </c>
      <c r="G2956" s="18">
        <v>942</v>
      </c>
    </row>
    <row r="2957" spans="1:7" x14ac:dyDescent="0.2">
      <c r="A2957" s="18" t="s">
        <v>89</v>
      </c>
      <c r="B2957" s="18" t="s">
        <v>218</v>
      </c>
      <c r="C2957" s="18" t="s">
        <v>219</v>
      </c>
      <c r="D2957" s="18">
        <v>82</v>
      </c>
      <c r="E2957" s="18" t="s">
        <v>47</v>
      </c>
      <c r="F2957" s="18" t="s">
        <v>36</v>
      </c>
      <c r="G2957" s="18">
        <v>607</v>
      </c>
    </row>
    <row r="2958" spans="1:7" x14ac:dyDescent="0.2">
      <c r="A2958" s="18" t="s">
        <v>89</v>
      </c>
      <c r="B2958" s="18" t="s">
        <v>218</v>
      </c>
      <c r="C2958" s="18" t="s">
        <v>219</v>
      </c>
      <c r="D2958" s="18">
        <v>83</v>
      </c>
      <c r="E2958" s="18" t="s">
        <v>48</v>
      </c>
      <c r="F2958" s="18" t="s">
        <v>36</v>
      </c>
      <c r="G2958" s="18">
        <v>2084</v>
      </c>
    </row>
    <row r="2959" spans="1:7" x14ac:dyDescent="0.2">
      <c r="A2959" s="18" t="s">
        <v>89</v>
      </c>
      <c r="B2959" s="18" t="s">
        <v>218</v>
      </c>
      <c r="C2959" s="18" t="s">
        <v>219</v>
      </c>
      <c r="D2959" s="18">
        <v>84</v>
      </c>
      <c r="E2959" s="18" t="s">
        <v>49</v>
      </c>
      <c r="F2959" s="18" t="s">
        <v>36</v>
      </c>
      <c r="G2959" s="18">
        <v>126</v>
      </c>
    </row>
    <row r="2960" spans="1:7" x14ac:dyDescent="0.2">
      <c r="A2960" s="18" t="s">
        <v>89</v>
      </c>
      <c r="B2960" s="18" t="s">
        <v>218</v>
      </c>
      <c r="C2960" s="18" t="s">
        <v>219</v>
      </c>
      <c r="D2960" s="18">
        <v>85</v>
      </c>
      <c r="E2960" s="18" t="s">
        <v>64</v>
      </c>
      <c r="F2960" s="18" t="s">
        <v>36</v>
      </c>
      <c r="G2960" s="18">
        <v>211</v>
      </c>
    </row>
    <row r="2961" spans="1:7" x14ac:dyDescent="0.2">
      <c r="A2961" s="18" t="s">
        <v>89</v>
      </c>
      <c r="B2961" s="18" t="s">
        <v>218</v>
      </c>
      <c r="C2961" s="18" t="s">
        <v>219</v>
      </c>
      <c r="D2961" s="18">
        <v>90</v>
      </c>
      <c r="E2961" s="18" t="s">
        <v>169</v>
      </c>
      <c r="F2961" s="18" t="s">
        <v>36</v>
      </c>
      <c r="G2961" s="18">
        <v>203</v>
      </c>
    </row>
    <row r="2962" spans="1:7" x14ac:dyDescent="0.2">
      <c r="A2962" s="18" t="s">
        <v>89</v>
      </c>
      <c r="B2962" s="18" t="s">
        <v>218</v>
      </c>
      <c r="C2962" s="18" t="s">
        <v>219</v>
      </c>
      <c r="D2962" s="18">
        <v>91</v>
      </c>
      <c r="E2962" s="18" t="s">
        <v>51</v>
      </c>
      <c r="F2962" s="18" t="s">
        <v>36</v>
      </c>
      <c r="G2962" s="18">
        <v>107</v>
      </c>
    </row>
    <row r="2963" spans="1:7" x14ac:dyDescent="0.2">
      <c r="A2963" s="18" t="s">
        <v>89</v>
      </c>
      <c r="B2963" s="18" t="s">
        <v>218</v>
      </c>
      <c r="C2963" s="18" t="s">
        <v>219</v>
      </c>
      <c r="D2963" s="18">
        <v>92</v>
      </c>
      <c r="E2963" s="18" t="s">
        <v>170</v>
      </c>
      <c r="F2963" s="18" t="s">
        <v>36</v>
      </c>
      <c r="G2963" s="18">
        <v>8</v>
      </c>
    </row>
    <row r="2964" spans="1:7" x14ac:dyDescent="0.2">
      <c r="A2964" s="18" t="s">
        <v>89</v>
      </c>
      <c r="B2964" s="18" t="s">
        <v>218</v>
      </c>
      <c r="C2964" s="18" t="s">
        <v>219</v>
      </c>
      <c r="D2964" s="18">
        <v>93</v>
      </c>
      <c r="E2964" s="18" t="s">
        <v>75</v>
      </c>
      <c r="F2964" s="18" t="s">
        <v>36</v>
      </c>
      <c r="G2964" s="18">
        <v>14</v>
      </c>
    </row>
    <row r="2965" spans="1:7" x14ac:dyDescent="0.2">
      <c r="A2965" s="18" t="s">
        <v>89</v>
      </c>
      <c r="B2965" s="18" t="s">
        <v>218</v>
      </c>
      <c r="C2965" s="18" t="s">
        <v>219</v>
      </c>
      <c r="D2965" s="18">
        <v>94</v>
      </c>
      <c r="E2965" s="18" t="s">
        <v>80</v>
      </c>
      <c r="F2965" s="18" t="s">
        <v>36</v>
      </c>
      <c r="G2965" s="18">
        <v>75</v>
      </c>
    </row>
    <row r="2966" spans="1:7" x14ac:dyDescent="0.2">
      <c r="A2966" s="18" t="s">
        <v>89</v>
      </c>
      <c r="B2966" s="18" t="s">
        <v>218</v>
      </c>
      <c r="C2966" s="18" t="s">
        <v>219</v>
      </c>
      <c r="D2966" s="18">
        <v>95</v>
      </c>
      <c r="E2966" s="18" t="s">
        <v>64</v>
      </c>
      <c r="F2966" s="18" t="s">
        <v>36</v>
      </c>
      <c r="G2966" s="18">
        <v>123</v>
      </c>
    </row>
    <row r="2967" spans="1:7" x14ac:dyDescent="0.2">
      <c r="A2967" s="18" t="s">
        <v>90</v>
      </c>
      <c r="B2967" s="18" t="s">
        <v>218</v>
      </c>
      <c r="C2967" s="18" t="s">
        <v>220</v>
      </c>
      <c r="D2967" s="18">
        <v>10</v>
      </c>
      <c r="E2967" s="18" t="s">
        <v>32</v>
      </c>
      <c r="F2967" s="18" t="s">
        <v>33</v>
      </c>
      <c r="G2967" s="18">
        <v>479</v>
      </c>
    </row>
    <row r="2968" spans="1:7" x14ac:dyDescent="0.2">
      <c r="A2968" s="18" t="s">
        <v>90</v>
      </c>
      <c r="B2968" s="18" t="s">
        <v>218</v>
      </c>
      <c r="C2968" s="18" t="s">
        <v>220</v>
      </c>
      <c r="D2968" s="18">
        <v>100</v>
      </c>
      <c r="E2968" s="18" t="s">
        <v>167</v>
      </c>
      <c r="F2968" s="18" t="s">
        <v>36</v>
      </c>
      <c r="G2968" s="18">
        <v>2523</v>
      </c>
    </row>
    <row r="2969" spans="1:7" x14ac:dyDescent="0.2">
      <c r="A2969" s="18" t="s">
        <v>90</v>
      </c>
      <c r="B2969" s="18" t="s">
        <v>218</v>
      </c>
      <c r="C2969" s="18" t="s">
        <v>220</v>
      </c>
      <c r="D2969" s="18">
        <v>11</v>
      </c>
      <c r="E2969" s="18" t="s">
        <v>134</v>
      </c>
      <c r="F2969" s="18" t="s">
        <v>33</v>
      </c>
      <c r="G2969" s="18">
        <v>171</v>
      </c>
    </row>
    <row r="2970" spans="1:7" x14ac:dyDescent="0.2">
      <c r="A2970" s="18" t="s">
        <v>90</v>
      </c>
      <c r="B2970" s="18" t="s">
        <v>218</v>
      </c>
      <c r="C2970" s="18" t="s">
        <v>220</v>
      </c>
      <c r="D2970" s="18">
        <v>110</v>
      </c>
      <c r="E2970" s="18" t="s">
        <v>54</v>
      </c>
      <c r="F2970" s="18" t="s">
        <v>55</v>
      </c>
      <c r="G2970" s="18">
        <v>172</v>
      </c>
    </row>
    <row r="2971" spans="1:7" x14ac:dyDescent="0.2">
      <c r="A2971" s="18" t="s">
        <v>90</v>
      </c>
      <c r="B2971" s="18" t="s">
        <v>218</v>
      </c>
      <c r="C2971" s="18" t="s">
        <v>220</v>
      </c>
      <c r="D2971" s="18">
        <v>111</v>
      </c>
      <c r="E2971" s="18" t="s">
        <v>56</v>
      </c>
      <c r="F2971" s="18" t="s">
        <v>55</v>
      </c>
      <c r="G2971" s="18">
        <v>480</v>
      </c>
    </row>
    <row r="2972" spans="1:7" x14ac:dyDescent="0.2">
      <c r="A2972" s="18" t="s">
        <v>90</v>
      </c>
      <c r="B2972" s="18" t="s">
        <v>218</v>
      </c>
      <c r="C2972" s="18" t="s">
        <v>220</v>
      </c>
      <c r="D2972" s="18">
        <v>112</v>
      </c>
      <c r="E2972" s="18" t="s">
        <v>57</v>
      </c>
      <c r="F2972" s="18" t="s">
        <v>55</v>
      </c>
      <c r="G2972" s="18">
        <v>843</v>
      </c>
    </row>
    <row r="2973" spans="1:7" x14ac:dyDescent="0.2">
      <c r="A2973" s="18" t="s">
        <v>90</v>
      </c>
      <c r="B2973" s="18" t="s">
        <v>218</v>
      </c>
      <c r="C2973" s="18" t="s">
        <v>220</v>
      </c>
      <c r="D2973" s="18">
        <v>113</v>
      </c>
      <c r="E2973" s="18" t="s">
        <v>73</v>
      </c>
      <c r="F2973" s="18" t="s">
        <v>55</v>
      </c>
      <c r="G2973" s="18">
        <v>522</v>
      </c>
    </row>
    <row r="2974" spans="1:7" x14ac:dyDescent="0.2">
      <c r="A2974" s="18" t="s">
        <v>90</v>
      </c>
      <c r="B2974" s="18" t="s">
        <v>218</v>
      </c>
      <c r="C2974" s="18" t="s">
        <v>220</v>
      </c>
      <c r="D2974" s="18">
        <v>120</v>
      </c>
      <c r="E2974" s="18" t="s">
        <v>58</v>
      </c>
      <c r="F2974" s="18" t="s">
        <v>55</v>
      </c>
      <c r="G2974" s="18">
        <v>563</v>
      </c>
    </row>
    <row r="2975" spans="1:7" x14ac:dyDescent="0.2">
      <c r="A2975" s="18" t="s">
        <v>90</v>
      </c>
      <c r="B2975" s="18" t="s">
        <v>218</v>
      </c>
      <c r="C2975" s="18" t="s">
        <v>220</v>
      </c>
      <c r="D2975" s="18">
        <v>121</v>
      </c>
      <c r="E2975" s="18" t="s">
        <v>59</v>
      </c>
      <c r="F2975" s="18" t="s">
        <v>55</v>
      </c>
      <c r="G2975" s="18">
        <v>1516</v>
      </c>
    </row>
    <row r="2976" spans="1:7" x14ac:dyDescent="0.2">
      <c r="A2976" s="18" t="s">
        <v>90</v>
      </c>
      <c r="B2976" s="18" t="s">
        <v>218</v>
      </c>
      <c r="C2976" s="18" t="s">
        <v>220</v>
      </c>
      <c r="D2976" s="18">
        <v>122</v>
      </c>
      <c r="E2976" s="18" t="s">
        <v>74</v>
      </c>
      <c r="F2976" s="18" t="s">
        <v>55</v>
      </c>
      <c r="G2976" s="18">
        <v>1098</v>
      </c>
    </row>
    <row r="2977" spans="1:7" x14ac:dyDescent="0.2">
      <c r="A2977" s="18" t="s">
        <v>90</v>
      </c>
      <c r="B2977" s="18" t="s">
        <v>218</v>
      </c>
      <c r="C2977" s="18" t="s">
        <v>220</v>
      </c>
      <c r="D2977" s="18">
        <v>123</v>
      </c>
      <c r="E2977" s="18" t="s">
        <v>75</v>
      </c>
      <c r="F2977" s="18" t="s">
        <v>55</v>
      </c>
      <c r="G2977" s="18">
        <v>3521</v>
      </c>
    </row>
    <row r="2978" spans="1:7" x14ac:dyDescent="0.2">
      <c r="A2978" s="18" t="s">
        <v>90</v>
      </c>
      <c r="B2978" s="18" t="s">
        <v>218</v>
      </c>
      <c r="C2978" s="18" t="s">
        <v>220</v>
      </c>
      <c r="D2978" s="18">
        <v>13</v>
      </c>
      <c r="E2978" s="18" t="s">
        <v>135</v>
      </c>
      <c r="F2978" s="18" t="s">
        <v>33</v>
      </c>
      <c r="G2978" s="18">
        <v>322</v>
      </c>
    </row>
    <row r="2979" spans="1:7" x14ac:dyDescent="0.2">
      <c r="A2979" s="18" t="s">
        <v>90</v>
      </c>
      <c r="B2979" s="18" t="s">
        <v>218</v>
      </c>
      <c r="C2979" s="18" t="s">
        <v>220</v>
      </c>
      <c r="D2979" s="18">
        <v>130</v>
      </c>
      <c r="E2979" s="18" t="s">
        <v>60</v>
      </c>
      <c r="F2979" s="18" t="s">
        <v>55</v>
      </c>
      <c r="G2979" s="18">
        <v>7738</v>
      </c>
    </row>
    <row r="2980" spans="1:7" x14ac:dyDescent="0.2">
      <c r="A2980" s="18" t="s">
        <v>90</v>
      </c>
      <c r="B2980" s="18" t="s">
        <v>218</v>
      </c>
      <c r="C2980" s="18" t="s">
        <v>220</v>
      </c>
      <c r="D2980" s="18">
        <v>131</v>
      </c>
      <c r="E2980" s="18" t="s">
        <v>61</v>
      </c>
      <c r="F2980" s="18" t="s">
        <v>55</v>
      </c>
      <c r="G2980" s="18">
        <v>27</v>
      </c>
    </row>
    <row r="2981" spans="1:7" x14ac:dyDescent="0.2">
      <c r="A2981" s="18" t="s">
        <v>90</v>
      </c>
      <c r="B2981" s="18" t="s">
        <v>218</v>
      </c>
      <c r="C2981" s="18" t="s">
        <v>220</v>
      </c>
      <c r="D2981" s="18">
        <v>132</v>
      </c>
      <c r="E2981" s="18" t="s">
        <v>46</v>
      </c>
      <c r="F2981" s="18" t="s">
        <v>55</v>
      </c>
      <c r="G2981" s="18">
        <v>361</v>
      </c>
    </row>
    <row r="2982" spans="1:7" x14ac:dyDescent="0.2">
      <c r="A2982" s="18" t="s">
        <v>90</v>
      </c>
      <c r="B2982" s="18" t="s">
        <v>218</v>
      </c>
      <c r="C2982" s="18" t="s">
        <v>220</v>
      </c>
      <c r="D2982" s="18">
        <v>133</v>
      </c>
      <c r="E2982" s="18" t="s">
        <v>62</v>
      </c>
      <c r="F2982" s="18" t="s">
        <v>55</v>
      </c>
      <c r="G2982" s="18">
        <v>205</v>
      </c>
    </row>
    <row r="2983" spans="1:7" x14ac:dyDescent="0.2">
      <c r="A2983" s="18" t="s">
        <v>90</v>
      </c>
      <c r="B2983" s="18" t="s">
        <v>218</v>
      </c>
      <c r="C2983" s="18" t="s">
        <v>220</v>
      </c>
      <c r="D2983" s="18">
        <v>134</v>
      </c>
      <c r="E2983" s="18" t="s">
        <v>76</v>
      </c>
      <c r="F2983" s="18" t="s">
        <v>55</v>
      </c>
      <c r="G2983" s="18">
        <v>459</v>
      </c>
    </row>
    <row r="2984" spans="1:7" x14ac:dyDescent="0.2">
      <c r="A2984" s="18" t="s">
        <v>90</v>
      </c>
      <c r="B2984" s="18" t="s">
        <v>218</v>
      </c>
      <c r="C2984" s="18" t="s">
        <v>220</v>
      </c>
      <c r="D2984" s="18">
        <v>135</v>
      </c>
      <c r="E2984" s="18" t="s">
        <v>79</v>
      </c>
      <c r="F2984" s="18" t="s">
        <v>55</v>
      </c>
      <c r="G2984" s="18">
        <v>53</v>
      </c>
    </row>
    <row r="2985" spans="1:7" x14ac:dyDescent="0.2">
      <c r="A2985" s="18" t="s">
        <v>90</v>
      </c>
      <c r="B2985" s="18" t="s">
        <v>218</v>
      </c>
      <c r="C2985" s="18" t="s">
        <v>220</v>
      </c>
      <c r="D2985" s="18">
        <v>14</v>
      </c>
      <c r="E2985" s="18" t="s">
        <v>75</v>
      </c>
      <c r="F2985" s="18" t="s">
        <v>33</v>
      </c>
      <c r="G2985" s="18">
        <v>21</v>
      </c>
    </row>
    <row r="2986" spans="1:7" x14ac:dyDescent="0.2">
      <c r="A2986" s="18" t="s">
        <v>90</v>
      </c>
      <c r="B2986" s="18" t="s">
        <v>218</v>
      </c>
      <c r="C2986" s="18" t="s">
        <v>220</v>
      </c>
      <c r="D2986" s="18">
        <v>140</v>
      </c>
      <c r="E2986" s="18" t="s">
        <v>63</v>
      </c>
      <c r="F2986" s="18" t="s">
        <v>55</v>
      </c>
      <c r="G2986" s="18">
        <v>151</v>
      </c>
    </row>
    <row r="2987" spans="1:7" x14ac:dyDescent="0.2">
      <c r="A2987" s="18" t="s">
        <v>90</v>
      </c>
      <c r="B2987" s="18" t="s">
        <v>218</v>
      </c>
      <c r="C2987" s="18" t="s">
        <v>220</v>
      </c>
      <c r="D2987" s="18">
        <v>141</v>
      </c>
      <c r="E2987" s="18" t="s">
        <v>64</v>
      </c>
      <c r="F2987" s="18" t="s">
        <v>55</v>
      </c>
      <c r="G2987" s="18">
        <v>2353</v>
      </c>
    </row>
    <row r="2988" spans="1:7" x14ac:dyDescent="0.2">
      <c r="A2988" s="18" t="s">
        <v>90</v>
      </c>
      <c r="B2988" s="18" t="s">
        <v>218</v>
      </c>
      <c r="C2988" s="18" t="s">
        <v>220</v>
      </c>
      <c r="D2988" s="18">
        <v>142</v>
      </c>
      <c r="E2988" s="18" t="s">
        <v>117</v>
      </c>
      <c r="F2988" s="18" t="s">
        <v>55</v>
      </c>
      <c r="G2988" s="18">
        <v>2234</v>
      </c>
    </row>
    <row r="2989" spans="1:7" x14ac:dyDescent="0.2">
      <c r="A2989" s="18" t="s">
        <v>90</v>
      </c>
      <c r="B2989" s="18" t="s">
        <v>218</v>
      </c>
      <c r="C2989" s="18" t="s">
        <v>220</v>
      </c>
      <c r="D2989" s="18">
        <v>143</v>
      </c>
      <c r="E2989" s="18" t="s">
        <v>77</v>
      </c>
      <c r="F2989" s="18" t="s">
        <v>55</v>
      </c>
      <c r="G2989" s="18">
        <v>211</v>
      </c>
    </row>
    <row r="2990" spans="1:7" x14ac:dyDescent="0.2">
      <c r="A2990" s="18" t="s">
        <v>90</v>
      </c>
      <c r="B2990" s="18" t="s">
        <v>218</v>
      </c>
      <c r="C2990" s="18" t="s">
        <v>220</v>
      </c>
      <c r="D2990" s="18">
        <v>144</v>
      </c>
      <c r="E2990" s="18" t="s">
        <v>81</v>
      </c>
      <c r="F2990" s="18" t="s">
        <v>55</v>
      </c>
      <c r="G2990" s="18">
        <v>240</v>
      </c>
    </row>
    <row r="2991" spans="1:7" x14ac:dyDescent="0.2">
      <c r="A2991" s="18" t="s">
        <v>90</v>
      </c>
      <c r="B2991" s="18" t="s">
        <v>218</v>
      </c>
      <c r="C2991" s="18" t="s">
        <v>220</v>
      </c>
      <c r="D2991" s="18">
        <v>15</v>
      </c>
      <c r="E2991" s="18" t="s">
        <v>64</v>
      </c>
      <c r="F2991" s="18" t="s">
        <v>33</v>
      </c>
      <c r="G2991" s="18">
        <v>53</v>
      </c>
    </row>
    <row r="2992" spans="1:7" x14ac:dyDescent="0.2">
      <c r="A2992" s="18" t="s">
        <v>90</v>
      </c>
      <c r="B2992" s="18" t="s">
        <v>218</v>
      </c>
      <c r="C2992" s="18" t="s">
        <v>220</v>
      </c>
      <c r="D2992" s="18">
        <v>20</v>
      </c>
      <c r="E2992" s="18" t="s">
        <v>35</v>
      </c>
      <c r="F2992" s="18" t="s">
        <v>36</v>
      </c>
      <c r="G2992" s="18">
        <v>2287</v>
      </c>
    </row>
    <row r="2993" spans="1:7" x14ac:dyDescent="0.2">
      <c r="A2993" s="18" t="s">
        <v>90</v>
      </c>
      <c r="B2993" s="18" t="s">
        <v>218</v>
      </c>
      <c r="C2993" s="18" t="s">
        <v>220</v>
      </c>
      <c r="D2993" s="18">
        <v>21</v>
      </c>
      <c r="E2993" s="18" t="s">
        <v>37</v>
      </c>
      <c r="F2993" s="18" t="s">
        <v>36</v>
      </c>
      <c r="G2993" s="18">
        <v>2057</v>
      </c>
    </row>
    <row r="2994" spans="1:7" x14ac:dyDescent="0.2">
      <c r="A2994" s="18" t="s">
        <v>90</v>
      </c>
      <c r="B2994" s="18" t="s">
        <v>218</v>
      </c>
      <c r="C2994" s="18" t="s">
        <v>220</v>
      </c>
      <c r="D2994" s="18">
        <v>22</v>
      </c>
      <c r="E2994" s="18" t="s">
        <v>38</v>
      </c>
      <c r="F2994" s="18" t="s">
        <v>36</v>
      </c>
      <c r="G2994" s="18">
        <v>981</v>
      </c>
    </row>
    <row r="2995" spans="1:7" x14ac:dyDescent="0.2">
      <c r="A2995" s="18" t="s">
        <v>90</v>
      </c>
      <c r="B2995" s="18" t="s">
        <v>218</v>
      </c>
      <c r="C2995" s="18" t="s">
        <v>220</v>
      </c>
      <c r="D2995" s="18">
        <v>23</v>
      </c>
      <c r="E2995" s="18" t="s">
        <v>39</v>
      </c>
      <c r="F2995" s="18" t="s">
        <v>36</v>
      </c>
      <c r="G2995" s="18">
        <v>9582</v>
      </c>
    </row>
    <row r="2996" spans="1:7" x14ac:dyDescent="0.2">
      <c r="A2996" s="18" t="s">
        <v>90</v>
      </c>
      <c r="B2996" s="18" t="s">
        <v>218</v>
      </c>
      <c r="C2996" s="18" t="s">
        <v>220</v>
      </c>
      <c r="D2996" s="18">
        <v>24</v>
      </c>
      <c r="E2996" s="18" t="s">
        <v>64</v>
      </c>
      <c r="F2996" s="18" t="s">
        <v>36</v>
      </c>
      <c r="G2996" s="18">
        <v>650</v>
      </c>
    </row>
    <row r="2997" spans="1:7" x14ac:dyDescent="0.2">
      <c r="A2997" s="18" t="s">
        <v>90</v>
      </c>
      <c r="B2997" s="18" t="s">
        <v>218</v>
      </c>
      <c r="C2997" s="18" t="s">
        <v>220</v>
      </c>
      <c r="D2997" s="18">
        <v>25</v>
      </c>
      <c r="E2997" s="18" t="s">
        <v>35</v>
      </c>
      <c r="F2997" s="18" t="s">
        <v>36</v>
      </c>
      <c r="G2997" s="18">
        <v>36</v>
      </c>
    </row>
    <row r="2998" spans="1:7" x14ac:dyDescent="0.2">
      <c r="A2998" s="18" t="s">
        <v>90</v>
      </c>
      <c r="B2998" s="18" t="s">
        <v>218</v>
      </c>
      <c r="C2998" s="18" t="s">
        <v>220</v>
      </c>
      <c r="D2998" s="18">
        <v>26</v>
      </c>
      <c r="E2998" s="18" t="s">
        <v>64</v>
      </c>
      <c r="F2998" s="18" t="s">
        <v>36</v>
      </c>
      <c r="G2998" s="18">
        <v>14</v>
      </c>
    </row>
    <row r="2999" spans="1:7" x14ac:dyDescent="0.2">
      <c r="A2999" s="18" t="s">
        <v>90</v>
      </c>
      <c r="B2999" s="18" t="s">
        <v>218</v>
      </c>
      <c r="C2999" s="18" t="s">
        <v>220</v>
      </c>
      <c r="D2999" s="18">
        <v>30</v>
      </c>
      <c r="E2999" s="18" t="s">
        <v>40</v>
      </c>
      <c r="F2999" s="18" t="s">
        <v>36</v>
      </c>
      <c r="G2999" s="18">
        <v>285</v>
      </c>
    </row>
    <row r="3000" spans="1:7" x14ac:dyDescent="0.2">
      <c r="A3000" s="18" t="s">
        <v>90</v>
      </c>
      <c r="B3000" s="18" t="s">
        <v>218</v>
      </c>
      <c r="C3000" s="18" t="s">
        <v>220</v>
      </c>
      <c r="D3000" s="18">
        <v>31</v>
      </c>
      <c r="E3000" s="18" t="s">
        <v>41</v>
      </c>
      <c r="F3000" s="18" t="s">
        <v>36</v>
      </c>
      <c r="G3000" s="18">
        <v>5527</v>
      </c>
    </row>
    <row r="3001" spans="1:7" x14ac:dyDescent="0.2">
      <c r="A3001" s="18" t="s">
        <v>90</v>
      </c>
      <c r="B3001" s="18" t="s">
        <v>218</v>
      </c>
      <c r="C3001" s="18" t="s">
        <v>220</v>
      </c>
      <c r="D3001" s="18">
        <v>32</v>
      </c>
      <c r="E3001" s="18" t="s">
        <v>42</v>
      </c>
      <c r="F3001" s="18" t="s">
        <v>36</v>
      </c>
      <c r="G3001" s="18">
        <v>65</v>
      </c>
    </row>
    <row r="3002" spans="1:7" x14ac:dyDescent="0.2">
      <c r="A3002" s="18" t="s">
        <v>90</v>
      </c>
      <c r="B3002" s="18" t="s">
        <v>218</v>
      </c>
      <c r="C3002" s="18" t="s">
        <v>220</v>
      </c>
      <c r="D3002" s="18">
        <v>33</v>
      </c>
      <c r="E3002" s="18" t="s">
        <v>43</v>
      </c>
      <c r="F3002" s="18" t="s">
        <v>36</v>
      </c>
      <c r="G3002" s="18">
        <v>75</v>
      </c>
    </row>
    <row r="3003" spans="1:7" x14ac:dyDescent="0.2">
      <c r="A3003" s="18" t="s">
        <v>90</v>
      </c>
      <c r="B3003" s="18" t="s">
        <v>218</v>
      </c>
      <c r="C3003" s="18" t="s">
        <v>220</v>
      </c>
      <c r="D3003" s="18">
        <v>34</v>
      </c>
      <c r="E3003" s="18" t="s">
        <v>44</v>
      </c>
      <c r="F3003" s="18" t="s">
        <v>36</v>
      </c>
      <c r="G3003" s="18">
        <v>15</v>
      </c>
    </row>
    <row r="3004" spans="1:7" x14ac:dyDescent="0.2">
      <c r="A3004" s="18" t="s">
        <v>90</v>
      </c>
      <c r="B3004" s="18" t="s">
        <v>218</v>
      </c>
      <c r="C3004" s="18" t="s">
        <v>220</v>
      </c>
      <c r="D3004" s="18">
        <v>35</v>
      </c>
      <c r="E3004" s="18" t="s">
        <v>79</v>
      </c>
      <c r="F3004" s="18" t="s">
        <v>36</v>
      </c>
      <c r="G3004" s="18">
        <v>239</v>
      </c>
    </row>
    <row r="3005" spans="1:7" x14ac:dyDescent="0.2">
      <c r="A3005" s="18" t="s">
        <v>90</v>
      </c>
      <c r="B3005" s="18" t="s">
        <v>218</v>
      </c>
      <c r="C3005" s="18" t="s">
        <v>220</v>
      </c>
      <c r="D3005" s="18">
        <v>36</v>
      </c>
      <c r="E3005" s="18" t="s">
        <v>64</v>
      </c>
      <c r="F3005" s="18" t="s">
        <v>36</v>
      </c>
      <c r="G3005" s="18">
        <v>395</v>
      </c>
    </row>
    <row r="3006" spans="1:7" x14ac:dyDescent="0.2">
      <c r="A3006" s="18" t="s">
        <v>90</v>
      </c>
      <c r="B3006" s="18" t="s">
        <v>218</v>
      </c>
      <c r="C3006" s="18" t="s">
        <v>220</v>
      </c>
      <c r="D3006" s="18">
        <v>40</v>
      </c>
      <c r="E3006" s="18" t="s">
        <v>40</v>
      </c>
      <c r="F3006" s="18" t="s">
        <v>36</v>
      </c>
      <c r="G3006" s="18">
        <v>8</v>
      </c>
    </row>
    <row r="3007" spans="1:7" x14ac:dyDescent="0.2">
      <c r="A3007" s="18" t="s">
        <v>90</v>
      </c>
      <c r="B3007" s="18" t="s">
        <v>218</v>
      </c>
      <c r="C3007" s="18" t="s">
        <v>220</v>
      </c>
      <c r="D3007" s="18">
        <v>41</v>
      </c>
      <c r="E3007" s="18" t="s">
        <v>41</v>
      </c>
      <c r="F3007" s="18" t="s">
        <v>36</v>
      </c>
      <c r="G3007" s="18">
        <v>156</v>
      </c>
    </row>
    <row r="3008" spans="1:7" x14ac:dyDescent="0.2">
      <c r="A3008" s="18" t="s">
        <v>90</v>
      </c>
      <c r="B3008" s="18" t="s">
        <v>218</v>
      </c>
      <c r="C3008" s="18" t="s">
        <v>220</v>
      </c>
      <c r="D3008" s="18">
        <v>42</v>
      </c>
      <c r="E3008" s="18" t="s">
        <v>42</v>
      </c>
      <c r="F3008" s="18" t="s">
        <v>36</v>
      </c>
      <c r="G3008" s="18">
        <v>9</v>
      </c>
    </row>
    <row r="3009" spans="1:7" x14ac:dyDescent="0.2">
      <c r="A3009" s="18" t="s">
        <v>90</v>
      </c>
      <c r="B3009" s="18" t="s">
        <v>218</v>
      </c>
      <c r="C3009" s="18" t="s">
        <v>220</v>
      </c>
      <c r="D3009" s="18">
        <v>44</v>
      </c>
      <c r="E3009" s="18" t="s">
        <v>44</v>
      </c>
      <c r="F3009" s="18" t="s">
        <v>36</v>
      </c>
      <c r="G3009" s="18">
        <v>1</v>
      </c>
    </row>
    <row r="3010" spans="1:7" x14ac:dyDescent="0.2">
      <c r="A3010" s="18" t="s">
        <v>90</v>
      </c>
      <c r="B3010" s="18" t="s">
        <v>218</v>
      </c>
      <c r="C3010" s="18" t="s">
        <v>220</v>
      </c>
      <c r="D3010" s="18">
        <v>45</v>
      </c>
      <c r="E3010" s="18" t="s">
        <v>79</v>
      </c>
      <c r="F3010" s="18" t="s">
        <v>36</v>
      </c>
      <c r="G3010" s="18">
        <v>12</v>
      </c>
    </row>
    <row r="3011" spans="1:7" x14ac:dyDescent="0.2">
      <c r="A3011" s="18" t="s">
        <v>90</v>
      </c>
      <c r="B3011" s="18" t="s">
        <v>218</v>
      </c>
      <c r="C3011" s="18" t="s">
        <v>220</v>
      </c>
      <c r="D3011" s="18">
        <v>46</v>
      </c>
      <c r="E3011" s="18" t="s">
        <v>64</v>
      </c>
      <c r="F3011" s="18" t="s">
        <v>36</v>
      </c>
      <c r="G3011" s="18">
        <v>32</v>
      </c>
    </row>
    <row r="3012" spans="1:7" x14ac:dyDescent="0.2">
      <c r="A3012" s="18" t="s">
        <v>90</v>
      </c>
      <c r="B3012" s="18" t="s">
        <v>218</v>
      </c>
      <c r="C3012" s="18" t="s">
        <v>220</v>
      </c>
      <c r="D3012" s="18">
        <v>50</v>
      </c>
      <c r="E3012" s="18" t="s">
        <v>40</v>
      </c>
      <c r="F3012" s="18" t="s">
        <v>36</v>
      </c>
      <c r="G3012" s="18">
        <v>15</v>
      </c>
    </row>
    <row r="3013" spans="1:7" x14ac:dyDescent="0.2">
      <c r="A3013" s="18" t="s">
        <v>90</v>
      </c>
      <c r="B3013" s="18" t="s">
        <v>218</v>
      </c>
      <c r="C3013" s="18" t="s">
        <v>220</v>
      </c>
      <c r="D3013" s="18">
        <v>51</v>
      </c>
      <c r="E3013" s="18" t="s">
        <v>41</v>
      </c>
      <c r="F3013" s="18" t="s">
        <v>36</v>
      </c>
      <c r="G3013" s="18">
        <v>151</v>
      </c>
    </row>
    <row r="3014" spans="1:7" x14ac:dyDescent="0.2">
      <c r="A3014" s="18" t="s">
        <v>90</v>
      </c>
      <c r="B3014" s="18" t="s">
        <v>218</v>
      </c>
      <c r="C3014" s="18" t="s">
        <v>220</v>
      </c>
      <c r="D3014" s="18">
        <v>52</v>
      </c>
      <c r="E3014" s="18" t="s">
        <v>42</v>
      </c>
      <c r="F3014" s="18" t="s">
        <v>36</v>
      </c>
      <c r="G3014" s="18">
        <v>6</v>
      </c>
    </row>
    <row r="3015" spans="1:7" x14ac:dyDescent="0.2">
      <c r="A3015" s="18" t="s">
        <v>90</v>
      </c>
      <c r="B3015" s="18" t="s">
        <v>218</v>
      </c>
      <c r="C3015" s="18" t="s">
        <v>220</v>
      </c>
      <c r="D3015" s="18">
        <v>53</v>
      </c>
      <c r="E3015" s="18" t="s">
        <v>43</v>
      </c>
      <c r="F3015" s="18" t="s">
        <v>36</v>
      </c>
      <c r="G3015" s="18">
        <v>23</v>
      </c>
    </row>
    <row r="3016" spans="1:7" x14ac:dyDescent="0.2">
      <c r="A3016" s="18" t="s">
        <v>90</v>
      </c>
      <c r="B3016" s="18" t="s">
        <v>218</v>
      </c>
      <c r="C3016" s="18" t="s">
        <v>220</v>
      </c>
      <c r="D3016" s="18">
        <v>54</v>
      </c>
      <c r="E3016" s="18" t="s">
        <v>44</v>
      </c>
      <c r="F3016" s="18" t="s">
        <v>36</v>
      </c>
      <c r="G3016" s="18">
        <v>9</v>
      </c>
    </row>
    <row r="3017" spans="1:7" x14ac:dyDescent="0.2">
      <c r="A3017" s="18" t="s">
        <v>90</v>
      </c>
      <c r="B3017" s="18" t="s">
        <v>218</v>
      </c>
      <c r="C3017" s="18" t="s">
        <v>220</v>
      </c>
      <c r="D3017" s="18">
        <v>55</v>
      </c>
      <c r="E3017" s="18" t="s">
        <v>79</v>
      </c>
      <c r="F3017" s="18" t="s">
        <v>36</v>
      </c>
      <c r="G3017" s="18">
        <v>17</v>
      </c>
    </row>
    <row r="3018" spans="1:7" x14ac:dyDescent="0.2">
      <c r="A3018" s="18" t="s">
        <v>90</v>
      </c>
      <c r="B3018" s="18" t="s">
        <v>218</v>
      </c>
      <c r="C3018" s="18" t="s">
        <v>220</v>
      </c>
      <c r="D3018" s="18">
        <v>56</v>
      </c>
      <c r="E3018" s="18" t="s">
        <v>64</v>
      </c>
      <c r="F3018" s="18" t="s">
        <v>36</v>
      </c>
      <c r="G3018" s="18">
        <v>55</v>
      </c>
    </row>
    <row r="3019" spans="1:7" x14ac:dyDescent="0.2">
      <c r="A3019" s="18" t="s">
        <v>90</v>
      </c>
      <c r="B3019" s="18" t="s">
        <v>218</v>
      </c>
      <c r="C3019" s="18" t="s">
        <v>220</v>
      </c>
      <c r="D3019" s="18">
        <v>61</v>
      </c>
      <c r="E3019" s="18" t="s">
        <v>41</v>
      </c>
      <c r="F3019" s="18" t="s">
        <v>36</v>
      </c>
      <c r="G3019" s="18">
        <v>31</v>
      </c>
    </row>
    <row r="3020" spans="1:7" x14ac:dyDescent="0.2">
      <c r="A3020" s="18" t="s">
        <v>90</v>
      </c>
      <c r="B3020" s="18" t="s">
        <v>218</v>
      </c>
      <c r="C3020" s="18" t="s">
        <v>220</v>
      </c>
      <c r="D3020" s="18">
        <v>62</v>
      </c>
      <c r="E3020" s="18" t="s">
        <v>42</v>
      </c>
      <c r="F3020" s="18" t="s">
        <v>36</v>
      </c>
      <c r="G3020" s="18">
        <v>4</v>
      </c>
    </row>
    <row r="3021" spans="1:7" x14ac:dyDescent="0.2">
      <c r="A3021" s="18" t="s">
        <v>90</v>
      </c>
      <c r="B3021" s="18" t="s">
        <v>218</v>
      </c>
      <c r="C3021" s="18" t="s">
        <v>220</v>
      </c>
      <c r="D3021" s="18">
        <v>63</v>
      </c>
      <c r="E3021" s="18" t="s">
        <v>43</v>
      </c>
      <c r="F3021" s="18" t="s">
        <v>36</v>
      </c>
      <c r="G3021" s="18">
        <v>1</v>
      </c>
    </row>
    <row r="3022" spans="1:7" x14ac:dyDescent="0.2">
      <c r="A3022" s="18" t="s">
        <v>90</v>
      </c>
      <c r="B3022" s="18" t="s">
        <v>218</v>
      </c>
      <c r="C3022" s="18" t="s">
        <v>220</v>
      </c>
      <c r="D3022" s="18">
        <v>64</v>
      </c>
      <c r="E3022" s="18" t="s">
        <v>44</v>
      </c>
      <c r="F3022" s="18" t="s">
        <v>36</v>
      </c>
      <c r="G3022" s="18">
        <v>1</v>
      </c>
    </row>
    <row r="3023" spans="1:7" x14ac:dyDescent="0.2">
      <c r="A3023" s="18" t="s">
        <v>90</v>
      </c>
      <c r="B3023" s="18" t="s">
        <v>218</v>
      </c>
      <c r="C3023" s="18" t="s">
        <v>220</v>
      </c>
      <c r="D3023" s="18">
        <v>65</v>
      </c>
      <c r="E3023" s="18" t="s">
        <v>79</v>
      </c>
      <c r="F3023" s="18" t="s">
        <v>36</v>
      </c>
      <c r="G3023" s="18">
        <v>4</v>
      </c>
    </row>
    <row r="3024" spans="1:7" x14ac:dyDescent="0.2">
      <c r="A3024" s="18" t="s">
        <v>90</v>
      </c>
      <c r="B3024" s="18" t="s">
        <v>218</v>
      </c>
      <c r="C3024" s="18" t="s">
        <v>220</v>
      </c>
      <c r="D3024" s="18">
        <v>66</v>
      </c>
      <c r="E3024" s="18" t="s">
        <v>64</v>
      </c>
      <c r="F3024" s="18" t="s">
        <v>36</v>
      </c>
      <c r="G3024" s="18">
        <v>5</v>
      </c>
    </row>
    <row r="3025" spans="1:7" x14ac:dyDescent="0.2">
      <c r="A3025" s="18" t="s">
        <v>90</v>
      </c>
      <c r="B3025" s="18" t="s">
        <v>218</v>
      </c>
      <c r="C3025" s="18" t="s">
        <v>220</v>
      </c>
      <c r="D3025" s="18">
        <v>70</v>
      </c>
      <c r="E3025" s="18" t="s">
        <v>40</v>
      </c>
      <c r="F3025" s="18" t="s">
        <v>36</v>
      </c>
      <c r="G3025" s="18">
        <v>100</v>
      </c>
    </row>
    <row r="3026" spans="1:7" x14ac:dyDescent="0.2">
      <c r="A3026" s="18" t="s">
        <v>90</v>
      </c>
      <c r="B3026" s="18" t="s">
        <v>218</v>
      </c>
      <c r="C3026" s="18" t="s">
        <v>220</v>
      </c>
      <c r="D3026" s="18">
        <v>71</v>
      </c>
      <c r="E3026" s="18" t="s">
        <v>41</v>
      </c>
      <c r="F3026" s="18" t="s">
        <v>36</v>
      </c>
      <c r="G3026" s="18">
        <v>2296</v>
      </c>
    </row>
    <row r="3027" spans="1:7" x14ac:dyDescent="0.2">
      <c r="A3027" s="18" t="s">
        <v>90</v>
      </c>
      <c r="B3027" s="18" t="s">
        <v>218</v>
      </c>
      <c r="C3027" s="18" t="s">
        <v>220</v>
      </c>
      <c r="D3027" s="18">
        <v>72</v>
      </c>
      <c r="E3027" s="18" t="s">
        <v>42</v>
      </c>
      <c r="F3027" s="18" t="s">
        <v>36</v>
      </c>
      <c r="G3027" s="18">
        <v>46</v>
      </c>
    </row>
    <row r="3028" spans="1:7" x14ac:dyDescent="0.2">
      <c r="A3028" s="18" t="s">
        <v>90</v>
      </c>
      <c r="B3028" s="18" t="s">
        <v>218</v>
      </c>
      <c r="C3028" s="18" t="s">
        <v>220</v>
      </c>
      <c r="D3028" s="18">
        <v>73</v>
      </c>
      <c r="E3028" s="18" t="s">
        <v>43</v>
      </c>
      <c r="F3028" s="18" t="s">
        <v>36</v>
      </c>
      <c r="G3028" s="18">
        <v>12</v>
      </c>
    </row>
    <row r="3029" spans="1:7" x14ac:dyDescent="0.2">
      <c r="A3029" s="18" t="s">
        <v>90</v>
      </c>
      <c r="B3029" s="18" t="s">
        <v>218</v>
      </c>
      <c r="C3029" s="18" t="s">
        <v>220</v>
      </c>
      <c r="D3029" s="18">
        <v>74</v>
      </c>
      <c r="E3029" s="18" t="s">
        <v>44</v>
      </c>
      <c r="F3029" s="18" t="s">
        <v>36</v>
      </c>
      <c r="G3029" s="18">
        <v>7</v>
      </c>
    </row>
    <row r="3030" spans="1:7" x14ac:dyDescent="0.2">
      <c r="A3030" s="18" t="s">
        <v>90</v>
      </c>
      <c r="B3030" s="18" t="s">
        <v>218</v>
      </c>
      <c r="C3030" s="18" t="s">
        <v>220</v>
      </c>
      <c r="D3030" s="18">
        <v>75</v>
      </c>
      <c r="E3030" s="18" t="s">
        <v>79</v>
      </c>
      <c r="F3030" s="18" t="s">
        <v>36</v>
      </c>
      <c r="G3030" s="18">
        <v>126</v>
      </c>
    </row>
    <row r="3031" spans="1:7" x14ac:dyDescent="0.2">
      <c r="A3031" s="18" t="s">
        <v>90</v>
      </c>
      <c r="B3031" s="18" t="s">
        <v>218</v>
      </c>
      <c r="C3031" s="18" t="s">
        <v>220</v>
      </c>
      <c r="D3031" s="18">
        <v>76</v>
      </c>
      <c r="E3031" s="18" t="s">
        <v>64</v>
      </c>
      <c r="F3031" s="18" t="s">
        <v>36</v>
      </c>
      <c r="G3031" s="18">
        <v>250</v>
      </c>
    </row>
    <row r="3032" spans="1:7" x14ac:dyDescent="0.2">
      <c r="A3032" s="18" t="s">
        <v>90</v>
      </c>
      <c r="B3032" s="18" t="s">
        <v>218</v>
      </c>
      <c r="C3032" s="18" t="s">
        <v>220</v>
      </c>
      <c r="D3032" s="18">
        <v>80</v>
      </c>
      <c r="E3032" s="18" t="s">
        <v>168</v>
      </c>
      <c r="F3032" s="18" t="s">
        <v>36</v>
      </c>
      <c r="G3032" s="18">
        <v>223</v>
      </c>
    </row>
    <row r="3033" spans="1:7" x14ac:dyDescent="0.2">
      <c r="A3033" s="18" t="s">
        <v>90</v>
      </c>
      <c r="B3033" s="18" t="s">
        <v>218</v>
      </c>
      <c r="C3033" s="18" t="s">
        <v>220</v>
      </c>
      <c r="D3033" s="18">
        <v>81</v>
      </c>
      <c r="E3033" s="18" t="s">
        <v>46</v>
      </c>
      <c r="F3033" s="18" t="s">
        <v>36</v>
      </c>
      <c r="G3033" s="18">
        <v>574</v>
      </c>
    </row>
    <row r="3034" spans="1:7" x14ac:dyDescent="0.2">
      <c r="A3034" s="18" t="s">
        <v>90</v>
      </c>
      <c r="B3034" s="18" t="s">
        <v>218</v>
      </c>
      <c r="C3034" s="18" t="s">
        <v>220</v>
      </c>
      <c r="D3034" s="18">
        <v>82</v>
      </c>
      <c r="E3034" s="18" t="s">
        <v>47</v>
      </c>
      <c r="F3034" s="18" t="s">
        <v>36</v>
      </c>
      <c r="G3034" s="18">
        <v>422</v>
      </c>
    </row>
    <row r="3035" spans="1:7" x14ac:dyDescent="0.2">
      <c r="A3035" s="18" t="s">
        <v>90</v>
      </c>
      <c r="B3035" s="18" t="s">
        <v>218</v>
      </c>
      <c r="C3035" s="18" t="s">
        <v>220</v>
      </c>
      <c r="D3035" s="18">
        <v>83</v>
      </c>
      <c r="E3035" s="18" t="s">
        <v>48</v>
      </c>
      <c r="F3035" s="18" t="s">
        <v>36</v>
      </c>
      <c r="G3035" s="18">
        <v>1553</v>
      </c>
    </row>
    <row r="3036" spans="1:7" x14ac:dyDescent="0.2">
      <c r="A3036" s="18" t="s">
        <v>90</v>
      </c>
      <c r="B3036" s="18" t="s">
        <v>218</v>
      </c>
      <c r="C3036" s="18" t="s">
        <v>220</v>
      </c>
      <c r="D3036" s="18">
        <v>84</v>
      </c>
      <c r="E3036" s="18" t="s">
        <v>49</v>
      </c>
      <c r="F3036" s="18" t="s">
        <v>36</v>
      </c>
      <c r="G3036" s="18">
        <v>109</v>
      </c>
    </row>
    <row r="3037" spans="1:7" x14ac:dyDescent="0.2">
      <c r="A3037" s="18" t="s">
        <v>90</v>
      </c>
      <c r="B3037" s="18" t="s">
        <v>218</v>
      </c>
      <c r="C3037" s="18" t="s">
        <v>220</v>
      </c>
      <c r="D3037" s="18">
        <v>85</v>
      </c>
      <c r="E3037" s="18" t="s">
        <v>64</v>
      </c>
      <c r="F3037" s="18" t="s">
        <v>36</v>
      </c>
      <c r="G3037" s="18">
        <v>123</v>
      </c>
    </row>
    <row r="3038" spans="1:7" x14ac:dyDescent="0.2">
      <c r="A3038" s="18" t="s">
        <v>90</v>
      </c>
      <c r="B3038" s="18" t="s">
        <v>218</v>
      </c>
      <c r="C3038" s="18" t="s">
        <v>220</v>
      </c>
      <c r="D3038" s="18">
        <v>90</v>
      </c>
      <c r="E3038" s="18" t="s">
        <v>169</v>
      </c>
      <c r="F3038" s="18" t="s">
        <v>36</v>
      </c>
      <c r="G3038" s="18">
        <v>136</v>
      </c>
    </row>
    <row r="3039" spans="1:7" x14ac:dyDescent="0.2">
      <c r="A3039" s="18" t="s">
        <v>90</v>
      </c>
      <c r="B3039" s="18" t="s">
        <v>218</v>
      </c>
      <c r="C3039" s="18" t="s">
        <v>220</v>
      </c>
      <c r="D3039" s="18">
        <v>91</v>
      </c>
      <c r="E3039" s="18" t="s">
        <v>51</v>
      </c>
      <c r="F3039" s="18" t="s">
        <v>36</v>
      </c>
      <c r="G3039" s="18">
        <v>54</v>
      </c>
    </row>
    <row r="3040" spans="1:7" x14ac:dyDescent="0.2">
      <c r="A3040" s="18" t="s">
        <v>90</v>
      </c>
      <c r="B3040" s="18" t="s">
        <v>218</v>
      </c>
      <c r="C3040" s="18" t="s">
        <v>220</v>
      </c>
      <c r="D3040" s="18">
        <v>92</v>
      </c>
      <c r="E3040" s="18" t="s">
        <v>170</v>
      </c>
      <c r="F3040" s="18" t="s">
        <v>36</v>
      </c>
      <c r="G3040" s="18">
        <v>7</v>
      </c>
    </row>
    <row r="3041" spans="1:7" x14ac:dyDescent="0.2">
      <c r="A3041" s="18" t="s">
        <v>90</v>
      </c>
      <c r="B3041" s="18" t="s">
        <v>218</v>
      </c>
      <c r="C3041" s="18" t="s">
        <v>220</v>
      </c>
      <c r="D3041" s="18">
        <v>93</v>
      </c>
      <c r="E3041" s="18" t="s">
        <v>75</v>
      </c>
      <c r="F3041" s="18" t="s">
        <v>36</v>
      </c>
      <c r="G3041" s="18">
        <v>22</v>
      </c>
    </row>
    <row r="3042" spans="1:7" x14ac:dyDescent="0.2">
      <c r="A3042" s="18" t="s">
        <v>90</v>
      </c>
      <c r="B3042" s="18" t="s">
        <v>218</v>
      </c>
      <c r="C3042" s="18" t="s">
        <v>220</v>
      </c>
      <c r="D3042" s="18">
        <v>94</v>
      </c>
      <c r="E3042" s="18" t="s">
        <v>80</v>
      </c>
      <c r="F3042" s="18" t="s">
        <v>36</v>
      </c>
      <c r="G3042" s="18">
        <v>106</v>
      </c>
    </row>
    <row r="3043" spans="1:7" x14ac:dyDescent="0.2">
      <c r="A3043" s="18" t="s">
        <v>90</v>
      </c>
      <c r="B3043" s="18" t="s">
        <v>218</v>
      </c>
      <c r="C3043" s="18" t="s">
        <v>220</v>
      </c>
      <c r="D3043" s="18">
        <v>95</v>
      </c>
      <c r="E3043" s="18" t="s">
        <v>64</v>
      </c>
      <c r="F3043" s="18" t="s">
        <v>36</v>
      </c>
      <c r="G3043" s="18">
        <v>79</v>
      </c>
    </row>
    <row r="3044" spans="1:7" x14ac:dyDescent="0.2">
      <c r="A3044" s="18" t="s">
        <v>90</v>
      </c>
      <c r="B3044" s="18" t="s">
        <v>218</v>
      </c>
      <c r="C3044" s="18" t="s">
        <v>221</v>
      </c>
      <c r="D3044" s="18">
        <v>10</v>
      </c>
      <c r="E3044" s="18" t="s">
        <v>32</v>
      </c>
      <c r="F3044" s="18" t="s">
        <v>33</v>
      </c>
      <c r="G3044" s="18">
        <v>533</v>
      </c>
    </row>
    <row r="3045" spans="1:7" x14ac:dyDescent="0.2">
      <c r="A3045" s="18" t="s">
        <v>90</v>
      </c>
      <c r="B3045" s="18" t="s">
        <v>218</v>
      </c>
      <c r="C3045" s="18" t="s">
        <v>221</v>
      </c>
      <c r="D3045" s="18">
        <v>100</v>
      </c>
      <c r="E3045" s="18" t="s">
        <v>167</v>
      </c>
      <c r="F3045" s="18" t="s">
        <v>36</v>
      </c>
      <c r="G3045" s="18">
        <v>3606</v>
      </c>
    </row>
    <row r="3046" spans="1:7" x14ac:dyDescent="0.2">
      <c r="A3046" s="18" t="s">
        <v>90</v>
      </c>
      <c r="B3046" s="18" t="s">
        <v>218</v>
      </c>
      <c r="C3046" s="18" t="s">
        <v>221</v>
      </c>
      <c r="D3046" s="18">
        <v>11</v>
      </c>
      <c r="E3046" s="18" t="s">
        <v>134</v>
      </c>
      <c r="F3046" s="18" t="s">
        <v>33</v>
      </c>
      <c r="G3046" s="18">
        <v>233</v>
      </c>
    </row>
    <row r="3047" spans="1:7" x14ac:dyDescent="0.2">
      <c r="A3047" s="18" t="s">
        <v>90</v>
      </c>
      <c r="B3047" s="18" t="s">
        <v>218</v>
      </c>
      <c r="C3047" s="18" t="s">
        <v>221</v>
      </c>
      <c r="D3047" s="18">
        <v>110</v>
      </c>
      <c r="E3047" s="18" t="s">
        <v>54</v>
      </c>
      <c r="F3047" s="18" t="s">
        <v>55</v>
      </c>
      <c r="G3047" s="18">
        <v>210</v>
      </c>
    </row>
    <row r="3048" spans="1:7" x14ac:dyDescent="0.2">
      <c r="A3048" s="18" t="s">
        <v>90</v>
      </c>
      <c r="B3048" s="18" t="s">
        <v>218</v>
      </c>
      <c r="C3048" s="18" t="s">
        <v>221</v>
      </c>
      <c r="D3048" s="18">
        <v>111</v>
      </c>
      <c r="E3048" s="18" t="s">
        <v>56</v>
      </c>
      <c r="F3048" s="18" t="s">
        <v>55</v>
      </c>
      <c r="G3048" s="18">
        <v>600</v>
      </c>
    </row>
    <row r="3049" spans="1:7" x14ac:dyDescent="0.2">
      <c r="A3049" s="18" t="s">
        <v>90</v>
      </c>
      <c r="B3049" s="18" t="s">
        <v>218</v>
      </c>
      <c r="C3049" s="18" t="s">
        <v>221</v>
      </c>
      <c r="D3049" s="18">
        <v>112</v>
      </c>
      <c r="E3049" s="18" t="s">
        <v>57</v>
      </c>
      <c r="F3049" s="18" t="s">
        <v>55</v>
      </c>
      <c r="G3049" s="18">
        <v>673</v>
      </c>
    </row>
    <row r="3050" spans="1:7" x14ac:dyDescent="0.2">
      <c r="A3050" s="18" t="s">
        <v>90</v>
      </c>
      <c r="B3050" s="18" t="s">
        <v>218</v>
      </c>
      <c r="C3050" s="18" t="s">
        <v>221</v>
      </c>
      <c r="D3050" s="18">
        <v>113</v>
      </c>
      <c r="E3050" s="18" t="s">
        <v>73</v>
      </c>
      <c r="F3050" s="18" t="s">
        <v>55</v>
      </c>
      <c r="G3050" s="18">
        <v>835</v>
      </c>
    </row>
    <row r="3051" spans="1:7" x14ac:dyDescent="0.2">
      <c r="A3051" s="18" t="s">
        <v>90</v>
      </c>
      <c r="B3051" s="18" t="s">
        <v>218</v>
      </c>
      <c r="C3051" s="18" t="s">
        <v>221</v>
      </c>
      <c r="D3051" s="18">
        <v>120</v>
      </c>
      <c r="E3051" s="18" t="s">
        <v>58</v>
      </c>
      <c r="F3051" s="18" t="s">
        <v>55</v>
      </c>
      <c r="G3051" s="18">
        <v>676</v>
      </c>
    </row>
    <row r="3052" spans="1:7" x14ac:dyDescent="0.2">
      <c r="A3052" s="18" t="s">
        <v>90</v>
      </c>
      <c r="B3052" s="18" t="s">
        <v>218</v>
      </c>
      <c r="C3052" s="18" t="s">
        <v>221</v>
      </c>
      <c r="D3052" s="18">
        <v>121</v>
      </c>
      <c r="E3052" s="18" t="s">
        <v>59</v>
      </c>
      <c r="F3052" s="18" t="s">
        <v>55</v>
      </c>
      <c r="G3052" s="18">
        <v>1465</v>
      </c>
    </row>
    <row r="3053" spans="1:7" x14ac:dyDescent="0.2">
      <c r="A3053" s="18" t="s">
        <v>90</v>
      </c>
      <c r="B3053" s="18" t="s">
        <v>218</v>
      </c>
      <c r="C3053" s="18" t="s">
        <v>221</v>
      </c>
      <c r="D3053" s="18">
        <v>122</v>
      </c>
      <c r="E3053" s="18" t="s">
        <v>74</v>
      </c>
      <c r="F3053" s="18" t="s">
        <v>55</v>
      </c>
      <c r="G3053" s="18">
        <v>551</v>
      </c>
    </row>
    <row r="3054" spans="1:7" x14ac:dyDescent="0.2">
      <c r="A3054" s="18" t="s">
        <v>90</v>
      </c>
      <c r="B3054" s="18" t="s">
        <v>218</v>
      </c>
      <c r="C3054" s="18" t="s">
        <v>221</v>
      </c>
      <c r="D3054" s="18">
        <v>123</v>
      </c>
      <c r="E3054" s="18" t="s">
        <v>75</v>
      </c>
      <c r="F3054" s="18" t="s">
        <v>55</v>
      </c>
      <c r="G3054" s="18">
        <v>2401</v>
      </c>
    </row>
    <row r="3055" spans="1:7" x14ac:dyDescent="0.2">
      <c r="A3055" s="18" t="s">
        <v>90</v>
      </c>
      <c r="B3055" s="18" t="s">
        <v>218</v>
      </c>
      <c r="C3055" s="18" t="s">
        <v>221</v>
      </c>
      <c r="D3055" s="18">
        <v>13</v>
      </c>
      <c r="E3055" s="18" t="s">
        <v>135</v>
      </c>
      <c r="F3055" s="18" t="s">
        <v>33</v>
      </c>
      <c r="G3055" s="18">
        <v>497</v>
      </c>
    </row>
    <row r="3056" spans="1:7" x14ac:dyDescent="0.2">
      <c r="A3056" s="18" t="s">
        <v>90</v>
      </c>
      <c r="B3056" s="18" t="s">
        <v>218</v>
      </c>
      <c r="C3056" s="18" t="s">
        <v>221</v>
      </c>
      <c r="D3056" s="18">
        <v>130</v>
      </c>
      <c r="E3056" s="18" t="s">
        <v>60</v>
      </c>
      <c r="F3056" s="18" t="s">
        <v>55</v>
      </c>
      <c r="G3056" s="18">
        <v>4930</v>
      </c>
    </row>
    <row r="3057" spans="1:7" x14ac:dyDescent="0.2">
      <c r="A3057" s="18" t="s">
        <v>90</v>
      </c>
      <c r="B3057" s="18" t="s">
        <v>218</v>
      </c>
      <c r="C3057" s="18" t="s">
        <v>221</v>
      </c>
      <c r="D3057" s="18">
        <v>131</v>
      </c>
      <c r="E3057" s="18" t="s">
        <v>61</v>
      </c>
      <c r="F3057" s="18" t="s">
        <v>55</v>
      </c>
      <c r="G3057" s="18">
        <v>27</v>
      </c>
    </row>
    <row r="3058" spans="1:7" x14ac:dyDescent="0.2">
      <c r="A3058" s="18" t="s">
        <v>90</v>
      </c>
      <c r="B3058" s="18" t="s">
        <v>218</v>
      </c>
      <c r="C3058" s="18" t="s">
        <v>221</v>
      </c>
      <c r="D3058" s="18">
        <v>132</v>
      </c>
      <c r="E3058" s="18" t="s">
        <v>46</v>
      </c>
      <c r="F3058" s="18" t="s">
        <v>55</v>
      </c>
      <c r="G3058" s="18">
        <v>435</v>
      </c>
    </row>
    <row r="3059" spans="1:7" x14ac:dyDescent="0.2">
      <c r="A3059" s="18" t="s">
        <v>90</v>
      </c>
      <c r="B3059" s="18" t="s">
        <v>218</v>
      </c>
      <c r="C3059" s="18" t="s">
        <v>221</v>
      </c>
      <c r="D3059" s="18">
        <v>133</v>
      </c>
      <c r="E3059" s="18" t="s">
        <v>62</v>
      </c>
      <c r="F3059" s="18" t="s">
        <v>55</v>
      </c>
      <c r="G3059" s="18">
        <v>170</v>
      </c>
    </row>
    <row r="3060" spans="1:7" x14ac:dyDescent="0.2">
      <c r="A3060" s="18" t="s">
        <v>90</v>
      </c>
      <c r="B3060" s="18" t="s">
        <v>218</v>
      </c>
      <c r="C3060" s="18" t="s">
        <v>221</v>
      </c>
      <c r="D3060" s="18">
        <v>134</v>
      </c>
      <c r="E3060" s="18" t="s">
        <v>76</v>
      </c>
      <c r="F3060" s="18" t="s">
        <v>55</v>
      </c>
      <c r="G3060" s="18">
        <v>572</v>
      </c>
    </row>
    <row r="3061" spans="1:7" x14ac:dyDescent="0.2">
      <c r="A3061" s="18" t="s">
        <v>90</v>
      </c>
      <c r="B3061" s="18" t="s">
        <v>218</v>
      </c>
      <c r="C3061" s="18" t="s">
        <v>221</v>
      </c>
      <c r="D3061" s="18">
        <v>135</v>
      </c>
      <c r="E3061" s="18" t="s">
        <v>79</v>
      </c>
      <c r="F3061" s="18" t="s">
        <v>55</v>
      </c>
      <c r="G3061" s="18">
        <v>76</v>
      </c>
    </row>
    <row r="3062" spans="1:7" x14ac:dyDescent="0.2">
      <c r="A3062" s="18" t="s">
        <v>90</v>
      </c>
      <c r="B3062" s="18" t="s">
        <v>218</v>
      </c>
      <c r="C3062" s="18" t="s">
        <v>221</v>
      </c>
      <c r="D3062" s="18">
        <v>14</v>
      </c>
      <c r="E3062" s="18" t="s">
        <v>75</v>
      </c>
      <c r="F3062" s="18" t="s">
        <v>33</v>
      </c>
      <c r="G3062" s="18">
        <v>13</v>
      </c>
    </row>
    <row r="3063" spans="1:7" x14ac:dyDescent="0.2">
      <c r="A3063" s="18" t="s">
        <v>90</v>
      </c>
      <c r="B3063" s="18" t="s">
        <v>218</v>
      </c>
      <c r="C3063" s="18" t="s">
        <v>221</v>
      </c>
      <c r="D3063" s="18">
        <v>140</v>
      </c>
      <c r="E3063" s="18" t="s">
        <v>63</v>
      </c>
      <c r="F3063" s="18" t="s">
        <v>55</v>
      </c>
      <c r="G3063" s="18">
        <v>116</v>
      </c>
    </row>
    <row r="3064" spans="1:7" x14ac:dyDescent="0.2">
      <c r="A3064" s="18" t="s">
        <v>90</v>
      </c>
      <c r="B3064" s="18" t="s">
        <v>218</v>
      </c>
      <c r="C3064" s="18" t="s">
        <v>221</v>
      </c>
      <c r="D3064" s="18">
        <v>141</v>
      </c>
      <c r="E3064" s="18" t="s">
        <v>64</v>
      </c>
      <c r="F3064" s="18" t="s">
        <v>55</v>
      </c>
      <c r="G3064" s="18">
        <v>2384</v>
      </c>
    </row>
    <row r="3065" spans="1:7" x14ac:dyDescent="0.2">
      <c r="A3065" s="18" t="s">
        <v>90</v>
      </c>
      <c r="B3065" s="18" t="s">
        <v>218</v>
      </c>
      <c r="C3065" s="18" t="s">
        <v>221</v>
      </c>
      <c r="D3065" s="18">
        <v>142</v>
      </c>
      <c r="E3065" s="18" t="s">
        <v>117</v>
      </c>
      <c r="F3065" s="18" t="s">
        <v>55</v>
      </c>
      <c r="G3065" s="18">
        <v>1949</v>
      </c>
    </row>
    <row r="3066" spans="1:7" x14ac:dyDescent="0.2">
      <c r="A3066" s="18" t="s">
        <v>90</v>
      </c>
      <c r="B3066" s="18" t="s">
        <v>218</v>
      </c>
      <c r="C3066" s="18" t="s">
        <v>221</v>
      </c>
      <c r="D3066" s="18">
        <v>143</v>
      </c>
      <c r="E3066" s="18" t="s">
        <v>77</v>
      </c>
      <c r="F3066" s="18" t="s">
        <v>55</v>
      </c>
      <c r="G3066" s="18">
        <v>250</v>
      </c>
    </row>
    <row r="3067" spans="1:7" x14ac:dyDescent="0.2">
      <c r="A3067" s="18" t="s">
        <v>90</v>
      </c>
      <c r="B3067" s="18" t="s">
        <v>218</v>
      </c>
      <c r="C3067" s="18" t="s">
        <v>221</v>
      </c>
      <c r="D3067" s="18">
        <v>144</v>
      </c>
      <c r="E3067" s="18" t="s">
        <v>81</v>
      </c>
      <c r="F3067" s="18" t="s">
        <v>55</v>
      </c>
      <c r="G3067" s="18">
        <v>281</v>
      </c>
    </row>
    <row r="3068" spans="1:7" x14ac:dyDescent="0.2">
      <c r="A3068" s="18" t="s">
        <v>90</v>
      </c>
      <c r="B3068" s="18" t="s">
        <v>218</v>
      </c>
      <c r="C3068" s="18" t="s">
        <v>221</v>
      </c>
      <c r="D3068" s="18">
        <v>15</v>
      </c>
      <c r="E3068" s="18" t="s">
        <v>64</v>
      </c>
      <c r="F3068" s="18" t="s">
        <v>33</v>
      </c>
      <c r="G3068" s="18">
        <v>50</v>
      </c>
    </row>
    <row r="3069" spans="1:7" x14ac:dyDescent="0.2">
      <c r="A3069" s="18" t="s">
        <v>90</v>
      </c>
      <c r="B3069" s="18" t="s">
        <v>218</v>
      </c>
      <c r="C3069" s="18" t="s">
        <v>221</v>
      </c>
      <c r="D3069" s="18">
        <v>20</v>
      </c>
      <c r="E3069" s="18" t="s">
        <v>35</v>
      </c>
      <c r="F3069" s="18" t="s">
        <v>36</v>
      </c>
      <c r="G3069" s="18">
        <v>3045</v>
      </c>
    </row>
    <row r="3070" spans="1:7" x14ac:dyDescent="0.2">
      <c r="A3070" s="18" t="s">
        <v>90</v>
      </c>
      <c r="B3070" s="18" t="s">
        <v>218</v>
      </c>
      <c r="C3070" s="18" t="s">
        <v>221</v>
      </c>
      <c r="D3070" s="18">
        <v>21</v>
      </c>
      <c r="E3070" s="18" t="s">
        <v>37</v>
      </c>
      <c r="F3070" s="18" t="s">
        <v>36</v>
      </c>
      <c r="G3070" s="18">
        <v>2424</v>
      </c>
    </row>
    <row r="3071" spans="1:7" x14ac:dyDescent="0.2">
      <c r="A3071" s="18" t="s">
        <v>90</v>
      </c>
      <c r="B3071" s="18" t="s">
        <v>218</v>
      </c>
      <c r="C3071" s="18" t="s">
        <v>221</v>
      </c>
      <c r="D3071" s="18">
        <v>22</v>
      </c>
      <c r="E3071" s="18" t="s">
        <v>38</v>
      </c>
      <c r="F3071" s="18" t="s">
        <v>36</v>
      </c>
      <c r="G3071" s="18">
        <v>1151</v>
      </c>
    </row>
    <row r="3072" spans="1:7" x14ac:dyDescent="0.2">
      <c r="A3072" s="18" t="s">
        <v>90</v>
      </c>
      <c r="B3072" s="18" t="s">
        <v>218</v>
      </c>
      <c r="C3072" s="18" t="s">
        <v>221</v>
      </c>
      <c r="D3072" s="18">
        <v>23</v>
      </c>
      <c r="E3072" s="18" t="s">
        <v>39</v>
      </c>
      <c r="F3072" s="18" t="s">
        <v>36</v>
      </c>
      <c r="G3072" s="18">
        <v>9043</v>
      </c>
    </row>
    <row r="3073" spans="1:7" x14ac:dyDescent="0.2">
      <c r="A3073" s="18" t="s">
        <v>90</v>
      </c>
      <c r="B3073" s="18" t="s">
        <v>218</v>
      </c>
      <c r="C3073" s="18" t="s">
        <v>221</v>
      </c>
      <c r="D3073" s="18">
        <v>24</v>
      </c>
      <c r="E3073" s="18" t="s">
        <v>64</v>
      </c>
      <c r="F3073" s="18" t="s">
        <v>36</v>
      </c>
      <c r="G3073" s="18">
        <v>808</v>
      </c>
    </row>
    <row r="3074" spans="1:7" x14ac:dyDescent="0.2">
      <c r="A3074" s="18" t="s">
        <v>90</v>
      </c>
      <c r="B3074" s="18" t="s">
        <v>218</v>
      </c>
      <c r="C3074" s="18" t="s">
        <v>221</v>
      </c>
      <c r="D3074" s="18">
        <v>25</v>
      </c>
      <c r="E3074" s="18" t="s">
        <v>35</v>
      </c>
      <c r="F3074" s="18" t="s">
        <v>36</v>
      </c>
      <c r="G3074" s="18">
        <v>43</v>
      </c>
    </row>
    <row r="3075" spans="1:7" x14ac:dyDescent="0.2">
      <c r="A3075" s="18" t="s">
        <v>90</v>
      </c>
      <c r="B3075" s="18" t="s">
        <v>218</v>
      </c>
      <c r="C3075" s="18" t="s">
        <v>221</v>
      </c>
      <c r="D3075" s="18">
        <v>26</v>
      </c>
      <c r="E3075" s="18" t="s">
        <v>64</v>
      </c>
      <c r="F3075" s="18" t="s">
        <v>36</v>
      </c>
      <c r="G3075" s="18">
        <v>6</v>
      </c>
    </row>
    <row r="3076" spans="1:7" x14ac:dyDescent="0.2">
      <c r="A3076" s="18" t="s">
        <v>90</v>
      </c>
      <c r="B3076" s="18" t="s">
        <v>218</v>
      </c>
      <c r="C3076" s="18" t="s">
        <v>221</v>
      </c>
      <c r="D3076" s="18">
        <v>30</v>
      </c>
      <c r="E3076" s="18" t="s">
        <v>40</v>
      </c>
      <c r="F3076" s="18" t="s">
        <v>36</v>
      </c>
      <c r="G3076" s="18">
        <v>429</v>
      </c>
    </row>
    <row r="3077" spans="1:7" x14ac:dyDescent="0.2">
      <c r="A3077" s="18" t="s">
        <v>90</v>
      </c>
      <c r="B3077" s="18" t="s">
        <v>218</v>
      </c>
      <c r="C3077" s="18" t="s">
        <v>221</v>
      </c>
      <c r="D3077" s="18">
        <v>31</v>
      </c>
      <c r="E3077" s="18" t="s">
        <v>41</v>
      </c>
      <c r="F3077" s="18" t="s">
        <v>36</v>
      </c>
      <c r="G3077" s="18">
        <v>7567</v>
      </c>
    </row>
    <row r="3078" spans="1:7" x14ac:dyDescent="0.2">
      <c r="A3078" s="18" t="s">
        <v>90</v>
      </c>
      <c r="B3078" s="18" t="s">
        <v>218</v>
      </c>
      <c r="C3078" s="18" t="s">
        <v>221</v>
      </c>
      <c r="D3078" s="18">
        <v>32</v>
      </c>
      <c r="E3078" s="18" t="s">
        <v>42</v>
      </c>
      <c r="F3078" s="18" t="s">
        <v>36</v>
      </c>
      <c r="G3078" s="18">
        <v>105</v>
      </c>
    </row>
    <row r="3079" spans="1:7" x14ac:dyDescent="0.2">
      <c r="A3079" s="18" t="s">
        <v>90</v>
      </c>
      <c r="B3079" s="18" t="s">
        <v>218</v>
      </c>
      <c r="C3079" s="18" t="s">
        <v>221</v>
      </c>
      <c r="D3079" s="18">
        <v>33</v>
      </c>
      <c r="E3079" s="18" t="s">
        <v>43</v>
      </c>
      <c r="F3079" s="18" t="s">
        <v>36</v>
      </c>
      <c r="G3079" s="18">
        <v>82</v>
      </c>
    </row>
    <row r="3080" spans="1:7" x14ac:dyDescent="0.2">
      <c r="A3080" s="18" t="s">
        <v>90</v>
      </c>
      <c r="B3080" s="18" t="s">
        <v>218</v>
      </c>
      <c r="C3080" s="18" t="s">
        <v>221</v>
      </c>
      <c r="D3080" s="18">
        <v>34</v>
      </c>
      <c r="E3080" s="18" t="s">
        <v>44</v>
      </c>
      <c r="F3080" s="18" t="s">
        <v>36</v>
      </c>
      <c r="G3080" s="18">
        <v>31</v>
      </c>
    </row>
    <row r="3081" spans="1:7" x14ac:dyDescent="0.2">
      <c r="A3081" s="18" t="s">
        <v>90</v>
      </c>
      <c r="B3081" s="18" t="s">
        <v>218</v>
      </c>
      <c r="C3081" s="18" t="s">
        <v>221</v>
      </c>
      <c r="D3081" s="18">
        <v>35</v>
      </c>
      <c r="E3081" s="18" t="s">
        <v>79</v>
      </c>
      <c r="F3081" s="18" t="s">
        <v>36</v>
      </c>
      <c r="G3081" s="18">
        <v>281</v>
      </c>
    </row>
    <row r="3082" spans="1:7" x14ac:dyDescent="0.2">
      <c r="A3082" s="18" t="s">
        <v>90</v>
      </c>
      <c r="B3082" s="18" t="s">
        <v>218</v>
      </c>
      <c r="C3082" s="18" t="s">
        <v>221</v>
      </c>
      <c r="D3082" s="18">
        <v>36</v>
      </c>
      <c r="E3082" s="18" t="s">
        <v>64</v>
      </c>
      <c r="F3082" s="18" t="s">
        <v>36</v>
      </c>
      <c r="G3082" s="18">
        <v>506</v>
      </c>
    </row>
    <row r="3083" spans="1:7" x14ac:dyDescent="0.2">
      <c r="A3083" s="18" t="s">
        <v>90</v>
      </c>
      <c r="B3083" s="18" t="s">
        <v>218</v>
      </c>
      <c r="C3083" s="18" t="s">
        <v>221</v>
      </c>
      <c r="D3083" s="18">
        <v>40</v>
      </c>
      <c r="E3083" s="18" t="s">
        <v>40</v>
      </c>
      <c r="F3083" s="18" t="s">
        <v>36</v>
      </c>
      <c r="G3083" s="18">
        <v>11</v>
      </c>
    </row>
    <row r="3084" spans="1:7" x14ac:dyDescent="0.2">
      <c r="A3084" s="18" t="s">
        <v>90</v>
      </c>
      <c r="B3084" s="18" t="s">
        <v>218</v>
      </c>
      <c r="C3084" s="18" t="s">
        <v>221</v>
      </c>
      <c r="D3084" s="18">
        <v>41</v>
      </c>
      <c r="E3084" s="18" t="s">
        <v>41</v>
      </c>
      <c r="F3084" s="18" t="s">
        <v>36</v>
      </c>
      <c r="G3084" s="18">
        <v>172</v>
      </c>
    </row>
    <row r="3085" spans="1:7" x14ac:dyDescent="0.2">
      <c r="A3085" s="18" t="s">
        <v>90</v>
      </c>
      <c r="B3085" s="18" t="s">
        <v>218</v>
      </c>
      <c r="C3085" s="18" t="s">
        <v>221</v>
      </c>
      <c r="D3085" s="18">
        <v>42</v>
      </c>
      <c r="E3085" s="18" t="s">
        <v>42</v>
      </c>
      <c r="F3085" s="18" t="s">
        <v>36</v>
      </c>
      <c r="G3085" s="18">
        <v>15</v>
      </c>
    </row>
    <row r="3086" spans="1:7" x14ac:dyDescent="0.2">
      <c r="A3086" s="18" t="s">
        <v>90</v>
      </c>
      <c r="B3086" s="18" t="s">
        <v>218</v>
      </c>
      <c r="C3086" s="18" t="s">
        <v>221</v>
      </c>
      <c r="D3086" s="18">
        <v>43</v>
      </c>
      <c r="E3086" s="18" t="s">
        <v>43</v>
      </c>
      <c r="F3086" s="18" t="s">
        <v>36</v>
      </c>
      <c r="G3086" s="18">
        <v>2</v>
      </c>
    </row>
    <row r="3087" spans="1:7" x14ac:dyDescent="0.2">
      <c r="A3087" s="18" t="s">
        <v>90</v>
      </c>
      <c r="B3087" s="18" t="s">
        <v>218</v>
      </c>
      <c r="C3087" s="18" t="s">
        <v>221</v>
      </c>
      <c r="D3087" s="18">
        <v>45</v>
      </c>
      <c r="E3087" s="18" t="s">
        <v>79</v>
      </c>
      <c r="F3087" s="18" t="s">
        <v>36</v>
      </c>
      <c r="G3087" s="18">
        <v>10</v>
      </c>
    </row>
    <row r="3088" spans="1:7" x14ac:dyDescent="0.2">
      <c r="A3088" s="18" t="s">
        <v>90</v>
      </c>
      <c r="B3088" s="18" t="s">
        <v>218</v>
      </c>
      <c r="C3088" s="18" t="s">
        <v>221</v>
      </c>
      <c r="D3088" s="18">
        <v>46</v>
      </c>
      <c r="E3088" s="18" t="s">
        <v>64</v>
      </c>
      <c r="F3088" s="18" t="s">
        <v>36</v>
      </c>
      <c r="G3088" s="18">
        <v>22</v>
      </c>
    </row>
    <row r="3089" spans="1:7" x14ac:dyDescent="0.2">
      <c r="A3089" s="18" t="s">
        <v>90</v>
      </c>
      <c r="B3089" s="18" t="s">
        <v>218</v>
      </c>
      <c r="C3089" s="18" t="s">
        <v>221</v>
      </c>
      <c r="D3089" s="18">
        <v>50</v>
      </c>
      <c r="E3089" s="18" t="s">
        <v>40</v>
      </c>
      <c r="F3089" s="18" t="s">
        <v>36</v>
      </c>
      <c r="G3089" s="18">
        <v>33</v>
      </c>
    </row>
    <row r="3090" spans="1:7" x14ac:dyDescent="0.2">
      <c r="A3090" s="18" t="s">
        <v>90</v>
      </c>
      <c r="B3090" s="18" t="s">
        <v>218</v>
      </c>
      <c r="C3090" s="18" t="s">
        <v>221</v>
      </c>
      <c r="D3090" s="18">
        <v>51</v>
      </c>
      <c r="E3090" s="18" t="s">
        <v>41</v>
      </c>
      <c r="F3090" s="18" t="s">
        <v>36</v>
      </c>
      <c r="G3090" s="18">
        <v>255</v>
      </c>
    </row>
    <row r="3091" spans="1:7" x14ac:dyDescent="0.2">
      <c r="A3091" s="18" t="s">
        <v>90</v>
      </c>
      <c r="B3091" s="18" t="s">
        <v>218</v>
      </c>
      <c r="C3091" s="18" t="s">
        <v>221</v>
      </c>
      <c r="D3091" s="18">
        <v>52</v>
      </c>
      <c r="E3091" s="18" t="s">
        <v>42</v>
      </c>
      <c r="F3091" s="18" t="s">
        <v>36</v>
      </c>
      <c r="G3091" s="18">
        <v>8</v>
      </c>
    </row>
    <row r="3092" spans="1:7" x14ac:dyDescent="0.2">
      <c r="A3092" s="18" t="s">
        <v>90</v>
      </c>
      <c r="B3092" s="18" t="s">
        <v>218</v>
      </c>
      <c r="C3092" s="18" t="s">
        <v>221</v>
      </c>
      <c r="D3092" s="18">
        <v>53</v>
      </c>
      <c r="E3092" s="18" t="s">
        <v>43</v>
      </c>
      <c r="F3092" s="18" t="s">
        <v>36</v>
      </c>
      <c r="G3092" s="18">
        <v>24</v>
      </c>
    </row>
    <row r="3093" spans="1:7" x14ac:dyDescent="0.2">
      <c r="A3093" s="18" t="s">
        <v>90</v>
      </c>
      <c r="B3093" s="18" t="s">
        <v>218</v>
      </c>
      <c r="C3093" s="18" t="s">
        <v>221</v>
      </c>
      <c r="D3093" s="18">
        <v>54</v>
      </c>
      <c r="E3093" s="18" t="s">
        <v>44</v>
      </c>
      <c r="F3093" s="18" t="s">
        <v>36</v>
      </c>
      <c r="G3093" s="18">
        <v>5</v>
      </c>
    </row>
    <row r="3094" spans="1:7" x14ac:dyDescent="0.2">
      <c r="A3094" s="18" t="s">
        <v>90</v>
      </c>
      <c r="B3094" s="18" t="s">
        <v>218</v>
      </c>
      <c r="C3094" s="18" t="s">
        <v>221</v>
      </c>
      <c r="D3094" s="18">
        <v>55</v>
      </c>
      <c r="E3094" s="18" t="s">
        <v>79</v>
      </c>
      <c r="F3094" s="18" t="s">
        <v>36</v>
      </c>
      <c r="G3094" s="18">
        <v>15</v>
      </c>
    </row>
    <row r="3095" spans="1:7" x14ac:dyDescent="0.2">
      <c r="A3095" s="18" t="s">
        <v>90</v>
      </c>
      <c r="B3095" s="18" t="s">
        <v>218</v>
      </c>
      <c r="C3095" s="18" t="s">
        <v>221</v>
      </c>
      <c r="D3095" s="18">
        <v>56</v>
      </c>
      <c r="E3095" s="18" t="s">
        <v>64</v>
      </c>
      <c r="F3095" s="18" t="s">
        <v>36</v>
      </c>
      <c r="G3095" s="18">
        <v>77</v>
      </c>
    </row>
    <row r="3096" spans="1:7" x14ac:dyDescent="0.2">
      <c r="A3096" s="18" t="s">
        <v>90</v>
      </c>
      <c r="B3096" s="18" t="s">
        <v>218</v>
      </c>
      <c r="C3096" s="18" t="s">
        <v>221</v>
      </c>
      <c r="D3096" s="18">
        <v>60</v>
      </c>
      <c r="E3096" s="18" t="s">
        <v>40</v>
      </c>
      <c r="F3096" s="18" t="s">
        <v>36</v>
      </c>
      <c r="G3096" s="18">
        <v>4</v>
      </c>
    </row>
    <row r="3097" spans="1:7" x14ac:dyDescent="0.2">
      <c r="A3097" s="18" t="s">
        <v>90</v>
      </c>
      <c r="B3097" s="18" t="s">
        <v>218</v>
      </c>
      <c r="C3097" s="18" t="s">
        <v>221</v>
      </c>
      <c r="D3097" s="18">
        <v>61</v>
      </c>
      <c r="E3097" s="18" t="s">
        <v>41</v>
      </c>
      <c r="F3097" s="18" t="s">
        <v>36</v>
      </c>
      <c r="G3097" s="18">
        <v>46</v>
      </c>
    </row>
    <row r="3098" spans="1:7" x14ac:dyDescent="0.2">
      <c r="A3098" s="18" t="s">
        <v>90</v>
      </c>
      <c r="B3098" s="18" t="s">
        <v>218</v>
      </c>
      <c r="C3098" s="18" t="s">
        <v>221</v>
      </c>
      <c r="D3098" s="18">
        <v>62</v>
      </c>
      <c r="E3098" s="18" t="s">
        <v>42</v>
      </c>
      <c r="F3098" s="18" t="s">
        <v>36</v>
      </c>
      <c r="G3098" s="18">
        <v>4</v>
      </c>
    </row>
    <row r="3099" spans="1:7" x14ac:dyDescent="0.2">
      <c r="A3099" s="18" t="s">
        <v>90</v>
      </c>
      <c r="B3099" s="18" t="s">
        <v>218</v>
      </c>
      <c r="C3099" s="18" t="s">
        <v>221</v>
      </c>
      <c r="D3099" s="18">
        <v>64</v>
      </c>
      <c r="E3099" s="18" t="s">
        <v>44</v>
      </c>
      <c r="F3099" s="18" t="s">
        <v>36</v>
      </c>
      <c r="G3099" s="18">
        <v>1</v>
      </c>
    </row>
    <row r="3100" spans="1:7" x14ac:dyDescent="0.2">
      <c r="A3100" s="18" t="s">
        <v>90</v>
      </c>
      <c r="B3100" s="18" t="s">
        <v>218</v>
      </c>
      <c r="C3100" s="18" t="s">
        <v>221</v>
      </c>
      <c r="D3100" s="18">
        <v>65</v>
      </c>
      <c r="E3100" s="18" t="s">
        <v>79</v>
      </c>
      <c r="F3100" s="18" t="s">
        <v>36</v>
      </c>
      <c r="G3100" s="18">
        <v>7</v>
      </c>
    </row>
    <row r="3101" spans="1:7" x14ac:dyDescent="0.2">
      <c r="A3101" s="18" t="s">
        <v>90</v>
      </c>
      <c r="B3101" s="18" t="s">
        <v>218</v>
      </c>
      <c r="C3101" s="18" t="s">
        <v>221</v>
      </c>
      <c r="D3101" s="18">
        <v>66</v>
      </c>
      <c r="E3101" s="18" t="s">
        <v>64</v>
      </c>
      <c r="F3101" s="18" t="s">
        <v>36</v>
      </c>
      <c r="G3101" s="18">
        <v>2</v>
      </c>
    </row>
    <row r="3102" spans="1:7" x14ac:dyDescent="0.2">
      <c r="A3102" s="18" t="s">
        <v>90</v>
      </c>
      <c r="B3102" s="18" t="s">
        <v>218</v>
      </c>
      <c r="C3102" s="18" t="s">
        <v>221</v>
      </c>
      <c r="D3102" s="18">
        <v>70</v>
      </c>
      <c r="E3102" s="18" t="s">
        <v>40</v>
      </c>
      <c r="F3102" s="18" t="s">
        <v>36</v>
      </c>
      <c r="G3102" s="18">
        <v>149</v>
      </c>
    </row>
    <row r="3103" spans="1:7" x14ac:dyDescent="0.2">
      <c r="A3103" s="18" t="s">
        <v>90</v>
      </c>
      <c r="B3103" s="18" t="s">
        <v>218</v>
      </c>
      <c r="C3103" s="18" t="s">
        <v>221</v>
      </c>
      <c r="D3103" s="18">
        <v>71</v>
      </c>
      <c r="E3103" s="18" t="s">
        <v>41</v>
      </c>
      <c r="F3103" s="18" t="s">
        <v>36</v>
      </c>
      <c r="G3103" s="18">
        <v>3103</v>
      </c>
    </row>
    <row r="3104" spans="1:7" x14ac:dyDescent="0.2">
      <c r="A3104" s="18" t="s">
        <v>90</v>
      </c>
      <c r="B3104" s="18" t="s">
        <v>218</v>
      </c>
      <c r="C3104" s="18" t="s">
        <v>221</v>
      </c>
      <c r="D3104" s="18">
        <v>72</v>
      </c>
      <c r="E3104" s="18" t="s">
        <v>42</v>
      </c>
      <c r="F3104" s="18" t="s">
        <v>36</v>
      </c>
      <c r="G3104" s="18">
        <v>65</v>
      </c>
    </row>
    <row r="3105" spans="1:7" x14ac:dyDescent="0.2">
      <c r="A3105" s="18" t="s">
        <v>90</v>
      </c>
      <c r="B3105" s="18" t="s">
        <v>218</v>
      </c>
      <c r="C3105" s="18" t="s">
        <v>221</v>
      </c>
      <c r="D3105" s="18">
        <v>73</v>
      </c>
      <c r="E3105" s="18" t="s">
        <v>43</v>
      </c>
      <c r="F3105" s="18" t="s">
        <v>36</v>
      </c>
      <c r="G3105" s="18">
        <v>16</v>
      </c>
    </row>
    <row r="3106" spans="1:7" x14ac:dyDescent="0.2">
      <c r="A3106" s="18" t="s">
        <v>90</v>
      </c>
      <c r="B3106" s="18" t="s">
        <v>218</v>
      </c>
      <c r="C3106" s="18" t="s">
        <v>221</v>
      </c>
      <c r="D3106" s="18">
        <v>74</v>
      </c>
      <c r="E3106" s="18" t="s">
        <v>44</v>
      </c>
      <c r="F3106" s="18" t="s">
        <v>36</v>
      </c>
      <c r="G3106" s="18">
        <v>6</v>
      </c>
    </row>
    <row r="3107" spans="1:7" x14ac:dyDescent="0.2">
      <c r="A3107" s="18" t="s">
        <v>90</v>
      </c>
      <c r="B3107" s="18" t="s">
        <v>218</v>
      </c>
      <c r="C3107" s="18" t="s">
        <v>221</v>
      </c>
      <c r="D3107" s="18">
        <v>75</v>
      </c>
      <c r="E3107" s="18" t="s">
        <v>79</v>
      </c>
      <c r="F3107" s="18" t="s">
        <v>36</v>
      </c>
      <c r="G3107" s="18">
        <v>148</v>
      </c>
    </row>
    <row r="3108" spans="1:7" x14ac:dyDescent="0.2">
      <c r="A3108" s="18" t="s">
        <v>90</v>
      </c>
      <c r="B3108" s="18" t="s">
        <v>218</v>
      </c>
      <c r="C3108" s="18" t="s">
        <v>221</v>
      </c>
      <c r="D3108" s="18">
        <v>76</v>
      </c>
      <c r="E3108" s="18" t="s">
        <v>64</v>
      </c>
      <c r="F3108" s="18" t="s">
        <v>36</v>
      </c>
      <c r="G3108" s="18">
        <v>316</v>
      </c>
    </row>
    <row r="3109" spans="1:7" x14ac:dyDescent="0.2">
      <c r="A3109" s="18" t="s">
        <v>90</v>
      </c>
      <c r="B3109" s="18" t="s">
        <v>218</v>
      </c>
      <c r="C3109" s="18" t="s">
        <v>221</v>
      </c>
      <c r="D3109" s="18">
        <v>80</v>
      </c>
      <c r="E3109" s="18" t="s">
        <v>168</v>
      </c>
      <c r="F3109" s="18" t="s">
        <v>36</v>
      </c>
      <c r="G3109" s="18">
        <v>449</v>
      </c>
    </row>
    <row r="3110" spans="1:7" x14ac:dyDescent="0.2">
      <c r="A3110" s="18" t="s">
        <v>90</v>
      </c>
      <c r="B3110" s="18" t="s">
        <v>218</v>
      </c>
      <c r="C3110" s="18" t="s">
        <v>221</v>
      </c>
      <c r="D3110" s="18">
        <v>81</v>
      </c>
      <c r="E3110" s="18" t="s">
        <v>46</v>
      </c>
      <c r="F3110" s="18" t="s">
        <v>36</v>
      </c>
      <c r="G3110" s="18">
        <v>775</v>
      </c>
    </row>
    <row r="3111" spans="1:7" x14ac:dyDescent="0.2">
      <c r="A3111" s="18" t="s">
        <v>90</v>
      </c>
      <c r="B3111" s="18" t="s">
        <v>218</v>
      </c>
      <c r="C3111" s="18" t="s">
        <v>221</v>
      </c>
      <c r="D3111" s="18">
        <v>82</v>
      </c>
      <c r="E3111" s="18" t="s">
        <v>47</v>
      </c>
      <c r="F3111" s="18" t="s">
        <v>36</v>
      </c>
      <c r="G3111" s="18">
        <v>667</v>
      </c>
    </row>
    <row r="3112" spans="1:7" x14ac:dyDescent="0.2">
      <c r="A3112" s="18" t="s">
        <v>90</v>
      </c>
      <c r="B3112" s="18" t="s">
        <v>218</v>
      </c>
      <c r="C3112" s="18" t="s">
        <v>221</v>
      </c>
      <c r="D3112" s="18">
        <v>83</v>
      </c>
      <c r="E3112" s="18" t="s">
        <v>48</v>
      </c>
      <c r="F3112" s="18" t="s">
        <v>36</v>
      </c>
      <c r="G3112" s="18">
        <v>2360</v>
      </c>
    </row>
    <row r="3113" spans="1:7" x14ac:dyDescent="0.2">
      <c r="A3113" s="18" t="s">
        <v>90</v>
      </c>
      <c r="B3113" s="18" t="s">
        <v>218</v>
      </c>
      <c r="C3113" s="18" t="s">
        <v>221</v>
      </c>
      <c r="D3113" s="18">
        <v>84</v>
      </c>
      <c r="E3113" s="18" t="s">
        <v>49</v>
      </c>
      <c r="F3113" s="18" t="s">
        <v>36</v>
      </c>
      <c r="G3113" s="18">
        <v>138</v>
      </c>
    </row>
    <row r="3114" spans="1:7" x14ac:dyDescent="0.2">
      <c r="A3114" s="18" t="s">
        <v>90</v>
      </c>
      <c r="B3114" s="18" t="s">
        <v>218</v>
      </c>
      <c r="C3114" s="18" t="s">
        <v>221</v>
      </c>
      <c r="D3114" s="18">
        <v>85</v>
      </c>
      <c r="E3114" s="18" t="s">
        <v>64</v>
      </c>
      <c r="F3114" s="18" t="s">
        <v>36</v>
      </c>
      <c r="G3114" s="18">
        <v>209</v>
      </c>
    </row>
    <row r="3115" spans="1:7" x14ac:dyDescent="0.2">
      <c r="A3115" s="18" t="s">
        <v>90</v>
      </c>
      <c r="B3115" s="18" t="s">
        <v>218</v>
      </c>
      <c r="C3115" s="18" t="s">
        <v>221</v>
      </c>
      <c r="D3115" s="18">
        <v>90</v>
      </c>
      <c r="E3115" s="18" t="s">
        <v>169</v>
      </c>
      <c r="F3115" s="18" t="s">
        <v>36</v>
      </c>
      <c r="G3115" s="18">
        <v>183</v>
      </c>
    </row>
    <row r="3116" spans="1:7" x14ac:dyDescent="0.2">
      <c r="A3116" s="18" t="s">
        <v>90</v>
      </c>
      <c r="B3116" s="18" t="s">
        <v>218</v>
      </c>
      <c r="C3116" s="18" t="s">
        <v>221</v>
      </c>
      <c r="D3116" s="18">
        <v>91</v>
      </c>
      <c r="E3116" s="18" t="s">
        <v>51</v>
      </c>
      <c r="F3116" s="18" t="s">
        <v>36</v>
      </c>
      <c r="G3116" s="18">
        <v>84</v>
      </c>
    </row>
    <row r="3117" spans="1:7" x14ac:dyDescent="0.2">
      <c r="A3117" s="18" t="s">
        <v>90</v>
      </c>
      <c r="B3117" s="18" t="s">
        <v>218</v>
      </c>
      <c r="C3117" s="18" t="s">
        <v>221</v>
      </c>
      <c r="D3117" s="18">
        <v>92</v>
      </c>
      <c r="E3117" s="18" t="s">
        <v>170</v>
      </c>
      <c r="F3117" s="18" t="s">
        <v>36</v>
      </c>
      <c r="G3117" s="18">
        <v>11</v>
      </c>
    </row>
    <row r="3118" spans="1:7" x14ac:dyDescent="0.2">
      <c r="A3118" s="18" t="s">
        <v>90</v>
      </c>
      <c r="B3118" s="18" t="s">
        <v>218</v>
      </c>
      <c r="C3118" s="18" t="s">
        <v>221</v>
      </c>
      <c r="D3118" s="18">
        <v>93</v>
      </c>
      <c r="E3118" s="18" t="s">
        <v>75</v>
      </c>
      <c r="F3118" s="18" t="s">
        <v>36</v>
      </c>
      <c r="G3118" s="18">
        <v>23</v>
      </c>
    </row>
    <row r="3119" spans="1:7" x14ac:dyDescent="0.2">
      <c r="A3119" s="18" t="s">
        <v>90</v>
      </c>
      <c r="B3119" s="18" t="s">
        <v>218</v>
      </c>
      <c r="C3119" s="18" t="s">
        <v>221</v>
      </c>
      <c r="D3119" s="18">
        <v>94</v>
      </c>
      <c r="E3119" s="18" t="s">
        <v>80</v>
      </c>
      <c r="F3119" s="18" t="s">
        <v>36</v>
      </c>
      <c r="G3119" s="18">
        <v>57</v>
      </c>
    </row>
    <row r="3120" spans="1:7" x14ac:dyDescent="0.2">
      <c r="A3120" s="18" t="s">
        <v>90</v>
      </c>
      <c r="B3120" s="18" t="s">
        <v>218</v>
      </c>
      <c r="C3120" s="18" t="s">
        <v>221</v>
      </c>
      <c r="D3120" s="18">
        <v>95</v>
      </c>
      <c r="E3120" s="18" t="s">
        <v>64</v>
      </c>
      <c r="F3120" s="18" t="s">
        <v>36</v>
      </c>
      <c r="G3120" s="18">
        <v>112</v>
      </c>
    </row>
    <row r="3121" spans="1:7" x14ac:dyDescent="0.2">
      <c r="A3121" s="18" t="s">
        <v>90</v>
      </c>
      <c r="B3121" s="18" t="s">
        <v>218</v>
      </c>
      <c r="C3121" s="18" t="s">
        <v>222</v>
      </c>
      <c r="D3121" s="18">
        <v>10</v>
      </c>
      <c r="E3121" s="18" t="s">
        <v>32</v>
      </c>
      <c r="F3121" s="18" t="s">
        <v>33</v>
      </c>
      <c r="G3121" s="18">
        <v>475</v>
      </c>
    </row>
    <row r="3122" spans="1:7" x14ac:dyDescent="0.2">
      <c r="A3122" s="18" t="s">
        <v>90</v>
      </c>
      <c r="B3122" s="18" t="s">
        <v>218</v>
      </c>
      <c r="C3122" s="18" t="s">
        <v>222</v>
      </c>
      <c r="D3122" s="18">
        <v>100</v>
      </c>
      <c r="E3122" s="18" t="s">
        <v>167</v>
      </c>
      <c r="F3122" s="18" t="s">
        <v>36</v>
      </c>
      <c r="G3122" s="18">
        <v>3440</v>
      </c>
    </row>
    <row r="3123" spans="1:7" x14ac:dyDescent="0.2">
      <c r="A3123" s="18" t="s">
        <v>90</v>
      </c>
      <c r="B3123" s="18" t="s">
        <v>218</v>
      </c>
      <c r="C3123" s="18" t="s">
        <v>222</v>
      </c>
      <c r="D3123" s="18">
        <v>11</v>
      </c>
      <c r="E3123" s="18" t="s">
        <v>134</v>
      </c>
      <c r="F3123" s="18" t="s">
        <v>33</v>
      </c>
      <c r="G3123" s="18">
        <v>198</v>
      </c>
    </row>
    <row r="3124" spans="1:7" x14ac:dyDescent="0.2">
      <c r="A3124" s="18" t="s">
        <v>90</v>
      </c>
      <c r="B3124" s="18" t="s">
        <v>218</v>
      </c>
      <c r="C3124" s="18" t="s">
        <v>222</v>
      </c>
      <c r="D3124" s="18">
        <v>110</v>
      </c>
      <c r="E3124" s="18" t="s">
        <v>54</v>
      </c>
      <c r="F3124" s="18" t="s">
        <v>55</v>
      </c>
      <c r="G3124" s="18">
        <v>237</v>
      </c>
    </row>
    <row r="3125" spans="1:7" x14ac:dyDescent="0.2">
      <c r="A3125" s="18" t="s">
        <v>90</v>
      </c>
      <c r="B3125" s="18" t="s">
        <v>218</v>
      </c>
      <c r="C3125" s="18" t="s">
        <v>222</v>
      </c>
      <c r="D3125" s="18">
        <v>111</v>
      </c>
      <c r="E3125" s="18" t="s">
        <v>56</v>
      </c>
      <c r="F3125" s="18" t="s">
        <v>55</v>
      </c>
      <c r="G3125" s="18">
        <v>509</v>
      </c>
    </row>
    <row r="3126" spans="1:7" x14ac:dyDescent="0.2">
      <c r="A3126" s="18" t="s">
        <v>90</v>
      </c>
      <c r="B3126" s="18" t="s">
        <v>218</v>
      </c>
      <c r="C3126" s="18" t="s">
        <v>222</v>
      </c>
      <c r="D3126" s="18">
        <v>112</v>
      </c>
      <c r="E3126" s="18" t="s">
        <v>57</v>
      </c>
      <c r="F3126" s="18" t="s">
        <v>55</v>
      </c>
      <c r="G3126" s="18">
        <v>461</v>
      </c>
    </row>
    <row r="3127" spans="1:7" x14ac:dyDescent="0.2">
      <c r="A3127" s="18" t="s">
        <v>90</v>
      </c>
      <c r="B3127" s="18" t="s">
        <v>218</v>
      </c>
      <c r="C3127" s="18" t="s">
        <v>222</v>
      </c>
      <c r="D3127" s="18">
        <v>113</v>
      </c>
      <c r="E3127" s="18" t="s">
        <v>73</v>
      </c>
      <c r="F3127" s="18" t="s">
        <v>55</v>
      </c>
      <c r="G3127" s="18">
        <v>597</v>
      </c>
    </row>
    <row r="3128" spans="1:7" x14ac:dyDescent="0.2">
      <c r="A3128" s="18" t="s">
        <v>90</v>
      </c>
      <c r="B3128" s="18" t="s">
        <v>218</v>
      </c>
      <c r="C3128" s="18" t="s">
        <v>222</v>
      </c>
      <c r="D3128" s="18">
        <v>120</v>
      </c>
      <c r="E3128" s="18" t="s">
        <v>58</v>
      </c>
      <c r="F3128" s="18" t="s">
        <v>55</v>
      </c>
      <c r="G3128" s="18">
        <v>575</v>
      </c>
    </row>
    <row r="3129" spans="1:7" x14ac:dyDescent="0.2">
      <c r="A3129" s="18" t="s">
        <v>90</v>
      </c>
      <c r="B3129" s="18" t="s">
        <v>218</v>
      </c>
      <c r="C3129" s="18" t="s">
        <v>222</v>
      </c>
      <c r="D3129" s="18">
        <v>121</v>
      </c>
      <c r="E3129" s="18" t="s">
        <v>59</v>
      </c>
      <c r="F3129" s="18" t="s">
        <v>55</v>
      </c>
      <c r="G3129" s="18">
        <v>1299</v>
      </c>
    </row>
    <row r="3130" spans="1:7" x14ac:dyDescent="0.2">
      <c r="A3130" s="18" t="s">
        <v>90</v>
      </c>
      <c r="B3130" s="18" t="s">
        <v>218</v>
      </c>
      <c r="C3130" s="18" t="s">
        <v>222</v>
      </c>
      <c r="D3130" s="18">
        <v>122</v>
      </c>
      <c r="E3130" s="18" t="s">
        <v>74</v>
      </c>
      <c r="F3130" s="18" t="s">
        <v>55</v>
      </c>
      <c r="G3130" s="18">
        <v>126</v>
      </c>
    </row>
    <row r="3131" spans="1:7" x14ac:dyDescent="0.2">
      <c r="A3131" s="18" t="s">
        <v>90</v>
      </c>
      <c r="B3131" s="18" t="s">
        <v>218</v>
      </c>
      <c r="C3131" s="18" t="s">
        <v>222</v>
      </c>
      <c r="D3131" s="18">
        <v>123</v>
      </c>
      <c r="E3131" s="18" t="s">
        <v>75</v>
      </c>
      <c r="F3131" s="18" t="s">
        <v>55</v>
      </c>
      <c r="G3131" s="18">
        <v>1586</v>
      </c>
    </row>
    <row r="3132" spans="1:7" x14ac:dyDescent="0.2">
      <c r="A3132" s="18" t="s">
        <v>90</v>
      </c>
      <c r="B3132" s="18" t="s">
        <v>218</v>
      </c>
      <c r="C3132" s="18" t="s">
        <v>222</v>
      </c>
      <c r="D3132" s="18">
        <v>13</v>
      </c>
      <c r="E3132" s="18" t="s">
        <v>135</v>
      </c>
      <c r="F3132" s="18" t="s">
        <v>33</v>
      </c>
      <c r="G3132" s="18">
        <v>632</v>
      </c>
    </row>
    <row r="3133" spans="1:7" x14ac:dyDescent="0.2">
      <c r="A3133" s="18" t="s">
        <v>90</v>
      </c>
      <c r="B3133" s="18" t="s">
        <v>218</v>
      </c>
      <c r="C3133" s="18" t="s">
        <v>222</v>
      </c>
      <c r="D3133" s="18">
        <v>130</v>
      </c>
      <c r="E3133" s="18" t="s">
        <v>60</v>
      </c>
      <c r="F3133" s="18" t="s">
        <v>55</v>
      </c>
      <c r="G3133" s="18">
        <v>3160</v>
      </c>
    </row>
    <row r="3134" spans="1:7" x14ac:dyDescent="0.2">
      <c r="A3134" s="18" t="s">
        <v>90</v>
      </c>
      <c r="B3134" s="18" t="s">
        <v>218</v>
      </c>
      <c r="C3134" s="18" t="s">
        <v>222</v>
      </c>
      <c r="D3134" s="18">
        <v>131</v>
      </c>
      <c r="E3134" s="18" t="s">
        <v>61</v>
      </c>
      <c r="F3134" s="18" t="s">
        <v>55</v>
      </c>
      <c r="G3134" s="18">
        <v>36</v>
      </c>
    </row>
    <row r="3135" spans="1:7" x14ac:dyDescent="0.2">
      <c r="A3135" s="18" t="s">
        <v>90</v>
      </c>
      <c r="B3135" s="18" t="s">
        <v>218</v>
      </c>
      <c r="C3135" s="18" t="s">
        <v>222</v>
      </c>
      <c r="D3135" s="18">
        <v>132</v>
      </c>
      <c r="E3135" s="18" t="s">
        <v>46</v>
      </c>
      <c r="F3135" s="18" t="s">
        <v>55</v>
      </c>
      <c r="G3135" s="18">
        <v>911</v>
      </c>
    </row>
    <row r="3136" spans="1:7" x14ac:dyDescent="0.2">
      <c r="A3136" s="18" t="s">
        <v>90</v>
      </c>
      <c r="B3136" s="18" t="s">
        <v>218</v>
      </c>
      <c r="C3136" s="18" t="s">
        <v>222</v>
      </c>
      <c r="D3136" s="18">
        <v>133</v>
      </c>
      <c r="E3136" s="18" t="s">
        <v>62</v>
      </c>
      <c r="F3136" s="18" t="s">
        <v>55</v>
      </c>
      <c r="G3136" s="18">
        <v>345</v>
      </c>
    </row>
    <row r="3137" spans="1:7" x14ac:dyDescent="0.2">
      <c r="A3137" s="18" t="s">
        <v>90</v>
      </c>
      <c r="B3137" s="18" t="s">
        <v>218</v>
      </c>
      <c r="C3137" s="18" t="s">
        <v>222</v>
      </c>
      <c r="D3137" s="18">
        <v>134</v>
      </c>
      <c r="E3137" s="18" t="s">
        <v>76</v>
      </c>
      <c r="F3137" s="18" t="s">
        <v>55</v>
      </c>
      <c r="G3137" s="18">
        <v>618</v>
      </c>
    </row>
    <row r="3138" spans="1:7" x14ac:dyDescent="0.2">
      <c r="A3138" s="18" t="s">
        <v>90</v>
      </c>
      <c r="B3138" s="18" t="s">
        <v>218</v>
      </c>
      <c r="C3138" s="18" t="s">
        <v>222</v>
      </c>
      <c r="D3138" s="18">
        <v>135</v>
      </c>
      <c r="E3138" s="18" t="s">
        <v>79</v>
      </c>
      <c r="F3138" s="18" t="s">
        <v>55</v>
      </c>
      <c r="G3138" s="18">
        <v>86</v>
      </c>
    </row>
    <row r="3139" spans="1:7" x14ac:dyDescent="0.2">
      <c r="A3139" s="18" t="s">
        <v>90</v>
      </c>
      <c r="B3139" s="18" t="s">
        <v>218</v>
      </c>
      <c r="C3139" s="18" t="s">
        <v>222</v>
      </c>
      <c r="D3139" s="18">
        <v>14</v>
      </c>
      <c r="E3139" s="18" t="s">
        <v>75</v>
      </c>
      <c r="F3139" s="18" t="s">
        <v>33</v>
      </c>
      <c r="G3139" s="18">
        <v>17</v>
      </c>
    </row>
    <row r="3140" spans="1:7" x14ac:dyDescent="0.2">
      <c r="A3140" s="18" t="s">
        <v>90</v>
      </c>
      <c r="B3140" s="18" t="s">
        <v>218</v>
      </c>
      <c r="C3140" s="18" t="s">
        <v>222</v>
      </c>
      <c r="D3140" s="18">
        <v>140</v>
      </c>
      <c r="E3140" s="18" t="s">
        <v>63</v>
      </c>
      <c r="F3140" s="18" t="s">
        <v>55</v>
      </c>
      <c r="G3140" s="18">
        <v>143</v>
      </c>
    </row>
    <row r="3141" spans="1:7" x14ac:dyDescent="0.2">
      <c r="A3141" s="18" t="s">
        <v>90</v>
      </c>
      <c r="B3141" s="18" t="s">
        <v>218</v>
      </c>
      <c r="C3141" s="18" t="s">
        <v>222</v>
      </c>
      <c r="D3141" s="18">
        <v>141</v>
      </c>
      <c r="E3141" s="18" t="s">
        <v>64</v>
      </c>
      <c r="F3141" s="18" t="s">
        <v>55</v>
      </c>
      <c r="G3141" s="18">
        <v>2348</v>
      </c>
    </row>
    <row r="3142" spans="1:7" x14ac:dyDescent="0.2">
      <c r="A3142" s="18" t="s">
        <v>90</v>
      </c>
      <c r="B3142" s="18" t="s">
        <v>218</v>
      </c>
      <c r="C3142" s="18" t="s">
        <v>222</v>
      </c>
      <c r="D3142" s="18">
        <v>142</v>
      </c>
      <c r="E3142" s="18" t="s">
        <v>117</v>
      </c>
      <c r="F3142" s="18" t="s">
        <v>55</v>
      </c>
      <c r="G3142" s="18">
        <v>1418</v>
      </c>
    </row>
    <row r="3143" spans="1:7" x14ac:dyDescent="0.2">
      <c r="A3143" s="18" t="s">
        <v>90</v>
      </c>
      <c r="B3143" s="18" t="s">
        <v>218</v>
      </c>
      <c r="C3143" s="18" t="s">
        <v>222</v>
      </c>
      <c r="D3143" s="18">
        <v>143</v>
      </c>
      <c r="E3143" s="18" t="s">
        <v>77</v>
      </c>
      <c r="F3143" s="18" t="s">
        <v>55</v>
      </c>
      <c r="G3143" s="18">
        <v>330</v>
      </c>
    </row>
    <row r="3144" spans="1:7" x14ac:dyDescent="0.2">
      <c r="A3144" s="18" t="s">
        <v>90</v>
      </c>
      <c r="B3144" s="18" t="s">
        <v>218</v>
      </c>
      <c r="C3144" s="18" t="s">
        <v>222</v>
      </c>
      <c r="D3144" s="18">
        <v>144</v>
      </c>
      <c r="E3144" s="18" t="s">
        <v>81</v>
      </c>
      <c r="F3144" s="18" t="s">
        <v>55</v>
      </c>
      <c r="G3144" s="18">
        <v>283</v>
      </c>
    </row>
    <row r="3145" spans="1:7" x14ac:dyDescent="0.2">
      <c r="A3145" s="18" t="s">
        <v>90</v>
      </c>
      <c r="B3145" s="18" t="s">
        <v>218</v>
      </c>
      <c r="C3145" s="18" t="s">
        <v>222</v>
      </c>
      <c r="D3145" s="18">
        <v>15</v>
      </c>
      <c r="E3145" s="18" t="s">
        <v>64</v>
      </c>
      <c r="F3145" s="18" t="s">
        <v>33</v>
      </c>
      <c r="G3145" s="18">
        <v>65</v>
      </c>
    </row>
    <row r="3146" spans="1:7" x14ac:dyDescent="0.2">
      <c r="A3146" s="18" t="s">
        <v>90</v>
      </c>
      <c r="B3146" s="18" t="s">
        <v>218</v>
      </c>
      <c r="C3146" s="18" t="s">
        <v>222</v>
      </c>
      <c r="D3146" s="18">
        <v>20</v>
      </c>
      <c r="E3146" s="18" t="s">
        <v>35</v>
      </c>
      <c r="F3146" s="18" t="s">
        <v>36</v>
      </c>
      <c r="G3146" s="18">
        <v>3100</v>
      </c>
    </row>
    <row r="3147" spans="1:7" x14ac:dyDescent="0.2">
      <c r="A3147" s="18" t="s">
        <v>90</v>
      </c>
      <c r="B3147" s="18" t="s">
        <v>218</v>
      </c>
      <c r="C3147" s="18" t="s">
        <v>222</v>
      </c>
      <c r="D3147" s="18">
        <v>21</v>
      </c>
      <c r="E3147" s="18" t="s">
        <v>37</v>
      </c>
      <c r="F3147" s="18" t="s">
        <v>36</v>
      </c>
      <c r="G3147" s="18">
        <v>2283</v>
      </c>
    </row>
    <row r="3148" spans="1:7" x14ac:dyDescent="0.2">
      <c r="A3148" s="18" t="s">
        <v>90</v>
      </c>
      <c r="B3148" s="18" t="s">
        <v>218</v>
      </c>
      <c r="C3148" s="18" t="s">
        <v>222</v>
      </c>
      <c r="D3148" s="18">
        <v>22</v>
      </c>
      <c r="E3148" s="18" t="s">
        <v>38</v>
      </c>
      <c r="F3148" s="18" t="s">
        <v>36</v>
      </c>
      <c r="G3148" s="18">
        <v>1438</v>
      </c>
    </row>
    <row r="3149" spans="1:7" x14ac:dyDescent="0.2">
      <c r="A3149" s="18" t="s">
        <v>90</v>
      </c>
      <c r="B3149" s="18" t="s">
        <v>218</v>
      </c>
      <c r="C3149" s="18" t="s">
        <v>222</v>
      </c>
      <c r="D3149" s="18">
        <v>23</v>
      </c>
      <c r="E3149" s="18" t="s">
        <v>39</v>
      </c>
      <c r="F3149" s="18" t="s">
        <v>36</v>
      </c>
      <c r="G3149" s="18">
        <v>8905</v>
      </c>
    </row>
    <row r="3150" spans="1:7" x14ac:dyDescent="0.2">
      <c r="A3150" s="18" t="s">
        <v>90</v>
      </c>
      <c r="B3150" s="18" t="s">
        <v>218</v>
      </c>
      <c r="C3150" s="18" t="s">
        <v>222</v>
      </c>
      <c r="D3150" s="18">
        <v>24</v>
      </c>
      <c r="E3150" s="18" t="s">
        <v>64</v>
      </c>
      <c r="F3150" s="18" t="s">
        <v>36</v>
      </c>
      <c r="G3150" s="18">
        <v>1039</v>
      </c>
    </row>
    <row r="3151" spans="1:7" x14ac:dyDescent="0.2">
      <c r="A3151" s="18" t="s">
        <v>90</v>
      </c>
      <c r="B3151" s="18" t="s">
        <v>218</v>
      </c>
      <c r="C3151" s="18" t="s">
        <v>222</v>
      </c>
      <c r="D3151" s="18">
        <v>25</v>
      </c>
      <c r="E3151" s="18" t="s">
        <v>35</v>
      </c>
      <c r="F3151" s="18" t="s">
        <v>36</v>
      </c>
      <c r="G3151" s="18">
        <v>32</v>
      </c>
    </row>
    <row r="3152" spans="1:7" x14ac:dyDescent="0.2">
      <c r="A3152" s="18" t="s">
        <v>90</v>
      </c>
      <c r="B3152" s="18" t="s">
        <v>218</v>
      </c>
      <c r="C3152" s="18" t="s">
        <v>222</v>
      </c>
      <c r="D3152" s="18">
        <v>26</v>
      </c>
      <c r="E3152" s="18" t="s">
        <v>64</v>
      </c>
      <c r="F3152" s="18" t="s">
        <v>36</v>
      </c>
      <c r="G3152" s="18">
        <v>11</v>
      </c>
    </row>
    <row r="3153" spans="1:7" x14ac:dyDescent="0.2">
      <c r="A3153" s="18" t="s">
        <v>90</v>
      </c>
      <c r="B3153" s="18" t="s">
        <v>218</v>
      </c>
      <c r="C3153" s="18" t="s">
        <v>222</v>
      </c>
      <c r="D3153" s="18">
        <v>30</v>
      </c>
      <c r="E3153" s="18" t="s">
        <v>40</v>
      </c>
      <c r="F3153" s="18" t="s">
        <v>36</v>
      </c>
      <c r="G3153" s="18">
        <v>433</v>
      </c>
    </row>
    <row r="3154" spans="1:7" x14ac:dyDescent="0.2">
      <c r="A3154" s="18" t="s">
        <v>90</v>
      </c>
      <c r="B3154" s="18" t="s">
        <v>218</v>
      </c>
      <c r="C3154" s="18" t="s">
        <v>222</v>
      </c>
      <c r="D3154" s="18">
        <v>31</v>
      </c>
      <c r="E3154" s="18" t="s">
        <v>41</v>
      </c>
      <c r="F3154" s="18" t="s">
        <v>36</v>
      </c>
      <c r="G3154" s="18">
        <v>6778</v>
      </c>
    </row>
    <row r="3155" spans="1:7" x14ac:dyDescent="0.2">
      <c r="A3155" s="18" t="s">
        <v>90</v>
      </c>
      <c r="B3155" s="18" t="s">
        <v>218</v>
      </c>
      <c r="C3155" s="18" t="s">
        <v>222</v>
      </c>
      <c r="D3155" s="18">
        <v>32</v>
      </c>
      <c r="E3155" s="18" t="s">
        <v>42</v>
      </c>
      <c r="F3155" s="18" t="s">
        <v>36</v>
      </c>
      <c r="G3155" s="18">
        <v>86</v>
      </c>
    </row>
    <row r="3156" spans="1:7" x14ac:dyDescent="0.2">
      <c r="A3156" s="18" t="s">
        <v>90</v>
      </c>
      <c r="B3156" s="18" t="s">
        <v>218</v>
      </c>
      <c r="C3156" s="18" t="s">
        <v>222</v>
      </c>
      <c r="D3156" s="18">
        <v>33</v>
      </c>
      <c r="E3156" s="18" t="s">
        <v>43</v>
      </c>
      <c r="F3156" s="18" t="s">
        <v>36</v>
      </c>
      <c r="G3156" s="18">
        <v>98</v>
      </c>
    </row>
    <row r="3157" spans="1:7" x14ac:dyDescent="0.2">
      <c r="A3157" s="18" t="s">
        <v>90</v>
      </c>
      <c r="B3157" s="18" t="s">
        <v>218</v>
      </c>
      <c r="C3157" s="18" t="s">
        <v>222</v>
      </c>
      <c r="D3157" s="18">
        <v>34</v>
      </c>
      <c r="E3157" s="18" t="s">
        <v>44</v>
      </c>
      <c r="F3157" s="18" t="s">
        <v>36</v>
      </c>
      <c r="G3157" s="18">
        <v>36</v>
      </c>
    </row>
    <row r="3158" spans="1:7" x14ac:dyDescent="0.2">
      <c r="A3158" s="18" t="s">
        <v>90</v>
      </c>
      <c r="B3158" s="18" t="s">
        <v>218</v>
      </c>
      <c r="C3158" s="18" t="s">
        <v>222</v>
      </c>
      <c r="D3158" s="18">
        <v>35</v>
      </c>
      <c r="E3158" s="18" t="s">
        <v>79</v>
      </c>
      <c r="F3158" s="18" t="s">
        <v>36</v>
      </c>
      <c r="G3158" s="18">
        <v>353</v>
      </c>
    </row>
    <row r="3159" spans="1:7" x14ac:dyDescent="0.2">
      <c r="A3159" s="18" t="s">
        <v>90</v>
      </c>
      <c r="B3159" s="18" t="s">
        <v>218</v>
      </c>
      <c r="C3159" s="18" t="s">
        <v>222</v>
      </c>
      <c r="D3159" s="18">
        <v>36</v>
      </c>
      <c r="E3159" s="18" t="s">
        <v>64</v>
      </c>
      <c r="F3159" s="18" t="s">
        <v>36</v>
      </c>
      <c r="G3159" s="18">
        <v>541</v>
      </c>
    </row>
    <row r="3160" spans="1:7" x14ac:dyDescent="0.2">
      <c r="A3160" s="18" t="s">
        <v>90</v>
      </c>
      <c r="B3160" s="18" t="s">
        <v>218</v>
      </c>
      <c r="C3160" s="18" t="s">
        <v>222</v>
      </c>
      <c r="D3160" s="18">
        <v>40</v>
      </c>
      <c r="E3160" s="18" t="s">
        <v>40</v>
      </c>
      <c r="F3160" s="18" t="s">
        <v>36</v>
      </c>
      <c r="G3160" s="18">
        <v>9</v>
      </c>
    </row>
    <row r="3161" spans="1:7" x14ac:dyDescent="0.2">
      <c r="A3161" s="18" t="s">
        <v>90</v>
      </c>
      <c r="B3161" s="18" t="s">
        <v>218</v>
      </c>
      <c r="C3161" s="18" t="s">
        <v>222</v>
      </c>
      <c r="D3161" s="18">
        <v>41</v>
      </c>
      <c r="E3161" s="18" t="s">
        <v>41</v>
      </c>
      <c r="F3161" s="18" t="s">
        <v>36</v>
      </c>
      <c r="G3161" s="18">
        <v>160</v>
      </c>
    </row>
    <row r="3162" spans="1:7" x14ac:dyDescent="0.2">
      <c r="A3162" s="18" t="s">
        <v>90</v>
      </c>
      <c r="B3162" s="18" t="s">
        <v>218</v>
      </c>
      <c r="C3162" s="18" t="s">
        <v>222</v>
      </c>
      <c r="D3162" s="18">
        <v>42</v>
      </c>
      <c r="E3162" s="18" t="s">
        <v>42</v>
      </c>
      <c r="F3162" s="18" t="s">
        <v>36</v>
      </c>
      <c r="G3162" s="18">
        <v>6</v>
      </c>
    </row>
    <row r="3163" spans="1:7" x14ac:dyDescent="0.2">
      <c r="A3163" s="18" t="s">
        <v>90</v>
      </c>
      <c r="B3163" s="18" t="s">
        <v>218</v>
      </c>
      <c r="C3163" s="18" t="s">
        <v>222</v>
      </c>
      <c r="D3163" s="18">
        <v>45</v>
      </c>
      <c r="E3163" s="18" t="s">
        <v>79</v>
      </c>
      <c r="F3163" s="18" t="s">
        <v>36</v>
      </c>
      <c r="G3163" s="18">
        <v>8</v>
      </c>
    </row>
    <row r="3164" spans="1:7" x14ac:dyDescent="0.2">
      <c r="A3164" s="18" t="s">
        <v>90</v>
      </c>
      <c r="B3164" s="18" t="s">
        <v>218</v>
      </c>
      <c r="C3164" s="18" t="s">
        <v>222</v>
      </c>
      <c r="D3164" s="18">
        <v>46</v>
      </c>
      <c r="E3164" s="18" t="s">
        <v>64</v>
      </c>
      <c r="F3164" s="18" t="s">
        <v>36</v>
      </c>
      <c r="G3164" s="18">
        <v>31</v>
      </c>
    </row>
    <row r="3165" spans="1:7" x14ac:dyDescent="0.2">
      <c r="A3165" s="18" t="s">
        <v>90</v>
      </c>
      <c r="B3165" s="18" t="s">
        <v>218</v>
      </c>
      <c r="C3165" s="18" t="s">
        <v>222</v>
      </c>
      <c r="D3165" s="18">
        <v>50</v>
      </c>
      <c r="E3165" s="18" t="s">
        <v>40</v>
      </c>
      <c r="F3165" s="18" t="s">
        <v>36</v>
      </c>
      <c r="G3165" s="18">
        <v>11</v>
      </c>
    </row>
    <row r="3166" spans="1:7" x14ac:dyDescent="0.2">
      <c r="A3166" s="18" t="s">
        <v>90</v>
      </c>
      <c r="B3166" s="18" t="s">
        <v>218</v>
      </c>
      <c r="C3166" s="18" t="s">
        <v>222</v>
      </c>
      <c r="D3166" s="18">
        <v>51</v>
      </c>
      <c r="E3166" s="18" t="s">
        <v>41</v>
      </c>
      <c r="F3166" s="18" t="s">
        <v>36</v>
      </c>
      <c r="G3166" s="18">
        <v>184</v>
      </c>
    </row>
    <row r="3167" spans="1:7" x14ac:dyDescent="0.2">
      <c r="A3167" s="18" t="s">
        <v>90</v>
      </c>
      <c r="B3167" s="18" t="s">
        <v>218</v>
      </c>
      <c r="C3167" s="18" t="s">
        <v>222</v>
      </c>
      <c r="D3167" s="18">
        <v>52</v>
      </c>
      <c r="E3167" s="18" t="s">
        <v>42</v>
      </c>
      <c r="F3167" s="18" t="s">
        <v>36</v>
      </c>
      <c r="G3167" s="18">
        <v>7</v>
      </c>
    </row>
    <row r="3168" spans="1:7" x14ac:dyDescent="0.2">
      <c r="A3168" s="18" t="s">
        <v>90</v>
      </c>
      <c r="B3168" s="18" t="s">
        <v>218</v>
      </c>
      <c r="C3168" s="18" t="s">
        <v>222</v>
      </c>
      <c r="D3168" s="18">
        <v>53</v>
      </c>
      <c r="E3168" s="18" t="s">
        <v>43</v>
      </c>
      <c r="F3168" s="18" t="s">
        <v>36</v>
      </c>
      <c r="G3168" s="18">
        <v>20</v>
      </c>
    </row>
    <row r="3169" spans="1:7" x14ac:dyDescent="0.2">
      <c r="A3169" s="18" t="s">
        <v>90</v>
      </c>
      <c r="B3169" s="18" t="s">
        <v>218</v>
      </c>
      <c r="C3169" s="18" t="s">
        <v>222</v>
      </c>
      <c r="D3169" s="18">
        <v>54</v>
      </c>
      <c r="E3169" s="18" t="s">
        <v>44</v>
      </c>
      <c r="F3169" s="18" t="s">
        <v>36</v>
      </c>
      <c r="G3169" s="18">
        <v>7</v>
      </c>
    </row>
    <row r="3170" spans="1:7" x14ac:dyDescent="0.2">
      <c r="A3170" s="18" t="s">
        <v>90</v>
      </c>
      <c r="B3170" s="18" t="s">
        <v>218</v>
      </c>
      <c r="C3170" s="18" t="s">
        <v>222</v>
      </c>
      <c r="D3170" s="18">
        <v>55</v>
      </c>
      <c r="E3170" s="18" t="s">
        <v>79</v>
      </c>
      <c r="F3170" s="18" t="s">
        <v>36</v>
      </c>
      <c r="G3170" s="18">
        <v>19</v>
      </c>
    </row>
    <row r="3171" spans="1:7" x14ac:dyDescent="0.2">
      <c r="A3171" s="18" t="s">
        <v>90</v>
      </c>
      <c r="B3171" s="18" t="s">
        <v>218</v>
      </c>
      <c r="C3171" s="18" t="s">
        <v>222</v>
      </c>
      <c r="D3171" s="18">
        <v>56</v>
      </c>
      <c r="E3171" s="18" t="s">
        <v>64</v>
      </c>
      <c r="F3171" s="18" t="s">
        <v>36</v>
      </c>
      <c r="G3171" s="18">
        <v>67</v>
      </c>
    </row>
    <row r="3172" spans="1:7" x14ac:dyDescent="0.2">
      <c r="A3172" s="18" t="s">
        <v>90</v>
      </c>
      <c r="B3172" s="18" t="s">
        <v>218</v>
      </c>
      <c r="C3172" s="18" t="s">
        <v>222</v>
      </c>
      <c r="D3172" s="18">
        <v>60</v>
      </c>
      <c r="E3172" s="18" t="s">
        <v>40</v>
      </c>
      <c r="F3172" s="18" t="s">
        <v>36</v>
      </c>
      <c r="G3172" s="18">
        <v>4</v>
      </c>
    </row>
    <row r="3173" spans="1:7" x14ac:dyDescent="0.2">
      <c r="A3173" s="18" t="s">
        <v>90</v>
      </c>
      <c r="B3173" s="18" t="s">
        <v>218</v>
      </c>
      <c r="C3173" s="18" t="s">
        <v>222</v>
      </c>
      <c r="D3173" s="18">
        <v>61</v>
      </c>
      <c r="E3173" s="18" t="s">
        <v>41</v>
      </c>
      <c r="F3173" s="18" t="s">
        <v>36</v>
      </c>
      <c r="G3173" s="18">
        <v>49</v>
      </c>
    </row>
    <row r="3174" spans="1:7" x14ac:dyDescent="0.2">
      <c r="A3174" s="18" t="s">
        <v>90</v>
      </c>
      <c r="B3174" s="18" t="s">
        <v>218</v>
      </c>
      <c r="C3174" s="18" t="s">
        <v>222</v>
      </c>
      <c r="D3174" s="18">
        <v>62</v>
      </c>
      <c r="E3174" s="18" t="s">
        <v>42</v>
      </c>
      <c r="F3174" s="18" t="s">
        <v>36</v>
      </c>
      <c r="G3174" s="18">
        <v>2</v>
      </c>
    </row>
    <row r="3175" spans="1:7" x14ac:dyDescent="0.2">
      <c r="A3175" s="18" t="s">
        <v>90</v>
      </c>
      <c r="B3175" s="18" t="s">
        <v>218</v>
      </c>
      <c r="C3175" s="18" t="s">
        <v>222</v>
      </c>
      <c r="D3175" s="18">
        <v>63</v>
      </c>
      <c r="E3175" s="18" t="s">
        <v>43</v>
      </c>
      <c r="F3175" s="18" t="s">
        <v>36</v>
      </c>
      <c r="G3175" s="18">
        <v>2</v>
      </c>
    </row>
    <row r="3176" spans="1:7" x14ac:dyDescent="0.2">
      <c r="A3176" s="18" t="s">
        <v>90</v>
      </c>
      <c r="B3176" s="18" t="s">
        <v>218</v>
      </c>
      <c r="C3176" s="18" t="s">
        <v>222</v>
      </c>
      <c r="D3176" s="18">
        <v>64</v>
      </c>
      <c r="E3176" s="18" t="s">
        <v>44</v>
      </c>
      <c r="F3176" s="18" t="s">
        <v>36</v>
      </c>
      <c r="G3176" s="18">
        <v>1</v>
      </c>
    </row>
    <row r="3177" spans="1:7" x14ac:dyDescent="0.2">
      <c r="A3177" s="18" t="s">
        <v>90</v>
      </c>
      <c r="B3177" s="18" t="s">
        <v>218</v>
      </c>
      <c r="C3177" s="18" t="s">
        <v>222</v>
      </c>
      <c r="D3177" s="18">
        <v>65</v>
      </c>
      <c r="E3177" s="18" t="s">
        <v>79</v>
      </c>
      <c r="F3177" s="18" t="s">
        <v>36</v>
      </c>
      <c r="G3177" s="18">
        <v>5</v>
      </c>
    </row>
    <row r="3178" spans="1:7" x14ac:dyDescent="0.2">
      <c r="A3178" s="18" t="s">
        <v>90</v>
      </c>
      <c r="B3178" s="18" t="s">
        <v>218</v>
      </c>
      <c r="C3178" s="18" t="s">
        <v>222</v>
      </c>
      <c r="D3178" s="18">
        <v>66</v>
      </c>
      <c r="E3178" s="18" t="s">
        <v>64</v>
      </c>
      <c r="F3178" s="18" t="s">
        <v>36</v>
      </c>
      <c r="G3178" s="18">
        <v>1</v>
      </c>
    </row>
    <row r="3179" spans="1:7" x14ac:dyDescent="0.2">
      <c r="A3179" s="18" t="s">
        <v>90</v>
      </c>
      <c r="B3179" s="18" t="s">
        <v>218</v>
      </c>
      <c r="C3179" s="18" t="s">
        <v>222</v>
      </c>
      <c r="D3179" s="18">
        <v>70</v>
      </c>
      <c r="E3179" s="18" t="s">
        <v>40</v>
      </c>
      <c r="F3179" s="18" t="s">
        <v>36</v>
      </c>
      <c r="G3179" s="18">
        <v>136</v>
      </c>
    </row>
    <row r="3180" spans="1:7" x14ac:dyDescent="0.2">
      <c r="A3180" s="18" t="s">
        <v>90</v>
      </c>
      <c r="B3180" s="18" t="s">
        <v>218</v>
      </c>
      <c r="C3180" s="18" t="s">
        <v>222</v>
      </c>
      <c r="D3180" s="18">
        <v>71</v>
      </c>
      <c r="E3180" s="18" t="s">
        <v>41</v>
      </c>
      <c r="F3180" s="18" t="s">
        <v>36</v>
      </c>
      <c r="G3180" s="18">
        <v>3189</v>
      </c>
    </row>
    <row r="3181" spans="1:7" x14ac:dyDescent="0.2">
      <c r="A3181" s="18" t="s">
        <v>90</v>
      </c>
      <c r="B3181" s="18" t="s">
        <v>218</v>
      </c>
      <c r="C3181" s="18" t="s">
        <v>222</v>
      </c>
      <c r="D3181" s="18">
        <v>72</v>
      </c>
      <c r="E3181" s="18" t="s">
        <v>42</v>
      </c>
      <c r="F3181" s="18" t="s">
        <v>36</v>
      </c>
      <c r="G3181" s="18">
        <v>60</v>
      </c>
    </row>
    <row r="3182" spans="1:7" x14ac:dyDescent="0.2">
      <c r="A3182" s="18" t="s">
        <v>90</v>
      </c>
      <c r="B3182" s="18" t="s">
        <v>218</v>
      </c>
      <c r="C3182" s="18" t="s">
        <v>222</v>
      </c>
      <c r="D3182" s="18">
        <v>73</v>
      </c>
      <c r="E3182" s="18" t="s">
        <v>43</v>
      </c>
      <c r="F3182" s="18" t="s">
        <v>36</v>
      </c>
      <c r="G3182" s="18">
        <v>19</v>
      </c>
    </row>
    <row r="3183" spans="1:7" x14ac:dyDescent="0.2">
      <c r="A3183" s="18" t="s">
        <v>90</v>
      </c>
      <c r="B3183" s="18" t="s">
        <v>218</v>
      </c>
      <c r="C3183" s="18" t="s">
        <v>222</v>
      </c>
      <c r="D3183" s="18">
        <v>74</v>
      </c>
      <c r="E3183" s="18" t="s">
        <v>44</v>
      </c>
      <c r="F3183" s="18" t="s">
        <v>36</v>
      </c>
      <c r="G3183" s="18">
        <v>9</v>
      </c>
    </row>
    <row r="3184" spans="1:7" x14ac:dyDescent="0.2">
      <c r="A3184" s="18" t="s">
        <v>90</v>
      </c>
      <c r="B3184" s="18" t="s">
        <v>218</v>
      </c>
      <c r="C3184" s="18" t="s">
        <v>222</v>
      </c>
      <c r="D3184" s="18">
        <v>75</v>
      </c>
      <c r="E3184" s="18" t="s">
        <v>79</v>
      </c>
      <c r="F3184" s="18" t="s">
        <v>36</v>
      </c>
      <c r="G3184" s="18">
        <v>185</v>
      </c>
    </row>
    <row r="3185" spans="1:7" x14ac:dyDescent="0.2">
      <c r="A3185" s="18" t="s">
        <v>90</v>
      </c>
      <c r="B3185" s="18" t="s">
        <v>218</v>
      </c>
      <c r="C3185" s="18" t="s">
        <v>222</v>
      </c>
      <c r="D3185" s="18">
        <v>76</v>
      </c>
      <c r="E3185" s="18" t="s">
        <v>64</v>
      </c>
      <c r="F3185" s="18" t="s">
        <v>36</v>
      </c>
      <c r="G3185" s="18">
        <v>292</v>
      </c>
    </row>
    <row r="3186" spans="1:7" x14ac:dyDescent="0.2">
      <c r="A3186" s="18" t="s">
        <v>90</v>
      </c>
      <c r="B3186" s="18" t="s">
        <v>218</v>
      </c>
      <c r="C3186" s="18" t="s">
        <v>222</v>
      </c>
      <c r="D3186" s="18">
        <v>80</v>
      </c>
      <c r="E3186" s="18" t="s">
        <v>168</v>
      </c>
      <c r="F3186" s="18" t="s">
        <v>36</v>
      </c>
      <c r="G3186" s="18">
        <v>255</v>
      </c>
    </row>
    <row r="3187" spans="1:7" x14ac:dyDescent="0.2">
      <c r="A3187" s="18" t="s">
        <v>90</v>
      </c>
      <c r="B3187" s="18" t="s">
        <v>218</v>
      </c>
      <c r="C3187" s="18" t="s">
        <v>222</v>
      </c>
      <c r="D3187" s="18">
        <v>81</v>
      </c>
      <c r="E3187" s="18" t="s">
        <v>46</v>
      </c>
      <c r="F3187" s="18" t="s">
        <v>36</v>
      </c>
      <c r="G3187" s="18">
        <v>952</v>
      </c>
    </row>
    <row r="3188" spans="1:7" x14ac:dyDescent="0.2">
      <c r="A3188" s="18" t="s">
        <v>90</v>
      </c>
      <c r="B3188" s="18" t="s">
        <v>218</v>
      </c>
      <c r="C3188" s="18" t="s">
        <v>222</v>
      </c>
      <c r="D3188" s="18">
        <v>82</v>
      </c>
      <c r="E3188" s="18" t="s">
        <v>47</v>
      </c>
      <c r="F3188" s="18" t="s">
        <v>36</v>
      </c>
      <c r="G3188" s="18">
        <v>571</v>
      </c>
    </row>
    <row r="3189" spans="1:7" x14ac:dyDescent="0.2">
      <c r="A3189" s="18" t="s">
        <v>90</v>
      </c>
      <c r="B3189" s="18" t="s">
        <v>218</v>
      </c>
      <c r="C3189" s="18" t="s">
        <v>222</v>
      </c>
      <c r="D3189" s="18">
        <v>83</v>
      </c>
      <c r="E3189" s="18" t="s">
        <v>48</v>
      </c>
      <c r="F3189" s="18" t="s">
        <v>36</v>
      </c>
      <c r="G3189" s="18">
        <v>2227</v>
      </c>
    </row>
    <row r="3190" spans="1:7" x14ac:dyDescent="0.2">
      <c r="A3190" s="18" t="s">
        <v>90</v>
      </c>
      <c r="B3190" s="18" t="s">
        <v>218</v>
      </c>
      <c r="C3190" s="18" t="s">
        <v>222</v>
      </c>
      <c r="D3190" s="18">
        <v>84</v>
      </c>
      <c r="E3190" s="18" t="s">
        <v>49</v>
      </c>
      <c r="F3190" s="18" t="s">
        <v>36</v>
      </c>
      <c r="G3190" s="18">
        <v>145</v>
      </c>
    </row>
    <row r="3191" spans="1:7" x14ac:dyDescent="0.2">
      <c r="A3191" s="18" t="s">
        <v>90</v>
      </c>
      <c r="B3191" s="18" t="s">
        <v>218</v>
      </c>
      <c r="C3191" s="18" t="s">
        <v>222</v>
      </c>
      <c r="D3191" s="18">
        <v>85</v>
      </c>
      <c r="E3191" s="18" t="s">
        <v>64</v>
      </c>
      <c r="F3191" s="18" t="s">
        <v>36</v>
      </c>
      <c r="G3191" s="18">
        <v>199</v>
      </c>
    </row>
    <row r="3192" spans="1:7" x14ac:dyDescent="0.2">
      <c r="A3192" s="18" t="s">
        <v>90</v>
      </c>
      <c r="B3192" s="18" t="s">
        <v>218</v>
      </c>
      <c r="C3192" s="18" t="s">
        <v>222</v>
      </c>
      <c r="D3192" s="18">
        <v>90</v>
      </c>
      <c r="E3192" s="18" t="s">
        <v>169</v>
      </c>
      <c r="F3192" s="18" t="s">
        <v>36</v>
      </c>
      <c r="G3192" s="18">
        <v>176</v>
      </c>
    </row>
    <row r="3193" spans="1:7" x14ac:dyDescent="0.2">
      <c r="A3193" s="18" t="s">
        <v>90</v>
      </c>
      <c r="B3193" s="18" t="s">
        <v>218</v>
      </c>
      <c r="C3193" s="18" t="s">
        <v>222</v>
      </c>
      <c r="D3193" s="18">
        <v>91</v>
      </c>
      <c r="E3193" s="18" t="s">
        <v>51</v>
      </c>
      <c r="F3193" s="18" t="s">
        <v>36</v>
      </c>
      <c r="G3193" s="18">
        <v>50</v>
      </c>
    </row>
    <row r="3194" spans="1:7" x14ac:dyDescent="0.2">
      <c r="A3194" s="18" t="s">
        <v>90</v>
      </c>
      <c r="B3194" s="18" t="s">
        <v>218</v>
      </c>
      <c r="C3194" s="18" t="s">
        <v>222</v>
      </c>
      <c r="D3194" s="18">
        <v>92</v>
      </c>
      <c r="E3194" s="18" t="s">
        <v>170</v>
      </c>
      <c r="F3194" s="18" t="s">
        <v>36</v>
      </c>
      <c r="G3194" s="18">
        <v>8</v>
      </c>
    </row>
    <row r="3195" spans="1:7" x14ac:dyDescent="0.2">
      <c r="A3195" s="18" t="s">
        <v>90</v>
      </c>
      <c r="B3195" s="18" t="s">
        <v>218</v>
      </c>
      <c r="C3195" s="18" t="s">
        <v>222</v>
      </c>
      <c r="D3195" s="18">
        <v>93</v>
      </c>
      <c r="E3195" s="18" t="s">
        <v>75</v>
      </c>
      <c r="F3195" s="18" t="s">
        <v>36</v>
      </c>
      <c r="G3195" s="18">
        <v>21</v>
      </c>
    </row>
    <row r="3196" spans="1:7" x14ac:dyDescent="0.2">
      <c r="A3196" s="18" t="s">
        <v>90</v>
      </c>
      <c r="B3196" s="18" t="s">
        <v>218</v>
      </c>
      <c r="C3196" s="18" t="s">
        <v>222</v>
      </c>
      <c r="D3196" s="18">
        <v>94</v>
      </c>
      <c r="E3196" s="18" t="s">
        <v>80</v>
      </c>
      <c r="F3196" s="18" t="s">
        <v>36</v>
      </c>
      <c r="G3196" s="18">
        <v>72</v>
      </c>
    </row>
    <row r="3197" spans="1:7" x14ac:dyDescent="0.2">
      <c r="A3197" s="18" t="s">
        <v>90</v>
      </c>
      <c r="B3197" s="18" t="s">
        <v>218</v>
      </c>
      <c r="C3197" s="18" t="s">
        <v>222</v>
      </c>
      <c r="D3197" s="18">
        <v>95</v>
      </c>
      <c r="E3197" s="18" t="s">
        <v>64</v>
      </c>
      <c r="F3197" s="18" t="s">
        <v>36</v>
      </c>
      <c r="G3197" s="18">
        <v>98</v>
      </c>
    </row>
    <row r="3198" spans="1:7" x14ac:dyDescent="0.2">
      <c r="A3198" s="18" t="s">
        <v>90</v>
      </c>
      <c r="B3198" s="18" t="s">
        <v>223</v>
      </c>
      <c r="C3198" s="18" t="s">
        <v>224</v>
      </c>
      <c r="D3198" s="18">
        <v>10</v>
      </c>
      <c r="E3198" s="18" t="s">
        <v>32</v>
      </c>
      <c r="F3198" s="18" t="s">
        <v>33</v>
      </c>
      <c r="G3198" s="18">
        <v>401</v>
      </c>
    </row>
    <row r="3199" spans="1:7" x14ac:dyDescent="0.2">
      <c r="A3199" s="18" t="s">
        <v>90</v>
      </c>
      <c r="B3199" s="18" t="s">
        <v>223</v>
      </c>
      <c r="C3199" s="18" t="s">
        <v>224</v>
      </c>
      <c r="D3199" s="18">
        <v>100</v>
      </c>
      <c r="E3199" s="18" t="s">
        <v>167</v>
      </c>
      <c r="F3199" s="18" t="s">
        <v>36</v>
      </c>
      <c r="G3199" s="18">
        <v>2839</v>
      </c>
    </row>
    <row r="3200" spans="1:7" x14ac:dyDescent="0.2">
      <c r="A3200" s="18" t="s">
        <v>90</v>
      </c>
      <c r="B3200" s="18" t="s">
        <v>223</v>
      </c>
      <c r="C3200" s="18" t="s">
        <v>224</v>
      </c>
      <c r="D3200" s="18">
        <v>11</v>
      </c>
      <c r="E3200" s="18" t="s">
        <v>134</v>
      </c>
      <c r="F3200" s="18" t="s">
        <v>33</v>
      </c>
      <c r="G3200" s="18">
        <v>136</v>
      </c>
    </row>
    <row r="3201" spans="1:7" x14ac:dyDescent="0.2">
      <c r="A3201" s="18" t="s">
        <v>90</v>
      </c>
      <c r="B3201" s="18" t="s">
        <v>223</v>
      </c>
      <c r="C3201" s="18" t="s">
        <v>224</v>
      </c>
      <c r="D3201" s="18">
        <v>110</v>
      </c>
      <c r="E3201" s="18" t="s">
        <v>54</v>
      </c>
      <c r="F3201" s="18" t="s">
        <v>55</v>
      </c>
      <c r="G3201" s="18">
        <v>189</v>
      </c>
    </row>
    <row r="3202" spans="1:7" x14ac:dyDescent="0.2">
      <c r="A3202" s="18" t="s">
        <v>90</v>
      </c>
      <c r="B3202" s="18" t="s">
        <v>223</v>
      </c>
      <c r="C3202" s="18" t="s">
        <v>224</v>
      </c>
      <c r="D3202" s="18">
        <v>111</v>
      </c>
      <c r="E3202" s="18" t="s">
        <v>56</v>
      </c>
      <c r="F3202" s="18" t="s">
        <v>55</v>
      </c>
      <c r="G3202" s="18">
        <v>493</v>
      </c>
    </row>
    <row r="3203" spans="1:7" x14ac:dyDescent="0.2">
      <c r="A3203" s="18" t="s">
        <v>90</v>
      </c>
      <c r="B3203" s="18" t="s">
        <v>223</v>
      </c>
      <c r="C3203" s="18" t="s">
        <v>224</v>
      </c>
      <c r="D3203" s="18">
        <v>112</v>
      </c>
      <c r="E3203" s="18" t="s">
        <v>57</v>
      </c>
      <c r="F3203" s="18" t="s">
        <v>55</v>
      </c>
      <c r="G3203" s="18">
        <v>406</v>
      </c>
    </row>
    <row r="3204" spans="1:7" x14ac:dyDescent="0.2">
      <c r="A3204" s="18" t="s">
        <v>90</v>
      </c>
      <c r="B3204" s="18" t="s">
        <v>223</v>
      </c>
      <c r="C3204" s="18" t="s">
        <v>224</v>
      </c>
      <c r="D3204" s="18">
        <v>113</v>
      </c>
      <c r="E3204" s="18" t="s">
        <v>73</v>
      </c>
      <c r="F3204" s="18" t="s">
        <v>55</v>
      </c>
      <c r="G3204" s="18">
        <v>525</v>
      </c>
    </row>
    <row r="3205" spans="1:7" x14ac:dyDescent="0.2">
      <c r="A3205" s="18" t="s">
        <v>90</v>
      </c>
      <c r="B3205" s="18" t="s">
        <v>223</v>
      </c>
      <c r="C3205" s="18" t="s">
        <v>224</v>
      </c>
      <c r="D3205" s="18">
        <v>120</v>
      </c>
      <c r="E3205" s="18" t="s">
        <v>58</v>
      </c>
      <c r="F3205" s="18" t="s">
        <v>55</v>
      </c>
      <c r="G3205" s="18">
        <v>452</v>
      </c>
    </row>
    <row r="3206" spans="1:7" x14ac:dyDescent="0.2">
      <c r="A3206" s="18" t="s">
        <v>90</v>
      </c>
      <c r="B3206" s="18" t="s">
        <v>223</v>
      </c>
      <c r="C3206" s="18" t="s">
        <v>224</v>
      </c>
      <c r="D3206" s="18">
        <v>121</v>
      </c>
      <c r="E3206" s="18" t="s">
        <v>59</v>
      </c>
      <c r="F3206" s="18" t="s">
        <v>55</v>
      </c>
      <c r="G3206" s="18">
        <v>1205</v>
      </c>
    </row>
    <row r="3207" spans="1:7" x14ac:dyDescent="0.2">
      <c r="A3207" s="18" t="s">
        <v>90</v>
      </c>
      <c r="B3207" s="18" t="s">
        <v>223</v>
      </c>
      <c r="C3207" s="18" t="s">
        <v>224</v>
      </c>
      <c r="D3207" s="18">
        <v>122</v>
      </c>
      <c r="E3207" s="18" t="s">
        <v>74</v>
      </c>
      <c r="F3207" s="18" t="s">
        <v>55</v>
      </c>
      <c r="G3207" s="18">
        <v>216</v>
      </c>
    </row>
    <row r="3208" spans="1:7" x14ac:dyDescent="0.2">
      <c r="A3208" s="18" t="s">
        <v>90</v>
      </c>
      <c r="B3208" s="18" t="s">
        <v>223</v>
      </c>
      <c r="C3208" s="18" t="s">
        <v>224</v>
      </c>
      <c r="D3208" s="18">
        <v>123</v>
      </c>
      <c r="E3208" s="18" t="s">
        <v>75</v>
      </c>
      <c r="F3208" s="18" t="s">
        <v>55</v>
      </c>
      <c r="G3208" s="18">
        <v>1535</v>
      </c>
    </row>
    <row r="3209" spans="1:7" x14ac:dyDescent="0.2">
      <c r="A3209" s="18" t="s">
        <v>90</v>
      </c>
      <c r="B3209" s="18" t="s">
        <v>223</v>
      </c>
      <c r="C3209" s="18" t="s">
        <v>224</v>
      </c>
      <c r="D3209" s="18">
        <v>13</v>
      </c>
      <c r="E3209" s="18" t="s">
        <v>135</v>
      </c>
      <c r="F3209" s="18" t="s">
        <v>33</v>
      </c>
      <c r="G3209" s="18">
        <v>447</v>
      </c>
    </row>
    <row r="3210" spans="1:7" x14ac:dyDescent="0.2">
      <c r="A3210" s="18" t="s">
        <v>90</v>
      </c>
      <c r="B3210" s="18" t="s">
        <v>223</v>
      </c>
      <c r="C3210" s="18" t="s">
        <v>224</v>
      </c>
      <c r="D3210" s="18">
        <v>130</v>
      </c>
      <c r="E3210" s="18" t="s">
        <v>60</v>
      </c>
      <c r="F3210" s="18" t="s">
        <v>55</v>
      </c>
      <c r="G3210" s="18">
        <v>3671</v>
      </c>
    </row>
    <row r="3211" spans="1:7" x14ac:dyDescent="0.2">
      <c r="A3211" s="18" t="s">
        <v>90</v>
      </c>
      <c r="B3211" s="18" t="s">
        <v>223</v>
      </c>
      <c r="C3211" s="18" t="s">
        <v>224</v>
      </c>
      <c r="D3211" s="18">
        <v>131</v>
      </c>
      <c r="E3211" s="18" t="s">
        <v>61</v>
      </c>
      <c r="F3211" s="18" t="s">
        <v>55</v>
      </c>
      <c r="G3211" s="18">
        <v>27</v>
      </c>
    </row>
    <row r="3212" spans="1:7" x14ac:dyDescent="0.2">
      <c r="A3212" s="18" t="s">
        <v>90</v>
      </c>
      <c r="B3212" s="18" t="s">
        <v>223</v>
      </c>
      <c r="C3212" s="18" t="s">
        <v>224</v>
      </c>
      <c r="D3212" s="18">
        <v>132</v>
      </c>
      <c r="E3212" s="18" t="s">
        <v>46</v>
      </c>
      <c r="F3212" s="18" t="s">
        <v>55</v>
      </c>
      <c r="G3212" s="18">
        <v>873</v>
      </c>
    </row>
    <row r="3213" spans="1:7" x14ac:dyDescent="0.2">
      <c r="A3213" s="18" t="s">
        <v>90</v>
      </c>
      <c r="B3213" s="18" t="s">
        <v>223</v>
      </c>
      <c r="C3213" s="18" t="s">
        <v>224</v>
      </c>
      <c r="D3213" s="18">
        <v>133</v>
      </c>
      <c r="E3213" s="18" t="s">
        <v>62</v>
      </c>
      <c r="F3213" s="18" t="s">
        <v>55</v>
      </c>
      <c r="G3213" s="18">
        <v>371</v>
      </c>
    </row>
    <row r="3214" spans="1:7" x14ac:dyDescent="0.2">
      <c r="A3214" s="18" t="s">
        <v>90</v>
      </c>
      <c r="B3214" s="18" t="s">
        <v>223</v>
      </c>
      <c r="C3214" s="18" t="s">
        <v>224</v>
      </c>
      <c r="D3214" s="18">
        <v>134</v>
      </c>
      <c r="E3214" s="18" t="s">
        <v>76</v>
      </c>
      <c r="F3214" s="18" t="s">
        <v>55</v>
      </c>
      <c r="G3214" s="18">
        <v>517</v>
      </c>
    </row>
    <row r="3215" spans="1:7" x14ac:dyDescent="0.2">
      <c r="A3215" s="18" t="s">
        <v>90</v>
      </c>
      <c r="B3215" s="18" t="s">
        <v>223</v>
      </c>
      <c r="C3215" s="18" t="s">
        <v>224</v>
      </c>
      <c r="D3215" s="18">
        <v>135</v>
      </c>
      <c r="E3215" s="18" t="s">
        <v>79</v>
      </c>
      <c r="F3215" s="18" t="s">
        <v>55</v>
      </c>
      <c r="G3215" s="18">
        <v>62</v>
      </c>
    </row>
    <row r="3216" spans="1:7" x14ac:dyDescent="0.2">
      <c r="A3216" s="18" t="s">
        <v>90</v>
      </c>
      <c r="B3216" s="18" t="s">
        <v>223</v>
      </c>
      <c r="C3216" s="18" t="s">
        <v>224</v>
      </c>
      <c r="D3216" s="18">
        <v>14</v>
      </c>
      <c r="E3216" s="18" t="s">
        <v>75</v>
      </c>
      <c r="F3216" s="18" t="s">
        <v>33</v>
      </c>
      <c r="G3216" s="18">
        <v>6</v>
      </c>
    </row>
    <row r="3217" spans="1:7" x14ac:dyDescent="0.2">
      <c r="A3217" s="18" t="s">
        <v>90</v>
      </c>
      <c r="B3217" s="18" t="s">
        <v>223</v>
      </c>
      <c r="C3217" s="18" t="s">
        <v>224</v>
      </c>
      <c r="D3217" s="18">
        <v>140</v>
      </c>
      <c r="E3217" s="18" t="s">
        <v>63</v>
      </c>
      <c r="F3217" s="18" t="s">
        <v>55</v>
      </c>
      <c r="G3217" s="18">
        <v>145</v>
      </c>
    </row>
    <row r="3218" spans="1:7" x14ac:dyDescent="0.2">
      <c r="A3218" s="18" t="s">
        <v>90</v>
      </c>
      <c r="B3218" s="18" t="s">
        <v>223</v>
      </c>
      <c r="C3218" s="18" t="s">
        <v>224</v>
      </c>
      <c r="D3218" s="18">
        <v>141</v>
      </c>
      <c r="E3218" s="18" t="s">
        <v>64</v>
      </c>
      <c r="F3218" s="18" t="s">
        <v>55</v>
      </c>
      <c r="G3218" s="18">
        <v>2080</v>
      </c>
    </row>
    <row r="3219" spans="1:7" x14ac:dyDescent="0.2">
      <c r="A3219" s="18" t="s">
        <v>90</v>
      </c>
      <c r="B3219" s="18" t="s">
        <v>223</v>
      </c>
      <c r="C3219" s="18" t="s">
        <v>224</v>
      </c>
      <c r="D3219" s="18">
        <v>142</v>
      </c>
      <c r="E3219" s="18" t="s">
        <v>117</v>
      </c>
      <c r="F3219" s="18" t="s">
        <v>55</v>
      </c>
      <c r="G3219" s="18">
        <v>1483</v>
      </c>
    </row>
    <row r="3220" spans="1:7" x14ac:dyDescent="0.2">
      <c r="A3220" s="18" t="s">
        <v>90</v>
      </c>
      <c r="B3220" s="18" t="s">
        <v>223</v>
      </c>
      <c r="C3220" s="18" t="s">
        <v>224</v>
      </c>
      <c r="D3220" s="18">
        <v>143</v>
      </c>
      <c r="E3220" s="18" t="s">
        <v>77</v>
      </c>
      <c r="F3220" s="18" t="s">
        <v>55</v>
      </c>
      <c r="G3220" s="18">
        <v>289</v>
      </c>
    </row>
    <row r="3221" spans="1:7" x14ac:dyDescent="0.2">
      <c r="A3221" s="18" t="s">
        <v>90</v>
      </c>
      <c r="B3221" s="18" t="s">
        <v>223</v>
      </c>
      <c r="C3221" s="18" t="s">
        <v>224</v>
      </c>
      <c r="D3221" s="18">
        <v>144</v>
      </c>
      <c r="E3221" s="18" t="s">
        <v>81</v>
      </c>
      <c r="F3221" s="18" t="s">
        <v>55</v>
      </c>
      <c r="G3221" s="18">
        <v>243</v>
      </c>
    </row>
    <row r="3222" spans="1:7" x14ac:dyDescent="0.2">
      <c r="A3222" s="18" t="s">
        <v>90</v>
      </c>
      <c r="B3222" s="18" t="s">
        <v>223</v>
      </c>
      <c r="C3222" s="18" t="s">
        <v>224</v>
      </c>
      <c r="D3222" s="18">
        <v>15</v>
      </c>
      <c r="E3222" s="18" t="s">
        <v>64</v>
      </c>
      <c r="F3222" s="18" t="s">
        <v>33</v>
      </c>
      <c r="G3222" s="18">
        <v>64</v>
      </c>
    </row>
    <row r="3223" spans="1:7" x14ac:dyDescent="0.2">
      <c r="A3223" s="18" t="s">
        <v>90</v>
      </c>
      <c r="B3223" s="18" t="s">
        <v>223</v>
      </c>
      <c r="C3223" s="18" t="s">
        <v>224</v>
      </c>
      <c r="D3223" s="18">
        <v>20</v>
      </c>
      <c r="E3223" s="18" t="s">
        <v>35</v>
      </c>
      <c r="F3223" s="18" t="s">
        <v>36</v>
      </c>
      <c r="G3223" s="18">
        <v>2828</v>
      </c>
    </row>
    <row r="3224" spans="1:7" x14ac:dyDescent="0.2">
      <c r="A3224" s="18" t="s">
        <v>90</v>
      </c>
      <c r="B3224" s="18" t="s">
        <v>223</v>
      </c>
      <c r="C3224" s="18" t="s">
        <v>224</v>
      </c>
      <c r="D3224" s="18">
        <v>21</v>
      </c>
      <c r="E3224" s="18" t="s">
        <v>37</v>
      </c>
      <c r="F3224" s="18" t="s">
        <v>36</v>
      </c>
      <c r="G3224" s="18">
        <v>2176</v>
      </c>
    </row>
    <row r="3225" spans="1:7" x14ac:dyDescent="0.2">
      <c r="A3225" s="18" t="s">
        <v>90</v>
      </c>
      <c r="B3225" s="18" t="s">
        <v>223</v>
      </c>
      <c r="C3225" s="18" t="s">
        <v>224</v>
      </c>
      <c r="D3225" s="18">
        <v>22</v>
      </c>
      <c r="E3225" s="18" t="s">
        <v>38</v>
      </c>
      <c r="F3225" s="18" t="s">
        <v>36</v>
      </c>
      <c r="G3225" s="18">
        <v>1302</v>
      </c>
    </row>
    <row r="3226" spans="1:7" x14ac:dyDescent="0.2">
      <c r="A3226" s="18" t="s">
        <v>90</v>
      </c>
      <c r="B3226" s="18" t="s">
        <v>223</v>
      </c>
      <c r="C3226" s="18" t="s">
        <v>224</v>
      </c>
      <c r="D3226" s="18">
        <v>23</v>
      </c>
      <c r="E3226" s="18" t="s">
        <v>39</v>
      </c>
      <c r="F3226" s="18" t="s">
        <v>36</v>
      </c>
      <c r="G3226" s="18">
        <v>7784</v>
      </c>
    </row>
    <row r="3227" spans="1:7" x14ac:dyDescent="0.2">
      <c r="A3227" s="18" t="s">
        <v>90</v>
      </c>
      <c r="B3227" s="18" t="s">
        <v>223</v>
      </c>
      <c r="C3227" s="18" t="s">
        <v>224</v>
      </c>
      <c r="D3227" s="18">
        <v>24</v>
      </c>
      <c r="E3227" s="18" t="s">
        <v>64</v>
      </c>
      <c r="F3227" s="18" t="s">
        <v>36</v>
      </c>
      <c r="G3227" s="18">
        <v>782</v>
      </c>
    </row>
    <row r="3228" spans="1:7" x14ac:dyDescent="0.2">
      <c r="A3228" s="18" t="s">
        <v>90</v>
      </c>
      <c r="B3228" s="18" t="s">
        <v>223</v>
      </c>
      <c r="C3228" s="18" t="s">
        <v>224</v>
      </c>
      <c r="D3228" s="18">
        <v>25</v>
      </c>
      <c r="E3228" s="18" t="s">
        <v>35</v>
      </c>
      <c r="F3228" s="18" t="s">
        <v>36</v>
      </c>
      <c r="G3228" s="18">
        <v>26</v>
      </c>
    </row>
    <row r="3229" spans="1:7" x14ac:dyDescent="0.2">
      <c r="A3229" s="18" t="s">
        <v>90</v>
      </c>
      <c r="B3229" s="18" t="s">
        <v>223</v>
      </c>
      <c r="C3229" s="18" t="s">
        <v>224</v>
      </c>
      <c r="D3229" s="18">
        <v>26</v>
      </c>
      <c r="E3229" s="18" t="s">
        <v>64</v>
      </c>
      <c r="F3229" s="18" t="s">
        <v>36</v>
      </c>
      <c r="G3229" s="18">
        <v>6</v>
      </c>
    </row>
    <row r="3230" spans="1:7" x14ac:dyDescent="0.2">
      <c r="A3230" s="18" t="s">
        <v>90</v>
      </c>
      <c r="B3230" s="18" t="s">
        <v>223</v>
      </c>
      <c r="C3230" s="18" t="s">
        <v>224</v>
      </c>
      <c r="D3230" s="18">
        <v>30</v>
      </c>
      <c r="E3230" s="18" t="s">
        <v>40</v>
      </c>
      <c r="F3230" s="18" t="s">
        <v>36</v>
      </c>
      <c r="G3230" s="18">
        <v>286</v>
      </c>
    </row>
    <row r="3231" spans="1:7" x14ac:dyDescent="0.2">
      <c r="A3231" s="18" t="s">
        <v>90</v>
      </c>
      <c r="B3231" s="18" t="s">
        <v>223</v>
      </c>
      <c r="C3231" s="18" t="s">
        <v>224</v>
      </c>
      <c r="D3231" s="18">
        <v>31</v>
      </c>
      <c r="E3231" s="18" t="s">
        <v>41</v>
      </c>
      <c r="F3231" s="18" t="s">
        <v>36</v>
      </c>
      <c r="G3231" s="18">
        <v>5449</v>
      </c>
    </row>
    <row r="3232" spans="1:7" x14ac:dyDescent="0.2">
      <c r="A3232" s="18" t="s">
        <v>90</v>
      </c>
      <c r="B3232" s="18" t="s">
        <v>223</v>
      </c>
      <c r="C3232" s="18" t="s">
        <v>224</v>
      </c>
      <c r="D3232" s="18">
        <v>32</v>
      </c>
      <c r="E3232" s="18" t="s">
        <v>42</v>
      </c>
      <c r="F3232" s="18" t="s">
        <v>36</v>
      </c>
      <c r="G3232" s="18">
        <v>78</v>
      </c>
    </row>
    <row r="3233" spans="1:7" x14ac:dyDescent="0.2">
      <c r="A3233" s="18" t="s">
        <v>90</v>
      </c>
      <c r="B3233" s="18" t="s">
        <v>223</v>
      </c>
      <c r="C3233" s="18" t="s">
        <v>224</v>
      </c>
      <c r="D3233" s="18">
        <v>33</v>
      </c>
      <c r="E3233" s="18" t="s">
        <v>43</v>
      </c>
      <c r="F3233" s="18" t="s">
        <v>36</v>
      </c>
      <c r="G3233" s="18">
        <v>65</v>
      </c>
    </row>
    <row r="3234" spans="1:7" x14ac:dyDescent="0.2">
      <c r="A3234" s="18" t="s">
        <v>90</v>
      </c>
      <c r="B3234" s="18" t="s">
        <v>223</v>
      </c>
      <c r="C3234" s="18" t="s">
        <v>224</v>
      </c>
      <c r="D3234" s="18">
        <v>34</v>
      </c>
      <c r="E3234" s="18" t="s">
        <v>44</v>
      </c>
      <c r="F3234" s="18" t="s">
        <v>36</v>
      </c>
      <c r="G3234" s="18">
        <v>23</v>
      </c>
    </row>
    <row r="3235" spans="1:7" x14ac:dyDescent="0.2">
      <c r="A3235" s="18" t="s">
        <v>90</v>
      </c>
      <c r="B3235" s="18" t="s">
        <v>223</v>
      </c>
      <c r="C3235" s="18" t="s">
        <v>224</v>
      </c>
      <c r="D3235" s="18">
        <v>35</v>
      </c>
      <c r="E3235" s="18" t="s">
        <v>79</v>
      </c>
      <c r="F3235" s="18" t="s">
        <v>36</v>
      </c>
      <c r="G3235" s="18">
        <v>310</v>
      </c>
    </row>
    <row r="3236" spans="1:7" x14ac:dyDescent="0.2">
      <c r="A3236" s="18" t="s">
        <v>90</v>
      </c>
      <c r="B3236" s="18" t="s">
        <v>223</v>
      </c>
      <c r="C3236" s="18" t="s">
        <v>224</v>
      </c>
      <c r="D3236" s="18">
        <v>36</v>
      </c>
      <c r="E3236" s="18" t="s">
        <v>64</v>
      </c>
      <c r="F3236" s="18" t="s">
        <v>36</v>
      </c>
      <c r="G3236" s="18">
        <v>452</v>
      </c>
    </row>
    <row r="3237" spans="1:7" x14ac:dyDescent="0.2">
      <c r="A3237" s="18" t="s">
        <v>90</v>
      </c>
      <c r="B3237" s="18" t="s">
        <v>223</v>
      </c>
      <c r="C3237" s="18" t="s">
        <v>224</v>
      </c>
      <c r="D3237" s="18">
        <v>40</v>
      </c>
      <c r="E3237" s="18" t="s">
        <v>40</v>
      </c>
      <c r="F3237" s="18" t="s">
        <v>36</v>
      </c>
      <c r="G3237" s="18">
        <v>3</v>
      </c>
    </row>
    <row r="3238" spans="1:7" x14ac:dyDescent="0.2">
      <c r="A3238" s="18" t="s">
        <v>90</v>
      </c>
      <c r="B3238" s="18" t="s">
        <v>223</v>
      </c>
      <c r="C3238" s="18" t="s">
        <v>224</v>
      </c>
      <c r="D3238" s="18">
        <v>41</v>
      </c>
      <c r="E3238" s="18" t="s">
        <v>41</v>
      </c>
      <c r="F3238" s="18" t="s">
        <v>36</v>
      </c>
      <c r="G3238" s="18">
        <v>140</v>
      </c>
    </row>
    <row r="3239" spans="1:7" x14ac:dyDescent="0.2">
      <c r="A3239" s="18" t="s">
        <v>90</v>
      </c>
      <c r="B3239" s="18" t="s">
        <v>223</v>
      </c>
      <c r="C3239" s="18" t="s">
        <v>224</v>
      </c>
      <c r="D3239" s="18">
        <v>42</v>
      </c>
      <c r="E3239" s="18" t="s">
        <v>42</v>
      </c>
      <c r="F3239" s="18" t="s">
        <v>36</v>
      </c>
      <c r="G3239" s="18">
        <v>17</v>
      </c>
    </row>
    <row r="3240" spans="1:7" x14ac:dyDescent="0.2">
      <c r="A3240" s="18" t="s">
        <v>90</v>
      </c>
      <c r="B3240" s="18" t="s">
        <v>223</v>
      </c>
      <c r="C3240" s="18" t="s">
        <v>224</v>
      </c>
      <c r="D3240" s="18">
        <v>45</v>
      </c>
      <c r="E3240" s="18" t="s">
        <v>79</v>
      </c>
      <c r="F3240" s="18" t="s">
        <v>36</v>
      </c>
      <c r="G3240" s="18">
        <v>14</v>
      </c>
    </row>
    <row r="3241" spans="1:7" x14ac:dyDescent="0.2">
      <c r="A3241" s="18" t="s">
        <v>90</v>
      </c>
      <c r="B3241" s="18" t="s">
        <v>223</v>
      </c>
      <c r="C3241" s="18" t="s">
        <v>224</v>
      </c>
      <c r="D3241" s="18">
        <v>46</v>
      </c>
      <c r="E3241" s="18" t="s">
        <v>64</v>
      </c>
      <c r="F3241" s="18" t="s">
        <v>36</v>
      </c>
      <c r="G3241" s="18">
        <v>30</v>
      </c>
    </row>
    <row r="3242" spans="1:7" x14ac:dyDescent="0.2">
      <c r="A3242" s="18" t="s">
        <v>90</v>
      </c>
      <c r="B3242" s="18" t="s">
        <v>223</v>
      </c>
      <c r="C3242" s="18" t="s">
        <v>224</v>
      </c>
      <c r="D3242" s="18">
        <v>50</v>
      </c>
      <c r="E3242" s="18" t="s">
        <v>40</v>
      </c>
      <c r="F3242" s="18" t="s">
        <v>36</v>
      </c>
      <c r="G3242" s="18">
        <v>17</v>
      </c>
    </row>
    <row r="3243" spans="1:7" x14ac:dyDescent="0.2">
      <c r="A3243" s="18" t="s">
        <v>90</v>
      </c>
      <c r="B3243" s="18" t="s">
        <v>223</v>
      </c>
      <c r="C3243" s="18" t="s">
        <v>224</v>
      </c>
      <c r="D3243" s="18">
        <v>51</v>
      </c>
      <c r="E3243" s="18" t="s">
        <v>41</v>
      </c>
      <c r="F3243" s="18" t="s">
        <v>36</v>
      </c>
      <c r="G3243" s="18">
        <v>150</v>
      </c>
    </row>
    <row r="3244" spans="1:7" x14ac:dyDescent="0.2">
      <c r="A3244" s="18" t="s">
        <v>90</v>
      </c>
      <c r="B3244" s="18" t="s">
        <v>223</v>
      </c>
      <c r="C3244" s="18" t="s">
        <v>224</v>
      </c>
      <c r="D3244" s="18">
        <v>52</v>
      </c>
      <c r="E3244" s="18" t="s">
        <v>42</v>
      </c>
      <c r="F3244" s="18" t="s">
        <v>36</v>
      </c>
      <c r="G3244" s="18">
        <v>5</v>
      </c>
    </row>
    <row r="3245" spans="1:7" x14ac:dyDescent="0.2">
      <c r="A3245" s="18" t="s">
        <v>90</v>
      </c>
      <c r="B3245" s="18" t="s">
        <v>223</v>
      </c>
      <c r="C3245" s="18" t="s">
        <v>224</v>
      </c>
      <c r="D3245" s="18">
        <v>53</v>
      </c>
      <c r="E3245" s="18" t="s">
        <v>43</v>
      </c>
      <c r="F3245" s="18" t="s">
        <v>36</v>
      </c>
      <c r="G3245" s="18">
        <v>26</v>
      </c>
    </row>
    <row r="3246" spans="1:7" x14ac:dyDescent="0.2">
      <c r="A3246" s="18" t="s">
        <v>90</v>
      </c>
      <c r="B3246" s="18" t="s">
        <v>223</v>
      </c>
      <c r="C3246" s="18" t="s">
        <v>224</v>
      </c>
      <c r="D3246" s="18">
        <v>54</v>
      </c>
      <c r="E3246" s="18" t="s">
        <v>44</v>
      </c>
      <c r="F3246" s="18" t="s">
        <v>36</v>
      </c>
      <c r="G3246" s="18">
        <v>3</v>
      </c>
    </row>
    <row r="3247" spans="1:7" x14ac:dyDescent="0.2">
      <c r="A3247" s="18" t="s">
        <v>90</v>
      </c>
      <c r="B3247" s="18" t="s">
        <v>223</v>
      </c>
      <c r="C3247" s="18" t="s">
        <v>224</v>
      </c>
      <c r="D3247" s="18">
        <v>55</v>
      </c>
      <c r="E3247" s="18" t="s">
        <v>79</v>
      </c>
      <c r="F3247" s="18" t="s">
        <v>36</v>
      </c>
      <c r="G3247" s="18">
        <v>25</v>
      </c>
    </row>
    <row r="3248" spans="1:7" x14ac:dyDescent="0.2">
      <c r="A3248" s="18" t="s">
        <v>90</v>
      </c>
      <c r="B3248" s="18" t="s">
        <v>223</v>
      </c>
      <c r="C3248" s="18" t="s">
        <v>224</v>
      </c>
      <c r="D3248" s="18">
        <v>56</v>
      </c>
      <c r="E3248" s="18" t="s">
        <v>64</v>
      </c>
      <c r="F3248" s="18" t="s">
        <v>36</v>
      </c>
      <c r="G3248" s="18">
        <v>55</v>
      </c>
    </row>
    <row r="3249" spans="1:7" x14ac:dyDescent="0.2">
      <c r="A3249" s="18" t="s">
        <v>90</v>
      </c>
      <c r="B3249" s="18" t="s">
        <v>223</v>
      </c>
      <c r="C3249" s="18" t="s">
        <v>224</v>
      </c>
      <c r="D3249" s="18">
        <v>60</v>
      </c>
      <c r="E3249" s="18" t="s">
        <v>40</v>
      </c>
      <c r="F3249" s="18" t="s">
        <v>36</v>
      </c>
      <c r="G3249" s="18">
        <v>1</v>
      </c>
    </row>
    <row r="3250" spans="1:7" x14ac:dyDescent="0.2">
      <c r="A3250" s="18" t="s">
        <v>90</v>
      </c>
      <c r="B3250" s="18" t="s">
        <v>223</v>
      </c>
      <c r="C3250" s="18" t="s">
        <v>224</v>
      </c>
      <c r="D3250" s="18">
        <v>61</v>
      </c>
      <c r="E3250" s="18" t="s">
        <v>41</v>
      </c>
      <c r="F3250" s="18" t="s">
        <v>36</v>
      </c>
      <c r="G3250" s="18">
        <v>32</v>
      </c>
    </row>
    <row r="3251" spans="1:7" x14ac:dyDescent="0.2">
      <c r="A3251" s="18" t="s">
        <v>90</v>
      </c>
      <c r="B3251" s="18" t="s">
        <v>223</v>
      </c>
      <c r="C3251" s="18" t="s">
        <v>224</v>
      </c>
      <c r="D3251" s="18">
        <v>65</v>
      </c>
      <c r="E3251" s="18" t="s">
        <v>79</v>
      </c>
      <c r="F3251" s="18" t="s">
        <v>36</v>
      </c>
      <c r="G3251" s="18">
        <v>5</v>
      </c>
    </row>
    <row r="3252" spans="1:7" x14ac:dyDescent="0.2">
      <c r="A3252" s="18" t="s">
        <v>90</v>
      </c>
      <c r="B3252" s="18" t="s">
        <v>223</v>
      </c>
      <c r="C3252" s="18" t="s">
        <v>224</v>
      </c>
      <c r="D3252" s="18">
        <v>66</v>
      </c>
      <c r="E3252" s="18" t="s">
        <v>64</v>
      </c>
      <c r="F3252" s="18" t="s">
        <v>36</v>
      </c>
      <c r="G3252" s="18">
        <v>2</v>
      </c>
    </row>
    <row r="3253" spans="1:7" x14ac:dyDescent="0.2">
      <c r="A3253" s="18" t="s">
        <v>90</v>
      </c>
      <c r="B3253" s="18" t="s">
        <v>223</v>
      </c>
      <c r="C3253" s="18" t="s">
        <v>224</v>
      </c>
      <c r="D3253" s="18">
        <v>70</v>
      </c>
      <c r="E3253" s="18" t="s">
        <v>40</v>
      </c>
      <c r="F3253" s="18" t="s">
        <v>36</v>
      </c>
      <c r="G3253" s="18">
        <v>116</v>
      </c>
    </row>
    <row r="3254" spans="1:7" x14ac:dyDescent="0.2">
      <c r="A3254" s="18" t="s">
        <v>90</v>
      </c>
      <c r="B3254" s="18" t="s">
        <v>223</v>
      </c>
      <c r="C3254" s="18" t="s">
        <v>224</v>
      </c>
      <c r="D3254" s="18">
        <v>71</v>
      </c>
      <c r="E3254" s="18" t="s">
        <v>41</v>
      </c>
      <c r="F3254" s="18" t="s">
        <v>36</v>
      </c>
      <c r="G3254" s="18">
        <v>2531</v>
      </c>
    </row>
    <row r="3255" spans="1:7" x14ac:dyDescent="0.2">
      <c r="A3255" s="18" t="s">
        <v>90</v>
      </c>
      <c r="B3255" s="18" t="s">
        <v>223</v>
      </c>
      <c r="C3255" s="18" t="s">
        <v>224</v>
      </c>
      <c r="D3255" s="18">
        <v>72</v>
      </c>
      <c r="E3255" s="18" t="s">
        <v>42</v>
      </c>
      <c r="F3255" s="18" t="s">
        <v>36</v>
      </c>
      <c r="G3255" s="18">
        <v>51</v>
      </c>
    </row>
    <row r="3256" spans="1:7" x14ac:dyDescent="0.2">
      <c r="A3256" s="18" t="s">
        <v>90</v>
      </c>
      <c r="B3256" s="18" t="s">
        <v>223</v>
      </c>
      <c r="C3256" s="18" t="s">
        <v>224</v>
      </c>
      <c r="D3256" s="18">
        <v>73</v>
      </c>
      <c r="E3256" s="18" t="s">
        <v>43</v>
      </c>
      <c r="F3256" s="18" t="s">
        <v>36</v>
      </c>
      <c r="G3256" s="18">
        <v>25</v>
      </c>
    </row>
    <row r="3257" spans="1:7" x14ac:dyDescent="0.2">
      <c r="A3257" s="18" t="s">
        <v>90</v>
      </c>
      <c r="B3257" s="18" t="s">
        <v>223</v>
      </c>
      <c r="C3257" s="18" t="s">
        <v>224</v>
      </c>
      <c r="D3257" s="18">
        <v>74</v>
      </c>
      <c r="E3257" s="18" t="s">
        <v>44</v>
      </c>
      <c r="F3257" s="18" t="s">
        <v>36</v>
      </c>
      <c r="G3257" s="18">
        <v>9</v>
      </c>
    </row>
    <row r="3258" spans="1:7" x14ac:dyDescent="0.2">
      <c r="A3258" s="18" t="s">
        <v>90</v>
      </c>
      <c r="B3258" s="18" t="s">
        <v>223</v>
      </c>
      <c r="C3258" s="18" t="s">
        <v>224</v>
      </c>
      <c r="D3258" s="18">
        <v>75</v>
      </c>
      <c r="E3258" s="18" t="s">
        <v>79</v>
      </c>
      <c r="F3258" s="18" t="s">
        <v>36</v>
      </c>
      <c r="G3258" s="18">
        <v>156</v>
      </c>
    </row>
    <row r="3259" spans="1:7" x14ac:dyDescent="0.2">
      <c r="A3259" s="18" t="s">
        <v>90</v>
      </c>
      <c r="B3259" s="18" t="s">
        <v>223</v>
      </c>
      <c r="C3259" s="18" t="s">
        <v>224</v>
      </c>
      <c r="D3259" s="18">
        <v>76</v>
      </c>
      <c r="E3259" s="18" t="s">
        <v>64</v>
      </c>
      <c r="F3259" s="18" t="s">
        <v>36</v>
      </c>
      <c r="G3259" s="18">
        <v>274</v>
      </c>
    </row>
    <row r="3260" spans="1:7" x14ac:dyDescent="0.2">
      <c r="A3260" s="18" t="s">
        <v>90</v>
      </c>
      <c r="B3260" s="18" t="s">
        <v>223</v>
      </c>
      <c r="C3260" s="18" t="s">
        <v>224</v>
      </c>
      <c r="D3260" s="18">
        <v>80</v>
      </c>
      <c r="E3260" s="18" t="s">
        <v>168</v>
      </c>
      <c r="F3260" s="18" t="s">
        <v>36</v>
      </c>
      <c r="G3260" s="18">
        <v>133</v>
      </c>
    </row>
    <row r="3261" spans="1:7" x14ac:dyDescent="0.2">
      <c r="A3261" s="18" t="s">
        <v>90</v>
      </c>
      <c r="B3261" s="18" t="s">
        <v>223</v>
      </c>
      <c r="C3261" s="18" t="s">
        <v>224</v>
      </c>
      <c r="D3261" s="18">
        <v>81</v>
      </c>
      <c r="E3261" s="18" t="s">
        <v>46</v>
      </c>
      <c r="F3261" s="18" t="s">
        <v>36</v>
      </c>
      <c r="G3261" s="18">
        <v>848</v>
      </c>
    </row>
    <row r="3262" spans="1:7" x14ac:dyDescent="0.2">
      <c r="A3262" s="18" t="s">
        <v>90</v>
      </c>
      <c r="B3262" s="18" t="s">
        <v>223</v>
      </c>
      <c r="C3262" s="18" t="s">
        <v>224</v>
      </c>
      <c r="D3262" s="18">
        <v>82</v>
      </c>
      <c r="E3262" s="18" t="s">
        <v>47</v>
      </c>
      <c r="F3262" s="18" t="s">
        <v>36</v>
      </c>
      <c r="G3262" s="18">
        <v>480</v>
      </c>
    </row>
    <row r="3263" spans="1:7" x14ac:dyDescent="0.2">
      <c r="A3263" s="18" t="s">
        <v>90</v>
      </c>
      <c r="B3263" s="18" t="s">
        <v>223</v>
      </c>
      <c r="C3263" s="18" t="s">
        <v>224</v>
      </c>
      <c r="D3263" s="18">
        <v>83</v>
      </c>
      <c r="E3263" s="18" t="s">
        <v>48</v>
      </c>
      <c r="F3263" s="18" t="s">
        <v>36</v>
      </c>
      <c r="G3263" s="18">
        <v>1911</v>
      </c>
    </row>
    <row r="3264" spans="1:7" x14ac:dyDescent="0.2">
      <c r="A3264" s="18" t="s">
        <v>90</v>
      </c>
      <c r="B3264" s="18" t="s">
        <v>223</v>
      </c>
      <c r="C3264" s="18" t="s">
        <v>224</v>
      </c>
      <c r="D3264" s="18">
        <v>84</v>
      </c>
      <c r="E3264" s="18" t="s">
        <v>49</v>
      </c>
      <c r="F3264" s="18" t="s">
        <v>36</v>
      </c>
      <c r="G3264" s="18">
        <v>116</v>
      </c>
    </row>
    <row r="3265" spans="1:7" x14ac:dyDescent="0.2">
      <c r="A3265" s="18" t="s">
        <v>90</v>
      </c>
      <c r="B3265" s="18" t="s">
        <v>223</v>
      </c>
      <c r="C3265" s="18" t="s">
        <v>224</v>
      </c>
      <c r="D3265" s="18">
        <v>85</v>
      </c>
      <c r="E3265" s="18" t="s">
        <v>64</v>
      </c>
      <c r="F3265" s="18" t="s">
        <v>36</v>
      </c>
      <c r="G3265" s="18">
        <v>151</v>
      </c>
    </row>
    <row r="3266" spans="1:7" x14ac:dyDescent="0.2">
      <c r="A3266" s="18" t="s">
        <v>90</v>
      </c>
      <c r="B3266" s="18" t="s">
        <v>223</v>
      </c>
      <c r="C3266" s="18" t="s">
        <v>224</v>
      </c>
      <c r="D3266" s="18">
        <v>90</v>
      </c>
      <c r="E3266" s="18" t="s">
        <v>169</v>
      </c>
      <c r="F3266" s="18" t="s">
        <v>36</v>
      </c>
      <c r="G3266" s="18">
        <v>179</v>
      </c>
    </row>
    <row r="3267" spans="1:7" x14ac:dyDescent="0.2">
      <c r="A3267" s="18" t="s">
        <v>90</v>
      </c>
      <c r="B3267" s="18" t="s">
        <v>223</v>
      </c>
      <c r="C3267" s="18" t="s">
        <v>224</v>
      </c>
      <c r="D3267" s="18">
        <v>91</v>
      </c>
      <c r="E3267" s="18" t="s">
        <v>51</v>
      </c>
      <c r="F3267" s="18" t="s">
        <v>36</v>
      </c>
      <c r="G3267" s="18">
        <v>24</v>
      </c>
    </row>
    <row r="3268" spans="1:7" x14ac:dyDescent="0.2">
      <c r="A3268" s="18" t="s">
        <v>90</v>
      </c>
      <c r="B3268" s="18" t="s">
        <v>223</v>
      </c>
      <c r="C3268" s="18" t="s">
        <v>224</v>
      </c>
      <c r="D3268" s="18">
        <v>92</v>
      </c>
      <c r="E3268" s="18" t="s">
        <v>170</v>
      </c>
      <c r="F3268" s="18" t="s">
        <v>36</v>
      </c>
      <c r="G3268" s="18">
        <v>14</v>
      </c>
    </row>
    <row r="3269" spans="1:7" x14ac:dyDescent="0.2">
      <c r="A3269" s="18" t="s">
        <v>90</v>
      </c>
      <c r="B3269" s="18" t="s">
        <v>223</v>
      </c>
      <c r="C3269" s="18" t="s">
        <v>224</v>
      </c>
      <c r="D3269" s="18">
        <v>93</v>
      </c>
      <c r="E3269" s="18" t="s">
        <v>75</v>
      </c>
      <c r="F3269" s="18" t="s">
        <v>36</v>
      </c>
      <c r="G3269" s="18">
        <v>7</v>
      </c>
    </row>
    <row r="3270" spans="1:7" x14ac:dyDescent="0.2">
      <c r="A3270" s="18" t="s">
        <v>90</v>
      </c>
      <c r="B3270" s="18" t="s">
        <v>223</v>
      </c>
      <c r="C3270" s="18" t="s">
        <v>224</v>
      </c>
      <c r="D3270" s="18">
        <v>94</v>
      </c>
      <c r="E3270" s="18" t="s">
        <v>80</v>
      </c>
      <c r="F3270" s="18" t="s">
        <v>36</v>
      </c>
      <c r="G3270" s="18">
        <v>67</v>
      </c>
    </row>
    <row r="3271" spans="1:7" x14ac:dyDescent="0.2">
      <c r="A3271" s="18" t="s">
        <v>90</v>
      </c>
      <c r="B3271" s="18" t="s">
        <v>223</v>
      </c>
      <c r="C3271" s="18" t="s">
        <v>224</v>
      </c>
      <c r="D3271" s="18">
        <v>95</v>
      </c>
      <c r="E3271" s="18" t="s">
        <v>64</v>
      </c>
      <c r="F3271" s="18" t="s">
        <v>36</v>
      </c>
      <c r="G3271" s="18">
        <v>91</v>
      </c>
    </row>
    <row r="3272" spans="1:7" x14ac:dyDescent="0.2">
      <c r="A3272" s="18" t="s">
        <v>91</v>
      </c>
      <c r="B3272" s="18" t="s">
        <v>223</v>
      </c>
      <c r="C3272" s="18" t="s">
        <v>225</v>
      </c>
      <c r="D3272" s="18">
        <v>10</v>
      </c>
      <c r="E3272" s="18" t="s">
        <v>32</v>
      </c>
      <c r="F3272" s="18" t="s">
        <v>33</v>
      </c>
      <c r="G3272" s="18">
        <v>491</v>
      </c>
    </row>
    <row r="3273" spans="1:7" x14ac:dyDescent="0.2">
      <c r="A3273" s="18" t="s">
        <v>91</v>
      </c>
      <c r="B3273" s="18" t="s">
        <v>223</v>
      </c>
      <c r="C3273" s="18" t="s">
        <v>225</v>
      </c>
      <c r="D3273" s="18">
        <v>100</v>
      </c>
      <c r="E3273" s="18" t="s">
        <v>167</v>
      </c>
      <c r="F3273" s="18" t="s">
        <v>36</v>
      </c>
      <c r="G3273" s="18">
        <v>2955</v>
      </c>
    </row>
    <row r="3274" spans="1:7" x14ac:dyDescent="0.2">
      <c r="A3274" s="18" t="s">
        <v>91</v>
      </c>
      <c r="B3274" s="18" t="s">
        <v>223</v>
      </c>
      <c r="C3274" s="18" t="s">
        <v>225</v>
      </c>
      <c r="D3274" s="18">
        <v>11</v>
      </c>
      <c r="E3274" s="18" t="s">
        <v>134</v>
      </c>
      <c r="F3274" s="18" t="s">
        <v>33</v>
      </c>
      <c r="G3274" s="18">
        <v>217</v>
      </c>
    </row>
    <row r="3275" spans="1:7" x14ac:dyDescent="0.2">
      <c r="A3275" s="18" t="s">
        <v>91</v>
      </c>
      <c r="B3275" s="18" t="s">
        <v>223</v>
      </c>
      <c r="C3275" s="18" t="s">
        <v>225</v>
      </c>
      <c r="D3275" s="18">
        <v>110</v>
      </c>
      <c r="E3275" s="18" t="s">
        <v>54</v>
      </c>
      <c r="F3275" s="18" t="s">
        <v>55</v>
      </c>
      <c r="G3275" s="18">
        <v>182</v>
      </c>
    </row>
    <row r="3276" spans="1:7" x14ac:dyDescent="0.2">
      <c r="A3276" s="18" t="s">
        <v>91</v>
      </c>
      <c r="B3276" s="18" t="s">
        <v>223</v>
      </c>
      <c r="C3276" s="18" t="s">
        <v>225</v>
      </c>
      <c r="D3276" s="18">
        <v>111</v>
      </c>
      <c r="E3276" s="18" t="s">
        <v>56</v>
      </c>
      <c r="F3276" s="18" t="s">
        <v>55</v>
      </c>
      <c r="G3276" s="18">
        <v>522</v>
      </c>
    </row>
    <row r="3277" spans="1:7" x14ac:dyDescent="0.2">
      <c r="A3277" s="18" t="s">
        <v>91</v>
      </c>
      <c r="B3277" s="18" t="s">
        <v>223</v>
      </c>
      <c r="C3277" s="18" t="s">
        <v>225</v>
      </c>
      <c r="D3277" s="18">
        <v>112</v>
      </c>
      <c r="E3277" s="18" t="s">
        <v>57</v>
      </c>
      <c r="F3277" s="18" t="s">
        <v>55</v>
      </c>
      <c r="G3277" s="18">
        <v>578</v>
      </c>
    </row>
    <row r="3278" spans="1:7" x14ac:dyDescent="0.2">
      <c r="A3278" s="18" t="s">
        <v>91</v>
      </c>
      <c r="B3278" s="18" t="s">
        <v>223</v>
      </c>
      <c r="C3278" s="18" t="s">
        <v>225</v>
      </c>
      <c r="D3278" s="18">
        <v>113</v>
      </c>
      <c r="E3278" s="18" t="s">
        <v>73</v>
      </c>
      <c r="F3278" s="18" t="s">
        <v>55</v>
      </c>
      <c r="G3278" s="18">
        <v>753</v>
      </c>
    </row>
    <row r="3279" spans="1:7" x14ac:dyDescent="0.2">
      <c r="A3279" s="18" t="s">
        <v>91</v>
      </c>
      <c r="B3279" s="18" t="s">
        <v>223</v>
      </c>
      <c r="C3279" s="18" t="s">
        <v>225</v>
      </c>
      <c r="D3279" s="18">
        <v>120</v>
      </c>
      <c r="E3279" s="18" t="s">
        <v>58</v>
      </c>
      <c r="F3279" s="18" t="s">
        <v>55</v>
      </c>
      <c r="G3279" s="18">
        <v>531</v>
      </c>
    </row>
    <row r="3280" spans="1:7" x14ac:dyDescent="0.2">
      <c r="A3280" s="18" t="s">
        <v>91</v>
      </c>
      <c r="B3280" s="18" t="s">
        <v>223</v>
      </c>
      <c r="C3280" s="18" t="s">
        <v>225</v>
      </c>
      <c r="D3280" s="18">
        <v>121</v>
      </c>
      <c r="E3280" s="18" t="s">
        <v>59</v>
      </c>
      <c r="F3280" s="18" t="s">
        <v>55</v>
      </c>
      <c r="G3280" s="18">
        <v>1328</v>
      </c>
    </row>
    <row r="3281" spans="1:7" x14ac:dyDescent="0.2">
      <c r="A3281" s="18" t="s">
        <v>91</v>
      </c>
      <c r="B3281" s="18" t="s">
        <v>223</v>
      </c>
      <c r="C3281" s="18" t="s">
        <v>225</v>
      </c>
      <c r="D3281" s="18">
        <v>122</v>
      </c>
      <c r="E3281" s="18" t="s">
        <v>74</v>
      </c>
      <c r="F3281" s="18" t="s">
        <v>55</v>
      </c>
      <c r="G3281" s="18">
        <v>585</v>
      </c>
    </row>
    <row r="3282" spans="1:7" x14ac:dyDescent="0.2">
      <c r="A3282" s="18" t="s">
        <v>91</v>
      </c>
      <c r="B3282" s="18" t="s">
        <v>223</v>
      </c>
      <c r="C3282" s="18" t="s">
        <v>225</v>
      </c>
      <c r="D3282" s="18">
        <v>123</v>
      </c>
      <c r="E3282" s="18" t="s">
        <v>75</v>
      </c>
      <c r="F3282" s="18" t="s">
        <v>55</v>
      </c>
      <c r="G3282" s="18">
        <v>1906</v>
      </c>
    </row>
    <row r="3283" spans="1:7" x14ac:dyDescent="0.2">
      <c r="A3283" s="18" t="s">
        <v>91</v>
      </c>
      <c r="B3283" s="18" t="s">
        <v>223</v>
      </c>
      <c r="C3283" s="18" t="s">
        <v>225</v>
      </c>
      <c r="D3283" s="18">
        <v>13</v>
      </c>
      <c r="E3283" s="18" t="s">
        <v>135</v>
      </c>
      <c r="F3283" s="18" t="s">
        <v>33</v>
      </c>
      <c r="G3283" s="18">
        <v>646</v>
      </c>
    </row>
    <row r="3284" spans="1:7" x14ac:dyDescent="0.2">
      <c r="A3284" s="18" t="s">
        <v>91</v>
      </c>
      <c r="B3284" s="18" t="s">
        <v>223</v>
      </c>
      <c r="C3284" s="18" t="s">
        <v>225</v>
      </c>
      <c r="D3284" s="18">
        <v>130</v>
      </c>
      <c r="E3284" s="18" t="s">
        <v>60</v>
      </c>
      <c r="F3284" s="18" t="s">
        <v>55</v>
      </c>
      <c r="G3284" s="18">
        <v>4205</v>
      </c>
    </row>
    <row r="3285" spans="1:7" x14ac:dyDescent="0.2">
      <c r="A3285" s="18" t="s">
        <v>91</v>
      </c>
      <c r="B3285" s="18" t="s">
        <v>223</v>
      </c>
      <c r="C3285" s="18" t="s">
        <v>225</v>
      </c>
      <c r="D3285" s="18">
        <v>131</v>
      </c>
      <c r="E3285" s="18" t="s">
        <v>61</v>
      </c>
      <c r="F3285" s="18" t="s">
        <v>55</v>
      </c>
      <c r="G3285" s="18">
        <v>11</v>
      </c>
    </row>
    <row r="3286" spans="1:7" x14ac:dyDescent="0.2">
      <c r="A3286" s="18" t="s">
        <v>91</v>
      </c>
      <c r="B3286" s="18" t="s">
        <v>223</v>
      </c>
      <c r="C3286" s="18" t="s">
        <v>225</v>
      </c>
      <c r="D3286" s="18">
        <v>132</v>
      </c>
      <c r="E3286" s="18" t="s">
        <v>46</v>
      </c>
      <c r="F3286" s="18" t="s">
        <v>55</v>
      </c>
      <c r="G3286" s="18">
        <v>558</v>
      </c>
    </row>
    <row r="3287" spans="1:7" x14ac:dyDescent="0.2">
      <c r="A3287" s="18" t="s">
        <v>91</v>
      </c>
      <c r="B3287" s="18" t="s">
        <v>223</v>
      </c>
      <c r="C3287" s="18" t="s">
        <v>225</v>
      </c>
      <c r="D3287" s="18">
        <v>133</v>
      </c>
      <c r="E3287" s="18" t="s">
        <v>62</v>
      </c>
      <c r="F3287" s="18" t="s">
        <v>55</v>
      </c>
      <c r="G3287" s="18">
        <v>222</v>
      </c>
    </row>
    <row r="3288" spans="1:7" x14ac:dyDescent="0.2">
      <c r="A3288" s="18" t="s">
        <v>91</v>
      </c>
      <c r="B3288" s="18" t="s">
        <v>223</v>
      </c>
      <c r="C3288" s="18" t="s">
        <v>225</v>
      </c>
      <c r="D3288" s="18">
        <v>134</v>
      </c>
      <c r="E3288" s="18" t="s">
        <v>76</v>
      </c>
      <c r="F3288" s="18" t="s">
        <v>55</v>
      </c>
      <c r="G3288" s="18">
        <v>564</v>
      </c>
    </row>
    <row r="3289" spans="1:7" x14ac:dyDescent="0.2">
      <c r="A3289" s="18" t="s">
        <v>91</v>
      </c>
      <c r="B3289" s="18" t="s">
        <v>223</v>
      </c>
      <c r="C3289" s="18" t="s">
        <v>225</v>
      </c>
      <c r="D3289" s="18">
        <v>135</v>
      </c>
      <c r="E3289" s="18" t="s">
        <v>79</v>
      </c>
      <c r="F3289" s="18" t="s">
        <v>55</v>
      </c>
      <c r="G3289" s="18">
        <v>73</v>
      </c>
    </row>
    <row r="3290" spans="1:7" x14ac:dyDescent="0.2">
      <c r="A3290" s="18" t="s">
        <v>91</v>
      </c>
      <c r="B3290" s="18" t="s">
        <v>223</v>
      </c>
      <c r="C3290" s="18" t="s">
        <v>225</v>
      </c>
      <c r="D3290" s="18">
        <v>14</v>
      </c>
      <c r="E3290" s="18" t="s">
        <v>75</v>
      </c>
      <c r="F3290" s="18" t="s">
        <v>33</v>
      </c>
      <c r="G3290" s="18">
        <v>22</v>
      </c>
    </row>
    <row r="3291" spans="1:7" x14ac:dyDescent="0.2">
      <c r="A3291" s="18" t="s">
        <v>91</v>
      </c>
      <c r="B3291" s="18" t="s">
        <v>223</v>
      </c>
      <c r="C3291" s="18" t="s">
        <v>225</v>
      </c>
      <c r="D3291" s="18">
        <v>140</v>
      </c>
      <c r="E3291" s="18" t="s">
        <v>63</v>
      </c>
      <c r="F3291" s="18" t="s">
        <v>55</v>
      </c>
      <c r="G3291" s="18">
        <v>115</v>
      </c>
    </row>
    <row r="3292" spans="1:7" x14ac:dyDescent="0.2">
      <c r="A3292" s="18" t="s">
        <v>91</v>
      </c>
      <c r="B3292" s="18" t="s">
        <v>223</v>
      </c>
      <c r="C3292" s="18" t="s">
        <v>225</v>
      </c>
      <c r="D3292" s="18">
        <v>141</v>
      </c>
      <c r="E3292" s="18" t="s">
        <v>64</v>
      </c>
      <c r="F3292" s="18" t="s">
        <v>55</v>
      </c>
      <c r="G3292" s="18">
        <v>2273</v>
      </c>
    </row>
    <row r="3293" spans="1:7" x14ac:dyDescent="0.2">
      <c r="A3293" s="18" t="s">
        <v>91</v>
      </c>
      <c r="B3293" s="18" t="s">
        <v>223</v>
      </c>
      <c r="C3293" s="18" t="s">
        <v>225</v>
      </c>
      <c r="D3293" s="18">
        <v>142</v>
      </c>
      <c r="E3293" s="18" t="s">
        <v>117</v>
      </c>
      <c r="F3293" s="18" t="s">
        <v>55</v>
      </c>
      <c r="G3293" s="18">
        <v>2090</v>
      </c>
    </row>
    <row r="3294" spans="1:7" x14ac:dyDescent="0.2">
      <c r="A3294" s="18" t="s">
        <v>91</v>
      </c>
      <c r="B3294" s="18" t="s">
        <v>223</v>
      </c>
      <c r="C3294" s="18" t="s">
        <v>225</v>
      </c>
      <c r="D3294" s="18">
        <v>143</v>
      </c>
      <c r="E3294" s="18" t="s">
        <v>77</v>
      </c>
      <c r="F3294" s="18" t="s">
        <v>55</v>
      </c>
      <c r="G3294" s="18">
        <v>253</v>
      </c>
    </row>
    <row r="3295" spans="1:7" x14ac:dyDescent="0.2">
      <c r="A3295" s="18" t="s">
        <v>91</v>
      </c>
      <c r="B3295" s="18" t="s">
        <v>223</v>
      </c>
      <c r="C3295" s="18" t="s">
        <v>225</v>
      </c>
      <c r="D3295" s="18">
        <v>144</v>
      </c>
      <c r="E3295" s="18" t="s">
        <v>81</v>
      </c>
      <c r="F3295" s="18" t="s">
        <v>55</v>
      </c>
      <c r="G3295" s="18">
        <v>244</v>
      </c>
    </row>
    <row r="3296" spans="1:7" x14ac:dyDescent="0.2">
      <c r="A3296" s="18" t="s">
        <v>91</v>
      </c>
      <c r="B3296" s="18" t="s">
        <v>223</v>
      </c>
      <c r="C3296" s="18" t="s">
        <v>225</v>
      </c>
      <c r="D3296" s="18">
        <v>15</v>
      </c>
      <c r="E3296" s="18" t="s">
        <v>64</v>
      </c>
      <c r="F3296" s="18" t="s">
        <v>33</v>
      </c>
      <c r="G3296" s="18">
        <v>63</v>
      </c>
    </row>
    <row r="3297" spans="1:7" x14ac:dyDescent="0.2">
      <c r="A3297" s="18" t="s">
        <v>91</v>
      </c>
      <c r="B3297" s="18" t="s">
        <v>223</v>
      </c>
      <c r="C3297" s="18" t="s">
        <v>225</v>
      </c>
      <c r="D3297" s="18">
        <v>20</v>
      </c>
      <c r="E3297" s="18" t="s">
        <v>35</v>
      </c>
      <c r="F3297" s="18" t="s">
        <v>36</v>
      </c>
      <c r="G3297" s="18">
        <v>3258</v>
      </c>
    </row>
    <row r="3298" spans="1:7" x14ac:dyDescent="0.2">
      <c r="A3298" s="18" t="s">
        <v>91</v>
      </c>
      <c r="B3298" s="18" t="s">
        <v>223</v>
      </c>
      <c r="C3298" s="18" t="s">
        <v>225</v>
      </c>
      <c r="D3298" s="18">
        <v>21</v>
      </c>
      <c r="E3298" s="18" t="s">
        <v>37</v>
      </c>
      <c r="F3298" s="18" t="s">
        <v>36</v>
      </c>
      <c r="G3298" s="18">
        <v>2443</v>
      </c>
    </row>
    <row r="3299" spans="1:7" x14ac:dyDescent="0.2">
      <c r="A3299" s="18" t="s">
        <v>91</v>
      </c>
      <c r="B3299" s="18" t="s">
        <v>223</v>
      </c>
      <c r="C3299" s="18" t="s">
        <v>225</v>
      </c>
      <c r="D3299" s="18">
        <v>22</v>
      </c>
      <c r="E3299" s="18" t="s">
        <v>38</v>
      </c>
      <c r="F3299" s="18" t="s">
        <v>36</v>
      </c>
      <c r="G3299" s="18">
        <v>1257</v>
      </c>
    </row>
    <row r="3300" spans="1:7" x14ac:dyDescent="0.2">
      <c r="A3300" s="18" t="s">
        <v>91</v>
      </c>
      <c r="B3300" s="18" t="s">
        <v>223</v>
      </c>
      <c r="C3300" s="18" t="s">
        <v>225</v>
      </c>
      <c r="D3300" s="18">
        <v>23</v>
      </c>
      <c r="E3300" s="18" t="s">
        <v>39</v>
      </c>
      <c r="F3300" s="18" t="s">
        <v>36</v>
      </c>
      <c r="G3300" s="18">
        <v>9097</v>
      </c>
    </row>
    <row r="3301" spans="1:7" x14ac:dyDescent="0.2">
      <c r="A3301" s="18" t="s">
        <v>91</v>
      </c>
      <c r="B3301" s="18" t="s">
        <v>223</v>
      </c>
      <c r="C3301" s="18" t="s">
        <v>225</v>
      </c>
      <c r="D3301" s="18">
        <v>24</v>
      </c>
      <c r="E3301" s="18" t="s">
        <v>64</v>
      </c>
      <c r="F3301" s="18" t="s">
        <v>36</v>
      </c>
      <c r="G3301" s="18">
        <v>891</v>
      </c>
    </row>
    <row r="3302" spans="1:7" x14ac:dyDescent="0.2">
      <c r="A3302" s="18" t="s">
        <v>91</v>
      </c>
      <c r="B3302" s="18" t="s">
        <v>223</v>
      </c>
      <c r="C3302" s="18" t="s">
        <v>225</v>
      </c>
      <c r="D3302" s="18">
        <v>25</v>
      </c>
      <c r="E3302" s="18" t="s">
        <v>35</v>
      </c>
      <c r="F3302" s="18" t="s">
        <v>36</v>
      </c>
      <c r="G3302" s="18">
        <v>32</v>
      </c>
    </row>
    <row r="3303" spans="1:7" x14ac:dyDescent="0.2">
      <c r="A3303" s="18" t="s">
        <v>91</v>
      </c>
      <c r="B3303" s="18" t="s">
        <v>223</v>
      </c>
      <c r="C3303" s="18" t="s">
        <v>225</v>
      </c>
      <c r="D3303" s="18">
        <v>26</v>
      </c>
      <c r="E3303" s="18" t="s">
        <v>64</v>
      </c>
      <c r="F3303" s="18" t="s">
        <v>36</v>
      </c>
      <c r="G3303" s="18">
        <v>6</v>
      </c>
    </row>
    <row r="3304" spans="1:7" x14ac:dyDescent="0.2">
      <c r="A3304" s="18" t="s">
        <v>91</v>
      </c>
      <c r="B3304" s="18" t="s">
        <v>223</v>
      </c>
      <c r="C3304" s="18" t="s">
        <v>225</v>
      </c>
      <c r="D3304" s="18">
        <v>30</v>
      </c>
      <c r="E3304" s="18" t="s">
        <v>40</v>
      </c>
      <c r="F3304" s="18" t="s">
        <v>36</v>
      </c>
      <c r="G3304" s="18">
        <v>318</v>
      </c>
    </row>
    <row r="3305" spans="1:7" x14ac:dyDescent="0.2">
      <c r="A3305" s="18" t="s">
        <v>91</v>
      </c>
      <c r="B3305" s="18" t="s">
        <v>223</v>
      </c>
      <c r="C3305" s="18" t="s">
        <v>225</v>
      </c>
      <c r="D3305" s="18">
        <v>31</v>
      </c>
      <c r="E3305" s="18" t="s">
        <v>41</v>
      </c>
      <c r="F3305" s="18" t="s">
        <v>36</v>
      </c>
      <c r="G3305" s="18">
        <v>5573</v>
      </c>
    </row>
    <row r="3306" spans="1:7" x14ac:dyDescent="0.2">
      <c r="A3306" s="18" t="s">
        <v>91</v>
      </c>
      <c r="B3306" s="18" t="s">
        <v>223</v>
      </c>
      <c r="C3306" s="18" t="s">
        <v>225</v>
      </c>
      <c r="D3306" s="18">
        <v>32</v>
      </c>
      <c r="E3306" s="18" t="s">
        <v>42</v>
      </c>
      <c r="F3306" s="18" t="s">
        <v>36</v>
      </c>
      <c r="G3306" s="18">
        <v>88</v>
      </c>
    </row>
    <row r="3307" spans="1:7" x14ac:dyDescent="0.2">
      <c r="A3307" s="18" t="s">
        <v>91</v>
      </c>
      <c r="B3307" s="18" t="s">
        <v>223</v>
      </c>
      <c r="C3307" s="18" t="s">
        <v>225</v>
      </c>
      <c r="D3307" s="18">
        <v>33</v>
      </c>
      <c r="E3307" s="18" t="s">
        <v>43</v>
      </c>
      <c r="F3307" s="18" t="s">
        <v>36</v>
      </c>
      <c r="G3307" s="18">
        <v>89</v>
      </c>
    </row>
    <row r="3308" spans="1:7" x14ac:dyDescent="0.2">
      <c r="A3308" s="18" t="s">
        <v>91</v>
      </c>
      <c r="B3308" s="18" t="s">
        <v>223</v>
      </c>
      <c r="C3308" s="18" t="s">
        <v>225</v>
      </c>
      <c r="D3308" s="18">
        <v>34</v>
      </c>
      <c r="E3308" s="18" t="s">
        <v>44</v>
      </c>
      <c r="F3308" s="18" t="s">
        <v>36</v>
      </c>
      <c r="G3308" s="18">
        <v>18</v>
      </c>
    </row>
    <row r="3309" spans="1:7" x14ac:dyDescent="0.2">
      <c r="A3309" s="18" t="s">
        <v>91</v>
      </c>
      <c r="B3309" s="18" t="s">
        <v>223</v>
      </c>
      <c r="C3309" s="18" t="s">
        <v>225</v>
      </c>
      <c r="D3309" s="18">
        <v>35</v>
      </c>
      <c r="E3309" s="18" t="s">
        <v>79</v>
      </c>
      <c r="F3309" s="18" t="s">
        <v>36</v>
      </c>
      <c r="G3309" s="18">
        <v>224</v>
      </c>
    </row>
    <row r="3310" spans="1:7" x14ac:dyDescent="0.2">
      <c r="A3310" s="18" t="s">
        <v>91</v>
      </c>
      <c r="B3310" s="18" t="s">
        <v>223</v>
      </c>
      <c r="C3310" s="18" t="s">
        <v>225</v>
      </c>
      <c r="D3310" s="18">
        <v>36</v>
      </c>
      <c r="E3310" s="18" t="s">
        <v>64</v>
      </c>
      <c r="F3310" s="18" t="s">
        <v>36</v>
      </c>
      <c r="G3310" s="18">
        <v>466</v>
      </c>
    </row>
    <row r="3311" spans="1:7" x14ac:dyDescent="0.2">
      <c r="A3311" s="18" t="s">
        <v>91</v>
      </c>
      <c r="B3311" s="18" t="s">
        <v>223</v>
      </c>
      <c r="C3311" s="18" t="s">
        <v>225</v>
      </c>
      <c r="D3311" s="18">
        <v>40</v>
      </c>
      <c r="E3311" s="18" t="s">
        <v>40</v>
      </c>
      <c r="F3311" s="18" t="s">
        <v>36</v>
      </c>
      <c r="G3311" s="18">
        <v>5</v>
      </c>
    </row>
    <row r="3312" spans="1:7" x14ac:dyDescent="0.2">
      <c r="A3312" s="18" t="s">
        <v>91</v>
      </c>
      <c r="B3312" s="18" t="s">
        <v>223</v>
      </c>
      <c r="C3312" s="18" t="s">
        <v>225</v>
      </c>
      <c r="D3312" s="18">
        <v>41</v>
      </c>
      <c r="E3312" s="18" t="s">
        <v>41</v>
      </c>
      <c r="F3312" s="18" t="s">
        <v>36</v>
      </c>
      <c r="G3312" s="18">
        <v>133</v>
      </c>
    </row>
    <row r="3313" spans="1:7" x14ac:dyDescent="0.2">
      <c r="A3313" s="18" t="s">
        <v>91</v>
      </c>
      <c r="B3313" s="18" t="s">
        <v>223</v>
      </c>
      <c r="C3313" s="18" t="s">
        <v>225</v>
      </c>
      <c r="D3313" s="18">
        <v>42</v>
      </c>
      <c r="E3313" s="18" t="s">
        <v>42</v>
      </c>
      <c r="F3313" s="18" t="s">
        <v>36</v>
      </c>
      <c r="G3313" s="18">
        <v>11</v>
      </c>
    </row>
    <row r="3314" spans="1:7" x14ac:dyDescent="0.2">
      <c r="A3314" s="18" t="s">
        <v>91</v>
      </c>
      <c r="B3314" s="18" t="s">
        <v>223</v>
      </c>
      <c r="C3314" s="18" t="s">
        <v>225</v>
      </c>
      <c r="D3314" s="18">
        <v>45</v>
      </c>
      <c r="E3314" s="18" t="s">
        <v>79</v>
      </c>
      <c r="F3314" s="18" t="s">
        <v>36</v>
      </c>
      <c r="G3314" s="18">
        <v>7</v>
      </c>
    </row>
    <row r="3315" spans="1:7" x14ac:dyDescent="0.2">
      <c r="A3315" s="18" t="s">
        <v>91</v>
      </c>
      <c r="B3315" s="18" t="s">
        <v>223</v>
      </c>
      <c r="C3315" s="18" t="s">
        <v>225</v>
      </c>
      <c r="D3315" s="18">
        <v>46</v>
      </c>
      <c r="E3315" s="18" t="s">
        <v>64</v>
      </c>
      <c r="F3315" s="18" t="s">
        <v>36</v>
      </c>
      <c r="G3315" s="18">
        <v>17</v>
      </c>
    </row>
    <row r="3316" spans="1:7" x14ac:dyDescent="0.2">
      <c r="A3316" s="18" t="s">
        <v>91</v>
      </c>
      <c r="B3316" s="18" t="s">
        <v>223</v>
      </c>
      <c r="C3316" s="18" t="s">
        <v>225</v>
      </c>
      <c r="D3316" s="18">
        <v>50</v>
      </c>
      <c r="E3316" s="18" t="s">
        <v>40</v>
      </c>
      <c r="F3316" s="18" t="s">
        <v>36</v>
      </c>
      <c r="G3316" s="18">
        <v>12</v>
      </c>
    </row>
    <row r="3317" spans="1:7" x14ac:dyDescent="0.2">
      <c r="A3317" s="18" t="s">
        <v>91</v>
      </c>
      <c r="B3317" s="18" t="s">
        <v>223</v>
      </c>
      <c r="C3317" s="18" t="s">
        <v>225</v>
      </c>
      <c r="D3317" s="18">
        <v>51</v>
      </c>
      <c r="E3317" s="18" t="s">
        <v>41</v>
      </c>
      <c r="F3317" s="18" t="s">
        <v>36</v>
      </c>
      <c r="G3317" s="18">
        <v>180</v>
      </c>
    </row>
    <row r="3318" spans="1:7" x14ac:dyDescent="0.2">
      <c r="A3318" s="18" t="s">
        <v>91</v>
      </c>
      <c r="B3318" s="18" t="s">
        <v>223</v>
      </c>
      <c r="C3318" s="18" t="s">
        <v>225</v>
      </c>
      <c r="D3318" s="18">
        <v>52</v>
      </c>
      <c r="E3318" s="18" t="s">
        <v>42</v>
      </c>
      <c r="F3318" s="18" t="s">
        <v>36</v>
      </c>
      <c r="G3318" s="18">
        <v>4</v>
      </c>
    </row>
    <row r="3319" spans="1:7" x14ac:dyDescent="0.2">
      <c r="A3319" s="18" t="s">
        <v>91</v>
      </c>
      <c r="B3319" s="18" t="s">
        <v>223</v>
      </c>
      <c r="C3319" s="18" t="s">
        <v>225</v>
      </c>
      <c r="D3319" s="18">
        <v>53</v>
      </c>
      <c r="E3319" s="18" t="s">
        <v>43</v>
      </c>
      <c r="F3319" s="18" t="s">
        <v>36</v>
      </c>
      <c r="G3319" s="18">
        <v>31</v>
      </c>
    </row>
    <row r="3320" spans="1:7" x14ac:dyDescent="0.2">
      <c r="A3320" s="18" t="s">
        <v>91</v>
      </c>
      <c r="B3320" s="18" t="s">
        <v>223</v>
      </c>
      <c r="C3320" s="18" t="s">
        <v>225</v>
      </c>
      <c r="D3320" s="18">
        <v>54</v>
      </c>
      <c r="E3320" s="18" t="s">
        <v>44</v>
      </c>
      <c r="F3320" s="18" t="s">
        <v>36</v>
      </c>
      <c r="G3320" s="18">
        <v>7</v>
      </c>
    </row>
    <row r="3321" spans="1:7" x14ac:dyDescent="0.2">
      <c r="A3321" s="18" t="s">
        <v>91</v>
      </c>
      <c r="B3321" s="18" t="s">
        <v>223</v>
      </c>
      <c r="C3321" s="18" t="s">
        <v>225</v>
      </c>
      <c r="D3321" s="18">
        <v>55</v>
      </c>
      <c r="E3321" s="18" t="s">
        <v>79</v>
      </c>
      <c r="F3321" s="18" t="s">
        <v>36</v>
      </c>
      <c r="G3321" s="18">
        <v>10</v>
      </c>
    </row>
    <row r="3322" spans="1:7" x14ac:dyDescent="0.2">
      <c r="A3322" s="18" t="s">
        <v>91</v>
      </c>
      <c r="B3322" s="18" t="s">
        <v>223</v>
      </c>
      <c r="C3322" s="18" t="s">
        <v>225</v>
      </c>
      <c r="D3322" s="18">
        <v>56</v>
      </c>
      <c r="E3322" s="18" t="s">
        <v>64</v>
      </c>
      <c r="F3322" s="18" t="s">
        <v>36</v>
      </c>
      <c r="G3322" s="18">
        <v>80</v>
      </c>
    </row>
    <row r="3323" spans="1:7" x14ac:dyDescent="0.2">
      <c r="A3323" s="18" t="s">
        <v>91</v>
      </c>
      <c r="B3323" s="18" t="s">
        <v>223</v>
      </c>
      <c r="C3323" s="18" t="s">
        <v>225</v>
      </c>
      <c r="D3323" s="18">
        <v>60</v>
      </c>
      <c r="E3323" s="18" t="s">
        <v>40</v>
      </c>
      <c r="F3323" s="18" t="s">
        <v>36</v>
      </c>
      <c r="G3323" s="18">
        <v>2</v>
      </c>
    </row>
    <row r="3324" spans="1:7" x14ac:dyDescent="0.2">
      <c r="A3324" s="18" t="s">
        <v>91</v>
      </c>
      <c r="B3324" s="18" t="s">
        <v>223</v>
      </c>
      <c r="C3324" s="18" t="s">
        <v>225</v>
      </c>
      <c r="D3324" s="18">
        <v>61</v>
      </c>
      <c r="E3324" s="18" t="s">
        <v>41</v>
      </c>
      <c r="F3324" s="18" t="s">
        <v>36</v>
      </c>
      <c r="G3324" s="18">
        <v>36</v>
      </c>
    </row>
    <row r="3325" spans="1:7" x14ac:dyDescent="0.2">
      <c r="A3325" s="18" t="s">
        <v>91</v>
      </c>
      <c r="B3325" s="18" t="s">
        <v>223</v>
      </c>
      <c r="C3325" s="18" t="s">
        <v>225</v>
      </c>
      <c r="D3325" s="18">
        <v>62</v>
      </c>
      <c r="E3325" s="18" t="s">
        <v>42</v>
      </c>
      <c r="F3325" s="18" t="s">
        <v>36</v>
      </c>
      <c r="G3325" s="18">
        <v>1</v>
      </c>
    </row>
    <row r="3326" spans="1:7" x14ac:dyDescent="0.2">
      <c r="A3326" s="18" t="s">
        <v>91</v>
      </c>
      <c r="B3326" s="18" t="s">
        <v>223</v>
      </c>
      <c r="C3326" s="18" t="s">
        <v>225</v>
      </c>
      <c r="D3326" s="18">
        <v>63</v>
      </c>
      <c r="E3326" s="18" t="s">
        <v>43</v>
      </c>
      <c r="F3326" s="18" t="s">
        <v>36</v>
      </c>
      <c r="G3326" s="18">
        <v>3</v>
      </c>
    </row>
    <row r="3327" spans="1:7" x14ac:dyDescent="0.2">
      <c r="A3327" s="18" t="s">
        <v>91</v>
      </c>
      <c r="B3327" s="18" t="s">
        <v>223</v>
      </c>
      <c r="C3327" s="18" t="s">
        <v>225</v>
      </c>
      <c r="D3327" s="18">
        <v>64</v>
      </c>
      <c r="E3327" s="18" t="s">
        <v>44</v>
      </c>
      <c r="F3327" s="18" t="s">
        <v>36</v>
      </c>
      <c r="G3327" s="18">
        <v>2</v>
      </c>
    </row>
    <row r="3328" spans="1:7" x14ac:dyDescent="0.2">
      <c r="A3328" s="18" t="s">
        <v>91</v>
      </c>
      <c r="B3328" s="18" t="s">
        <v>223</v>
      </c>
      <c r="C3328" s="18" t="s">
        <v>225</v>
      </c>
      <c r="D3328" s="18">
        <v>65</v>
      </c>
      <c r="E3328" s="18" t="s">
        <v>79</v>
      </c>
      <c r="F3328" s="18" t="s">
        <v>36</v>
      </c>
      <c r="G3328" s="18">
        <v>4</v>
      </c>
    </row>
    <row r="3329" spans="1:7" x14ac:dyDescent="0.2">
      <c r="A3329" s="18" t="s">
        <v>91</v>
      </c>
      <c r="B3329" s="18" t="s">
        <v>223</v>
      </c>
      <c r="C3329" s="18" t="s">
        <v>225</v>
      </c>
      <c r="D3329" s="18">
        <v>66</v>
      </c>
      <c r="E3329" s="18" t="s">
        <v>64</v>
      </c>
      <c r="F3329" s="18" t="s">
        <v>36</v>
      </c>
      <c r="G3329" s="18">
        <v>4</v>
      </c>
    </row>
    <row r="3330" spans="1:7" x14ac:dyDescent="0.2">
      <c r="A3330" s="18" t="s">
        <v>91</v>
      </c>
      <c r="B3330" s="18" t="s">
        <v>223</v>
      </c>
      <c r="C3330" s="18" t="s">
        <v>225</v>
      </c>
      <c r="D3330" s="18">
        <v>70</v>
      </c>
      <c r="E3330" s="18" t="s">
        <v>40</v>
      </c>
      <c r="F3330" s="18" t="s">
        <v>36</v>
      </c>
      <c r="G3330" s="18">
        <v>118</v>
      </c>
    </row>
    <row r="3331" spans="1:7" x14ac:dyDescent="0.2">
      <c r="A3331" s="18" t="s">
        <v>91</v>
      </c>
      <c r="B3331" s="18" t="s">
        <v>223</v>
      </c>
      <c r="C3331" s="18" t="s">
        <v>225</v>
      </c>
      <c r="D3331" s="18">
        <v>71</v>
      </c>
      <c r="E3331" s="18" t="s">
        <v>41</v>
      </c>
      <c r="F3331" s="18" t="s">
        <v>36</v>
      </c>
      <c r="G3331" s="18">
        <v>2605</v>
      </c>
    </row>
    <row r="3332" spans="1:7" x14ac:dyDescent="0.2">
      <c r="A3332" s="18" t="s">
        <v>91</v>
      </c>
      <c r="B3332" s="18" t="s">
        <v>223</v>
      </c>
      <c r="C3332" s="18" t="s">
        <v>225</v>
      </c>
      <c r="D3332" s="18">
        <v>72</v>
      </c>
      <c r="E3332" s="18" t="s">
        <v>42</v>
      </c>
      <c r="F3332" s="18" t="s">
        <v>36</v>
      </c>
      <c r="G3332" s="18">
        <v>66</v>
      </c>
    </row>
    <row r="3333" spans="1:7" x14ac:dyDescent="0.2">
      <c r="A3333" s="18" t="s">
        <v>91</v>
      </c>
      <c r="B3333" s="18" t="s">
        <v>223</v>
      </c>
      <c r="C3333" s="18" t="s">
        <v>225</v>
      </c>
      <c r="D3333" s="18">
        <v>73</v>
      </c>
      <c r="E3333" s="18" t="s">
        <v>43</v>
      </c>
      <c r="F3333" s="18" t="s">
        <v>36</v>
      </c>
      <c r="G3333" s="18">
        <v>16</v>
      </c>
    </row>
    <row r="3334" spans="1:7" x14ac:dyDescent="0.2">
      <c r="A3334" s="18" t="s">
        <v>91</v>
      </c>
      <c r="B3334" s="18" t="s">
        <v>223</v>
      </c>
      <c r="C3334" s="18" t="s">
        <v>225</v>
      </c>
      <c r="D3334" s="18">
        <v>74</v>
      </c>
      <c r="E3334" s="18" t="s">
        <v>44</v>
      </c>
      <c r="F3334" s="18" t="s">
        <v>36</v>
      </c>
      <c r="G3334" s="18">
        <v>8</v>
      </c>
    </row>
    <row r="3335" spans="1:7" x14ac:dyDescent="0.2">
      <c r="A3335" s="18" t="s">
        <v>91</v>
      </c>
      <c r="B3335" s="18" t="s">
        <v>223</v>
      </c>
      <c r="C3335" s="18" t="s">
        <v>225</v>
      </c>
      <c r="D3335" s="18">
        <v>75</v>
      </c>
      <c r="E3335" s="18" t="s">
        <v>79</v>
      </c>
      <c r="F3335" s="18" t="s">
        <v>36</v>
      </c>
      <c r="G3335" s="18">
        <v>157</v>
      </c>
    </row>
    <row r="3336" spans="1:7" x14ac:dyDescent="0.2">
      <c r="A3336" s="18" t="s">
        <v>91</v>
      </c>
      <c r="B3336" s="18" t="s">
        <v>223</v>
      </c>
      <c r="C3336" s="18" t="s">
        <v>225</v>
      </c>
      <c r="D3336" s="18">
        <v>76</v>
      </c>
      <c r="E3336" s="18" t="s">
        <v>64</v>
      </c>
      <c r="F3336" s="18" t="s">
        <v>36</v>
      </c>
      <c r="G3336" s="18">
        <v>286</v>
      </c>
    </row>
    <row r="3337" spans="1:7" x14ac:dyDescent="0.2">
      <c r="A3337" s="18" t="s">
        <v>91</v>
      </c>
      <c r="B3337" s="18" t="s">
        <v>223</v>
      </c>
      <c r="C3337" s="18" t="s">
        <v>225</v>
      </c>
      <c r="D3337" s="18">
        <v>80</v>
      </c>
      <c r="E3337" s="18" t="s">
        <v>168</v>
      </c>
      <c r="F3337" s="18" t="s">
        <v>36</v>
      </c>
      <c r="G3337" s="18">
        <v>227</v>
      </c>
    </row>
    <row r="3338" spans="1:7" x14ac:dyDescent="0.2">
      <c r="A3338" s="18" t="s">
        <v>91</v>
      </c>
      <c r="B3338" s="18" t="s">
        <v>223</v>
      </c>
      <c r="C3338" s="18" t="s">
        <v>225</v>
      </c>
      <c r="D3338" s="18">
        <v>81</v>
      </c>
      <c r="E3338" s="18" t="s">
        <v>46</v>
      </c>
      <c r="F3338" s="18" t="s">
        <v>36</v>
      </c>
      <c r="G3338" s="18">
        <v>701</v>
      </c>
    </row>
    <row r="3339" spans="1:7" x14ac:dyDescent="0.2">
      <c r="A3339" s="18" t="s">
        <v>91</v>
      </c>
      <c r="B3339" s="18" t="s">
        <v>223</v>
      </c>
      <c r="C3339" s="18" t="s">
        <v>225</v>
      </c>
      <c r="D3339" s="18">
        <v>82</v>
      </c>
      <c r="E3339" s="18" t="s">
        <v>47</v>
      </c>
      <c r="F3339" s="18" t="s">
        <v>36</v>
      </c>
      <c r="G3339" s="18">
        <v>540</v>
      </c>
    </row>
    <row r="3340" spans="1:7" x14ac:dyDescent="0.2">
      <c r="A3340" s="18" t="s">
        <v>91</v>
      </c>
      <c r="B3340" s="18" t="s">
        <v>223</v>
      </c>
      <c r="C3340" s="18" t="s">
        <v>225</v>
      </c>
      <c r="D3340" s="18">
        <v>83</v>
      </c>
      <c r="E3340" s="18" t="s">
        <v>48</v>
      </c>
      <c r="F3340" s="18" t="s">
        <v>36</v>
      </c>
      <c r="G3340" s="18">
        <v>2048</v>
      </c>
    </row>
    <row r="3341" spans="1:7" x14ac:dyDescent="0.2">
      <c r="A3341" s="18" t="s">
        <v>91</v>
      </c>
      <c r="B3341" s="18" t="s">
        <v>223</v>
      </c>
      <c r="C3341" s="18" t="s">
        <v>225</v>
      </c>
      <c r="D3341" s="18">
        <v>84</v>
      </c>
      <c r="E3341" s="18" t="s">
        <v>49</v>
      </c>
      <c r="F3341" s="18" t="s">
        <v>36</v>
      </c>
      <c r="G3341" s="18">
        <v>119</v>
      </c>
    </row>
    <row r="3342" spans="1:7" x14ac:dyDescent="0.2">
      <c r="A3342" s="18" t="s">
        <v>91</v>
      </c>
      <c r="B3342" s="18" t="s">
        <v>223</v>
      </c>
      <c r="C3342" s="18" t="s">
        <v>225</v>
      </c>
      <c r="D3342" s="18">
        <v>85</v>
      </c>
      <c r="E3342" s="18" t="s">
        <v>64</v>
      </c>
      <c r="F3342" s="18" t="s">
        <v>36</v>
      </c>
      <c r="G3342" s="18">
        <v>156</v>
      </c>
    </row>
    <row r="3343" spans="1:7" x14ac:dyDescent="0.2">
      <c r="A3343" s="18" t="s">
        <v>91</v>
      </c>
      <c r="B3343" s="18" t="s">
        <v>223</v>
      </c>
      <c r="C3343" s="18" t="s">
        <v>225</v>
      </c>
      <c r="D3343" s="18">
        <v>90</v>
      </c>
      <c r="E3343" s="18" t="s">
        <v>169</v>
      </c>
      <c r="F3343" s="18" t="s">
        <v>36</v>
      </c>
      <c r="G3343" s="18">
        <v>155</v>
      </c>
    </row>
    <row r="3344" spans="1:7" x14ac:dyDescent="0.2">
      <c r="A3344" s="18" t="s">
        <v>91</v>
      </c>
      <c r="B3344" s="18" t="s">
        <v>223</v>
      </c>
      <c r="C3344" s="18" t="s">
        <v>225</v>
      </c>
      <c r="D3344" s="18">
        <v>91</v>
      </c>
      <c r="E3344" s="18" t="s">
        <v>51</v>
      </c>
      <c r="F3344" s="18" t="s">
        <v>36</v>
      </c>
      <c r="G3344" s="18">
        <v>45</v>
      </c>
    </row>
    <row r="3345" spans="1:7" x14ac:dyDescent="0.2">
      <c r="A3345" s="18" t="s">
        <v>91</v>
      </c>
      <c r="B3345" s="18" t="s">
        <v>223</v>
      </c>
      <c r="C3345" s="18" t="s">
        <v>225</v>
      </c>
      <c r="D3345" s="18">
        <v>92</v>
      </c>
      <c r="E3345" s="18" t="s">
        <v>170</v>
      </c>
      <c r="F3345" s="18" t="s">
        <v>36</v>
      </c>
      <c r="G3345" s="18">
        <v>9</v>
      </c>
    </row>
    <row r="3346" spans="1:7" x14ac:dyDescent="0.2">
      <c r="A3346" s="18" t="s">
        <v>91</v>
      </c>
      <c r="B3346" s="18" t="s">
        <v>223</v>
      </c>
      <c r="C3346" s="18" t="s">
        <v>225</v>
      </c>
      <c r="D3346" s="18">
        <v>93</v>
      </c>
      <c r="E3346" s="18" t="s">
        <v>75</v>
      </c>
      <c r="F3346" s="18" t="s">
        <v>36</v>
      </c>
      <c r="G3346" s="18">
        <v>20</v>
      </c>
    </row>
    <row r="3347" spans="1:7" x14ac:dyDescent="0.2">
      <c r="A3347" s="18" t="s">
        <v>91</v>
      </c>
      <c r="B3347" s="18" t="s">
        <v>223</v>
      </c>
      <c r="C3347" s="18" t="s">
        <v>225</v>
      </c>
      <c r="D3347" s="18">
        <v>94</v>
      </c>
      <c r="E3347" s="18" t="s">
        <v>80</v>
      </c>
      <c r="F3347" s="18" t="s">
        <v>36</v>
      </c>
      <c r="G3347" s="18">
        <v>51</v>
      </c>
    </row>
    <row r="3348" spans="1:7" x14ac:dyDescent="0.2">
      <c r="A3348" s="18" t="s">
        <v>91</v>
      </c>
      <c r="B3348" s="18" t="s">
        <v>223</v>
      </c>
      <c r="C3348" s="18" t="s">
        <v>225</v>
      </c>
      <c r="D3348" s="18">
        <v>95</v>
      </c>
      <c r="E3348" s="18" t="s">
        <v>64</v>
      </c>
      <c r="F3348" s="18" t="s">
        <v>36</v>
      </c>
      <c r="G3348" s="18">
        <v>108</v>
      </c>
    </row>
    <row r="3349" spans="1:7" x14ac:dyDescent="0.2">
      <c r="A3349" s="18" t="s">
        <v>91</v>
      </c>
      <c r="B3349" s="18" t="s">
        <v>223</v>
      </c>
      <c r="C3349" s="18" t="s">
        <v>226</v>
      </c>
      <c r="D3349" s="18">
        <v>10</v>
      </c>
      <c r="E3349" s="18" t="s">
        <v>32</v>
      </c>
      <c r="F3349" s="18" t="s">
        <v>33</v>
      </c>
      <c r="G3349" s="18">
        <v>522</v>
      </c>
    </row>
    <row r="3350" spans="1:7" x14ac:dyDescent="0.2">
      <c r="A3350" s="18" t="s">
        <v>91</v>
      </c>
      <c r="B3350" s="18" t="s">
        <v>223</v>
      </c>
      <c r="C3350" s="18" t="s">
        <v>226</v>
      </c>
      <c r="D3350" s="18">
        <v>100</v>
      </c>
      <c r="E3350" s="18" t="s">
        <v>167</v>
      </c>
      <c r="F3350" s="18" t="s">
        <v>36</v>
      </c>
      <c r="G3350" s="18">
        <v>4337</v>
      </c>
    </row>
    <row r="3351" spans="1:7" x14ac:dyDescent="0.2">
      <c r="A3351" s="18" t="s">
        <v>91</v>
      </c>
      <c r="B3351" s="18" t="s">
        <v>223</v>
      </c>
      <c r="C3351" s="18" t="s">
        <v>226</v>
      </c>
      <c r="D3351" s="18">
        <v>11</v>
      </c>
      <c r="E3351" s="18" t="s">
        <v>134</v>
      </c>
      <c r="F3351" s="18" t="s">
        <v>33</v>
      </c>
      <c r="G3351" s="18">
        <v>213</v>
      </c>
    </row>
    <row r="3352" spans="1:7" x14ac:dyDescent="0.2">
      <c r="A3352" s="18" t="s">
        <v>91</v>
      </c>
      <c r="B3352" s="18" t="s">
        <v>223</v>
      </c>
      <c r="C3352" s="18" t="s">
        <v>226</v>
      </c>
      <c r="D3352" s="18">
        <v>110</v>
      </c>
      <c r="E3352" s="18" t="s">
        <v>54</v>
      </c>
      <c r="F3352" s="18" t="s">
        <v>55</v>
      </c>
      <c r="G3352" s="18">
        <v>212</v>
      </c>
    </row>
    <row r="3353" spans="1:7" x14ac:dyDescent="0.2">
      <c r="A3353" s="18" t="s">
        <v>91</v>
      </c>
      <c r="B3353" s="18" t="s">
        <v>223</v>
      </c>
      <c r="C3353" s="18" t="s">
        <v>226</v>
      </c>
      <c r="D3353" s="18">
        <v>111</v>
      </c>
      <c r="E3353" s="18" t="s">
        <v>56</v>
      </c>
      <c r="F3353" s="18" t="s">
        <v>55</v>
      </c>
      <c r="G3353" s="18">
        <v>611</v>
      </c>
    </row>
    <row r="3354" spans="1:7" x14ac:dyDescent="0.2">
      <c r="A3354" s="18" t="s">
        <v>91</v>
      </c>
      <c r="B3354" s="18" t="s">
        <v>223</v>
      </c>
      <c r="C3354" s="18" t="s">
        <v>226</v>
      </c>
      <c r="D3354" s="18">
        <v>112</v>
      </c>
      <c r="E3354" s="18" t="s">
        <v>57</v>
      </c>
      <c r="F3354" s="18" t="s">
        <v>55</v>
      </c>
      <c r="G3354" s="18">
        <v>586</v>
      </c>
    </row>
    <row r="3355" spans="1:7" x14ac:dyDescent="0.2">
      <c r="A3355" s="18" t="s">
        <v>91</v>
      </c>
      <c r="B3355" s="18" t="s">
        <v>223</v>
      </c>
      <c r="C3355" s="18" t="s">
        <v>226</v>
      </c>
      <c r="D3355" s="18">
        <v>113</v>
      </c>
      <c r="E3355" s="18" t="s">
        <v>73</v>
      </c>
      <c r="F3355" s="18" t="s">
        <v>55</v>
      </c>
      <c r="G3355" s="18">
        <v>895</v>
      </c>
    </row>
    <row r="3356" spans="1:7" x14ac:dyDescent="0.2">
      <c r="A3356" s="18" t="s">
        <v>91</v>
      </c>
      <c r="B3356" s="18" t="s">
        <v>223</v>
      </c>
      <c r="C3356" s="18" t="s">
        <v>226</v>
      </c>
      <c r="D3356" s="18">
        <v>120</v>
      </c>
      <c r="E3356" s="18" t="s">
        <v>58</v>
      </c>
      <c r="F3356" s="18" t="s">
        <v>55</v>
      </c>
      <c r="G3356" s="18">
        <v>612</v>
      </c>
    </row>
    <row r="3357" spans="1:7" x14ac:dyDescent="0.2">
      <c r="A3357" s="18" t="s">
        <v>91</v>
      </c>
      <c r="B3357" s="18" t="s">
        <v>223</v>
      </c>
      <c r="C3357" s="18" t="s">
        <v>226</v>
      </c>
      <c r="D3357" s="18">
        <v>121</v>
      </c>
      <c r="E3357" s="18" t="s">
        <v>59</v>
      </c>
      <c r="F3357" s="18" t="s">
        <v>55</v>
      </c>
      <c r="G3357" s="18">
        <v>1351</v>
      </c>
    </row>
    <row r="3358" spans="1:7" x14ac:dyDescent="0.2">
      <c r="A3358" s="18" t="s">
        <v>91</v>
      </c>
      <c r="B3358" s="18" t="s">
        <v>223</v>
      </c>
      <c r="C3358" s="18" t="s">
        <v>226</v>
      </c>
      <c r="D3358" s="18">
        <v>122</v>
      </c>
      <c r="E3358" s="18" t="s">
        <v>74</v>
      </c>
      <c r="F3358" s="18" t="s">
        <v>55</v>
      </c>
      <c r="G3358" s="18">
        <v>467</v>
      </c>
    </row>
    <row r="3359" spans="1:7" x14ac:dyDescent="0.2">
      <c r="A3359" s="18" t="s">
        <v>91</v>
      </c>
      <c r="B3359" s="18" t="s">
        <v>223</v>
      </c>
      <c r="C3359" s="18" t="s">
        <v>226</v>
      </c>
      <c r="D3359" s="18">
        <v>123</v>
      </c>
      <c r="E3359" s="18" t="s">
        <v>75</v>
      </c>
      <c r="F3359" s="18" t="s">
        <v>55</v>
      </c>
      <c r="G3359" s="18">
        <v>1751</v>
      </c>
    </row>
    <row r="3360" spans="1:7" x14ac:dyDescent="0.2">
      <c r="A3360" s="18" t="s">
        <v>91</v>
      </c>
      <c r="B3360" s="18" t="s">
        <v>223</v>
      </c>
      <c r="C3360" s="18" t="s">
        <v>226</v>
      </c>
      <c r="D3360" s="18">
        <v>13</v>
      </c>
      <c r="E3360" s="18" t="s">
        <v>135</v>
      </c>
      <c r="F3360" s="18" t="s">
        <v>33</v>
      </c>
      <c r="G3360" s="18">
        <v>764</v>
      </c>
    </row>
    <row r="3361" spans="1:7" x14ac:dyDescent="0.2">
      <c r="A3361" s="18" t="s">
        <v>91</v>
      </c>
      <c r="B3361" s="18" t="s">
        <v>223</v>
      </c>
      <c r="C3361" s="18" t="s">
        <v>226</v>
      </c>
      <c r="D3361" s="18">
        <v>130</v>
      </c>
      <c r="E3361" s="18" t="s">
        <v>60</v>
      </c>
      <c r="F3361" s="18" t="s">
        <v>55</v>
      </c>
      <c r="G3361" s="18">
        <v>4108</v>
      </c>
    </row>
    <row r="3362" spans="1:7" x14ac:dyDescent="0.2">
      <c r="A3362" s="18" t="s">
        <v>91</v>
      </c>
      <c r="B3362" s="18" t="s">
        <v>223</v>
      </c>
      <c r="C3362" s="18" t="s">
        <v>226</v>
      </c>
      <c r="D3362" s="18">
        <v>131</v>
      </c>
      <c r="E3362" s="18" t="s">
        <v>61</v>
      </c>
      <c r="F3362" s="18" t="s">
        <v>55</v>
      </c>
      <c r="G3362" s="18">
        <v>27</v>
      </c>
    </row>
    <row r="3363" spans="1:7" x14ac:dyDescent="0.2">
      <c r="A3363" s="18" t="s">
        <v>91</v>
      </c>
      <c r="B3363" s="18" t="s">
        <v>223</v>
      </c>
      <c r="C3363" s="18" t="s">
        <v>226</v>
      </c>
      <c r="D3363" s="18">
        <v>132</v>
      </c>
      <c r="E3363" s="18" t="s">
        <v>46</v>
      </c>
      <c r="F3363" s="18" t="s">
        <v>55</v>
      </c>
      <c r="G3363" s="18">
        <v>473</v>
      </c>
    </row>
    <row r="3364" spans="1:7" x14ac:dyDescent="0.2">
      <c r="A3364" s="18" t="s">
        <v>91</v>
      </c>
      <c r="B3364" s="18" t="s">
        <v>223</v>
      </c>
      <c r="C3364" s="18" t="s">
        <v>226</v>
      </c>
      <c r="D3364" s="18">
        <v>133</v>
      </c>
      <c r="E3364" s="18" t="s">
        <v>62</v>
      </c>
      <c r="F3364" s="18" t="s">
        <v>55</v>
      </c>
      <c r="G3364" s="18">
        <v>130</v>
      </c>
    </row>
    <row r="3365" spans="1:7" x14ac:dyDescent="0.2">
      <c r="A3365" s="18" t="s">
        <v>91</v>
      </c>
      <c r="B3365" s="18" t="s">
        <v>223</v>
      </c>
      <c r="C3365" s="18" t="s">
        <v>226</v>
      </c>
      <c r="D3365" s="18">
        <v>134</v>
      </c>
      <c r="E3365" s="18" t="s">
        <v>76</v>
      </c>
      <c r="F3365" s="18" t="s">
        <v>55</v>
      </c>
      <c r="G3365" s="18">
        <v>587</v>
      </c>
    </row>
    <row r="3366" spans="1:7" x14ac:dyDescent="0.2">
      <c r="A3366" s="18" t="s">
        <v>91</v>
      </c>
      <c r="B3366" s="18" t="s">
        <v>223</v>
      </c>
      <c r="C3366" s="18" t="s">
        <v>226</v>
      </c>
      <c r="D3366" s="18">
        <v>135</v>
      </c>
      <c r="E3366" s="18" t="s">
        <v>79</v>
      </c>
      <c r="F3366" s="18" t="s">
        <v>55</v>
      </c>
      <c r="G3366" s="18">
        <v>97</v>
      </c>
    </row>
    <row r="3367" spans="1:7" x14ac:dyDescent="0.2">
      <c r="A3367" s="18" t="s">
        <v>91</v>
      </c>
      <c r="B3367" s="18" t="s">
        <v>223</v>
      </c>
      <c r="C3367" s="18" t="s">
        <v>226</v>
      </c>
      <c r="D3367" s="18">
        <v>14</v>
      </c>
      <c r="E3367" s="18" t="s">
        <v>75</v>
      </c>
      <c r="F3367" s="18" t="s">
        <v>33</v>
      </c>
      <c r="G3367" s="18">
        <v>21</v>
      </c>
    </row>
    <row r="3368" spans="1:7" x14ac:dyDescent="0.2">
      <c r="A3368" s="18" t="s">
        <v>91</v>
      </c>
      <c r="B3368" s="18" t="s">
        <v>223</v>
      </c>
      <c r="C3368" s="18" t="s">
        <v>226</v>
      </c>
      <c r="D3368" s="18">
        <v>140</v>
      </c>
      <c r="E3368" s="18" t="s">
        <v>63</v>
      </c>
      <c r="F3368" s="18" t="s">
        <v>55</v>
      </c>
      <c r="G3368" s="18">
        <v>124</v>
      </c>
    </row>
    <row r="3369" spans="1:7" x14ac:dyDescent="0.2">
      <c r="A3369" s="18" t="s">
        <v>91</v>
      </c>
      <c r="B3369" s="18" t="s">
        <v>223</v>
      </c>
      <c r="C3369" s="18" t="s">
        <v>226</v>
      </c>
      <c r="D3369" s="18">
        <v>141</v>
      </c>
      <c r="E3369" s="18" t="s">
        <v>64</v>
      </c>
      <c r="F3369" s="18" t="s">
        <v>55</v>
      </c>
      <c r="G3369" s="18">
        <v>2566</v>
      </c>
    </row>
    <row r="3370" spans="1:7" x14ac:dyDescent="0.2">
      <c r="A3370" s="18" t="s">
        <v>91</v>
      </c>
      <c r="B3370" s="18" t="s">
        <v>223</v>
      </c>
      <c r="C3370" s="18" t="s">
        <v>226</v>
      </c>
      <c r="D3370" s="18">
        <v>142</v>
      </c>
      <c r="E3370" s="18" t="s">
        <v>117</v>
      </c>
      <c r="F3370" s="18" t="s">
        <v>55</v>
      </c>
      <c r="G3370" s="18">
        <v>1878</v>
      </c>
    </row>
    <row r="3371" spans="1:7" x14ac:dyDescent="0.2">
      <c r="A3371" s="18" t="s">
        <v>91</v>
      </c>
      <c r="B3371" s="18" t="s">
        <v>223</v>
      </c>
      <c r="C3371" s="18" t="s">
        <v>226</v>
      </c>
      <c r="D3371" s="18">
        <v>143</v>
      </c>
      <c r="E3371" s="18" t="s">
        <v>77</v>
      </c>
      <c r="F3371" s="18" t="s">
        <v>55</v>
      </c>
      <c r="G3371" s="18">
        <v>366</v>
      </c>
    </row>
    <row r="3372" spans="1:7" x14ac:dyDescent="0.2">
      <c r="A3372" s="18" t="s">
        <v>91</v>
      </c>
      <c r="B3372" s="18" t="s">
        <v>223</v>
      </c>
      <c r="C3372" s="18" t="s">
        <v>226</v>
      </c>
      <c r="D3372" s="18">
        <v>144</v>
      </c>
      <c r="E3372" s="18" t="s">
        <v>81</v>
      </c>
      <c r="F3372" s="18" t="s">
        <v>55</v>
      </c>
      <c r="G3372" s="18">
        <v>334</v>
      </c>
    </row>
    <row r="3373" spans="1:7" x14ac:dyDescent="0.2">
      <c r="A3373" s="18" t="s">
        <v>91</v>
      </c>
      <c r="B3373" s="18" t="s">
        <v>223</v>
      </c>
      <c r="C3373" s="18" t="s">
        <v>226</v>
      </c>
      <c r="D3373" s="18">
        <v>15</v>
      </c>
      <c r="E3373" s="18" t="s">
        <v>64</v>
      </c>
      <c r="F3373" s="18" t="s">
        <v>33</v>
      </c>
      <c r="G3373" s="18">
        <v>66</v>
      </c>
    </row>
    <row r="3374" spans="1:7" x14ac:dyDescent="0.2">
      <c r="A3374" s="18" t="s">
        <v>91</v>
      </c>
      <c r="B3374" s="18" t="s">
        <v>223</v>
      </c>
      <c r="C3374" s="18" t="s">
        <v>226</v>
      </c>
      <c r="D3374" s="18">
        <v>20</v>
      </c>
      <c r="E3374" s="18" t="s">
        <v>35</v>
      </c>
      <c r="F3374" s="18" t="s">
        <v>36</v>
      </c>
      <c r="G3374" s="18">
        <v>3563</v>
      </c>
    </row>
    <row r="3375" spans="1:7" x14ac:dyDescent="0.2">
      <c r="A3375" s="18" t="s">
        <v>91</v>
      </c>
      <c r="B3375" s="18" t="s">
        <v>223</v>
      </c>
      <c r="C3375" s="18" t="s">
        <v>226</v>
      </c>
      <c r="D3375" s="18">
        <v>21</v>
      </c>
      <c r="E3375" s="18" t="s">
        <v>37</v>
      </c>
      <c r="F3375" s="18" t="s">
        <v>36</v>
      </c>
      <c r="G3375" s="18">
        <v>2697</v>
      </c>
    </row>
    <row r="3376" spans="1:7" x14ac:dyDescent="0.2">
      <c r="A3376" s="18" t="s">
        <v>91</v>
      </c>
      <c r="B3376" s="18" t="s">
        <v>223</v>
      </c>
      <c r="C3376" s="18" t="s">
        <v>226</v>
      </c>
      <c r="D3376" s="18">
        <v>22</v>
      </c>
      <c r="E3376" s="18" t="s">
        <v>38</v>
      </c>
      <c r="F3376" s="18" t="s">
        <v>36</v>
      </c>
      <c r="G3376" s="18">
        <v>1379</v>
      </c>
    </row>
    <row r="3377" spans="1:7" x14ac:dyDescent="0.2">
      <c r="A3377" s="18" t="s">
        <v>91</v>
      </c>
      <c r="B3377" s="18" t="s">
        <v>223</v>
      </c>
      <c r="C3377" s="18" t="s">
        <v>226</v>
      </c>
      <c r="D3377" s="18">
        <v>23</v>
      </c>
      <c r="E3377" s="18" t="s">
        <v>39</v>
      </c>
      <c r="F3377" s="18" t="s">
        <v>36</v>
      </c>
      <c r="G3377" s="18">
        <v>10054</v>
      </c>
    </row>
    <row r="3378" spans="1:7" x14ac:dyDescent="0.2">
      <c r="A3378" s="18" t="s">
        <v>91</v>
      </c>
      <c r="B3378" s="18" t="s">
        <v>223</v>
      </c>
      <c r="C3378" s="18" t="s">
        <v>226</v>
      </c>
      <c r="D3378" s="18">
        <v>24</v>
      </c>
      <c r="E3378" s="18" t="s">
        <v>64</v>
      </c>
      <c r="F3378" s="18" t="s">
        <v>36</v>
      </c>
      <c r="G3378" s="18">
        <v>980</v>
      </c>
    </row>
    <row r="3379" spans="1:7" x14ac:dyDescent="0.2">
      <c r="A3379" s="18" t="s">
        <v>91</v>
      </c>
      <c r="B3379" s="18" t="s">
        <v>223</v>
      </c>
      <c r="C3379" s="18" t="s">
        <v>226</v>
      </c>
      <c r="D3379" s="18">
        <v>25</v>
      </c>
      <c r="E3379" s="18" t="s">
        <v>35</v>
      </c>
      <c r="F3379" s="18" t="s">
        <v>36</v>
      </c>
      <c r="G3379" s="18">
        <v>38</v>
      </c>
    </row>
    <row r="3380" spans="1:7" x14ac:dyDescent="0.2">
      <c r="A3380" s="18" t="s">
        <v>91</v>
      </c>
      <c r="B3380" s="18" t="s">
        <v>223</v>
      </c>
      <c r="C3380" s="18" t="s">
        <v>226</v>
      </c>
      <c r="D3380" s="18">
        <v>26</v>
      </c>
      <c r="E3380" s="18" t="s">
        <v>64</v>
      </c>
      <c r="F3380" s="18" t="s">
        <v>36</v>
      </c>
      <c r="G3380" s="18">
        <v>14</v>
      </c>
    </row>
    <row r="3381" spans="1:7" x14ac:dyDescent="0.2">
      <c r="A3381" s="18" t="s">
        <v>91</v>
      </c>
      <c r="B3381" s="18" t="s">
        <v>223</v>
      </c>
      <c r="C3381" s="18" t="s">
        <v>226</v>
      </c>
      <c r="D3381" s="18">
        <v>30</v>
      </c>
      <c r="E3381" s="18" t="s">
        <v>40</v>
      </c>
      <c r="F3381" s="18" t="s">
        <v>36</v>
      </c>
      <c r="G3381" s="18">
        <v>485</v>
      </c>
    </row>
    <row r="3382" spans="1:7" x14ac:dyDescent="0.2">
      <c r="A3382" s="18" t="s">
        <v>91</v>
      </c>
      <c r="B3382" s="18" t="s">
        <v>223</v>
      </c>
      <c r="C3382" s="18" t="s">
        <v>226</v>
      </c>
      <c r="D3382" s="18">
        <v>31</v>
      </c>
      <c r="E3382" s="18" t="s">
        <v>41</v>
      </c>
      <c r="F3382" s="18" t="s">
        <v>36</v>
      </c>
      <c r="G3382" s="18">
        <v>8355</v>
      </c>
    </row>
    <row r="3383" spans="1:7" x14ac:dyDescent="0.2">
      <c r="A3383" s="18" t="s">
        <v>91</v>
      </c>
      <c r="B3383" s="18" t="s">
        <v>223</v>
      </c>
      <c r="C3383" s="18" t="s">
        <v>226</v>
      </c>
      <c r="D3383" s="18">
        <v>32</v>
      </c>
      <c r="E3383" s="18" t="s">
        <v>42</v>
      </c>
      <c r="F3383" s="18" t="s">
        <v>36</v>
      </c>
      <c r="G3383" s="18">
        <v>93</v>
      </c>
    </row>
    <row r="3384" spans="1:7" x14ac:dyDescent="0.2">
      <c r="A3384" s="18" t="s">
        <v>91</v>
      </c>
      <c r="B3384" s="18" t="s">
        <v>223</v>
      </c>
      <c r="C3384" s="18" t="s">
        <v>226</v>
      </c>
      <c r="D3384" s="18">
        <v>33</v>
      </c>
      <c r="E3384" s="18" t="s">
        <v>43</v>
      </c>
      <c r="F3384" s="18" t="s">
        <v>36</v>
      </c>
      <c r="G3384" s="18">
        <v>113</v>
      </c>
    </row>
    <row r="3385" spans="1:7" x14ac:dyDescent="0.2">
      <c r="A3385" s="18" t="s">
        <v>91</v>
      </c>
      <c r="B3385" s="18" t="s">
        <v>223</v>
      </c>
      <c r="C3385" s="18" t="s">
        <v>226</v>
      </c>
      <c r="D3385" s="18">
        <v>34</v>
      </c>
      <c r="E3385" s="18" t="s">
        <v>44</v>
      </c>
      <c r="F3385" s="18" t="s">
        <v>36</v>
      </c>
      <c r="G3385" s="18">
        <v>26</v>
      </c>
    </row>
    <row r="3386" spans="1:7" x14ac:dyDescent="0.2">
      <c r="A3386" s="18" t="s">
        <v>91</v>
      </c>
      <c r="B3386" s="18" t="s">
        <v>223</v>
      </c>
      <c r="C3386" s="18" t="s">
        <v>226</v>
      </c>
      <c r="D3386" s="18">
        <v>35</v>
      </c>
      <c r="E3386" s="18" t="s">
        <v>79</v>
      </c>
      <c r="F3386" s="18" t="s">
        <v>36</v>
      </c>
      <c r="G3386" s="18">
        <v>340</v>
      </c>
    </row>
    <row r="3387" spans="1:7" x14ac:dyDescent="0.2">
      <c r="A3387" s="18" t="s">
        <v>91</v>
      </c>
      <c r="B3387" s="18" t="s">
        <v>223</v>
      </c>
      <c r="C3387" s="18" t="s">
        <v>226</v>
      </c>
      <c r="D3387" s="18">
        <v>36</v>
      </c>
      <c r="E3387" s="18" t="s">
        <v>64</v>
      </c>
      <c r="F3387" s="18" t="s">
        <v>36</v>
      </c>
      <c r="G3387" s="18">
        <v>600</v>
      </c>
    </row>
    <row r="3388" spans="1:7" x14ac:dyDescent="0.2">
      <c r="A3388" s="18" t="s">
        <v>91</v>
      </c>
      <c r="B3388" s="18" t="s">
        <v>223</v>
      </c>
      <c r="C3388" s="18" t="s">
        <v>226</v>
      </c>
      <c r="D3388" s="18">
        <v>40</v>
      </c>
      <c r="E3388" s="18" t="s">
        <v>40</v>
      </c>
      <c r="F3388" s="18" t="s">
        <v>36</v>
      </c>
      <c r="G3388" s="18">
        <v>18</v>
      </c>
    </row>
    <row r="3389" spans="1:7" x14ac:dyDescent="0.2">
      <c r="A3389" s="18" t="s">
        <v>91</v>
      </c>
      <c r="B3389" s="18" t="s">
        <v>223</v>
      </c>
      <c r="C3389" s="18" t="s">
        <v>226</v>
      </c>
      <c r="D3389" s="18">
        <v>41</v>
      </c>
      <c r="E3389" s="18" t="s">
        <v>41</v>
      </c>
      <c r="F3389" s="18" t="s">
        <v>36</v>
      </c>
      <c r="G3389" s="18">
        <v>199</v>
      </c>
    </row>
    <row r="3390" spans="1:7" x14ac:dyDescent="0.2">
      <c r="A3390" s="18" t="s">
        <v>91</v>
      </c>
      <c r="B3390" s="18" t="s">
        <v>223</v>
      </c>
      <c r="C3390" s="18" t="s">
        <v>226</v>
      </c>
      <c r="D3390" s="18">
        <v>42</v>
      </c>
      <c r="E3390" s="18" t="s">
        <v>42</v>
      </c>
      <c r="F3390" s="18" t="s">
        <v>36</v>
      </c>
      <c r="G3390" s="18">
        <v>12</v>
      </c>
    </row>
    <row r="3391" spans="1:7" x14ac:dyDescent="0.2">
      <c r="A3391" s="18" t="s">
        <v>91</v>
      </c>
      <c r="B3391" s="18" t="s">
        <v>223</v>
      </c>
      <c r="C3391" s="18" t="s">
        <v>226</v>
      </c>
      <c r="D3391" s="18">
        <v>43</v>
      </c>
      <c r="E3391" s="18" t="s">
        <v>43</v>
      </c>
      <c r="F3391" s="18" t="s">
        <v>36</v>
      </c>
      <c r="G3391" s="18">
        <v>1</v>
      </c>
    </row>
    <row r="3392" spans="1:7" x14ac:dyDescent="0.2">
      <c r="A3392" s="18" t="s">
        <v>91</v>
      </c>
      <c r="B3392" s="18" t="s">
        <v>223</v>
      </c>
      <c r="C3392" s="18" t="s">
        <v>226</v>
      </c>
      <c r="D3392" s="18">
        <v>45</v>
      </c>
      <c r="E3392" s="18" t="s">
        <v>79</v>
      </c>
      <c r="F3392" s="18" t="s">
        <v>36</v>
      </c>
      <c r="G3392" s="18">
        <v>9</v>
      </c>
    </row>
    <row r="3393" spans="1:7" x14ac:dyDescent="0.2">
      <c r="A3393" s="18" t="s">
        <v>91</v>
      </c>
      <c r="B3393" s="18" t="s">
        <v>223</v>
      </c>
      <c r="C3393" s="18" t="s">
        <v>226</v>
      </c>
      <c r="D3393" s="18">
        <v>46</v>
      </c>
      <c r="E3393" s="18" t="s">
        <v>64</v>
      </c>
      <c r="F3393" s="18" t="s">
        <v>36</v>
      </c>
      <c r="G3393" s="18">
        <v>19</v>
      </c>
    </row>
    <row r="3394" spans="1:7" x14ac:dyDescent="0.2">
      <c r="A3394" s="18" t="s">
        <v>91</v>
      </c>
      <c r="B3394" s="18" t="s">
        <v>223</v>
      </c>
      <c r="C3394" s="18" t="s">
        <v>226</v>
      </c>
      <c r="D3394" s="18">
        <v>50</v>
      </c>
      <c r="E3394" s="18" t="s">
        <v>40</v>
      </c>
      <c r="F3394" s="18" t="s">
        <v>36</v>
      </c>
      <c r="G3394" s="18">
        <v>27</v>
      </c>
    </row>
    <row r="3395" spans="1:7" x14ac:dyDescent="0.2">
      <c r="A3395" s="18" t="s">
        <v>91</v>
      </c>
      <c r="B3395" s="18" t="s">
        <v>223</v>
      </c>
      <c r="C3395" s="18" t="s">
        <v>226</v>
      </c>
      <c r="D3395" s="18">
        <v>51</v>
      </c>
      <c r="E3395" s="18" t="s">
        <v>41</v>
      </c>
      <c r="F3395" s="18" t="s">
        <v>36</v>
      </c>
      <c r="G3395" s="18">
        <v>243</v>
      </c>
    </row>
    <row r="3396" spans="1:7" x14ac:dyDescent="0.2">
      <c r="A3396" s="18" t="s">
        <v>91</v>
      </c>
      <c r="B3396" s="18" t="s">
        <v>223</v>
      </c>
      <c r="C3396" s="18" t="s">
        <v>226</v>
      </c>
      <c r="D3396" s="18">
        <v>52</v>
      </c>
      <c r="E3396" s="18" t="s">
        <v>42</v>
      </c>
      <c r="F3396" s="18" t="s">
        <v>36</v>
      </c>
      <c r="G3396" s="18">
        <v>5</v>
      </c>
    </row>
    <row r="3397" spans="1:7" x14ac:dyDescent="0.2">
      <c r="A3397" s="18" t="s">
        <v>91</v>
      </c>
      <c r="B3397" s="18" t="s">
        <v>223</v>
      </c>
      <c r="C3397" s="18" t="s">
        <v>226</v>
      </c>
      <c r="D3397" s="18">
        <v>53</v>
      </c>
      <c r="E3397" s="18" t="s">
        <v>43</v>
      </c>
      <c r="F3397" s="18" t="s">
        <v>36</v>
      </c>
      <c r="G3397" s="18">
        <v>34</v>
      </c>
    </row>
    <row r="3398" spans="1:7" x14ac:dyDescent="0.2">
      <c r="A3398" s="18" t="s">
        <v>91</v>
      </c>
      <c r="B3398" s="18" t="s">
        <v>223</v>
      </c>
      <c r="C3398" s="18" t="s">
        <v>226</v>
      </c>
      <c r="D3398" s="18">
        <v>54</v>
      </c>
      <c r="E3398" s="18" t="s">
        <v>44</v>
      </c>
      <c r="F3398" s="18" t="s">
        <v>36</v>
      </c>
      <c r="G3398" s="18">
        <v>5</v>
      </c>
    </row>
    <row r="3399" spans="1:7" x14ac:dyDescent="0.2">
      <c r="A3399" s="18" t="s">
        <v>91</v>
      </c>
      <c r="B3399" s="18" t="s">
        <v>223</v>
      </c>
      <c r="C3399" s="18" t="s">
        <v>226</v>
      </c>
      <c r="D3399" s="18">
        <v>55</v>
      </c>
      <c r="E3399" s="18" t="s">
        <v>79</v>
      </c>
      <c r="F3399" s="18" t="s">
        <v>36</v>
      </c>
      <c r="G3399" s="18">
        <v>20</v>
      </c>
    </row>
    <row r="3400" spans="1:7" x14ac:dyDescent="0.2">
      <c r="A3400" s="18" t="s">
        <v>91</v>
      </c>
      <c r="B3400" s="18" t="s">
        <v>223</v>
      </c>
      <c r="C3400" s="18" t="s">
        <v>226</v>
      </c>
      <c r="D3400" s="18">
        <v>56</v>
      </c>
      <c r="E3400" s="18" t="s">
        <v>64</v>
      </c>
      <c r="F3400" s="18" t="s">
        <v>36</v>
      </c>
      <c r="G3400" s="18">
        <v>90</v>
      </c>
    </row>
    <row r="3401" spans="1:7" x14ac:dyDescent="0.2">
      <c r="A3401" s="18" t="s">
        <v>91</v>
      </c>
      <c r="B3401" s="18" t="s">
        <v>223</v>
      </c>
      <c r="C3401" s="18" t="s">
        <v>226</v>
      </c>
      <c r="D3401" s="18">
        <v>60</v>
      </c>
      <c r="E3401" s="18" t="s">
        <v>40</v>
      </c>
      <c r="F3401" s="18" t="s">
        <v>36</v>
      </c>
      <c r="G3401" s="18">
        <v>5</v>
      </c>
    </row>
    <row r="3402" spans="1:7" x14ac:dyDescent="0.2">
      <c r="A3402" s="18" t="s">
        <v>91</v>
      </c>
      <c r="B3402" s="18" t="s">
        <v>223</v>
      </c>
      <c r="C3402" s="18" t="s">
        <v>226</v>
      </c>
      <c r="D3402" s="18">
        <v>61</v>
      </c>
      <c r="E3402" s="18" t="s">
        <v>41</v>
      </c>
      <c r="F3402" s="18" t="s">
        <v>36</v>
      </c>
      <c r="G3402" s="18">
        <v>53</v>
      </c>
    </row>
    <row r="3403" spans="1:7" x14ac:dyDescent="0.2">
      <c r="A3403" s="18" t="s">
        <v>91</v>
      </c>
      <c r="B3403" s="18" t="s">
        <v>223</v>
      </c>
      <c r="C3403" s="18" t="s">
        <v>226</v>
      </c>
      <c r="D3403" s="18">
        <v>62</v>
      </c>
      <c r="E3403" s="18" t="s">
        <v>42</v>
      </c>
      <c r="F3403" s="18" t="s">
        <v>36</v>
      </c>
      <c r="G3403" s="18">
        <v>3</v>
      </c>
    </row>
    <row r="3404" spans="1:7" x14ac:dyDescent="0.2">
      <c r="A3404" s="18" t="s">
        <v>91</v>
      </c>
      <c r="B3404" s="18" t="s">
        <v>223</v>
      </c>
      <c r="C3404" s="18" t="s">
        <v>226</v>
      </c>
      <c r="D3404" s="18">
        <v>65</v>
      </c>
      <c r="E3404" s="18" t="s">
        <v>79</v>
      </c>
      <c r="F3404" s="18" t="s">
        <v>36</v>
      </c>
      <c r="G3404" s="18">
        <v>7</v>
      </c>
    </row>
    <row r="3405" spans="1:7" x14ac:dyDescent="0.2">
      <c r="A3405" s="18" t="s">
        <v>91</v>
      </c>
      <c r="B3405" s="18" t="s">
        <v>223</v>
      </c>
      <c r="C3405" s="18" t="s">
        <v>226</v>
      </c>
      <c r="D3405" s="18">
        <v>66</v>
      </c>
      <c r="E3405" s="18" t="s">
        <v>64</v>
      </c>
      <c r="F3405" s="18" t="s">
        <v>36</v>
      </c>
      <c r="G3405" s="18">
        <v>4</v>
      </c>
    </row>
    <row r="3406" spans="1:7" x14ac:dyDescent="0.2">
      <c r="A3406" s="18" t="s">
        <v>91</v>
      </c>
      <c r="B3406" s="18" t="s">
        <v>223</v>
      </c>
      <c r="C3406" s="18" t="s">
        <v>226</v>
      </c>
      <c r="D3406" s="18">
        <v>70</v>
      </c>
      <c r="E3406" s="18" t="s">
        <v>40</v>
      </c>
      <c r="F3406" s="18" t="s">
        <v>36</v>
      </c>
      <c r="G3406" s="18">
        <v>138</v>
      </c>
    </row>
    <row r="3407" spans="1:7" x14ac:dyDescent="0.2">
      <c r="A3407" s="18" t="s">
        <v>91</v>
      </c>
      <c r="B3407" s="18" t="s">
        <v>223</v>
      </c>
      <c r="C3407" s="18" t="s">
        <v>226</v>
      </c>
      <c r="D3407" s="18">
        <v>71</v>
      </c>
      <c r="E3407" s="18" t="s">
        <v>41</v>
      </c>
      <c r="F3407" s="18" t="s">
        <v>36</v>
      </c>
      <c r="G3407" s="18">
        <v>3395</v>
      </c>
    </row>
    <row r="3408" spans="1:7" x14ac:dyDescent="0.2">
      <c r="A3408" s="18" t="s">
        <v>91</v>
      </c>
      <c r="B3408" s="18" t="s">
        <v>223</v>
      </c>
      <c r="C3408" s="18" t="s">
        <v>226</v>
      </c>
      <c r="D3408" s="18">
        <v>72</v>
      </c>
      <c r="E3408" s="18" t="s">
        <v>42</v>
      </c>
      <c r="F3408" s="18" t="s">
        <v>36</v>
      </c>
      <c r="G3408" s="18">
        <v>63</v>
      </c>
    </row>
    <row r="3409" spans="1:7" x14ac:dyDescent="0.2">
      <c r="A3409" s="18" t="s">
        <v>91</v>
      </c>
      <c r="B3409" s="18" t="s">
        <v>223</v>
      </c>
      <c r="C3409" s="18" t="s">
        <v>226</v>
      </c>
      <c r="D3409" s="18">
        <v>73</v>
      </c>
      <c r="E3409" s="18" t="s">
        <v>43</v>
      </c>
      <c r="F3409" s="18" t="s">
        <v>36</v>
      </c>
      <c r="G3409" s="18">
        <v>20</v>
      </c>
    </row>
    <row r="3410" spans="1:7" x14ac:dyDescent="0.2">
      <c r="A3410" s="18" t="s">
        <v>91</v>
      </c>
      <c r="B3410" s="18" t="s">
        <v>223</v>
      </c>
      <c r="C3410" s="18" t="s">
        <v>226</v>
      </c>
      <c r="D3410" s="18">
        <v>74</v>
      </c>
      <c r="E3410" s="18" t="s">
        <v>44</v>
      </c>
      <c r="F3410" s="18" t="s">
        <v>36</v>
      </c>
      <c r="G3410" s="18">
        <v>6</v>
      </c>
    </row>
    <row r="3411" spans="1:7" x14ac:dyDescent="0.2">
      <c r="A3411" s="18" t="s">
        <v>91</v>
      </c>
      <c r="B3411" s="18" t="s">
        <v>223</v>
      </c>
      <c r="C3411" s="18" t="s">
        <v>226</v>
      </c>
      <c r="D3411" s="18">
        <v>75</v>
      </c>
      <c r="E3411" s="18" t="s">
        <v>79</v>
      </c>
      <c r="F3411" s="18" t="s">
        <v>36</v>
      </c>
      <c r="G3411" s="18">
        <v>179</v>
      </c>
    </row>
    <row r="3412" spans="1:7" x14ac:dyDescent="0.2">
      <c r="A3412" s="18" t="s">
        <v>91</v>
      </c>
      <c r="B3412" s="18" t="s">
        <v>223</v>
      </c>
      <c r="C3412" s="18" t="s">
        <v>226</v>
      </c>
      <c r="D3412" s="18">
        <v>76</v>
      </c>
      <c r="E3412" s="18" t="s">
        <v>64</v>
      </c>
      <c r="F3412" s="18" t="s">
        <v>36</v>
      </c>
      <c r="G3412" s="18">
        <v>380</v>
      </c>
    </row>
    <row r="3413" spans="1:7" x14ac:dyDescent="0.2">
      <c r="A3413" s="18" t="s">
        <v>91</v>
      </c>
      <c r="B3413" s="18" t="s">
        <v>223</v>
      </c>
      <c r="C3413" s="18" t="s">
        <v>226</v>
      </c>
      <c r="D3413" s="18">
        <v>80</v>
      </c>
      <c r="E3413" s="18" t="s">
        <v>168</v>
      </c>
      <c r="F3413" s="18" t="s">
        <v>36</v>
      </c>
      <c r="G3413" s="18">
        <v>497</v>
      </c>
    </row>
    <row r="3414" spans="1:7" x14ac:dyDescent="0.2">
      <c r="A3414" s="18" t="s">
        <v>91</v>
      </c>
      <c r="B3414" s="18" t="s">
        <v>223</v>
      </c>
      <c r="C3414" s="18" t="s">
        <v>226</v>
      </c>
      <c r="D3414" s="18">
        <v>81</v>
      </c>
      <c r="E3414" s="18" t="s">
        <v>46</v>
      </c>
      <c r="F3414" s="18" t="s">
        <v>36</v>
      </c>
      <c r="G3414" s="18">
        <v>876</v>
      </c>
    </row>
    <row r="3415" spans="1:7" x14ac:dyDescent="0.2">
      <c r="A3415" s="18" t="s">
        <v>91</v>
      </c>
      <c r="B3415" s="18" t="s">
        <v>223</v>
      </c>
      <c r="C3415" s="18" t="s">
        <v>226</v>
      </c>
      <c r="D3415" s="18">
        <v>82</v>
      </c>
      <c r="E3415" s="18" t="s">
        <v>47</v>
      </c>
      <c r="F3415" s="18" t="s">
        <v>36</v>
      </c>
      <c r="G3415" s="18">
        <v>675</v>
      </c>
    </row>
    <row r="3416" spans="1:7" x14ac:dyDescent="0.2">
      <c r="A3416" s="18" t="s">
        <v>91</v>
      </c>
      <c r="B3416" s="18" t="s">
        <v>223</v>
      </c>
      <c r="C3416" s="18" t="s">
        <v>226</v>
      </c>
      <c r="D3416" s="18">
        <v>83</v>
      </c>
      <c r="E3416" s="18" t="s">
        <v>48</v>
      </c>
      <c r="F3416" s="18" t="s">
        <v>36</v>
      </c>
      <c r="G3416" s="18">
        <v>2895</v>
      </c>
    </row>
    <row r="3417" spans="1:7" x14ac:dyDescent="0.2">
      <c r="A3417" s="18" t="s">
        <v>91</v>
      </c>
      <c r="B3417" s="18" t="s">
        <v>223</v>
      </c>
      <c r="C3417" s="18" t="s">
        <v>226</v>
      </c>
      <c r="D3417" s="18">
        <v>84</v>
      </c>
      <c r="E3417" s="18" t="s">
        <v>49</v>
      </c>
      <c r="F3417" s="18" t="s">
        <v>36</v>
      </c>
      <c r="G3417" s="18">
        <v>126</v>
      </c>
    </row>
    <row r="3418" spans="1:7" x14ac:dyDescent="0.2">
      <c r="A3418" s="18" t="s">
        <v>91</v>
      </c>
      <c r="B3418" s="18" t="s">
        <v>223</v>
      </c>
      <c r="C3418" s="18" t="s">
        <v>226</v>
      </c>
      <c r="D3418" s="18">
        <v>85</v>
      </c>
      <c r="E3418" s="18" t="s">
        <v>64</v>
      </c>
      <c r="F3418" s="18" t="s">
        <v>36</v>
      </c>
      <c r="G3418" s="18">
        <v>228</v>
      </c>
    </row>
    <row r="3419" spans="1:7" x14ac:dyDescent="0.2">
      <c r="A3419" s="18" t="s">
        <v>91</v>
      </c>
      <c r="B3419" s="18" t="s">
        <v>223</v>
      </c>
      <c r="C3419" s="18" t="s">
        <v>226</v>
      </c>
      <c r="D3419" s="18">
        <v>90</v>
      </c>
      <c r="E3419" s="18" t="s">
        <v>169</v>
      </c>
      <c r="F3419" s="18" t="s">
        <v>36</v>
      </c>
      <c r="G3419" s="18">
        <v>162</v>
      </c>
    </row>
    <row r="3420" spans="1:7" x14ac:dyDescent="0.2">
      <c r="A3420" s="18" t="s">
        <v>91</v>
      </c>
      <c r="B3420" s="18" t="s">
        <v>223</v>
      </c>
      <c r="C3420" s="18" t="s">
        <v>226</v>
      </c>
      <c r="D3420" s="18">
        <v>91</v>
      </c>
      <c r="E3420" s="18" t="s">
        <v>51</v>
      </c>
      <c r="F3420" s="18" t="s">
        <v>36</v>
      </c>
      <c r="G3420" s="18">
        <v>87</v>
      </c>
    </row>
    <row r="3421" spans="1:7" x14ac:dyDescent="0.2">
      <c r="A3421" s="18" t="s">
        <v>91</v>
      </c>
      <c r="B3421" s="18" t="s">
        <v>223</v>
      </c>
      <c r="C3421" s="18" t="s">
        <v>226</v>
      </c>
      <c r="D3421" s="18">
        <v>92</v>
      </c>
      <c r="E3421" s="18" t="s">
        <v>170</v>
      </c>
      <c r="F3421" s="18" t="s">
        <v>36</v>
      </c>
      <c r="G3421" s="18">
        <v>11</v>
      </c>
    </row>
    <row r="3422" spans="1:7" x14ac:dyDescent="0.2">
      <c r="A3422" s="18" t="s">
        <v>91</v>
      </c>
      <c r="B3422" s="18" t="s">
        <v>223</v>
      </c>
      <c r="C3422" s="18" t="s">
        <v>226</v>
      </c>
      <c r="D3422" s="18">
        <v>93</v>
      </c>
      <c r="E3422" s="18" t="s">
        <v>75</v>
      </c>
      <c r="F3422" s="18" t="s">
        <v>36</v>
      </c>
      <c r="G3422" s="18">
        <v>25</v>
      </c>
    </row>
    <row r="3423" spans="1:7" x14ac:dyDescent="0.2">
      <c r="A3423" s="18" t="s">
        <v>91</v>
      </c>
      <c r="B3423" s="18" t="s">
        <v>223</v>
      </c>
      <c r="C3423" s="18" t="s">
        <v>226</v>
      </c>
      <c r="D3423" s="18">
        <v>94</v>
      </c>
      <c r="E3423" s="18" t="s">
        <v>80</v>
      </c>
      <c r="F3423" s="18" t="s">
        <v>36</v>
      </c>
      <c r="G3423" s="18">
        <v>92</v>
      </c>
    </row>
    <row r="3424" spans="1:7" x14ac:dyDescent="0.2">
      <c r="A3424" s="18" t="s">
        <v>91</v>
      </c>
      <c r="B3424" s="18" t="s">
        <v>223</v>
      </c>
      <c r="C3424" s="18" t="s">
        <v>226</v>
      </c>
      <c r="D3424" s="18">
        <v>95</v>
      </c>
      <c r="E3424" s="18" t="s">
        <v>64</v>
      </c>
      <c r="F3424" s="18" t="s">
        <v>36</v>
      </c>
      <c r="G3424" s="18">
        <v>133</v>
      </c>
    </row>
    <row r="3425" spans="1:7" x14ac:dyDescent="0.2">
      <c r="A3425" s="18" t="s">
        <v>91</v>
      </c>
      <c r="B3425" s="18" t="s">
        <v>223</v>
      </c>
      <c r="C3425" s="18" t="s">
        <v>227</v>
      </c>
      <c r="D3425" s="18">
        <v>10</v>
      </c>
      <c r="E3425" s="18" t="s">
        <v>32</v>
      </c>
      <c r="F3425" s="18" t="s">
        <v>33</v>
      </c>
      <c r="G3425" s="18">
        <v>454</v>
      </c>
    </row>
    <row r="3426" spans="1:7" x14ac:dyDescent="0.2">
      <c r="A3426" s="18" t="s">
        <v>91</v>
      </c>
      <c r="B3426" s="18" t="s">
        <v>223</v>
      </c>
      <c r="C3426" s="18" t="s">
        <v>227</v>
      </c>
      <c r="D3426" s="18">
        <v>100</v>
      </c>
      <c r="E3426" s="18" t="s">
        <v>167</v>
      </c>
      <c r="F3426" s="18" t="s">
        <v>36</v>
      </c>
      <c r="G3426" s="18">
        <v>4275</v>
      </c>
    </row>
    <row r="3427" spans="1:7" x14ac:dyDescent="0.2">
      <c r="A3427" s="18" t="s">
        <v>91</v>
      </c>
      <c r="B3427" s="18" t="s">
        <v>223</v>
      </c>
      <c r="C3427" s="18" t="s">
        <v>227</v>
      </c>
      <c r="D3427" s="18">
        <v>11</v>
      </c>
      <c r="E3427" s="18" t="s">
        <v>134</v>
      </c>
      <c r="F3427" s="18" t="s">
        <v>33</v>
      </c>
      <c r="G3427" s="18">
        <v>197</v>
      </c>
    </row>
    <row r="3428" spans="1:7" x14ac:dyDescent="0.2">
      <c r="A3428" s="18" t="s">
        <v>91</v>
      </c>
      <c r="B3428" s="18" t="s">
        <v>223</v>
      </c>
      <c r="C3428" s="18" t="s">
        <v>227</v>
      </c>
      <c r="D3428" s="18">
        <v>110</v>
      </c>
      <c r="E3428" s="18" t="s">
        <v>54</v>
      </c>
      <c r="F3428" s="18" t="s">
        <v>55</v>
      </c>
      <c r="G3428" s="18">
        <v>259</v>
      </c>
    </row>
    <row r="3429" spans="1:7" x14ac:dyDescent="0.2">
      <c r="A3429" s="18" t="s">
        <v>91</v>
      </c>
      <c r="B3429" s="18" t="s">
        <v>223</v>
      </c>
      <c r="C3429" s="18" t="s">
        <v>227</v>
      </c>
      <c r="D3429" s="18">
        <v>111</v>
      </c>
      <c r="E3429" s="18" t="s">
        <v>56</v>
      </c>
      <c r="F3429" s="18" t="s">
        <v>55</v>
      </c>
      <c r="G3429" s="18">
        <v>606</v>
      </c>
    </row>
    <row r="3430" spans="1:7" x14ac:dyDescent="0.2">
      <c r="A3430" s="18" t="s">
        <v>91</v>
      </c>
      <c r="B3430" s="18" t="s">
        <v>223</v>
      </c>
      <c r="C3430" s="18" t="s">
        <v>227</v>
      </c>
      <c r="D3430" s="18">
        <v>112</v>
      </c>
      <c r="E3430" s="18" t="s">
        <v>57</v>
      </c>
      <c r="F3430" s="18" t="s">
        <v>55</v>
      </c>
      <c r="G3430" s="18">
        <v>420</v>
      </c>
    </row>
    <row r="3431" spans="1:7" x14ac:dyDescent="0.2">
      <c r="A3431" s="18" t="s">
        <v>91</v>
      </c>
      <c r="B3431" s="18" t="s">
        <v>223</v>
      </c>
      <c r="C3431" s="18" t="s">
        <v>227</v>
      </c>
      <c r="D3431" s="18">
        <v>113</v>
      </c>
      <c r="E3431" s="18" t="s">
        <v>73</v>
      </c>
      <c r="F3431" s="18" t="s">
        <v>55</v>
      </c>
      <c r="G3431" s="18">
        <v>737</v>
      </c>
    </row>
    <row r="3432" spans="1:7" x14ac:dyDescent="0.2">
      <c r="A3432" s="18" t="s">
        <v>91</v>
      </c>
      <c r="B3432" s="18" t="s">
        <v>223</v>
      </c>
      <c r="C3432" s="18" t="s">
        <v>227</v>
      </c>
      <c r="D3432" s="18">
        <v>120</v>
      </c>
      <c r="E3432" s="18" t="s">
        <v>58</v>
      </c>
      <c r="F3432" s="18" t="s">
        <v>55</v>
      </c>
      <c r="G3432" s="18">
        <v>555</v>
      </c>
    </row>
    <row r="3433" spans="1:7" x14ac:dyDescent="0.2">
      <c r="A3433" s="18" t="s">
        <v>91</v>
      </c>
      <c r="B3433" s="18" t="s">
        <v>223</v>
      </c>
      <c r="C3433" s="18" t="s">
        <v>227</v>
      </c>
      <c r="D3433" s="18">
        <v>121</v>
      </c>
      <c r="E3433" s="18" t="s">
        <v>59</v>
      </c>
      <c r="F3433" s="18" t="s">
        <v>55</v>
      </c>
      <c r="G3433" s="18">
        <v>1283</v>
      </c>
    </row>
    <row r="3434" spans="1:7" x14ac:dyDescent="0.2">
      <c r="A3434" s="18" t="s">
        <v>91</v>
      </c>
      <c r="B3434" s="18" t="s">
        <v>223</v>
      </c>
      <c r="C3434" s="18" t="s">
        <v>227</v>
      </c>
      <c r="D3434" s="18">
        <v>122</v>
      </c>
      <c r="E3434" s="18" t="s">
        <v>74</v>
      </c>
      <c r="F3434" s="18" t="s">
        <v>55</v>
      </c>
      <c r="G3434" s="18">
        <v>121</v>
      </c>
    </row>
    <row r="3435" spans="1:7" x14ac:dyDescent="0.2">
      <c r="A3435" s="18" t="s">
        <v>91</v>
      </c>
      <c r="B3435" s="18" t="s">
        <v>223</v>
      </c>
      <c r="C3435" s="18" t="s">
        <v>227</v>
      </c>
      <c r="D3435" s="18">
        <v>123</v>
      </c>
      <c r="E3435" s="18" t="s">
        <v>75</v>
      </c>
      <c r="F3435" s="18" t="s">
        <v>55</v>
      </c>
      <c r="G3435" s="18">
        <v>1685</v>
      </c>
    </row>
    <row r="3436" spans="1:7" x14ac:dyDescent="0.2">
      <c r="A3436" s="18" t="s">
        <v>91</v>
      </c>
      <c r="B3436" s="18" t="s">
        <v>223</v>
      </c>
      <c r="C3436" s="18" t="s">
        <v>227</v>
      </c>
      <c r="D3436" s="18">
        <v>13</v>
      </c>
      <c r="E3436" s="18" t="s">
        <v>135</v>
      </c>
      <c r="F3436" s="18" t="s">
        <v>33</v>
      </c>
      <c r="G3436" s="18">
        <v>932</v>
      </c>
    </row>
    <row r="3437" spans="1:7" x14ac:dyDescent="0.2">
      <c r="A3437" s="18" t="s">
        <v>91</v>
      </c>
      <c r="B3437" s="18" t="s">
        <v>223</v>
      </c>
      <c r="C3437" s="18" t="s">
        <v>227</v>
      </c>
      <c r="D3437" s="18">
        <v>130</v>
      </c>
      <c r="E3437" s="18" t="s">
        <v>60</v>
      </c>
      <c r="F3437" s="18" t="s">
        <v>55</v>
      </c>
      <c r="G3437" s="18">
        <v>2821</v>
      </c>
    </row>
    <row r="3438" spans="1:7" x14ac:dyDescent="0.2">
      <c r="A3438" s="18" t="s">
        <v>91</v>
      </c>
      <c r="B3438" s="18" t="s">
        <v>223</v>
      </c>
      <c r="C3438" s="18" t="s">
        <v>227</v>
      </c>
      <c r="D3438" s="18">
        <v>131</v>
      </c>
      <c r="E3438" s="18" t="s">
        <v>61</v>
      </c>
      <c r="F3438" s="18" t="s">
        <v>55</v>
      </c>
      <c r="G3438" s="18">
        <v>26</v>
      </c>
    </row>
    <row r="3439" spans="1:7" x14ac:dyDescent="0.2">
      <c r="A3439" s="18" t="s">
        <v>91</v>
      </c>
      <c r="B3439" s="18" t="s">
        <v>223</v>
      </c>
      <c r="C3439" s="18" t="s">
        <v>227</v>
      </c>
      <c r="D3439" s="18">
        <v>132</v>
      </c>
      <c r="E3439" s="18" t="s">
        <v>46</v>
      </c>
      <c r="F3439" s="18" t="s">
        <v>55</v>
      </c>
      <c r="G3439" s="18">
        <v>850</v>
      </c>
    </row>
    <row r="3440" spans="1:7" x14ac:dyDescent="0.2">
      <c r="A3440" s="18" t="s">
        <v>91</v>
      </c>
      <c r="B3440" s="18" t="s">
        <v>223</v>
      </c>
      <c r="C3440" s="18" t="s">
        <v>227</v>
      </c>
      <c r="D3440" s="18">
        <v>133</v>
      </c>
      <c r="E3440" s="18" t="s">
        <v>62</v>
      </c>
      <c r="F3440" s="18" t="s">
        <v>55</v>
      </c>
      <c r="G3440" s="18">
        <v>291</v>
      </c>
    </row>
    <row r="3441" spans="1:7" x14ac:dyDescent="0.2">
      <c r="A3441" s="18" t="s">
        <v>91</v>
      </c>
      <c r="B3441" s="18" t="s">
        <v>223</v>
      </c>
      <c r="C3441" s="18" t="s">
        <v>227</v>
      </c>
      <c r="D3441" s="18">
        <v>134</v>
      </c>
      <c r="E3441" s="18" t="s">
        <v>76</v>
      </c>
      <c r="F3441" s="18" t="s">
        <v>55</v>
      </c>
      <c r="G3441" s="18">
        <v>596</v>
      </c>
    </row>
    <row r="3442" spans="1:7" x14ac:dyDescent="0.2">
      <c r="A3442" s="18" t="s">
        <v>91</v>
      </c>
      <c r="B3442" s="18" t="s">
        <v>223</v>
      </c>
      <c r="C3442" s="18" t="s">
        <v>227</v>
      </c>
      <c r="D3442" s="18">
        <v>135</v>
      </c>
      <c r="E3442" s="18" t="s">
        <v>79</v>
      </c>
      <c r="F3442" s="18" t="s">
        <v>55</v>
      </c>
      <c r="G3442" s="18">
        <v>79</v>
      </c>
    </row>
    <row r="3443" spans="1:7" x14ac:dyDescent="0.2">
      <c r="A3443" s="18" t="s">
        <v>91</v>
      </c>
      <c r="B3443" s="18" t="s">
        <v>223</v>
      </c>
      <c r="C3443" s="18" t="s">
        <v>227</v>
      </c>
      <c r="D3443" s="18">
        <v>14</v>
      </c>
      <c r="E3443" s="18" t="s">
        <v>75</v>
      </c>
      <c r="F3443" s="18" t="s">
        <v>33</v>
      </c>
      <c r="G3443" s="18">
        <v>22</v>
      </c>
    </row>
    <row r="3444" spans="1:7" x14ac:dyDescent="0.2">
      <c r="A3444" s="18" t="s">
        <v>91</v>
      </c>
      <c r="B3444" s="18" t="s">
        <v>223</v>
      </c>
      <c r="C3444" s="18" t="s">
        <v>227</v>
      </c>
      <c r="D3444" s="18">
        <v>140</v>
      </c>
      <c r="E3444" s="18" t="s">
        <v>63</v>
      </c>
      <c r="F3444" s="18" t="s">
        <v>55</v>
      </c>
      <c r="G3444" s="18">
        <v>147</v>
      </c>
    </row>
    <row r="3445" spans="1:7" x14ac:dyDescent="0.2">
      <c r="A3445" s="18" t="s">
        <v>91</v>
      </c>
      <c r="B3445" s="18" t="s">
        <v>223</v>
      </c>
      <c r="C3445" s="18" t="s">
        <v>227</v>
      </c>
      <c r="D3445" s="18">
        <v>141</v>
      </c>
      <c r="E3445" s="18" t="s">
        <v>64</v>
      </c>
      <c r="F3445" s="18" t="s">
        <v>55</v>
      </c>
      <c r="G3445" s="18">
        <v>2493</v>
      </c>
    </row>
    <row r="3446" spans="1:7" x14ac:dyDescent="0.2">
      <c r="A3446" s="18" t="s">
        <v>91</v>
      </c>
      <c r="B3446" s="18" t="s">
        <v>223</v>
      </c>
      <c r="C3446" s="18" t="s">
        <v>227</v>
      </c>
      <c r="D3446" s="18">
        <v>142</v>
      </c>
      <c r="E3446" s="18" t="s">
        <v>117</v>
      </c>
      <c r="F3446" s="18" t="s">
        <v>55</v>
      </c>
      <c r="G3446" s="18">
        <v>1576</v>
      </c>
    </row>
    <row r="3447" spans="1:7" x14ac:dyDescent="0.2">
      <c r="A3447" s="18" t="s">
        <v>91</v>
      </c>
      <c r="B3447" s="18" t="s">
        <v>223</v>
      </c>
      <c r="C3447" s="18" t="s">
        <v>227</v>
      </c>
      <c r="D3447" s="18">
        <v>143</v>
      </c>
      <c r="E3447" s="18" t="s">
        <v>77</v>
      </c>
      <c r="F3447" s="18" t="s">
        <v>55</v>
      </c>
      <c r="G3447" s="18">
        <v>437</v>
      </c>
    </row>
    <row r="3448" spans="1:7" x14ac:dyDescent="0.2">
      <c r="A3448" s="18" t="s">
        <v>91</v>
      </c>
      <c r="B3448" s="18" t="s">
        <v>223</v>
      </c>
      <c r="C3448" s="18" t="s">
        <v>227</v>
      </c>
      <c r="D3448" s="18">
        <v>144</v>
      </c>
      <c r="E3448" s="18" t="s">
        <v>81</v>
      </c>
      <c r="F3448" s="18" t="s">
        <v>55</v>
      </c>
      <c r="G3448" s="18">
        <v>321</v>
      </c>
    </row>
    <row r="3449" spans="1:7" x14ac:dyDescent="0.2">
      <c r="A3449" s="18" t="s">
        <v>91</v>
      </c>
      <c r="B3449" s="18" t="s">
        <v>223</v>
      </c>
      <c r="C3449" s="18" t="s">
        <v>227</v>
      </c>
      <c r="D3449" s="18">
        <v>15</v>
      </c>
      <c r="E3449" s="18" t="s">
        <v>64</v>
      </c>
      <c r="F3449" s="18" t="s">
        <v>33</v>
      </c>
      <c r="G3449" s="18">
        <v>61</v>
      </c>
    </row>
    <row r="3450" spans="1:7" x14ac:dyDescent="0.2">
      <c r="A3450" s="18" t="s">
        <v>91</v>
      </c>
      <c r="B3450" s="18" t="s">
        <v>223</v>
      </c>
      <c r="C3450" s="18" t="s">
        <v>227</v>
      </c>
      <c r="D3450" s="18">
        <v>20</v>
      </c>
      <c r="E3450" s="18" t="s">
        <v>35</v>
      </c>
      <c r="F3450" s="18" t="s">
        <v>36</v>
      </c>
      <c r="G3450" s="18">
        <v>3904</v>
      </c>
    </row>
    <row r="3451" spans="1:7" x14ac:dyDescent="0.2">
      <c r="A3451" s="18" t="s">
        <v>91</v>
      </c>
      <c r="B3451" s="18" t="s">
        <v>223</v>
      </c>
      <c r="C3451" s="18" t="s">
        <v>227</v>
      </c>
      <c r="D3451" s="18">
        <v>21</v>
      </c>
      <c r="E3451" s="18" t="s">
        <v>37</v>
      </c>
      <c r="F3451" s="18" t="s">
        <v>36</v>
      </c>
      <c r="G3451" s="18">
        <v>2591</v>
      </c>
    </row>
    <row r="3452" spans="1:7" x14ac:dyDescent="0.2">
      <c r="A3452" s="18" t="s">
        <v>91</v>
      </c>
      <c r="B3452" s="18" t="s">
        <v>223</v>
      </c>
      <c r="C3452" s="18" t="s">
        <v>227</v>
      </c>
      <c r="D3452" s="18">
        <v>22</v>
      </c>
      <c r="E3452" s="18" t="s">
        <v>38</v>
      </c>
      <c r="F3452" s="18" t="s">
        <v>36</v>
      </c>
      <c r="G3452" s="18">
        <v>1780</v>
      </c>
    </row>
    <row r="3453" spans="1:7" x14ac:dyDescent="0.2">
      <c r="A3453" s="18" t="s">
        <v>91</v>
      </c>
      <c r="B3453" s="18" t="s">
        <v>223</v>
      </c>
      <c r="C3453" s="18" t="s">
        <v>227</v>
      </c>
      <c r="D3453" s="18">
        <v>23</v>
      </c>
      <c r="E3453" s="18" t="s">
        <v>39</v>
      </c>
      <c r="F3453" s="18" t="s">
        <v>36</v>
      </c>
      <c r="G3453" s="18">
        <v>10282</v>
      </c>
    </row>
    <row r="3454" spans="1:7" x14ac:dyDescent="0.2">
      <c r="A3454" s="18" t="s">
        <v>91</v>
      </c>
      <c r="B3454" s="18" t="s">
        <v>223</v>
      </c>
      <c r="C3454" s="18" t="s">
        <v>227</v>
      </c>
      <c r="D3454" s="18">
        <v>24</v>
      </c>
      <c r="E3454" s="18" t="s">
        <v>64</v>
      </c>
      <c r="F3454" s="18" t="s">
        <v>36</v>
      </c>
      <c r="G3454" s="18">
        <v>1132</v>
      </c>
    </row>
    <row r="3455" spans="1:7" x14ac:dyDescent="0.2">
      <c r="A3455" s="18" t="s">
        <v>91</v>
      </c>
      <c r="B3455" s="18" t="s">
        <v>223</v>
      </c>
      <c r="C3455" s="18" t="s">
        <v>227</v>
      </c>
      <c r="D3455" s="18">
        <v>25</v>
      </c>
      <c r="E3455" s="18" t="s">
        <v>35</v>
      </c>
      <c r="F3455" s="18" t="s">
        <v>36</v>
      </c>
      <c r="G3455" s="18">
        <v>32</v>
      </c>
    </row>
    <row r="3456" spans="1:7" x14ac:dyDescent="0.2">
      <c r="A3456" s="18" t="s">
        <v>91</v>
      </c>
      <c r="B3456" s="18" t="s">
        <v>223</v>
      </c>
      <c r="C3456" s="18" t="s">
        <v>227</v>
      </c>
      <c r="D3456" s="18">
        <v>26</v>
      </c>
      <c r="E3456" s="18" t="s">
        <v>64</v>
      </c>
      <c r="F3456" s="18" t="s">
        <v>36</v>
      </c>
      <c r="G3456" s="18">
        <v>14</v>
      </c>
    </row>
    <row r="3457" spans="1:7" x14ac:dyDescent="0.2">
      <c r="A3457" s="18" t="s">
        <v>91</v>
      </c>
      <c r="B3457" s="18" t="s">
        <v>223</v>
      </c>
      <c r="C3457" s="18" t="s">
        <v>227</v>
      </c>
      <c r="D3457" s="18">
        <v>30</v>
      </c>
      <c r="E3457" s="18" t="s">
        <v>40</v>
      </c>
      <c r="F3457" s="18" t="s">
        <v>36</v>
      </c>
      <c r="G3457" s="18">
        <v>483</v>
      </c>
    </row>
    <row r="3458" spans="1:7" x14ac:dyDescent="0.2">
      <c r="A3458" s="18" t="s">
        <v>91</v>
      </c>
      <c r="B3458" s="18" t="s">
        <v>223</v>
      </c>
      <c r="C3458" s="18" t="s">
        <v>227</v>
      </c>
      <c r="D3458" s="18">
        <v>31</v>
      </c>
      <c r="E3458" s="18" t="s">
        <v>41</v>
      </c>
      <c r="F3458" s="18" t="s">
        <v>36</v>
      </c>
      <c r="G3458" s="18">
        <v>7932</v>
      </c>
    </row>
    <row r="3459" spans="1:7" x14ac:dyDescent="0.2">
      <c r="A3459" s="18" t="s">
        <v>91</v>
      </c>
      <c r="B3459" s="18" t="s">
        <v>223</v>
      </c>
      <c r="C3459" s="18" t="s">
        <v>227</v>
      </c>
      <c r="D3459" s="18">
        <v>32</v>
      </c>
      <c r="E3459" s="18" t="s">
        <v>42</v>
      </c>
      <c r="F3459" s="18" t="s">
        <v>36</v>
      </c>
      <c r="G3459" s="18">
        <v>98</v>
      </c>
    </row>
    <row r="3460" spans="1:7" x14ac:dyDescent="0.2">
      <c r="A3460" s="18" t="s">
        <v>91</v>
      </c>
      <c r="B3460" s="18" t="s">
        <v>223</v>
      </c>
      <c r="C3460" s="18" t="s">
        <v>227</v>
      </c>
      <c r="D3460" s="18">
        <v>33</v>
      </c>
      <c r="E3460" s="18" t="s">
        <v>43</v>
      </c>
      <c r="F3460" s="18" t="s">
        <v>36</v>
      </c>
      <c r="G3460" s="18">
        <v>122</v>
      </c>
    </row>
    <row r="3461" spans="1:7" x14ac:dyDescent="0.2">
      <c r="A3461" s="18" t="s">
        <v>91</v>
      </c>
      <c r="B3461" s="18" t="s">
        <v>223</v>
      </c>
      <c r="C3461" s="18" t="s">
        <v>227</v>
      </c>
      <c r="D3461" s="18">
        <v>34</v>
      </c>
      <c r="E3461" s="18" t="s">
        <v>44</v>
      </c>
      <c r="F3461" s="18" t="s">
        <v>36</v>
      </c>
      <c r="G3461" s="18">
        <v>27</v>
      </c>
    </row>
    <row r="3462" spans="1:7" x14ac:dyDescent="0.2">
      <c r="A3462" s="18" t="s">
        <v>91</v>
      </c>
      <c r="B3462" s="18" t="s">
        <v>223</v>
      </c>
      <c r="C3462" s="18" t="s">
        <v>227</v>
      </c>
      <c r="D3462" s="18">
        <v>35</v>
      </c>
      <c r="E3462" s="18" t="s">
        <v>79</v>
      </c>
      <c r="F3462" s="18" t="s">
        <v>36</v>
      </c>
      <c r="G3462" s="18">
        <v>357</v>
      </c>
    </row>
    <row r="3463" spans="1:7" x14ac:dyDescent="0.2">
      <c r="A3463" s="18" t="s">
        <v>91</v>
      </c>
      <c r="B3463" s="18" t="s">
        <v>223</v>
      </c>
      <c r="C3463" s="18" t="s">
        <v>227</v>
      </c>
      <c r="D3463" s="18">
        <v>36</v>
      </c>
      <c r="E3463" s="18" t="s">
        <v>64</v>
      </c>
      <c r="F3463" s="18" t="s">
        <v>36</v>
      </c>
      <c r="G3463" s="18">
        <v>574</v>
      </c>
    </row>
    <row r="3464" spans="1:7" x14ac:dyDescent="0.2">
      <c r="A3464" s="18" t="s">
        <v>91</v>
      </c>
      <c r="B3464" s="18" t="s">
        <v>223</v>
      </c>
      <c r="C3464" s="18" t="s">
        <v>227</v>
      </c>
      <c r="D3464" s="18">
        <v>40</v>
      </c>
      <c r="E3464" s="18" t="s">
        <v>40</v>
      </c>
      <c r="F3464" s="18" t="s">
        <v>36</v>
      </c>
      <c r="G3464" s="18">
        <v>8</v>
      </c>
    </row>
    <row r="3465" spans="1:7" x14ac:dyDescent="0.2">
      <c r="A3465" s="18" t="s">
        <v>91</v>
      </c>
      <c r="B3465" s="18" t="s">
        <v>223</v>
      </c>
      <c r="C3465" s="18" t="s">
        <v>227</v>
      </c>
      <c r="D3465" s="18">
        <v>41</v>
      </c>
      <c r="E3465" s="18" t="s">
        <v>41</v>
      </c>
      <c r="F3465" s="18" t="s">
        <v>36</v>
      </c>
      <c r="G3465" s="18">
        <v>154</v>
      </c>
    </row>
    <row r="3466" spans="1:7" x14ac:dyDescent="0.2">
      <c r="A3466" s="18" t="s">
        <v>91</v>
      </c>
      <c r="B3466" s="18" t="s">
        <v>223</v>
      </c>
      <c r="C3466" s="18" t="s">
        <v>227</v>
      </c>
      <c r="D3466" s="18">
        <v>42</v>
      </c>
      <c r="E3466" s="18" t="s">
        <v>42</v>
      </c>
      <c r="F3466" s="18" t="s">
        <v>36</v>
      </c>
      <c r="G3466" s="18">
        <v>16</v>
      </c>
    </row>
    <row r="3467" spans="1:7" x14ac:dyDescent="0.2">
      <c r="A3467" s="18" t="s">
        <v>91</v>
      </c>
      <c r="B3467" s="18" t="s">
        <v>223</v>
      </c>
      <c r="C3467" s="18" t="s">
        <v>227</v>
      </c>
      <c r="D3467" s="18">
        <v>44</v>
      </c>
      <c r="E3467" s="18" t="s">
        <v>44</v>
      </c>
      <c r="F3467" s="18" t="s">
        <v>36</v>
      </c>
      <c r="G3467" s="18">
        <v>1</v>
      </c>
    </row>
    <row r="3468" spans="1:7" x14ac:dyDescent="0.2">
      <c r="A3468" s="18" t="s">
        <v>91</v>
      </c>
      <c r="B3468" s="18" t="s">
        <v>223</v>
      </c>
      <c r="C3468" s="18" t="s">
        <v>227</v>
      </c>
      <c r="D3468" s="18">
        <v>45</v>
      </c>
      <c r="E3468" s="18" t="s">
        <v>79</v>
      </c>
      <c r="F3468" s="18" t="s">
        <v>36</v>
      </c>
      <c r="G3468" s="18">
        <v>3</v>
      </c>
    </row>
    <row r="3469" spans="1:7" x14ac:dyDescent="0.2">
      <c r="A3469" s="18" t="s">
        <v>91</v>
      </c>
      <c r="B3469" s="18" t="s">
        <v>223</v>
      </c>
      <c r="C3469" s="18" t="s">
        <v>227</v>
      </c>
      <c r="D3469" s="18">
        <v>46</v>
      </c>
      <c r="E3469" s="18" t="s">
        <v>64</v>
      </c>
      <c r="F3469" s="18" t="s">
        <v>36</v>
      </c>
      <c r="G3469" s="18">
        <v>33</v>
      </c>
    </row>
    <row r="3470" spans="1:7" x14ac:dyDescent="0.2">
      <c r="A3470" s="18" t="s">
        <v>91</v>
      </c>
      <c r="B3470" s="18" t="s">
        <v>223</v>
      </c>
      <c r="C3470" s="18" t="s">
        <v>227</v>
      </c>
      <c r="D3470" s="18">
        <v>50</v>
      </c>
      <c r="E3470" s="18" t="s">
        <v>40</v>
      </c>
      <c r="F3470" s="18" t="s">
        <v>36</v>
      </c>
      <c r="G3470" s="18">
        <v>19</v>
      </c>
    </row>
    <row r="3471" spans="1:7" x14ac:dyDescent="0.2">
      <c r="A3471" s="18" t="s">
        <v>91</v>
      </c>
      <c r="B3471" s="18" t="s">
        <v>223</v>
      </c>
      <c r="C3471" s="18" t="s">
        <v>227</v>
      </c>
      <c r="D3471" s="18">
        <v>51</v>
      </c>
      <c r="E3471" s="18" t="s">
        <v>41</v>
      </c>
      <c r="F3471" s="18" t="s">
        <v>36</v>
      </c>
      <c r="G3471" s="18">
        <v>229</v>
      </c>
    </row>
    <row r="3472" spans="1:7" x14ac:dyDescent="0.2">
      <c r="A3472" s="18" t="s">
        <v>91</v>
      </c>
      <c r="B3472" s="18" t="s">
        <v>223</v>
      </c>
      <c r="C3472" s="18" t="s">
        <v>227</v>
      </c>
      <c r="D3472" s="18">
        <v>52</v>
      </c>
      <c r="E3472" s="18" t="s">
        <v>42</v>
      </c>
      <c r="F3472" s="18" t="s">
        <v>36</v>
      </c>
      <c r="G3472" s="18">
        <v>8</v>
      </c>
    </row>
    <row r="3473" spans="1:7" x14ac:dyDescent="0.2">
      <c r="A3473" s="18" t="s">
        <v>91</v>
      </c>
      <c r="B3473" s="18" t="s">
        <v>223</v>
      </c>
      <c r="C3473" s="18" t="s">
        <v>227</v>
      </c>
      <c r="D3473" s="18">
        <v>53</v>
      </c>
      <c r="E3473" s="18" t="s">
        <v>43</v>
      </c>
      <c r="F3473" s="18" t="s">
        <v>36</v>
      </c>
      <c r="G3473" s="18">
        <v>31</v>
      </c>
    </row>
    <row r="3474" spans="1:7" x14ac:dyDescent="0.2">
      <c r="A3474" s="18" t="s">
        <v>91</v>
      </c>
      <c r="B3474" s="18" t="s">
        <v>223</v>
      </c>
      <c r="C3474" s="18" t="s">
        <v>227</v>
      </c>
      <c r="D3474" s="18">
        <v>54</v>
      </c>
      <c r="E3474" s="18" t="s">
        <v>44</v>
      </c>
      <c r="F3474" s="18" t="s">
        <v>36</v>
      </c>
      <c r="G3474" s="18">
        <v>5</v>
      </c>
    </row>
    <row r="3475" spans="1:7" x14ac:dyDescent="0.2">
      <c r="A3475" s="18" t="s">
        <v>91</v>
      </c>
      <c r="B3475" s="18" t="s">
        <v>223</v>
      </c>
      <c r="C3475" s="18" t="s">
        <v>227</v>
      </c>
      <c r="D3475" s="18">
        <v>55</v>
      </c>
      <c r="E3475" s="18" t="s">
        <v>79</v>
      </c>
      <c r="F3475" s="18" t="s">
        <v>36</v>
      </c>
      <c r="G3475" s="18">
        <v>20</v>
      </c>
    </row>
    <row r="3476" spans="1:7" x14ac:dyDescent="0.2">
      <c r="A3476" s="18" t="s">
        <v>91</v>
      </c>
      <c r="B3476" s="18" t="s">
        <v>223</v>
      </c>
      <c r="C3476" s="18" t="s">
        <v>227</v>
      </c>
      <c r="D3476" s="18">
        <v>56</v>
      </c>
      <c r="E3476" s="18" t="s">
        <v>64</v>
      </c>
      <c r="F3476" s="18" t="s">
        <v>36</v>
      </c>
      <c r="G3476" s="18">
        <v>88</v>
      </c>
    </row>
    <row r="3477" spans="1:7" x14ac:dyDescent="0.2">
      <c r="A3477" s="18" t="s">
        <v>91</v>
      </c>
      <c r="B3477" s="18" t="s">
        <v>223</v>
      </c>
      <c r="C3477" s="18" t="s">
        <v>227</v>
      </c>
      <c r="D3477" s="18">
        <v>60</v>
      </c>
      <c r="E3477" s="18" t="s">
        <v>40</v>
      </c>
      <c r="F3477" s="18" t="s">
        <v>36</v>
      </c>
      <c r="G3477" s="18">
        <v>6</v>
      </c>
    </row>
    <row r="3478" spans="1:7" x14ac:dyDescent="0.2">
      <c r="A3478" s="18" t="s">
        <v>91</v>
      </c>
      <c r="B3478" s="18" t="s">
        <v>223</v>
      </c>
      <c r="C3478" s="18" t="s">
        <v>227</v>
      </c>
      <c r="D3478" s="18">
        <v>61</v>
      </c>
      <c r="E3478" s="18" t="s">
        <v>41</v>
      </c>
      <c r="F3478" s="18" t="s">
        <v>36</v>
      </c>
      <c r="G3478" s="18">
        <v>65</v>
      </c>
    </row>
    <row r="3479" spans="1:7" x14ac:dyDescent="0.2">
      <c r="A3479" s="18" t="s">
        <v>91</v>
      </c>
      <c r="B3479" s="18" t="s">
        <v>223</v>
      </c>
      <c r="C3479" s="18" t="s">
        <v>227</v>
      </c>
      <c r="D3479" s="18">
        <v>62</v>
      </c>
      <c r="E3479" s="18" t="s">
        <v>42</v>
      </c>
      <c r="F3479" s="18" t="s">
        <v>36</v>
      </c>
      <c r="G3479" s="18">
        <v>1</v>
      </c>
    </row>
    <row r="3480" spans="1:7" x14ac:dyDescent="0.2">
      <c r="A3480" s="18" t="s">
        <v>91</v>
      </c>
      <c r="B3480" s="18" t="s">
        <v>223</v>
      </c>
      <c r="C3480" s="18" t="s">
        <v>227</v>
      </c>
      <c r="D3480" s="18">
        <v>63</v>
      </c>
      <c r="E3480" s="18" t="s">
        <v>43</v>
      </c>
      <c r="F3480" s="18" t="s">
        <v>36</v>
      </c>
      <c r="G3480" s="18">
        <v>2</v>
      </c>
    </row>
    <row r="3481" spans="1:7" x14ac:dyDescent="0.2">
      <c r="A3481" s="18" t="s">
        <v>91</v>
      </c>
      <c r="B3481" s="18" t="s">
        <v>223</v>
      </c>
      <c r="C3481" s="18" t="s">
        <v>227</v>
      </c>
      <c r="D3481" s="18">
        <v>65</v>
      </c>
      <c r="E3481" s="18" t="s">
        <v>79</v>
      </c>
      <c r="F3481" s="18" t="s">
        <v>36</v>
      </c>
      <c r="G3481" s="18">
        <v>4</v>
      </c>
    </row>
    <row r="3482" spans="1:7" x14ac:dyDescent="0.2">
      <c r="A3482" s="18" t="s">
        <v>91</v>
      </c>
      <c r="B3482" s="18" t="s">
        <v>223</v>
      </c>
      <c r="C3482" s="18" t="s">
        <v>227</v>
      </c>
      <c r="D3482" s="18">
        <v>66</v>
      </c>
      <c r="E3482" s="18" t="s">
        <v>64</v>
      </c>
      <c r="F3482" s="18" t="s">
        <v>36</v>
      </c>
      <c r="G3482" s="18">
        <v>6</v>
      </c>
    </row>
    <row r="3483" spans="1:7" x14ac:dyDescent="0.2">
      <c r="A3483" s="18" t="s">
        <v>91</v>
      </c>
      <c r="B3483" s="18" t="s">
        <v>223</v>
      </c>
      <c r="C3483" s="18" t="s">
        <v>227</v>
      </c>
      <c r="D3483" s="18">
        <v>70</v>
      </c>
      <c r="E3483" s="18" t="s">
        <v>40</v>
      </c>
      <c r="F3483" s="18" t="s">
        <v>36</v>
      </c>
      <c r="G3483" s="18">
        <v>148</v>
      </c>
    </row>
    <row r="3484" spans="1:7" x14ac:dyDescent="0.2">
      <c r="A3484" s="18" t="s">
        <v>91</v>
      </c>
      <c r="B3484" s="18" t="s">
        <v>223</v>
      </c>
      <c r="C3484" s="18" t="s">
        <v>227</v>
      </c>
      <c r="D3484" s="18">
        <v>71</v>
      </c>
      <c r="E3484" s="18" t="s">
        <v>41</v>
      </c>
      <c r="F3484" s="18" t="s">
        <v>36</v>
      </c>
      <c r="G3484" s="18">
        <v>3341</v>
      </c>
    </row>
    <row r="3485" spans="1:7" x14ac:dyDescent="0.2">
      <c r="A3485" s="18" t="s">
        <v>91</v>
      </c>
      <c r="B3485" s="18" t="s">
        <v>223</v>
      </c>
      <c r="C3485" s="18" t="s">
        <v>227</v>
      </c>
      <c r="D3485" s="18">
        <v>72</v>
      </c>
      <c r="E3485" s="18" t="s">
        <v>42</v>
      </c>
      <c r="F3485" s="18" t="s">
        <v>36</v>
      </c>
      <c r="G3485" s="18">
        <v>71</v>
      </c>
    </row>
    <row r="3486" spans="1:7" x14ac:dyDescent="0.2">
      <c r="A3486" s="18" t="s">
        <v>91</v>
      </c>
      <c r="B3486" s="18" t="s">
        <v>223</v>
      </c>
      <c r="C3486" s="18" t="s">
        <v>227</v>
      </c>
      <c r="D3486" s="18">
        <v>73</v>
      </c>
      <c r="E3486" s="18" t="s">
        <v>43</v>
      </c>
      <c r="F3486" s="18" t="s">
        <v>36</v>
      </c>
      <c r="G3486" s="18">
        <v>20</v>
      </c>
    </row>
    <row r="3487" spans="1:7" x14ac:dyDescent="0.2">
      <c r="A3487" s="18" t="s">
        <v>91</v>
      </c>
      <c r="B3487" s="18" t="s">
        <v>223</v>
      </c>
      <c r="C3487" s="18" t="s">
        <v>227</v>
      </c>
      <c r="D3487" s="18">
        <v>74</v>
      </c>
      <c r="E3487" s="18" t="s">
        <v>44</v>
      </c>
      <c r="F3487" s="18" t="s">
        <v>36</v>
      </c>
      <c r="G3487" s="18">
        <v>7</v>
      </c>
    </row>
    <row r="3488" spans="1:7" x14ac:dyDescent="0.2">
      <c r="A3488" s="18" t="s">
        <v>91</v>
      </c>
      <c r="B3488" s="18" t="s">
        <v>223</v>
      </c>
      <c r="C3488" s="18" t="s">
        <v>227</v>
      </c>
      <c r="D3488" s="18">
        <v>75</v>
      </c>
      <c r="E3488" s="18" t="s">
        <v>79</v>
      </c>
      <c r="F3488" s="18" t="s">
        <v>36</v>
      </c>
      <c r="G3488" s="18">
        <v>188</v>
      </c>
    </row>
    <row r="3489" spans="1:7" x14ac:dyDescent="0.2">
      <c r="A3489" s="18" t="s">
        <v>91</v>
      </c>
      <c r="B3489" s="18" t="s">
        <v>223</v>
      </c>
      <c r="C3489" s="18" t="s">
        <v>227</v>
      </c>
      <c r="D3489" s="18">
        <v>76</v>
      </c>
      <c r="E3489" s="18" t="s">
        <v>64</v>
      </c>
      <c r="F3489" s="18" t="s">
        <v>36</v>
      </c>
      <c r="G3489" s="18">
        <v>337</v>
      </c>
    </row>
    <row r="3490" spans="1:7" x14ac:dyDescent="0.2">
      <c r="A3490" s="18" t="s">
        <v>91</v>
      </c>
      <c r="B3490" s="18" t="s">
        <v>223</v>
      </c>
      <c r="C3490" s="18" t="s">
        <v>227</v>
      </c>
      <c r="D3490" s="18">
        <v>80</v>
      </c>
      <c r="E3490" s="18" t="s">
        <v>168</v>
      </c>
      <c r="F3490" s="18" t="s">
        <v>36</v>
      </c>
      <c r="G3490" s="18">
        <v>315</v>
      </c>
    </row>
    <row r="3491" spans="1:7" x14ac:dyDescent="0.2">
      <c r="A3491" s="18" t="s">
        <v>91</v>
      </c>
      <c r="B3491" s="18" t="s">
        <v>223</v>
      </c>
      <c r="C3491" s="18" t="s">
        <v>227</v>
      </c>
      <c r="D3491" s="18">
        <v>81</v>
      </c>
      <c r="E3491" s="18" t="s">
        <v>46</v>
      </c>
      <c r="F3491" s="18" t="s">
        <v>36</v>
      </c>
      <c r="G3491" s="18">
        <v>1186</v>
      </c>
    </row>
    <row r="3492" spans="1:7" x14ac:dyDescent="0.2">
      <c r="A3492" s="18" t="s">
        <v>91</v>
      </c>
      <c r="B3492" s="18" t="s">
        <v>223</v>
      </c>
      <c r="C3492" s="18" t="s">
        <v>227</v>
      </c>
      <c r="D3492" s="18">
        <v>82</v>
      </c>
      <c r="E3492" s="18" t="s">
        <v>47</v>
      </c>
      <c r="F3492" s="18" t="s">
        <v>36</v>
      </c>
      <c r="G3492" s="18">
        <v>715</v>
      </c>
    </row>
    <row r="3493" spans="1:7" x14ac:dyDescent="0.2">
      <c r="A3493" s="18" t="s">
        <v>91</v>
      </c>
      <c r="B3493" s="18" t="s">
        <v>223</v>
      </c>
      <c r="C3493" s="18" t="s">
        <v>227</v>
      </c>
      <c r="D3493" s="18">
        <v>83</v>
      </c>
      <c r="E3493" s="18" t="s">
        <v>48</v>
      </c>
      <c r="F3493" s="18" t="s">
        <v>36</v>
      </c>
      <c r="G3493" s="18">
        <v>2572</v>
      </c>
    </row>
    <row r="3494" spans="1:7" x14ac:dyDescent="0.2">
      <c r="A3494" s="18" t="s">
        <v>91</v>
      </c>
      <c r="B3494" s="18" t="s">
        <v>223</v>
      </c>
      <c r="C3494" s="18" t="s">
        <v>227</v>
      </c>
      <c r="D3494" s="18">
        <v>84</v>
      </c>
      <c r="E3494" s="18" t="s">
        <v>49</v>
      </c>
      <c r="F3494" s="18" t="s">
        <v>36</v>
      </c>
      <c r="G3494" s="18">
        <v>176</v>
      </c>
    </row>
    <row r="3495" spans="1:7" x14ac:dyDescent="0.2">
      <c r="A3495" s="18" t="s">
        <v>91</v>
      </c>
      <c r="B3495" s="18" t="s">
        <v>223</v>
      </c>
      <c r="C3495" s="18" t="s">
        <v>227</v>
      </c>
      <c r="D3495" s="18">
        <v>85</v>
      </c>
      <c r="E3495" s="18" t="s">
        <v>64</v>
      </c>
      <c r="F3495" s="18" t="s">
        <v>36</v>
      </c>
      <c r="G3495" s="18">
        <v>256</v>
      </c>
    </row>
    <row r="3496" spans="1:7" x14ac:dyDescent="0.2">
      <c r="A3496" s="18" t="s">
        <v>91</v>
      </c>
      <c r="B3496" s="18" t="s">
        <v>223</v>
      </c>
      <c r="C3496" s="18" t="s">
        <v>227</v>
      </c>
      <c r="D3496" s="18">
        <v>90</v>
      </c>
      <c r="E3496" s="18" t="s">
        <v>169</v>
      </c>
      <c r="F3496" s="18" t="s">
        <v>36</v>
      </c>
      <c r="G3496" s="18">
        <v>178</v>
      </c>
    </row>
    <row r="3497" spans="1:7" x14ac:dyDescent="0.2">
      <c r="A3497" s="18" t="s">
        <v>91</v>
      </c>
      <c r="B3497" s="18" t="s">
        <v>223</v>
      </c>
      <c r="C3497" s="18" t="s">
        <v>227</v>
      </c>
      <c r="D3497" s="18">
        <v>91</v>
      </c>
      <c r="E3497" s="18" t="s">
        <v>51</v>
      </c>
      <c r="F3497" s="18" t="s">
        <v>36</v>
      </c>
      <c r="G3497" s="18">
        <v>67</v>
      </c>
    </row>
    <row r="3498" spans="1:7" x14ac:dyDescent="0.2">
      <c r="A3498" s="18" t="s">
        <v>91</v>
      </c>
      <c r="B3498" s="18" t="s">
        <v>223</v>
      </c>
      <c r="C3498" s="18" t="s">
        <v>227</v>
      </c>
      <c r="D3498" s="18">
        <v>92</v>
      </c>
      <c r="E3498" s="18" t="s">
        <v>170</v>
      </c>
      <c r="F3498" s="18" t="s">
        <v>36</v>
      </c>
      <c r="G3498" s="18">
        <v>8</v>
      </c>
    </row>
    <row r="3499" spans="1:7" x14ac:dyDescent="0.2">
      <c r="A3499" s="18" t="s">
        <v>91</v>
      </c>
      <c r="B3499" s="18" t="s">
        <v>223</v>
      </c>
      <c r="C3499" s="18" t="s">
        <v>227</v>
      </c>
      <c r="D3499" s="18">
        <v>93</v>
      </c>
      <c r="E3499" s="18" t="s">
        <v>75</v>
      </c>
      <c r="F3499" s="18" t="s">
        <v>36</v>
      </c>
      <c r="G3499" s="18">
        <v>16</v>
      </c>
    </row>
    <row r="3500" spans="1:7" x14ac:dyDescent="0.2">
      <c r="A3500" s="18" t="s">
        <v>91</v>
      </c>
      <c r="B3500" s="18" t="s">
        <v>223</v>
      </c>
      <c r="C3500" s="18" t="s">
        <v>227</v>
      </c>
      <c r="D3500" s="18">
        <v>94</v>
      </c>
      <c r="E3500" s="18" t="s">
        <v>80</v>
      </c>
      <c r="F3500" s="18" t="s">
        <v>36</v>
      </c>
      <c r="G3500" s="18">
        <v>70</v>
      </c>
    </row>
    <row r="3501" spans="1:7" x14ac:dyDescent="0.2">
      <c r="A3501" s="18" t="s">
        <v>91</v>
      </c>
      <c r="B3501" s="18" t="s">
        <v>223</v>
      </c>
      <c r="C3501" s="18" t="s">
        <v>227</v>
      </c>
      <c r="D3501" s="18">
        <v>95</v>
      </c>
      <c r="E3501" s="18" t="s">
        <v>64</v>
      </c>
      <c r="F3501" s="18" t="s">
        <v>36</v>
      </c>
      <c r="G3501" s="18">
        <v>148</v>
      </c>
    </row>
    <row r="3502" spans="1:7" x14ac:dyDescent="0.2">
      <c r="A3502" s="18" t="s">
        <v>91</v>
      </c>
      <c r="B3502" s="18" t="s">
        <v>228</v>
      </c>
      <c r="C3502" s="18" t="s">
        <v>229</v>
      </c>
      <c r="D3502" s="18">
        <v>10</v>
      </c>
      <c r="E3502" s="18" t="s">
        <v>32</v>
      </c>
      <c r="F3502" s="18" t="s">
        <v>33</v>
      </c>
      <c r="G3502" s="18">
        <v>447</v>
      </c>
    </row>
    <row r="3503" spans="1:7" x14ac:dyDescent="0.2">
      <c r="A3503" s="18" t="s">
        <v>91</v>
      </c>
      <c r="B3503" s="18" t="s">
        <v>228</v>
      </c>
      <c r="C3503" s="18" t="s">
        <v>229</v>
      </c>
      <c r="D3503" s="18">
        <v>100</v>
      </c>
      <c r="E3503" s="18" t="s">
        <v>167</v>
      </c>
      <c r="F3503" s="18" t="s">
        <v>36</v>
      </c>
      <c r="G3503" s="18">
        <v>3084</v>
      </c>
    </row>
    <row r="3504" spans="1:7" x14ac:dyDescent="0.2">
      <c r="A3504" s="18" t="s">
        <v>91</v>
      </c>
      <c r="B3504" s="18" t="s">
        <v>228</v>
      </c>
      <c r="C3504" s="18" t="s">
        <v>229</v>
      </c>
      <c r="D3504" s="18">
        <v>11</v>
      </c>
      <c r="E3504" s="18" t="s">
        <v>134</v>
      </c>
      <c r="F3504" s="18" t="s">
        <v>33</v>
      </c>
      <c r="G3504" s="18">
        <v>171</v>
      </c>
    </row>
    <row r="3505" spans="1:7" x14ac:dyDescent="0.2">
      <c r="A3505" s="18" t="s">
        <v>91</v>
      </c>
      <c r="B3505" s="18" t="s">
        <v>228</v>
      </c>
      <c r="C3505" s="18" t="s">
        <v>229</v>
      </c>
      <c r="D3505" s="18">
        <v>110</v>
      </c>
      <c r="E3505" s="18" t="s">
        <v>54</v>
      </c>
      <c r="F3505" s="18" t="s">
        <v>55</v>
      </c>
      <c r="G3505" s="18">
        <v>239</v>
      </c>
    </row>
    <row r="3506" spans="1:7" x14ac:dyDescent="0.2">
      <c r="A3506" s="18" t="s">
        <v>91</v>
      </c>
      <c r="B3506" s="18" t="s">
        <v>228</v>
      </c>
      <c r="C3506" s="18" t="s">
        <v>229</v>
      </c>
      <c r="D3506" s="18">
        <v>111</v>
      </c>
      <c r="E3506" s="18" t="s">
        <v>56</v>
      </c>
      <c r="F3506" s="18" t="s">
        <v>55</v>
      </c>
      <c r="G3506" s="18">
        <v>535</v>
      </c>
    </row>
    <row r="3507" spans="1:7" x14ac:dyDescent="0.2">
      <c r="A3507" s="18" t="s">
        <v>91</v>
      </c>
      <c r="B3507" s="18" t="s">
        <v>228</v>
      </c>
      <c r="C3507" s="18" t="s">
        <v>229</v>
      </c>
      <c r="D3507" s="18">
        <v>112</v>
      </c>
      <c r="E3507" s="18" t="s">
        <v>57</v>
      </c>
      <c r="F3507" s="18" t="s">
        <v>55</v>
      </c>
      <c r="G3507" s="18">
        <v>434</v>
      </c>
    </row>
    <row r="3508" spans="1:7" x14ac:dyDescent="0.2">
      <c r="A3508" s="18" t="s">
        <v>91</v>
      </c>
      <c r="B3508" s="18" t="s">
        <v>228</v>
      </c>
      <c r="C3508" s="18" t="s">
        <v>229</v>
      </c>
      <c r="D3508" s="18">
        <v>113</v>
      </c>
      <c r="E3508" s="18" t="s">
        <v>73</v>
      </c>
      <c r="F3508" s="18" t="s">
        <v>55</v>
      </c>
      <c r="G3508" s="18">
        <v>692</v>
      </c>
    </row>
    <row r="3509" spans="1:7" x14ac:dyDescent="0.2">
      <c r="A3509" s="18" t="s">
        <v>91</v>
      </c>
      <c r="B3509" s="18" t="s">
        <v>228</v>
      </c>
      <c r="C3509" s="18" t="s">
        <v>229</v>
      </c>
      <c r="D3509" s="18">
        <v>120</v>
      </c>
      <c r="E3509" s="18" t="s">
        <v>58</v>
      </c>
      <c r="F3509" s="18" t="s">
        <v>55</v>
      </c>
      <c r="G3509" s="18">
        <v>498</v>
      </c>
    </row>
    <row r="3510" spans="1:7" x14ac:dyDescent="0.2">
      <c r="A3510" s="18" t="s">
        <v>91</v>
      </c>
      <c r="B3510" s="18" t="s">
        <v>228</v>
      </c>
      <c r="C3510" s="18" t="s">
        <v>229</v>
      </c>
      <c r="D3510" s="18">
        <v>121</v>
      </c>
      <c r="E3510" s="18" t="s">
        <v>59</v>
      </c>
      <c r="F3510" s="18" t="s">
        <v>55</v>
      </c>
      <c r="G3510" s="18">
        <v>1257</v>
      </c>
    </row>
    <row r="3511" spans="1:7" x14ac:dyDescent="0.2">
      <c r="A3511" s="18" t="s">
        <v>91</v>
      </c>
      <c r="B3511" s="18" t="s">
        <v>228</v>
      </c>
      <c r="C3511" s="18" t="s">
        <v>229</v>
      </c>
      <c r="D3511" s="18">
        <v>122</v>
      </c>
      <c r="E3511" s="18" t="s">
        <v>74</v>
      </c>
      <c r="F3511" s="18" t="s">
        <v>55</v>
      </c>
      <c r="G3511" s="18">
        <v>164</v>
      </c>
    </row>
    <row r="3512" spans="1:7" x14ac:dyDescent="0.2">
      <c r="A3512" s="18" t="s">
        <v>91</v>
      </c>
      <c r="B3512" s="18" t="s">
        <v>228</v>
      </c>
      <c r="C3512" s="18" t="s">
        <v>229</v>
      </c>
      <c r="D3512" s="18">
        <v>123</v>
      </c>
      <c r="E3512" s="18" t="s">
        <v>75</v>
      </c>
      <c r="F3512" s="18" t="s">
        <v>55</v>
      </c>
      <c r="G3512" s="18">
        <v>1294</v>
      </c>
    </row>
    <row r="3513" spans="1:7" x14ac:dyDescent="0.2">
      <c r="A3513" s="18" t="s">
        <v>91</v>
      </c>
      <c r="B3513" s="18" t="s">
        <v>228</v>
      </c>
      <c r="C3513" s="18" t="s">
        <v>229</v>
      </c>
      <c r="D3513" s="18">
        <v>13</v>
      </c>
      <c r="E3513" s="18" t="s">
        <v>135</v>
      </c>
      <c r="F3513" s="18" t="s">
        <v>33</v>
      </c>
      <c r="G3513" s="18">
        <v>871</v>
      </c>
    </row>
    <row r="3514" spans="1:7" x14ac:dyDescent="0.2">
      <c r="A3514" s="18" t="s">
        <v>91</v>
      </c>
      <c r="B3514" s="18" t="s">
        <v>228</v>
      </c>
      <c r="C3514" s="18" t="s">
        <v>229</v>
      </c>
      <c r="D3514" s="18">
        <v>130</v>
      </c>
      <c r="E3514" s="18" t="s">
        <v>60</v>
      </c>
      <c r="F3514" s="18" t="s">
        <v>55</v>
      </c>
      <c r="G3514" s="18">
        <v>2893</v>
      </c>
    </row>
    <row r="3515" spans="1:7" x14ac:dyDescent="0.2">
      <c r="A3515" s="18" t="s">
        <v>91</v>
      </c>
      <c r="B3515" s="18" t="s">
        <v>228</v>
      </c>
      <c r="C3515" s="18" t="s">
        <v>229</v>
      </c>
      <c r="D3515" s="18">
        <v>131</v>
      </c>
      <c r="E3515" s="18" t="s">
        <v>61</v>
      </c>
      <c r="F3515" s="18" t="s">
        <v>55</v>
      </c>
      <c r="G3515" s="18">
        <v>22</v>
      </c>
    </row>
    <row r="3516" spans="1:7" x14ac:dyDescent="0.2">
      <c r="A3516" s="18" t="s">
        <v>91</v>
      </c>
      <c r="B3516" s="18" t="s">
        <v>228</v>
      </c>
      <c r="C3516" s="18" t="s">
        <v>229</v>
      </c>
      <c r="D3516" s="18">
        <v>132</v>
      </c>
      <c r="E3516" s="18" t="s">
        <v>46</v>
      </c>
      <c r="F3516" s="18" t="s">
        <v>55</v>
      </c>
      <c r="G3516" s="18">
        <v>746</v>
      </c>
    </row>
    <row r="3517" spans="1:7" x14ac:dyDescent="0.2">
      <c r="A3517" s="18" t="s">
        <v>91</v>
      </c>
      <c r="B3517" s="18" t="s">
        <v>228</v>
      </c>
      <c r="C3517" s="18" t="s">
        <v>229</v>
      </c>
      <c r="D3517" s="18">
        <v>133</v>
      </c>
      <c r="E3517" s="18" t="s">
        <v>62</v>
      </c>
      <c r="F3517" s="18" t="s">
        <v>55</v>
      </c>
      <c r="G3517" s="18">
        <v>344</v>
      </c>
    </row>
    <row r="3518" spans="1:7" x14ac:dyDescent="0.2">
      <c r="A3518" s="18" t="s">
        <v>91</v>
      </c>
      <c r="B3518" s="18" t="s">
        <v>228</v>
      </c>
      <c r="C3518" s="18" t="s">
        <v>229</v>
      </c>
      <c r="D3518" s="18">
        <v>134</v>
      </c>
      <c r="E3518" s="18" t="s">
        <v>76</v>
      </c>
      <c r="F3518" s="18" t="s">
        <v>55</v>
      </c>
      <c r="G3518" s="18">
        <v>523</v>
      </c>
    </row>
    <row r="3519" spans="1:7" x14ac:dyDescent="0.2">
      <c r="A3519" s="18" t="s">
        <v>91</v>
      </c>
      <c r="B3519" s="18" t="s">
        <v>228</v>
      </c>
      <c r="C3519" s="18" t="s">
        <v>229</v>
      </c>
      <c r="D3519" s="18">
        <v>135</v>
      </c>
      <c r="E3519" s="18" t="s">
        <v>79</v>
      </c>
      <c r="F3519" s="18" t="s">
        <v>55</v>
      </c>
      <c r="G3519" s="18">
        <v>65</v>
      </c>
    </row>
    <row r="3520" spans="1:7" x14ac:dyDescent="0.2">
      <c r="A3520" s="18" t="s">
        <v>91</v>
      </c>
      <c r="B3520" s="18" t="s">
        <v>228</v>
      </c>
      <c r="C3520" s="18" t="s">
        <v>229</v>
      </c>
      <c r="D3520" s="18">
        <v>14</v>
      </c>
      <c r="E3520" s="18" t="s">
        <v>75</v>
      </c>
      <c r="F3520" s="18" t="s">
        <v>33</v>
      </c>
      <c r="G3520" s="18">
        <v>8</v>
      </c>
    </row>
    <row r="3521" spans="1:7" x14ac:dyDescent="0.2">
      <c r="A3521" s="18" t="s">
        <v>91</v>
      </c>
      <c r="B3521" s="18" t="s">
        <v>228</v>
      </c>
      <c r="C3521" s="18" t="s">
        <v>229</v>
      </c>
      <c r="D3521" s="18">
        <v>140</v>
      </c>
      <c r="E3521" s="18" t="s">
        <v>63</v>
      </c>
      <c r="F3521" s="18" t="s">
        <v>55</v>
      </c>
      <c r="G3521" s="18">
        <v>158</v>
      </c>
    </row>
    <row r="3522" spans="1:7" x14ac:dyDescent="0.2">
      <c r="A3522" s="18" t="s">
        <v>91</v>
      </c>
      <c r="B3522" s="18" t="s">
        <v>228</v>
      </c>
      <c r="C3522" s="18" t="s">
        <v>229</v>
      </c>
      <c r="D3522" s="18">
        <v>141</v>
      </c>
      <c r="E3522" s="18" t="s">
        <v>64</v>
      </c>
      <c r="F3522" s="18" t="s">
        <v>55</v>
      </c>
      <c r="G3522" s="18">
        <v>2259</v>
      </c>
    </row>
    <row r="3523" spans="1:7" x14ac:dyDescent="0.2">
      <c r="A3523" s="18" t="s">
        <v>91</v>
      </c>
      <c r="B3523" s="18" t="s">
        <v>228</v>
      </c>
      <c r="C3523" s="18" t="s">
        <v>229</v>
      </c>
      <c r="D3523" s="18">
        <v>142</v>
      </c>
      <c r="E3523" s="18" t="s">
        <v>117</v>
      </c>
      <c r="F3523" s="18" t="s">
        <v>55</v>
      </c>
      <c r="G3523" s="18">
        <v>1673</v>
      </c>
    </row>
    <row r="3524" spans="1:7" x14ac:dyDescent="0.2">
      <c r="A3524" s="18" t="s">
        <v>91</v>
      </c>
      <c r="B3524" s="18" t="s">
        <v>228</v>
      </c>
      <c r="C3524" s="18" t="s">
        <v>229</v>
      </c>
      <c r="D3524" s="18">
        <v>143</v>
      </c>
      <c r="E3524" s="18" t="s">
        <v>77</v>
      </c>
      <c r="F3524" s="18" t="s">
        <v>55</v>
      </c>
      <c r="G3524" s="18">
        <v>316</v>
      </c>
    </row>
    <row r="3525" spans="1:7" x14ac:dyDescent="0.2">
      <c r="A3525" s="18" t="s">
        <v>91</v>
      </c>
      <c r="B3525" s="18" t="s">
        <v>228</v>
      </c>
      <c r="C3525" s="18" t="s">
        <v>229</v>
      </c>
      <c r="D3525" s="18">
        <v>144</v>
      </c>
      <c r="E3525" s="18" t="s">
        <v>81</v>
      </c>
      <c r="F3525" s="18" t="s">
        <v>55</v>
      </c>
      <c r="G3525" s="18">
        <v>294</v>
      </c>
    </row>
    <row r="3526" spans="1:7" x14ac:dyDescent="0.2">
      <c r="A3526" s="18" t="s">
        <v>91</v>
      </c>
      <c r="B3526" s="18" t="s">
        <v>228</v>
      </c>
      <c r="C3526" s="18" t="s">
        <v>229</v>
      </c>
      <c r="D3526" s="18">
        <v>15</v>
      </c>
      <c r="E3526" s="18" t="s">
        <v>64</v>
      </c>
      <c r="F3526" s="18" t="s">
        <v>33</v>
      </c>
      <c r="G3526" s="18">
        <v>79</v>
      </c>
    </row>
    <row r="3527" spans="1:7" x14ac:dyDescent="0.2">
      <c r="A3527" s="18" t="s">
        <v>91</v>
      </c>
      <c r="B3527" s="18" t="s">
        <v>228</v>
      </c>
      <c r="C3527" s="18" t="s">
        <v>229</v>
      </c>
      <c r="D3527" s="18">
        <v>20</v>
      </c>
      <c r="E3527" s="18" t="s">
        <v>35</v>
      </c>
      <c r="F3527" s="18" t="s">
        <v>36</v>
      </c>
      <c r="G3527" s="18">
        <v>3729</v>
      </c>
    </row>
    <row r="3528" spans="1:7" x14ac:dyDescent="0.2">
      <c r="A3528" s="18" t="s">
        <v>91</v>
      </c>
      <c r="B3528" s="18" t="s">
        <v>228</v>
      </c>
      <c r="C3528" s="18" t="s">
        <v>229</v>
      </c>
      <c r="D3528" s="18">
        <v>21</v>
      </c>
      <c r="E3528" s="18" t="s">
        <v>37</v>
      </c>
      <c r="F3528" s="18" t="s">
        <v>36</v>
      </c>
      <c r="G3528" s="18">
        <v>2653</v>
      </c>
    </row>
    <row r="3529" spans="1:7" x14ac:dyDescent="0.2">
      <c r="A3529" s="18" t="s">
        <v>91</v>
      </c>
      <c r="B3529" s="18" t="s">
        <v>228</v>
      </c>
      <c r="C3529" s="18" t="s">
        <v>229</v>
      </c>
      <c r="D3529" s="18">
        <v>22</v>
      </c>
      <c r="E3529" s="18" t="s">
        <v>38</v>
      </c>
      <c r="F3529" s="18" t="s">
        <v>36</v>
      </c>
      <c r="G3529" s="18">
        <v>1749</v>
      </c>
    </row>
    <row r="3530" spans="1:7" x14ac:dyDescent="0.2">
      <c r="A3530" s="18" t="s">
        <v>91</v>
      </c>
      <c r="B3530" s="18" t="s">
        <v>228</v>
      </c>
      <c r="C3530" s="18" t="s">
        <v>229</v>
      </c>
      <c r="D3530" s="18">
        <v>23</v>
      </c>
      <c r="E3530" s="18" t="s">
        <v>39</v>
      </c>
      <c r="F3530" s="18" t="s">
        <v>36</v>
      </c>
      <c r="G3530" s="18">
        <v>9465</v>
      </c>
    </row>
    <row r="3531" spans="1:7" x14ac:dyDescent="0.2">
      <c r="A3531" s="18" t="s">
        <v>91</v>
      </c>
      <c r="B3531" s="18" t="s">
        <v>228</v>
      </c>
      <c r="C3531" s="18" t="s">
        <v>229</v>
      </c>
      <c r="D3531" s="18">
        <v>24</v>
      </c>
      <c r="E3531" s="18" t="s">
        <v>64</v>
      </c>
      <c r="F3531" s="18" t="s">
        <v>36</v>
      </c>
      <c r="G3531" s="18">
        <v>1005</v>
      </c>
    </row>
    <row r="3532" spans="1:7" x14ac:dyDescent="0.2">
      <c r="A3532" s="18" t="s">
        <v>91</v>
      </c>
      <c r="B3532" s="18" t="s">
        <v>228</v>
      </c>
      <c r="C3532" s="18" t="s">
        <v>229</v>
      </c>
      <c r="D3532" s="18">
        <v>25</v>
      </c>
      <c r="E3532" s="18" t="s">
        <v>35</v>
      </c>
      <c r="F3532" s="18" t="s">
        <v>36</v>
      </c>
      <c r="G3532" s="18">
        <v>28</v>
      </c>
    </row>
    <row r="3533" spans="1:7" x14ac:dyDescent="0.2">
      <c r="A3533" s="18" t="s">
        <v>91</v>
      </c>
      <c r="B3533" s="18" t="s">
        <v>228</v>
      </c>
      <c r="C3533" s="18" t="s">
        <v>229</v>
      </c>
      <c r="D3533" s="18">
        <v>26</v>
      </c>
      <c r="E3533" s="18" t="s">
        <v>64</v>
      </c>
      <c r="F3533" s="18" t="s">
        <v>36</v>
      </c>
      <c r="G3533" s="18">
        <v>8</v>
      </c>
    </row>
    <row r="3534" spans="1:7" x14ac:dyDescent="0.2">
      <c r="A3534" s="18" t="s">
        <v>91</v>
      </c>
      <c r="B3534" s="18" t="s">
        <v>228</v>
      </c>
      <c r="C3534" s="18" t="s">
        <v>229</v>
      </c>
      <c r="D3534" s="18">
        <v>30</v>
      </c>
      <c r="E3534" s="18" t="s">
        <v>40</v>
      </c>
      <c r="F3534" s="18" t="s">
        <v>36</v>
      </c>
      <c r="G3534" s="18">
        <v>349</v>
      </c>
    </row>
    <row r="3535" spans="1:7" x14ac:dyDescent="0.2">
      <c r="A3535" s="18" t="s">
        <v>91</v>
      </c>
      <c r="B3535" s="18" t="s">
        <v>228</v>
      </c>
      <c r="C3535" s="18" t="s">
        <v>229</v>
      </c>
      <c r="D3535" s="18">
        <v>31</v>
      </c>
      <c r="E3535" s="18" t="s">
        <v>41</v>
      </c>
      <c r="F3535" s="18" t="s">
        <v>36</v>
      </c>
      <c r="G3535" s="18">
        <v>5675</v>
      </c>
    </row>
    <row r="3536" spans="1:7" x14ac:dyDescent="0.2">
      <c r="A3536" s="18" t="s">
        <v>91</v>
      </c>
      <c r="B3536" s="18" t="s">
        <v>228</v>
      </c>
      <c r="C3536" s="18" t="s">
        <v>229</v>
      </c>
      <c r="D3536" s="18">
        <v>32</v>
      </c>
      <c r="E3536" s="18" t="s">
        <v>42</v>
      </c>
      <c r="F3536" s="18" t="s">
        <v>36</v>
      </c>
      <c r="G3536" s="18">
        <v>97</v>
      </c>
    </row>
    <row r="3537" spans="1:7" x14ac:dyDescent="0.2">
      <c r="A3537" s="18" t="s">
        <v>91</v>
      </c>
      <c r="B3537" s="18" t="s">
        <v>228</v>
      </c>
      <c r="C3537" s="18" t="s">
        <v>229</v>
      </c>
      <c r="D3537" s="18">
        <v>33</v>
      </c>
      <c r="E3537" s="18" t="s">
        <v>43</v>
      </c>
      <c r="F3537" s="18" t="s">
        <v>36</v>
      </c>
      <c r="G3537" s="18">
        <v>64</v>
      </c>
    </row>
    <row r="3538" spans="1:7" x14ac:dyDescent="0.2">
      <c r="A3538" s="18" t="s">
        <v>91</v>
      </c>
      <c r="B3538" s="18" t="s">
        <v>228</v>
      </c>
      <c r="C3538" s="18" t="s">
        <v>229</v>
      </c>
      <c r="D3538" s="18">
        <v>34</v>
      </c>
      <c r="E3538" s="18" t="s">
        <v>44</v>
      </c>
      <c r="F3538" s="18" t="s">
        <v>36</v>
      </c>
      <c r="G3538" s="18">
        <v>24</v>
      </c>
    </row>
    <row r="3539" spans="1:7" x14ac:dyDescent="0.2">
      <c r="A3539" s="18" t="s">
        <v>91</v>
      </c>
      <c r="B3539" s="18" t="s">
        <v>228</v>
      </c>
      <c r="C3539" s="18" t="s">
        <v>229</v>
      </c>
      <c r="D3539" s="18">
        <v>35</v>
      </c>
      <c r="E3539" s="18" t="s">
        <v>79</v>
      </c>
      <c r="F3539" s="18" t="s">
        <v>36</v>
      </c>
      <c r="G3539" s="18">
        <v>278</v>
      </c>
    </row>
    <row r="3540" spans="1:7" x14ac:dyDescent="0.2">
      <c r="A3540" s="18" t="s">
        <v>91</v>
      </c>
      <c r="B3540" s="18" t="s">
        <v>228</v>
      </c>
      <c r="C3540" s="18" t="s">
        <v>229</v>
      </c>
      <c r="D3540" s="18">
        <v>36</v>
      </c>
      <c r="E3540" s="18" t="s">
        <v>64</v>
      </c>
      <c r="F3540" s="18" t="s">
        <v>36</v>
      </c>
      <c r="G3540" s="18">
        <v>449</v>
      </c>
    </row>
    <row r="3541" spans="1:7" x14ac:dyDescent="0.2">
      <c r="A3541" s="18" t="s">
        <v>91</v>
      </c>
      <c r="B3541" s="18" t="s">
        <v>228</v>
      </c>
      <c r="C3541" s="18" t="s">
        <v>229</v>
      </c>
      <c r="D3541" s="18">
        <v>40</v>
      </c>
      <c r="E3541" s="18" t="s">
        <v>40</v>
      </c>
      <c r="F3541" s="18" t="s">
        <v>36</v>
      </c>
      <c r="G3541" s="18">
        <v>3</v>
      </c>
    </row>
    <row r="3542" spans="1:7" x14ac:dyDescent="0.2">
      <c r="A3542" s="18" t="s">
        <v>91</v>
      </c>
      <c r="B3542" s="18" t="s">
        <v>228</v>
      </c>
      <c r="C3542" s="18" t="s">
        <v>229</v>
      </c>
      <c r="D3542" s="18">
        <v>41</v>
      </c>
      <c r="E3542" s="18" t="s">
        <v>41</v>
      </c>
      <c r="F3542" s="18" t="s">
        <v>36</v>
      </c>
      <c r="G3542" s="18">
        <v>162</v>
      </c>
    </row>
    <row r="3543" spans="1:7" x14ac:dyDescent="0.2">
      <c r="A3543" s="18" t="s">
        <v>91</v>
      </c>
      <c r="B3543" s="18" t="s">
        <v>228</v>
      </c>
      <c r="C3543" s="18" t="s">
        <v>229</v>
      </c>
      <c r="D3543" s="18">
        <v>42</v>
      </c>
      <c r="E3543" s="18" t="s">
        <v>42</v>
      </c>
      <c r="F3543" s="18" t="s">
        <v>36</v>
      </c>
      <c r="G3543" s="18">
        <v>15</v>
      </c>
    </row>
    <row r="3544" spans="1:7" x14ac:dyDescent="0.2">
      <c r="A3544" s="18" t="s">
        <v>91</v>
      </c>
      <c r="B3544" s="18" t="s">
        <v>228</v>
      </c>
      <c r="C3544" s="18" t="s">
        <v>229</v>
      </c>
      <c r="D3544" s="18">
        <v>45</v>
      </c>
      <c r="E3544" s="18" t="s">
        <v>79</v>
      </c>
      <c r="F3544" s="18" t="s">
        <v>36</v>
      </c>
      <c r="G3544" s="18">
        <v>10</v>
      </c>
    </row>
    <row r="3545" spans="1:7" x14ac:dyDescent="0.2">
      <c r="A3545" s="18" t="s">
        <v>91</v>
      </c>
      <c r="B3545" s="18" t="s">
        <v>228</v>
      </c>
      <c r="C3545" s="18" t="s">
        <v>229</v>
      </c>
      <c r="D3545" s="18">
        <v>46</v>
      </c>
      <c r="E3545" s="18" t="s">
        <v>64</v>
      </c>
      <c r="F3545" s="18" t="s">
        <v>36</v>
      </c>
      <c r="G3545" s="18">
        <v>22</v>
      </c>
    </row>
    <row r="3546" spans="1:7" x14ac:dyDescent="0.2">
      <c r="A3546" s="18" t="s">
        <v>91</v>
      </c>
      <c r="B3546" s="18" t="s">
        <v>228</v>
      </c>
      <c r="C3546" s="18" t="s">
        <v>229</v>
      </c>
      <c r="D3546" s="18">
        <v>50</v>
      </c>
      <c r="E3546" s="18" t="s">
        <v>40</v>
      </c>
      <c r="F3546" s="18" t="s">
        <v>36</v>
      </c>
      <c r="G3546" s="18">
        <v>11</v>
      </c>
    </row>
    <row r="3547" spans="1:7" x14ac:dyDescent="0.2">
      <c r="A3547" s="18" t="s">
        <v>91</v>
      </c>
      <c r="B3547" s="18" t="s">
        <v>228</v>
      </c>
      <c r="C3547" s="18" t="s">
        <v>229</v>
      </c>
      <c r="D3547" s="18">
        <v>51</v>
      </c>
      <c r="E3547" s="18" t="s">
        <v>41</v>
      </c>
      <c r="F3547" s="18" t="s">
        <v>36</v>
      </c>
      <c r="G3547" s="18">
        <v>165</v>
      </c>
    </row>
    <row r="3548" spans="1:7" x14ac:dyDescent="0.2">
      <c r="A3548" s="18" t="s">
        <v>91</v>
      </c>
      <c r="B3548" s="18" t="s">
        <v>228</v>
      </c>
      <c r="C3548" s="18" t="s">
        <v>229</v>
      </c>
      <c r="D3548" s="18">
        <v>52</v>
      </c>
      <c r="E3548" s="18" t="s">
        <v>42</v>
      </c>
      <c r="F3548" s="18" t="s">
        <v>36</v>
      </c>
      <c r="G3548" s="18">
        <v>3</v>
      </c>
    </row>
    <row r="3549" spans="1:7" x14ac:dyDescent="0.2">
      <c r="A3549" s="18" t="s">
        <v>91</v>
      </c>
      <c r="B3549" s="18" t="s">
        <v>228</v>
      </c>
      <c r="C3549" s="18" t="s">
        <v>229</v>
      </c>
      <c r="D3549" s="18">
        <v>53</v>
      </c>
      <c r="E3549" s="18" t="s">
        <v>43</v>
      </c>
      <c r="F3549" s="18" t="s">
        <v>36</v>
      </c>
      <c r="G3549" s="18">
        <v>33</v>
      </c>
    </row>
    <row r="3550" spans="1:7" x14ac:dyDescent="0.2">
      <c r="A3550" s="18" t="s">
        <v>91</v>
      </c>
      <c r="B3550" s="18" t="s">
        <v>228</v>
      </c>
      <c r="C3550" s="18" t="s">
        <v>229</v>
      </c>
      <c r="D3550" s="18">
        <v>54</v>
      </c>
      <c r="E3550" s="18" t="s">
        <v>44</v>
      </c>
      <c r="F3550" s="18" t="s">
        <v>36</v>
      </c>
      <c r="G3550" s="18">
        <v>3</v>
      </c>
    </row>
    <row r="3551" spans="1:7" x14ac:dyDescent="0.2">
      <c r="A3551" s="18" t="s">
        <v>91</v>
      </c>
      <c r="B3551" s="18" t="s">
        <v>228</v>
      </c>
      <c r="C3551" s="18" t="s">
        <v>229</v>
      </c>
      <c r="D3551" s="18">
        <v>55</v>
      </c>
      <c r="E3551" s="18" t="s">
        <v>79</v>
      </c>
      <c r="F3551" s="18" t="s">
        <v>36</v>
      </c>
      <c r="G3551" s="18">
        <v>10</v>
      </c>
    </row>
    <row r="3552" spans="1:7" x14ac:dyDescent="0.2">
      <c r="A3552" s="18" t="s">
        <v>91</v>
      </c>
      <c r="B3552" s="18" t="s">
        <v>228</v>
      </c>
      <c r="C3552" s="18" t="s">
        <v>229</v>
      </c>
      <c r="D3552" s="18">
        <v>56</v>
      </c>
      <c r="E3552" s="18" t="s">
        <v>64</v>
      </c>
      <c r="F3552" s="18" t="s">
        <v>36</v>
      </c>
      <c r="G3552" s="18">
        <v>68</v>
      </c>
    </row>
    <row r="3553" spans="1:7" x14ac:dyDescent="0.2">
      <c r="A3553" s="18" t="s">
        <v>91</v>
      </c>
      <c r="B3553" s="18" t="s">
        <v>228</v>
      </c>
      <c r="C3553" s="18" t="s">
        <v>229</v>
      </c>
      <c r="D3553" s="18">
        <v>60</v>
      </c>
      <c r="E3553" s="18" t="s">
        <v>40</v>
      </c>
      <c r="F3553" s="18" t="s">
        <v>36</v>
      </c>
      <c r="G3553" s="18">
        <v>3</v>
      </c>
    </row>
    <row r="3554" spans="1:7" x14ac:dyDescent="0.2">
      <c r="A3554" s="18" t="s">
        <v>91</v>
      </c>
      <c r="B3554" s="18" t="s">
        <v>228</v>
      </c>
      <c r="C3554" s="18" t="s">
        <v>229</v>
      </c>
      <c r="D3554" s="18">
        <v>61</v>
      </c>
      <c r="E3554" s="18" t="s">
        <v>41</v>
      </c>
      <c r="F3554" s="18" t="s">
        <v>36</v>
      </c>
      <c r="G3554" s="18">
        <v>48</v>
      </c>
    </row>
    <row r="3555" spans="1:7" x14ac:dyDescent="0.2">
      <c r="A3555" s="18" t="s">
        <v>91</v>
      </c>
      <c r="B3555" s="18" t="s">
        <v>228</v>
      </c>
      <c r="C3555" s="18" t="s">
        <v>229</v>
      </c>
      <c r="D3555" s="18">
        <v>62</v>
      </c>
      <c r="E3555" s="18" t="s">
        <v>42</v>
      </c>
      <c r="F3555" s="18" t="s">
        <v>36</v>
      </c>
      <c r="G3555" s="18">
        <v>1</v>
      </c>
    </row>
    <row r="3556" spans="1:7" x14ac:dyDescent="0.2">
      <c r="A3556" s="18" t="s">
        <v>91</v>
      </c>
      <c r="B3556" s="18" t="s">
        <v>228</v>
      </c>
      <c r="C3556" s="18" t="s">
        <v>229</v>
      </c>
      <c r="D3556" s="18">
        <v>63</v>
      </c>
      <c r="E3556" s="18" t="s">
        <v>43</v>
      </c>
      <c r="F3556" s="18" t="s">
        <v>36</v>
      </c>
      <c r="G3556" s="18">
        <v>2</v>
      </c>
    </row>
    <row r="3557" spans="1:7" x14ac:dyDescent="0.2">
      <c r="A3557" s="18" t="s">
        <v>91</v>
      </c>
      <c r="B3557" s="18" t="s">
        <v>228</v>
      </c>
      <c r="C3557" s="18" t="s">
        <v>229</v>
      </c>
      <c r="D3557" s="18">
        <v>65</v>
      </c>
      <c r="E3557" s="18" t="s">
        <v>79</v>
      </c>
      <c r="F3557" s="18" t="s">
        <v>36</v>
      </c>
      <c r="G3557" s="18">
        <v>3</v>
      </c>
    </row>
    <row r="3558" spans="1:7" x14ac:dyDescent="0.2">
      <c r="A3558" s="18" t="s">
        <v>91</v>
      </c>
      <c r="B3558" s="18" t="s">
        <v>228</v>
      </c>
      <c r="C3558" s="18" t="s">
        <v>229</v>
      </c>
      <c r="D3558" s="18">
        <v>66</v>
      </c>
      <c r="E3558" s="18" t="s">
        <v>64</v>
      </c>
      <c r="F3558" s="18" t="s">
        <v>36</v>
      </c>
      <c r="G3558" s="18">
        <v>3</v>
      </c>
    </row>
    <row r="3559" spans="1:7" x14ac:dyDescent="0.2">
      <c r="A3559" s="18" t="s">
        <v>91</v>
      </c>
      <c r="B3559" s="18" t="s">
        <v>228</v>
      </c>
      <c r="C3559" s="18" t="s">
        <v>229</v>
      </c>
      <c r="D3559" s="18">
        <v>70</v>
      </c>
      <c r="E3559" s="18" t="s">
        <v>40</v>
      </c>
      <c r="F3559" s="18" t="s">
        <v>36</v>
      </c>
      <c r="G3559" s="18">
        <v>117</v>
      </c>
    </row>
    <row r="3560" spans="1:7" x14ac:dyDescent="0.2">
      <c r="A3560" s="18" t="s">
        <v>91</v>
      </c>
      <c r="B3560" s="18" t="s">
        <v>228</v>
      </c>
      <c r="C3560" s="18" t="s">
        <v>229</v>
      </c>
      <c r="D3560" s="18">
        <v>71</v>
      </c>
      <c r="E3560" s="18" t="s">
        <v>41</v>
      </c>
      <c r="F3560" s="18" t="s">
        <v>36</v>
      </c>
      <c r="G3560" s="18">
        <v>2572</v>
      </c>
    </row>
    <row r="3561" spans="1:7" x14ac:dyDescent="0.2">
      <c r="A3561" s="18" t="s">
        <v>91</v>
      </c>
      <c r="B3561" s="18" t="s">
        <v>228</v>
      </c>
      <c r="C3561" s="18" t="s">
        <v>229</v>
      </c>
      <c r="D3561" s="18">
        <v>72</v>
      </c>
      <c r="E3561" s="18" t="s">
        <v>42</v>
      </c>
      <c r="F3561" s="18" t="s">
        <v>36</v>
      </c>
      <c r="G3561" s="18">
        <v>49</v>
      </c>
    </row>
    <row r="3562" spans="1:7" x14ac:dyDescent="0.2">
      <c r="A3562" s="18" t="s">
        <v>91</v>
      </c>
      <c r="B3562" s="18" t="s">
        <v>228</v>
      </c>
      <c r="C3562" s="18" t="s">
        <v>229</v>
      </c>
      <c r="D3562" s="18">
        <v>73</v>
      </c>
      <c r="E3562" s="18" t="s">
        <v>43</v>
      </c>
      <c r="F3562" s="18" t="s">
        <v>36</v>
      </c>
      <c r="G3562" s="18">
        <v>18</v>
      </c>
    </row>
    <row r="3563" spans="1:7" x14ac:dyDescent="0.2">
      <c r="A3563" s="18" t="s">
        <v>91</v>
      </c>
      <c r="B3563" s="18" t="s">
        <v>228</v>
      </c>
      <c r="C3563" s="18" t="s">
        <v>229</v>
      </c>
      <c r="D3563" s="18">
        <v>74</v>
      </c>
      <c r="E3563" s="18" t="s">
        <v>44</v>
      </c>
      <c r="F3563" s="18" t="s">
        <v>36</v>
      </c>
      <c r="G3563" s="18">
        <v>4</v>
      </c>
    </row>
    <row r="3564" spans="1:7" x14ac:dyDescent="0.2">
      <c r="A3564" s="18" t="s">
        <v>91</v>
      </c>
      <c r="B3564" s="18" t="s">
        <v>228</v>
      </c>
      <c r="C3564" s="18" t="s">
        <v>229</v>
      </c>
      <c r="D3564" s="18">
        <v>75</v>
      </c>
      <c r="E3564" s="18" t="s">
        <v>79</v>
      </c>
      <c r="F3564" s="18" t="s">
        <v>36</v>
      </c>
      <c r="G3564" s="18">
        <v>161</v>
      </c>
    </row>
    <row r="3565" spans="1:7" x14ac:dyDescent="0.2">
      <c r="A3565" s="18" t="s">
        <v>91</v>
      </c>
      <c r="B3565" s="18" t="s">
        <v>228</v>
      </c>
      <c r="C3565" s="18" t="s">
        <v>229</v>
      </c>
      <c r="D3565" s="18">
        <v>76</v>
      </c>
      <c r="E3565" s="18" t="s">
        <v>64</v>
      </c>
      <c r="F3565" s="18" t="s">
        <v>36</v>
      </c>
      <c r="G3565" s="18">
        <v>255</v>
      </c>
    </row>
    <row r="3566" spans="1:7" x14ac:dyDescent="0.2">
      <c r="A3566" s="18" t="s">
        <v>91</v>
      </c>
      <c r="B3566" s="18" t="s">
        <v>228</v>
      </c>
      <c r="C3566" s="18" t="s">
        <v>229</v>
      </c>
      <c r="D3566" s="18">
        <v>80</v>
      </c>
      <c r="E3566" s="18" t="s">
        <v>168</v>
      </c>
      <c r="F3566" s="18" t="s">
        <v>36</v>
      </c>
      <c r="G3566" s="18">
        <v>174</v>
      </c>
    </row>
    <row r="3567" spans="1:7" x14ac:dyDescent="0.2">
      <c r="A3567" s="18" t="s">
        <v>91</v>
      </c>
      <c r="B3567" s="18" t="s">
        <v>228</v>
      </c>
      <c r="C3567" s="18" t="s">
        <v>229</v>
      </c>
      <c r="D3567" s="18">
        <v>81</v>
      </c>
      <c r="E3567" s="18" t="s">
        <v>46</v>
      </c>
      <c r="F3567" s="18" t="s">
        <v>36</v>
      </c>
      <c r="G3567" s="18">
        <v>990</v>
      </c>
    </row>
    <row r="3568" spans="1:7" x14ac:dyDescent="0.2">
      <c r="A3568" s="18" t="s">
        <v>91</v>
      </c>
      <c r="B3568" s="18" t="s">
        <v>228</v>
      </c>
      <c r="C3568" s="18" t="s">
        <v>229</v>
      </c>
      <c r="D3568" s="18">
        <v>82</v>
      </c>
      <c r="E3568" s="18" t="s">
        <v>47</v>
      </c>
      <c r="F3568" s="18" t="s">
        <v>36</v>
      </c>
      <c r="G3568" s="18">
        <v>566</v>
      </c>
    </row>
    <row r="3569" spans="1:7" x14ac:dyDescent="0.2">
      <c r="A3569" s="18" t="s">
        <v>91</v>
      </c>
      <c r="B3569" s="18" t="s">
        <v>228</v>
      </c>
      <c r="C3569" s="18" t="s">
        <v>229</v>
      </c>
      <c r="D3569" s="18">
        <v>83</v>
      </c>
      <c r="E3569" s="18" t="s">
        <v>48</v>
      </c>
      <c r="F3569" s="18" t="s">
        <v>36</v>
      </c>
      <c r="G3569" s="18">
        <v>2164</v>
      </c>
    </row>
    <row r="3570" spans="1:7" x14ac:dyDescent="0.2">
      <c r="A3570" s="18" t="s">
        <v>91</v>
      </c>
      <c r="B3570" s="18" t="s">
        <v>228</v>
      </c>
      <c r="C3570" s="18" t="s">
        <v>229</v>
      </c>
      <c r="D3570" s="18">
        <v>84</v>
      </c>
      <c r="E3570" s="18" t="s">
        <v>49</v>
      </c>
      <c r="F3570" s="18" t="s">
        <v>36</v>
      </c>
      <c r="G3570" s="18">
        <v>127</v>
      </c>
    </row>
    <row r="3571" spans="1:7" x14ac:dyDescent="0.2">
      <c r="A3571" s="18" t="s">
        <v>91</v>
      </c>
      <c r="B3571" s="18" t="s">
        <v>228</v>
      </c>
      <c r="C3571" s="18" t="s">
        <v>229</v>
      </c>
      <c r="D3571" s="18">
        <v>85</v>
      </c>
      <c r="E3571" s="18" t="s">
        <v>64</v>
      </c>
      <c r="F3571" s="18" t="s">
        <v>36</v>
      </c>
      <c r="G3571" s="18">
        <v>222</v>
      </c>
    </row>
    <row r="3572" spans="1:7" x14ac:dyDescent="0.2">
      <c r="A3572" s="18" t="s">
        <v>91</v>
      </c>
      <c r="B3572" s="18" t="s">
        <v>228</v>
      </c>
      <c r="C3572" s="18" t="s">
        <v>229</v>
      </c>
      <c r="D3572" s="18">
        <v>90</v>
      </c>
      <c r="E3572" s="18" t="s">
        <v>169</v>
      </c>
      <c r="F3572" s="18" t="s">
        <v>36</v>
      </c>
      <c r="G3572" s="18">
        <v>261</v>
      </c>
    </row>
    <row r="3573" spans="1:7" x14ac:dyDescent="0.2">
      <c r="A3573" s="18" t="s">
        <v>91</v>
      </c>
      <c r="B3573" s="18" t="s">
        <v>228</v>
      </c>
      <c r="C3573" s="18" t="s">
        <v>229</v>
      </c>
      <c r="D3573" s="18">
        <v>91</v>
      </c>
      <c r="E3573" s="18" t="s">
        <v>51</v>
      </c>
      <c r="F3573" s="18" t="s">
        <v>36</v>
      </c>
      <c r="G3573" s="18">
        <v>64</v>
      </c>
    </row>
    <row r="3574" spans="1:7" x14ac:dyDescent="0.2">
      <c r="A3574" s="18" t="s">
        <v>91</v>
      </c>
      <c r="B3574" s="18" t="s">
        <v>228</v>
      </c>
      <c r="C3574" s="18" t="s">
        <v>229</v>
      </c>
      <c r="D3574" s="18">
        <v>92</v>
      </c>
      <c r="E3574" s="18" t="s">
        <v>170</v>
      </c>
      <c r="F3574" s="18" t="s">
        <v>36</v>
      </c>
      <c r="G3574" s="18">
        <v>8</v>
      </c>
    </row>
    <row r="3575" spans="1:7" x14ac:dyDescent="0.2">
      <c r="A3575" s="18" t="s">
        <v>91</v>
      </c>
      <c r="B3575" s="18" t="s">
        <v>228</v>
      </c>
      <c r="C3575" s="18" t="s">
        <v>229</v>
      </c>
      <c r="D3575" s="18">
        <v>93</v>
      </c>
      <c r="E3575" s="18" t="s">
        <v>75</v>
      </c>
      <c r="F3575" s="18" t="s">
        <v>36</v>
      </c>
      <c r="G3575" s="18">
        <v>4</v>
      </c>
    </row>
    <row r="3576" spans="1:7" x14ac:dyDescent="0.2">
      <c r="A3576" s="18" t="s">
        <v>91</v>
      </c>
      <c r="B3576" s="18" t="s">
        <v>228</v>
      </c>
      <c r="C3576" s="18" t="s">
        <v>229</v>
      </c>
      <c r="D3576" s="18">
        <v>94</v>
      </c>
      <c r="E3576" s="18" t="s">
        <v>80</v>
      </c>
      <c r="F3576" s="18" t="s">
        <v>36</v>
      </c>
      <c r="G3576" s="18">
        <v>59</v>
      </c>
    </row>
    <row r="3577" spans="1:7" x14ac:dyDescent="0.2">
      <c r="A3577" s="18" t="s">
        <v>91</v>
      </c>
      <c r="B3577" s="18" t="s">
        <v>228</v>
      </c>
      <c r="C3577" s="18" t="s">
        <v>229</v>
      </c>
      <c r="D3577" s="18">
        <v>95</v>
      </c>
      <c r="E3577" s="18" t="s">
        <v>64</v>
      </c>
      <c r="F3577" s="18" t="s">
        <v>36</v>
      </c>
      <c r="G3577" s="18">
        <v>78</v>
      </c>
    </row>
    <row r="3578" spans="1:7" x14ac:dyDescent="0.2">
      <c r="A3578" s="18" t="s">
        <v>92</v>
      </c>
      <c r="B3578" s="18" t="s">
        <v>228</v>
      </c>
      <c r="C3578" s="18" t="s">
        <v>230</v>
      </c>
      <c r="D3578" s="18">
        <v>10</v>
      </c>
      <c r="E3578" s="18" t="s">
        <v>32</v>
      </c>
      <c r="F3578" s="18" t="s">
        <v>33</v>
      </c>
      <c r="G3578" s="18">
        <v>564</v>
      </c>
    </row>
    <row r="3579" spans="1:7" x14ac:dyDescent="0.2">
      <c r="A3579" s="18" t="s">
        <v>92</v>
      </c>
      <c r="B3579" s="18" t="s">
        <v>228</v>
      </c>
      <c r="C3579" s="18" t="s">
        <v>230</v>
      </c>
      <c r="D3579" s="18">
        <v>100</v>
      </c>
      <c r="E3579" s="18" t="s">
        <v>167</v>
      </c>
      <c r="F3579" s="18" t="s">
        <v>36</v>
      </c>
      <c r="G3579" s="18">
        <v>3349</v>
      </c>
    </row>
    <row r="3580" spans="1:7" x14ac:dyDescent="0.2">
      <c r="A3580" s="18" t="s">
        <v>92</v>
      </c>
      <c r="B3580" s="18" t="s">
        <v>228</v>
      </c>
      <c r="C3580" s="18" t="s">
        <v>230</v>
      </c>
      <c r="D3580" s="18">
        <v>11</v>
      </c>
      <c r="E3580" s="18" t="s">
        <v>134</v>
      </c>
      <c r="F3580" s="18" t="s">
        <v>33</v>
      </c>
      <c r="G3580" s="18">
        <v>187</v>
      </c>
    </row>
    <row r="3581" spans="1:7" x14ac:dyDescent="0.2">
      <c r="A3581" s="18" t="s">
        <v>92</v>
      </c>
      <c r="B3581" s="18" t="s">
        <v>228</v>
      </c>
      <c r="C3581" s="18" t="s">
        <v>230</v>
      </c>
      <c r="D3581" s="18">
        <v>110</v>
      </c>
      <c r="E3581" s="18" t="s">
        <v>54</v>
      </c>
      <c r="F3581" s="18" t="s">
        <v>55</v>
      </c>
      <c r="G3581" s="18">
        <v>187</v>
      </c>
    </row>
    <row r="3582" spans="1:7" x14ac:dyDescent="0.2">
      <c r="A3582" s="18" t="s">
        <v>92</v>
      </c>
      <c r="B3582" s="18" t="s">
        <v>228</v>
      </c>
      <c r="C3582" s="18" t="s">
        <v>230</v>
      </c>
      <c r="D3582" s="18">
        <v>111</v>
      </c>
      <c r="E3582" s="18" t="s">
        <v>56</v>
      </c>
      <c r="F3582" s="18" t="s">
        <v>55</v>
      </c>
      <c r="G3582" s="18">
        <v>511</v>
      </c>
    </row>
    <row r="3583" spans="1:7" x14ac:dyDescent="0.2">
      <c r="A3583" s="18" t="s">
        <v>92</v>
      </c>
      <c r="B3583" s="18" t="s">
        <v>228</v>
      </c>
      <c r="C3583" s="18" t="s">
        <v>230</v>
      </c>
      <c r="D3583" s="18">
        <v>112</v>
      </c>
      <c r="E3583" s="18" t="s">
        <v>57</v>
      </c>
      <c r="F3583" s="18" t="s">
        <v>55</v>
      </c>
      <c r="G3583" s="18">
        <v>549</v>
      </c>
    </row>
    <row r="3584" spans="1:7" x14ac:dyDescent="0.2">
      <c r="A3584" s="18" t="s">
        <v>92</v>
      </c>
      <c r="B3584" s="18" t="s">
        <v>228</v>
      </c>
      <c r="C3584" s="18" t="s">
        <v>230</v>
      </c>
      <c r="D3584" s="18">
        <v>113</v>
      </c>
      <c r="E3584" s="18" t="s">
        <v>73</v>
      </c>
      <c r="F3584" s="18" t="s">
        <v>55</v>
      </c>
      <c r="G3584" s="18">
        <v>825</v>
      </c>
    </row>
    <row r="3585" spans="1:7" x14ac:dyDescent="0.2">
      <c r="A3585" s="18" t="s">
        <v>92</v>
      </c>
      <c r="B3585" s="18" t="s">
        <v>228</v>
      </c>
      <c r="C3585" s="18" t="s">
        <v>230</v>
      </c>
      <c r="D3585" s="18">
        <v>120</v>
      </c>
      <c r="E3585" s="18" t="s">
        <v>58</v>
      </c>
      <c r="F3585" s="18" t="s">
        <v>55</v>
      </c>
      <c r="G3585" s="18">
        <v>574</v>
      </c>
    </row>
    <row r="3586" spans="1:7" x14ac:dyDescent="0.2">
      <c r="A3586" s="18" t="s">
        <v>92</v>
      </c>
      <c r="B3586" s="18" t="s">
        <v>228</v>
      </c>
      <c r="C3586" s="18" t="s">
        <v>230</v>
      </c>
      <c r="D3586" s="18">
        <v>121</v>
      </c>
      <c r="E3586" s="18" t="s">
        <v>59</v>
      </c>
      <c r="F3586" s="18" t="s">
        <v>55</v>
      </c>
      <c r="G3586" s="18">
        <v>1369</v>
      </c>
    </row>
    <row r="3587" spans="1:7" x14ac:dyDescent="0.2">
      <c r="A3587" s="18" t="s">
        <v>92</v>
      </c>
      <c r="B3587" s="18" t="s">
        <v>228</v>
      </c>
      <c r="C3587" s="18" t="s">
        <v>230</v>
      </c>
      <c r="D3587" s="18">
        <v>122</v>
      </c>
      <c r="E3587" s="18" t="s">
        <v>74</v>
      </c>
      <c r="F3587" s="18" t="s">
        <v>55</v>
      </c>
      <c r="G3587" s="18">
        <v>448</v>
      </c>
    </row>
    <row r="3588" spans="1:7" x14ac:dyDescent="0.2">
      <c r="A3588" s="18" t="s">
        <v>92</v>
      </c>
      <c r="B3588" s="18" t="s">
        <v>228</v>
      </c>
      <c r="C3588" s="18" t="s">
        <v>230</v>
      </c>
      <c r="D3588" s="18">
        <v>123</v>
      </c>
      <c r="E3588" s="18" t="s">
        <v>75</v>
      </c>
      <c r="F3588" s="18" t="s">
        <v>55</v>
      </c>
      <c r="G3588" s="18">
        <v>1659</v>
      </c>
    </row>
    <row r="3589" spans="1:7" x14ac:dyDescent="0.2">
      <c r="A3589" s="18" t="s">
        <v>92</v>
      </c>
      <c r="B3589" s="18" t="s">
        <v>228</v>
      </c>
      <c r="C3589" s="18" t="s">
        <v>230</v>
      </c>
      <c r="D3589" s="18">
        <v>13</v>
      </c>
      <c r="E3589" s="18" t="s">
        <v>135</v>
      </c>
      <c r="F3589" s="18" t="s">
        <v>33</v>
      </c>
      <c r="G3589" s="18">
        <v>781</v>
      </c>
    </row>
    <row r="3590" spans="1:7" x14ac:dyDescent="0.2">
      <c r="A3590" s="18" t="s">
        <v>92</v>
      </c>
      <c r="B3590" s="18" t="s">
        <v>228</v>
      </c>
      <c r="C3590" s="18" t="s">
        <v>230</v>
      </c>
      <c r="D3590" s="18">
        <v>130</v>
      </c>
      <c r="E3590" s="18" t="s">
        <v>60</v>
      </c>
      <c r="F3590" s="18" t="s">
        <v>55</v>
      </c>
      <c r="G3590" s="18">
        <v>3675</v>
      </c>
    </row>
    <row r="3591" spans="1:7" x14ac:dyDescent="0.2">
      <c r="A3591" s="18" t="s">
        <v>92</v>
      </c>
      <c r="B3591" s="18" t="s">
        <v>228</v>
      </c>
      <c r="C3591" s="18" t="s">
        <v>230</v>
      </c>
      <c r="D3591" s="18">
        <v>131</v>
      </c>
      <c r="E3591" s="18" t="s">
        <v>61</v>
      </c>
      <c r="F3591" s="18" t="s">
        <v>55</v>
      </c>
      <c r="G3591" s="18">
        <v>18</v>
      </c>
    </row>
    <row r="3592" spans="1:7" x14ac:dyDescent="0.2">
      <c r="A3592" s="18" t="s">
        <v>92</v>
      </c>
      <c r="B3592" s="18" t="s">
        <v>228</v>
      </c>
      <c r="C3592" s="18" t="s">
        <v>230</v>
      </c>
      <c r="D3592" s="18">
        <v>132</v>
      </c>
      <c r="E3592" s="18" t="s">
        <v>46</v>
      </c>
      <c r="F3592" s="18" t="s">
        <v>55</v>
      </c>
      <c r="G3592" s="18">
        <v>477</v>
      </c>
    </row>
    <row r="3593" spans="1:7" x14ac:dyDescent="0.2">
      <c r="A3593" s="18" t="s">
        <v>92</v>
      </c>
      <c r="B3593" s="18" t="s">
        <v>228</v>
      </c>
      <c r="C3593" s="18" t="s">
        <v>230</v>
      </c>
      <c r="D3593" s="18">
        <v>133</v>
      </c>
      <c r="E3593" s="18" t="s">
        <v>62</v>
      </c>
      <c r="F3593" s="18" t="s">
        <v>55</v>
      </c>
      <c r="G3593" s="18">
        <v>143</v>
      </c>
    </row>
    <row r="3594" spans="1:7" x14ac:dyDescent="0.2">
      <c r="A3594" s="18" t="s">
        <v>92</v>
      </c>
      <c r="B3594" s="18" t="s">
        <v>228</v>
      </c>
      <c r="C3594" s="18" t="s">
        <v>230</v>
      </c>
      <c r="D3594" s="18">
        <v>134</v>
      </c>
      <c r="E3594" s="18" t="s">
        <v>76</v>
      </c>
      <c r="F3594" s="18" t="s">
        <v>55</v>
      </c>
      <c r="G3594" s="18">
        <v>550</v>
      </c>
    </row>
    <row r="3595" spans="1:7" x14ac:dyDescent="0.2">
      <c r="A3595" s="18" t="s">
        <v>92</v>
      </c>
      <c r="B3595" s="18" t="s">
        <v>228</v>
      </c>
      <c r="C3595" s="18" t="s">
        <v>230</v>
      </c>
      <c r="D3595" s="18">
        <v>135</v>
      </c>
      <c r="E3595" s="18" t="s">
        <v>79</v>
      </c>
      <c r="F3595" s="18" t="s">
        <v>55</v>
      </c>
      <c r="G3595" s="18">
        <v>84</v>
      </c>
    </row>
    <row r="3596" spans="1:7" x14ac:dyDescent="0.2">
      <c r="A3596" s="18" t="s">
        <v>92</v>
      </c>
      <c r="B3596" s="18" t="s">
        <v>228</v>
      </c>
      <c r="C3596" s="18" t="s">
        <v>230</v>
      </c>
      <c r="D3596" s="18">
        <v>14</v>
      </c>
      <c r="E3596" s="18" t="s">
        <v>75</v>
      </c>
      <c r="F3596" s="18" t="s">
        <v>33</v>
      </c>
      <c r="G3596" s="18">
        <v>11</v>
      </c>
    </row>
    <row r="3597" spans="1:7" x14ac:dyDescent="0.2">
      <c r="A3597" s="18" t="s">
        <v>92</v>
      </c>
      <c r="B3597" s="18" t="s">
        <v>228</v>
      </c>
      <c r="C3597" s="18" t="s">
        <v>230</v>
      </c>
      <c r="D3597" s="18">
        <v>140</v>
      </c>
      <c r="E3597" s="18" t="s">
        <v>63</v>
      </c>
      <c r="F3597" s="18" t="s">
        <v>55</v>
      </c>
      <c r="G3597" s="18">
        <v>96</v>
      </c>
    </row>
    <row r="3598" spans="1:7" x14ac:dyDescent="0.2">
      <c r="A3598" s="18" t="s">
        <v>92</v>
      </c>
      <c r="B3598" s="18" t="s">
        <v>228</v>
      </c>
      <c r="C3598" s="18" t="s">
        <v>230</v>
      </c>
      <c r="D3598" s="18">
        <v>141</v>
      </c>
      <c r="E3598" s="18" t="s">
        <v>64</v>
      </c>
      <c r="F3598" s="18" t="s">
        <v>55</v>
      </c>
      <c r="G3598" s="18">
        <v>2411</v>
      </c>
    </row>
    <row r="3599" spans="1:7" x14ac:dyDescent="0.2">
      <c r="A3599" s="18" t="s">
        <v>92</v>
      </c>
      <c r="B3599" s="18" t="s">
        <v>228</v>
      </c>
      <c r="C3599" s="18" t="s">
        <v>230</v>
      </c>
      <c r="D3599" s="18">
        <v>142</v>
      </c>
      <c r="E3599" s="18" t="s">
        <v>117</v>
      </c>
      <c r="F3599" s="18" t="s">
        <v>55</v>
      </c>
      <c r="G3599" s="18">
        <v>2127</v>
      </c>
    </row>
    <row r="3600" spans="1:7" x14ac:dyDescent="0.2">
      <c r="A3600" s="18" t="s">
        <v>92</v>
      </c>
      <c r="B3600" s="18" t="s">
        <v>228</v>
      </c>
      <c r="C3600" s="18" t="s">
        <v>230</v>
      </c>
      <c r="D3600" s="18">
        <v>143</v>
      </c>
      <c r="E3600" s="18" t="s">
        <v>77</v>
      </c>
      <c r="F3600" s="18" t="s">
        <v>55</v>
      </c>
      <c r="G3600" s="18">
        <v>282</v>
      </c>
    </row>
    <row r="3601" spans="1:7" x14ac:dyDescent="0.2">
      <c r="A3601" s="18" t="s">
        <v>92</v>
      </c>
      <c r="B3601" s="18" t="s">
        <v>228</v>
      </c>
      <c r="C3601" s="18" t="s">
        <v>230</v>
      </c>
      <c r="D3601" s="18">
        <v>144</v>
      </c>
      <c r="E3601" s="18" t="s">
        <v>81</v>
      </c>
      <c r="F3601" s="18" t="s">
        <v>55</v>
      </c>
      <c r="G3601" s="18">
        <v>287</v>
      </c>
    </row>
    <row r="3602" spans="1:7" x14ac:dyDescent="0.2">
      <c r="A3602" s="18" t="s">
        <v>92</v>
      </c>
      <c r="B3602" s="18" t="s">
        <v>228</v>
      </c>
      <c r="C3602" s="18" t="s">
        <v>230</v>
      </c>
      <c r="D3602" s="18">
        <v>15</v>
      </c>
      <c r="E3602" s="18" t="s">
        <v>64</v>
      </c>
      <c r="F3602" s="18" t="s">
        <v>33</v>
      </c>
      <c r="G3602" s="18">
        <v>68</v>
      </c>
    </row>
    <row r="3603" spans="1:7" x14ac:dyDescent="0.2">
      <c r="A3603" s="18" t="s">
        <v>92</v>
      </c>
      <c r="B3603" s="18" t="s">
        <v>228</v>
      </c>
      <c r="C3603" s="18" t="s">
        <v>230</v>
      </c>
      <c r="D3603" s="18">
        <v>20</v>
      </c>
      <c r="E3603" s="18" t="s">
        <v>35</v>
      </c>
      <c r="F3603" s="18" t="s">
        <v>36</v>
      </c>
      <c r="G3603" s="18">
        <v>3746</v>
      </c>
    </row>
    <row r="3604" spans="1:7" x14ac:dyDescent="0.2">
      <c r="A3604" s="18" t="s">
        <v>92</v>
      </c>
      <c r="B3604" s="18" t="s">
        <v>228</v>
      </c>
      <c r="C3604" s="18" t="s">
        <v>230</v>
      </c>
      <c r="D3604" s="18">
        <v>21</v>
      </c>
      <c r="E3604" s="18" t="s">
        <v>37</v>
      </c>
      <c r="F3604" s="18" t="s">
        <v>36</v>
      </c>
      <c r="G3604" s="18">
        <v>2755</v>
      </c>
    </row>
    <row r="3605" spans="1:7" x14ac:dyDescent="0.2">
      <c r="A3605" s="18" t="s">
        <v>92</v>
      </c>
      <c r="B3605" s="18" t="s">
        <v>228</v>
      </c>
      <c r="C3605" s="18" t="s">
        <v>230</v>
      </c>
      <c r="D3605" s="18">
        <v>22</v>
      </c>
      <c r="E3605" s="18" t="s">
        <v>38</v>
      </c>
      <c r="F3605" s="18" t="s">
        <v>36</v>
      </c>
      <c r="G3605" s="18">
        <v>1700</v>
      </c>
    </row>
    <row r="3606" spans="1:7" x14ac:dyDescent="0.2">
      <c r="A3606" s="18" t="s">
        <v>92</v>
      </c>
      <c r="B3606" s="18" t="s">
        <v>228</v>
      </c>
      <c r="C3606" s="18" t="s">
        <v>230</v>
      </c>
      <c r="D3606" s="18">
        <v>23</v>
      </c>
      <c r="E3606" s="18" t="s">
        <v>39</v>
      </c>
      <c r="F3606" s="18" t="s">
        <v>36</v>
      </c>
      <c r="G3606" s="18">
        <v>10603</v>
      </c>
    </row>
    <row r="3607" spans="1:7" x14ac:dyDescent="0.2">
      <c r="A3607" s="18" t="s">
        <v>92</v>
      </c>
      <c r="B3607" s="18" t="s">
        <v>228</v>
      </c>
      <c r="C3607" s="18" t="s">
        <v>230</v>
      </c>
      <c r="D3607" s="18">
        <v>24</v>
      </c>
      <c r="E3607" s="18" t="s">
        <v>64</v>
      </c>
      <c r="F3607" s="18" t="s">
        <v>36</v>
      </c>
      <c r="G3607" s="18">
        <v>995</v>
      </c>
    </row>
    <row r="3608" spans="1:7" x14ac:dyDescent="0.2">
      <c r="A3608" s="18" t="s">
        <v>92</v>
      </c>
      <c r="B3608" s="18" t="s">
        <v>228</v>
      </c>
      <c r="C3608" s="18" t="s">
        <v>230</v>
      </c>
      <c r="D3608" s="18">
        <v>25</v>
      </c>
      <c r="E3608" s="18" t="s">
        <v>35</v>
      </c>
      <c r="F3608" s="18" t="s">
        <v>36</v>
      </c>
      <c r="G3608" s="18">
        <v>26</v>
      </c>
    </row>
    <row r="3609" spans="1:7" x14ac:dyDescent="0.2">
      <c r="A3609" s="18" t="s">
        <v>92</v>
      </c>
      <c r="B3609" s="18" t="s">
        <v>228</v>
      </c>
      <c r="C3609" s="18" t="s">
        <v>230</v>
      </c>
      <c r="D3609" s="18">
        <v>26</v>
      </c>
      <c r="E3609" s="18" t="s">
        <v>64</v>
      </c>
      <c r="F3609" s="18" t="s">
        <v>36</v>
      </c>
      <c r="G3609" s="18">
        <v>11</v>
      </c>
    </row>
    <row r="3610" spans="1:7" x14ac:dyDescent="0.2">
      <c r="A3610" s="18" t="s">
        <v>92</v>
      </c>
      <c r="B3610" s="18" t="s">
        <v>228</v>
      </c>
      <c r="C3610" s="18" t="s">
        <v>230</v>
      </c>
      <c r="D3610" s="18">
        <v>30</v>
      </c>
      <c r="E3610" s="18" t="s">
        <v>40</v>
      </c>
      <c r="F3610" s="18" t="s">
        <v>36</v>
      </c>
      <c r="G3610" s="18">
        <v>395</v>
      </c>
    </row>
    <row r="3611" spans="1:7" x14ac:dyDescent="0.2">
      <c r="A3611" s="18" t="s">
        <v>92</v>
      </c>
      <c r="B3611" s="18" t="s">
        <v>228</v>
      </c>
      <c r="C3611" s="18" t="s">
        <v>230</v>
      </c>
      <c r="D3611" s="18">
        <v>31</v>
      </c>
      <c r="E3611" s="18" t="s">
        <v>41</v>
      </c>
      <c r="F3611" s="18" t="s">
        <v>36</v>
      </c>
      <c r="G3611" s="18">
        <v>6072</v>
      </c>
    </row>
    <row r="3612" spans="1:7" x14ac:dyDescent="0.2">
      <c r="A3612" s="18" t="s">
        <v>92</v>
      </c>
      <c r="B3612" s="18" t="s">
        <v>228</v>
      </c>
      <c r="C3612" s="18" t="s">
        <v>230</v>
      </c>
      <c r="D3612" s="18">
        <v>32</v>
      </c>
      <c r="E3612" s="18" t="s">
        <v>42</v>
      </c>
      <c r="F3612" s="18" t="s">
        <v>36</v>
      </c>
      <c r="G3612" s="18">
        <v>80</v>
      </c>
    </row>
    <row r="3613" spans="1:7" x14ac:dyDescent="0.2">
      <c r="A3613" s="18" t="s">
        <v>92</v>
      </c>
      <c r="B3613" s="18" t="s">
        <v>228</v>
      </c>
      <c r="C3613" s="18" t="s">
        <v>230</v>
      </c>
      <c r="D3613" s="18">
        <v>33</v>
      </c>
      <c r="E3613" s="18" t="s">
        <v>43</v>
      </c>
      <c r="F3613" s="18" t="s">
        <v>36</v>
      </c>
      <c r="G3613" s="18">
        <v>73</v>
      </c>
    </row>
    <row r="3614" spans="1:7" x14ac:dyDescent="0.2">
      <c r="A3614" s="18" t="s">
        <v>92</v>
      </c>
      <c r="B3614" s="18" t="s">
        <v>228</v>
      </c>
      <c r="C3614" s="18" t="s">
        <v>230</v>
      </c>
      <c r="D3614" s="18">
        <v>34</v>
      </c>
      <c r="E3614" s="18" t="s">
        <v>44</v>
      </c>
      <c r="F3614" s="18" t="s">
        <v>36</v>
      </c>
      <c r="G3614" s="18">
        <v>21</v>
      </c>
    </row>
    <row r="3615" spans="1:7" x14ac:dyDescent="0.2">
      <c r="A3615" s="18" t="s">
        <v>92</v>
      </c>
      <c r="B3615" s="18" t="s">
        <v>228</v>
      </c>
      <c r="C3615" s="18" t="s">
        <v>230</v>
      </c>
      <c r="D3615" s="18">
        <v>35</v>
      </c>
      <c r="E3615" s="18" t="s">
        <v>79</v>
      </c>
      <c r="F3615" s="18" t="s">
        <v>36</v>
      </c>
      <c r="G3615" s="18">
        <v>224</v>
      </c>
    </row>
    <row r="3616" spans="1:7" x14ac:dyDescent="0.2">
      <c r="A3616" s="18" t="s">
        <v>92</v>
      </c>
      <c r="B3616" s="18" t="s">
        <v>228</v>
      </c>
      <c r="C3616" s="18" t="s">
        <v>230</v>
      </c>
      <c r="D3616" s="18">
        <v>36</v>
      </c>
      <c r="E3616" s="18" t="s">
        <v>64</v>
      </c>
      <c r="F3616" s="18" t="s">
        <v>36</v>
      </c>
      <c r="G3616" s="18">
        <v>429</v>
      </c>
    </row>
    <row r="3617" spans="1:7" x14ac:dyDescent="0.2">
      <c r="A3617" s="18" t="s">
        <v>92</v>
      </c>
      <c r="B3617" s="18" t="s">
        <v>228</v>
      </c>
      <c r="C3617" s="18" t="s">
        <v>230</v>
      </c>
      <c r="D3617" s="18">
        <v>40</v>
      </c>
      <c r="E3617" s="18" t="s">
        <v>40</v>
      </c>
      <c r="F3617" s="18" t="s">
        <v>36</v>
      </c>
      <c r="G3617" s="18">
        <v>8</v>
      </c>
    </row>
    <row r="3618" spans="1:7" x14ac:dyDescent="0.2">
      <c r="A3618" s="18" t="s">
        <v>92</v>
      </c>
      <c r="B3618" s="18" t="s">
        <v>228</v>
      </c>
      <c r="C3618" s="18" t="s">
        <v>230</v>
      </c>
      <c r="D3618" s="18">
        <v>41</v>
      </c>
      <c r="E3618" s="18" t="s">
        <v>41</v>
      </c>
      <c r="F3618" s="18" t="s">
        <v>36</v>
      </c>
      <c r="G3618" s="18">
        <v>174</v>
      </c>
    </row>
    <row r="3619" spans="1:7" x14ac:dyDescent="0.2">
      <c r="A3619" s="18" t="s">
        <v>92</v>
      </c>
      <c r="B3619" s="18" t="s">
        <v>228</v>
      </c>
      <c r="C3619" s="18" t="s">
        <v>230</v>
      </c>
      <c r="D3619" s="18">
        <v>42</v>
      </c>
      <c r="E3619" s="18" t="s">
        <v>42</v>
      </c>
      <c r="F3619" s="18" t="s">
        <v>36</v>
      </c>
      <c r="G3619" s="18">
        <v>18</v>
      </c>
    </row>
    <row r="3620" spans="1:7" x14ac:dyDescent="0.2">
      <c r="A3620" s="18" t="s">
        <v>92</v>
      </c>
      <c r="B3620" s="18" t="s">
        <v>228</v>
      </c>
      <c r="C3620" s="18" t="s">
        <v>230</v>
      </c>
      <c r="D3620" s="18">
        <v>43</v>
      </c>
      <c r="E3620" s="18" t="s">
        <v>43</v>
      </c>
      <c r="F3620" s="18" t="s">
        <v>36</v>
      </c>
      <c r="G3620" s="18">
        <v>1</v>
      </c>
    </row>
    <row r="3621" spans="1:7" x14ac:dyDescent="0.2">
      <c r="A3621" s="18" t="s">
        <v>92</v>
      </c>
      <c r="B3621" s="18" t="s">
        <v>228</v>
      </c>
      <c r="C3621" s="18" t="s">
        <v>230</v>
      </c>
      <c r="D3621" s="18">
        <v>44</v>
      </c>
      <c r="E3621" s="18" t="s">
        <v>44</v>
      </c>
      <c r="F3621" s="18" t="s">
        <v>36</v>
      </c>
      <c r="G3621" s="18">
        <v>1</v>
      </c>
    </row>
    <row r="3622" spans="1:7" x14ac:dyDescent="0.2">
      <c r="A3622" s="18" t="s">
        <v>92</v>
      </c>
      <c r="B3622" s="18" t="s">
        <v>228</v>
      </c>
      <c r="C3622" s="18" t="s">
        <v>230</v>
      </c>
      <c r="D3622" s="18">
        <v>45</v>
      </c>
      <c r="E3622" s="18" t="s">
        <v>79</v>
      </c>
      <c r="F3622" s="18" t="s">
        <v>36</v>
      </c>
      <c r="G3622" s="18">
        <v>6</v>
      </c>
    </row>
    <row r="3623" spans="1:7" x14ac:dyDescent="0.2">
      <c r="A3623" s="18" t="s">
        <v>92</v>
      </c>
      <c r="B3623" s="18" t="s">
        <v>228</v>
      </c>
      <c r="C3623" s="18" t="s">
        <v>230</v>
      </c>
      <c r="D3623" s="18">
        <v>46</v>
      </c>
      <c r="E3623" s="18" t="s">
        <v>64</v>
      </c>
      <c r="F3623" s="18" t="s">
        <v>36</v>
      </c>
      <c r="G3623" s="18">
        <v>25</v>
      </c>
    </row>
    <row r="3624" spans="1:7" x14ac:dyDescent="0.2">
      <c r="A3624" s="18" t="s">
        <v>92</v>
      </c>
      <c r="B3624" s="18" t="s">
        <v>228</v>
      </c>
      <c r="C3624" s="18" t="s">
        <v>230</v>
      </c>
      <c r="D3624" s="18">
        <v>50</v>
      </c>
      <c r="E3624" s="18" t="s">
        <v>40</v>
      </c>
      <c r="F3624" s="18" t="s">
        <v>36</v>
      </c>
      <c r="G3624" s="18">
        <v>18</v>
      </c>
    </row>
    <row r="3625" spans="1:7" x14ac:dyDescent="0.2">
      <c r="A3625" s="18" t="s">
        <v>92</v>
      </c>
      <c r="B3625" s="18" t="s">
        <v>228</v>
      </c>
      <c r="C3625" s="18" t="s">
        <v>230</v>
      </c>
      <c r="D3625" s="18">
        <v>51</v>
      </c>
      <c r="E3625" s="18" t="s">
        <v>41</v>
      </c>
      <c r="F3625" s="18" t="s">
        <v>36</v>
      </c>
      <c r="G3625" s="18">
        <v>163</v>
      </c>
    </row>
    <row r="3626" spans="1:7" x14ac:dyDescent="0.2">
      <c r="A3626" s="18" t="s">
        <v>92</v>
      </c>
      <c r="B3626" s="18" t="s">
        <v>228</v>
      </c>
      <c r="C3626" s="18" t="s">
        <v>230</v>
      </c>
      <c r="D3626" s="18">
        <v>52</v>
      </c>
      <c r="E3626" s="18" t="s">
        <v>42</v>
      </c>
      <c r="F3626" s="18" t="s">
        <v>36</v>
      </c>
      <c r="G3626" s="18">
        <v>7</v>
      </c>
    </row>
    <row r="3627" spans="1:7" x14ac:dyDescent="0.2">
      <c r="A3627" s="18" t="s">
        <v>92</v>
      </c>
      <c r="B3627" s="18" t="s">
        <v>228</v>
      </c>
      <c r="C3627" s="18" t="s">
        <v>230</v>
      </c>
      <c r="D3627" s="18">
        <v>53</v>
      </c>
      <c r="E3627" s="18" t="s">
        <v>43</v>
      </c>
      <c r="F3627" s="18" t="s">
        <v>36</v>
      </c>
      <c r="G3627" s="18">
        <v>30</v>
      </c>
    </row>
    <row r="3628" spans="1:7" x14ac:dyDescent="0.2">
      <c r="A3628" s="18" t="s">
        <v>92</v>
      </c>
      <c r="B3628" s="18" t="s">
        <v>228</v>
      </c>
      <c r="C3628" s="18" t="s">
        <v>230</v>
      </c>
      <c r="D3628" s="18">
        <v>54</v>
      </c>
      <c r="E3628" s="18" t="s">
        <v>44</v>
      </c>
      <c r="F3628" s="18" t="s">
        <v>36</v>
      </c>
      <c r="G3628" s="18">
        <v>5</v>
      </c>
    </row>
    <row r="3629" spans="1:7" x14ac:dyDescent="0.2">
      <c r="A3629" s="18" t="s">
        <v>92</v>
      </c>
      <c r="B3629" s="18" t="s">
        <v>228</v>
      </c>
      <c r="C3629" s="18" t="s">
        <v>230</v>
      </c>
      <c r="D3629" s="18">
        <v>55</v>
      </c>
      <c r="E3629" s="18" t="s">
        <v>79</v>
      </c>
      <c r="F3629" s="18" t="s">
        <v>36</v>
      </c>
      <c r="G3629" s="18">
        <v>12</v>
      </c>
    </row>
    <row r="3630" spans="1:7" x14ac:dyDescent="0.2">
      <c r="A3630" s="18" t="s">
        <v>92</v>
      </c>
      <c r="B3630" s="18" t="s">
        <v>228</v>
      </c>
      <c r="C3630" s="18" t="s">
        <v>230</v>
      </c>
      <c r="D3630" s="18">
        <v>56</v>
      </c>
      <c r="E3630" s="18" t="s">
        <v>64</v>
      </c>
      <c r="F3630" s="18" t="s">
        <v>36</v>
      </c>
      <c r="G3630" s="18">
        <v>65</v>
      </c>
    </row>
    <row r="3631" spans="1:7" x14ac:dyDescent="0.2">
      <c r="A3631" s="18" t="s">
        <v>92</v>
      </c>
      <c r="B3631" s="18" t="s">
        <v>228</v>
      </c>
      <c r="C3631" s="18" t="s">
        <v>230</v>
      </c>
      <c r="D3631" s="18">
        <v>60</v>
      </c>
      <c r="E3631" s="18" t="s">
        <v>40</v>
      </c>
      <c r="F3631" s="18" t="s">
        <v>36</v>
      </c>
      <c r="G3631" s="18">
        <v>2</v>
      </c>
    </row>
    <row r="3632" spans="1:7" x14ac:dyDescent="0.2">
      <c r="A3632" s="18" t="s">
        <v>92</v>
      </c>
      <c r="B3632" s="18" t="s">
        <v>228</v>
      </c>
      <c r="C3632" s="18" t="s">
        <v>230</v>
      </c>
      <c r="D3632" s="18">
        <v>61</v>
      </c>
      <c r="E3632" s="18" t="s">
        <v>41</v>
      </c>
      <c r="F3632" s="18" t="s">
        <v>36</v>
      </c>
      <c r="G3632" s="18">
        <v>38</v>
      </c>
    </row>
    <row r="3633" spans="1:7" x14ac:dyDescent="0.2">
      <c r="A3633" s="18" t="s">
        <v>92</v>
      </c>
      <c r="B3633" s="18" t="s">
        <v>228</v>
      </c>
      <c r="C3633" s="18" t="s">
        <v>230</v>
      </c>
      <c r="D3633" s="18">
        <v>62</v>
      </c>
      <c r="E3633" s="18" t="s">
        <v>42</v>
      </c>
      <c r="F3633" s="18" t="s">
        <v>36</v>
      </c>
      <c r="G3633" s="18">
        <v>1</v>
      </c>
    </row>
    <row r="3634" spans="1:7" x14ac:dyDescent="0.2">
      <c r="A3634" s="18" t="s">
        <v>92</v>
      </c>
      <c r="B3634" s="18" t="s">
        <v>228</v>
      </c>
      <c r="C3634" s="18" t="s">
        <v>230</v>
      </c>
      <c r="D3634" s="18">
        <v>64</v>
      </c>
      <c r="E3634" s="18" t="s">
        <v>44</v>
      </c>
      <c r="F3634" s="18" t="s">
        <v>36</v>
      </c>
      <c r="G3634" s="18">
        <v>2</v>
      </c>
    </row>
    <row r="3635" spans="1:7" x14ac:dyDescent="0.2">
      <c r="A3635" s="18" t="s">
        <v>92</v>
      </c>
      <c r="B3635" s="18" t="s">
        <v>228</v>
      </c>
      <c r="C3635" s="18" t="s">
        <v>230</v>
      </c>
      <c r="D3635" s="18">
        <v>65</v>
      </c>
      <c r="E3635" s="18" t="s">
        <v>79</v>
      </c>
      <c r="F3635" s="18" t="s">
        <v>36</v>
      </c>
      <c r="G3635" s="18">
        <v>5</v>
      </c>
    </row>
    <row r="3636" spans="1:7" x14ac:dyDescent="0.2">
      <c r="A3636" s="18" t="s">
        <v>92</v>
      </c>
      <c r="B3636" s="18" t="s">
        <v>228</v>
      </c>
      <c r="C3636" s="18" t="s">
        <v>230</v>
      </c>
      <c r="D3636" s="18">
        <v>66</v>
      </c>
      <c r="E3636" s="18" t="s">
        <v>64</v>
      </c>
      <c r="F3636" s="18" t="s">
        <v>36</v>
      </c>
      <c r="G3636" s="18">
        <v>5</v>
      </c>
    </row>
    <row r="3637" spans="1:7" x14ac:dyDescent="0.2">
      <c r="A3637" s="18" t="s">
        <v>92</v>
      </c>
      <c r="B3637" s="18" t="s">
        <v>228</v>
      </c>
      <c r="C3637" s="18" t="s">
        <v>230</v>
      </c>
      <c r="D3637" s="18">
        <v>70</v>
      </c>
      <c r="E3637" s="18" t="s">
        <v>40</v>
      </c>
      <c r="F3637" s="18" t="s">
        <v>36</v>
      </c>
      <c r="G3637" s="18">
        <v>126</v>
      </c>
    </row>
    <row r="3638" spans="1:7" x14ac:dyDescent="0.2">
      <c r="A3638" s="18" t="s">
        <v>92</v>
      </c>
      <c r="B3638" s="18" t="s">
        <v>228</v>
      </c>
      <c r="C3638" s="18" t="s">
        <v>230</v>
      </c>
      <c r="D3638" s="18">
        <v>71</v>
      </c>
      <c r="E3638" s="18" t="s">
        <v>41</v>
      </c>
      <c r="F3638" s="18" t="s">
        <v>36</v>
      </c>
      <c r="G3638" s="18">
        <v>2725</v>
      </c>
    </row>
    <row r="3639" spans="1:7" x14ac:dyDescent="0.2">
      <c r="A3639" s="18" t="s">
        <v>92</v>
      </c>
      <c r="B3639" s="18" t="s">
        <v>228</v>
      </c>
      <c r="C3639" s="18" t="s">
        <v>230</v>
      </c>
      <c r="D3639" s="18">
        <v>72</v>
      </c>
      <c r="E3639" s="18" t="s">
        <v>42</v>
      </c>
      <c r="F3639" s="18" t="s">
        <v>36</v>
      </c>
      <c r="G3639" s="18">
        <v>54</v>
      </c>
    </row>
    <row r="3640" spans="1:7" x14ac:dyDescent="0.2">
      <c r="A3640" s="18" t="s">
        <v>92</v>
      </c>
      <c r="B3640" s="18" t="s">
        <v>228</v>
      </c>
      <c r="C3640" s="18" t="s">
        <v>230</v>
      </c>
      <c r="D3640" s="18">
        <v>73</v>
      </c>
      <c r="E3640" s="18" t="s">
        <v>43</v>
      </c>
      <c r="F3640" s="18" t="s">
        <v>36</v>
      </c>
      <c r="G3640" s="18">
        <v>12</v>
      </c>
    </row>
    <row r="3641" spans="1:7" x14ac:dyDescent="0.2">
      <c r="A3641" s="18" t="s">
        <v>92</v>
      </c>
      <c r="B3641" s="18" t="s">
        <v>228</v>
      </c>
      <c r="C3641" s="18" t="s">
        <v>230</v>
      </c>
      <c r="D3641" s="18">
        <v>74</v>
      </c>
      <c r="E3641" s="18" t="s">
        <v>44</v>
      </c>
      <c r="F3641" s="18" t="s">
        <v>36</v>
      </c>
      <c r="G3641" s="18">
        <v>6</v>
      </c>
    </row>
    <row r="3642" spans="1:7" x14ac:dyDescent="0.2">
      <c r="A3642" s="18" t="s">
        <v>92</v>
      </c>
      <c r="B3642" s="18" t="s">
        <v>228</v>
      </c>
      <c r="C3642" s="18" t="s">
        <v>230</v>
      </c>
      <c r="D3642" s="18">
        <v>75</v>
      </c>
      <c r="E3642" s="18" t="s">
        <v>79</v>
      </c>
      <c r="F3642" s="18" t="s">
        <v>36</v>
      </c>
      <c r="G3642" s="18">
        <v>107</v>
      </c>
    </row>
    <row r="3643" spans="1:7" x14ac:dyDescent="0.2">
      <c r="A3643" s="18" t="s">
        <v>92</v>
      </c>
      <c r="B3643" s="18" t="s">
        <v>228</v>
      </c>
      <c r="C3643" s="18" t="s">
        <v>230</v>
      </c>
      <c r="D3643" s="18">
        <v>76</v>
      </c>
      <c r="E3643" s="18" t="s">
        <v>64</v>
      </c>
      <c r="F3643" s="18" t="s">
        <v>36</v>
      </c>
      <c r="G3643" s="18">
        <v>252</v>
      </c>
    </row>
    <row r="3644" spans="1:7" x14ac:dyDescent="0.2">
      <c r="A3644" s="18" t="s">
        <v>92</v>
      </c>
      <c r="B3644" s="18" t="s">
        <v>228</v>
      </c>
      <c r="C3644" s="18" t="s">
        <v>230</v>
      </c>
      <c r="D3644" s="18">
        <v>80</v>
      </c>
      <c r="E3644" s="18" t="s">
        <v>168</v>
      </c>
      <c r="F3644" s="18" t="s">
        <v>36</v>
      </c>
      <c r="G3644" s="18">
        <v>301</v>
      </c>
    </row>
    <row r="3645" spans="1:7" x14ac:dyDescent="0.2">
      <c r="A3645" s="18" t="s">
        <v>92</v>
      </c>
      <c r="B3645" s="18" t="s">
        <v>228</v>
      </c>
      <c r="C3645" s="18" t="s">
        <v>230</v>
      </c>
      <c r="D3645" s="18">
        <v>81</v>
      </c>
      <c r="E3645" s="18" t="s">
        <v>46</v>
      </c>
      <c r="F3645" s="18" t="s">
        <v>36</v>
      </c>
      <c r="G3645" s="18">
        <v>795</v>
      </c>
    </row>
    <row r="3646" spans="1:7" x14ac:dyDescent="0.2">
      <c r="A3646" s="18" t="s">
        <v>92</v>
      </c>
      <c r="B3646" s="18" t="s">
        <v>228</v>
      </c>
      <c r="C3646" s="18" t="s">
        <v>230</v>
      </c>
      <c r="D3646" s="18">
        <v>82</v>
      </c>
      <c r="E3646" s="18" t="s">
        <v>47</v>
      </c>
      <c r="F3646" s="18" t="s">
        <v>36</v>
      </c>
      <c r="G3646" s="18">
        <v>552</v>
      </c>
    </row>
    <row r="3647" spans="1:7" x14ac:dyDescent="0.2">
      <c r="A3647" s="18" t="s">
        <v>92</v>
      </c>
      <c r="B3647" s="18" t="s">
        <v>228</v>
      </c>
      <c r="C3647" s="18" t="s">
        <v>230</v>
      </c>
      <c r="D3647" s="18">
        <v>83</v>
      </c>
      <c r="E3647" s="18" t="s">
        <v>48</v>
      </c>
      <c r="F3647" s="18" t="s">
        <v>36</v>
      </c>
      <c r="G3647" s="18">
        <v>2211</v>
      </c>
    </row>
    <row r="3648" spans="1:7" x14ac:dyDescent="0.2">
      <c r="A3648" s="18" t="s">
        <v>92</v>
      </c>
      <c r="B3648" s="18" t="s">
        <v>228</v>
      </c>
      <c r="C3648" s="18" t="s">
        <v>230</v>
      </c>
      <c r="D3648" s="18">
        <v>84</v>
      </c>
      <c r="E3648" s="18" t="s">
        <v>49</v>
      </c>
      <c r="F3648" s="18" t="s">
        <v>36</v>
      </c>
      <c r="G3648" s="18">
        <v>138</v>
      </c>
    </row>
    <row r="3649" spans="1:7" x14ac:dyDescent="0.2">
      <c r="A3649" s="18" t="s">
        <v>92</v>
      </c>
      <c r="B3649" s="18" t="s">
        <v>228</v>
      </c>
      <c r="C3649" s="18" t="s">
        <v>230</v>
      </c>
      <c r="D3649" s="18">
        <v>85</v>
      </c>
      <c r="E3649" s="18" t="s">
        <v>64</v>
      </c>
      <c r="F3649" s="18" t="s">
        <v>36</v>
      </c>
      <c r="G3649" s="18">
        <v>189</v>
      </c>
    </row>
    <row r="3650" spans="1:7" x14ac:dyDescent="0.2">
      <c r="A3650" s="18" t="s">
        <v>92</v>
      </c>
      <c r="B3650" s="18" t="s">
        <v>228</v>
      </c>
      <c r="C3650" s="18" t="s">
        <v>230</v>
      </c>
      <c r="D3650" s="18">
        <v>90</v>
      </c>
      <c r="E3650" s="18" t="s">
        <v>169</v>
      </c>
      <c r="F3650" s="18" t="s">
        <v>36</v>
      </c>
      <c r="G3650" s="18">
        <v>168</v>
      </c>
    </row>
    <row r="3651" spans="1:7" x14ac:dyDescent="0.2">
      <c r="A3651" s="18" t="s">
        <v>92</v>
      </c>
      <c r="B3651" s="18" t="s">
        <v>228</v>
      </c>
      <c r="C3651" s="18" t="s">
        <v>230</v>
      </c>
      <c r="D3651" s="18">
        <v>91</v>
      </c>
      <c r="E3651" s="18" t="s">
        <v>51</v>
      </c>
      <c r="F3651" s="18" t="s">
        <v>36</v>
      </c>
      <c r="G3651" s="18">
        <v>23</v>
      </c>
    </row>
    <row r="3652" spans="1:7" x14ac:dyDescent="0.2">
      <c r="A3652" s="18" t="s">
        <v>92</v>
      </c>
      <c r="B3652" s="18" t="s">
        <v>228</v>
      </c>
      <c r="C3652" s="18" t="s">
        <v>230</v>
      </c>
      <c r="D3652" s="18">
        <v>92</v>
      </c>
      <c r="E3652" s="18" t="s">
        <v>170</v>
      </c>
      <c r="F3652" s="18" t="s">
        <v>36</v>
      </c>
      <c r="G3652" s="18">
        <v>9</v>
      </c>
    </row>
    <row r="3653" spans="1:7" x14ac:dyDescent="0.2">
      <c r="A3653" s="18" t="s">
        <v>92</v>
      </c>
      <c r="B3653" s="18" t="s">
        <v>228</v>
      </c>
      <c r="C3653" s="18" t="s">
        <v>230</v>
      </c>
      <c r="D3653" s="18">
        <v>93</v>
      </c>
      <c r="E3653" s="18" t="s">
        <v>75</v>
      </c>
      <c r="F3653" s="18" t="s">
        <v>36</v>
      </c>
      <c r="G3653" s="18">
        <v>10</v>
      </c>
    </row>
    <row r="3654" spans="1:7" x14ac:dyDescent="0.2">
      <c r="A3654" s="18" t="s">
        <v>92</v>
      </c>
      <c r="B3654" s="18" t="s">
        <v>228</v>
      </c>
      <c r="C3654" s="18" t="s">
        <v>230</v>
      </c>
      <c r="D3654" s="18">
        <v>94</v>
      </c>
      <c r="E3654" s="18" t="s">
        <v>80</v>
      </c>
      <c r="F3654" s="18" t="s">
        <v>36</v>
      </c>
      <c r="G3654" s="18">
        <v>59</v>
      </c>
    </row>
    <row r="3655" spans="1:7" x14ac:dyDescent="0.2">
      <c r="A3655" s="18" t="s">
        <v>92</v>
      </c>
      <c r="B3655" s="18" t="s">
        <v>228</v>
      </c>
      <c r="C3655" s="18" t="s">
        <v>230</v>
      </c>
      <c r="D3655" s="18">
        <v>95</v>
      </c>
      <c r="E3655" s="18" t="s">
        <v>64</v>
      </c>
      <c r="F3655" s="18" t="s">
        <v>36</v>
      </c>
      <c r="G3655" s="18">
        <v>101</v>
      </c>
    </row>
    <row r="3656" spans="1:7" x14ac:dyDescent="0.2">
      <c r="A3656" s="18" t="s">
        <v>92</v>
      </c>
      <c r="B3656" s="18" t="s">
        <v>228</v>
      </c>
      <c r="C3656" s="18" t="s">
        <v>231</v>
      </c>
      <c r="D3656" s="18">
        <v>10</v>
      </c>
      <c r="E3656" s="18" t="s">
        <v>32</v>
      </c>
      <c r="F3656" s="18" t="s">
        <v>33</v>
      </c>
      <c r="G3656" s="18">
        <v>598</v>
      </c>
    </row>
    <row r="3657" spans="1:7" x14ac:dyDescent="0.2">
      <c r="A3657" s="18" t="s">
        <v>92</v>
      </c>
      <c r="B3657" s="18" t="s">
        <v>228</v>
      </c>
      <c r="C3657" s="18" t="s">
        <v>231</v>
      </c>
      <c r="D3657" s="18">
        <v>100</v>
      </c>
      <c r="E3657" s="18" t="s">
        <v>167</v>
      </c>
      <c r="F3657" s="18" t="s">
        <v>36</v>
      </c>
      <c r="G3657" s="18">
        <v>4068</v>
      </c>
    </row>
    <row r="3658" spans="1:7" x14ac:dyDescent="0.2">
      <c r="A3658" s="18" t="s">
        <v>92</v>
      </c>
      <c r="B3658" s="18" t="s">
        <v>228</v>
      </c>
      <c r="C3658" s="18" t="s">
        <v>231</v>
      </c>
      <c r="D3658" s="18">
        <v>11</v>
      </c>
      <c r="E3658" s="18" t="s">
        <v>134</v>
      </c>
      <c r="F3658" s="18" t="s">
        <v>33</v>
      </c>
      <c r="G3658" s="18">
        <v>239</v>
      </c>
    </row>
    <row r="3659" spans="1:7" x14ac:dyDescent="0.2">
      <c r="A3659" s="18" t="s">
        <v>92</v>
      </c>
      <c r="B3659" s="18" t="s">
        <v>228</v>
      </c>
      <c r="C3659" s="18" t="s">
        <v>231</v>
      </c>
      <c r="D3659" s="18">
        <v>110</v>
      </c>
      <c r="E3659" s="18" t="s">
        <v>54</v>
      </c>
      <c r="F3659" s="18" t="s">
        <v>55</v>
      </c>
      <c r="G3659" s="18">
        <v>231</v>
      </c>
    </row>
    <row r="3660" spans="1:7" x14ac:dyDescent="0.2">
      <c r="A3660" s="18" t="s">
        <v>92</v>
      </c>
      <c r="B3660" s="18" t="s">
        <v>228</v>
      </c>
      <c r="C3660" s="18" t="s">
        <v>231</v>
      </c>
      <c r="D3660" s="18">
        <v>111</v>
      </c>
      <c r="E3660" s="18" t="s">
        <v>56</v>
      </c>
      <c r="F3660" s="18" t="s">
        <v>55</v>
      </c>
      <c r="G3660" s="18">
        <v>615</v>
      </c>
    </row>
    <row r="3661" spans="1:7" x14ac:dyDescent="0.2">
      <c r="A3661" s="18" t="s">
        <v>92</v>
      </c>
      <c r="B3661" s="18" t="s">
        <v>228</v>
      </c>
      <c r="C3661" s="18" t="s">
        <v>231</v>
      </c>
      <c r="D3661" s="18">
        <v>112</v>
      </c>
      <c r="E3661" s="18" t="s">
        <v>57</v>
      </c>
      <c r="F3661" s="18" t="s">
        <v>55</v>
      </c>
      <c r="G3661" s="18">
        <v>1341</v>
      </c>
    </row>
    <row r="3662" spans="1:7" x14ac:dyDescent="0.2">
      <c r="A3662" s="18" t="s">
        <v>92</v>
      </c>
      <c r="B3662" s="18" t="s">
        <v>228</v>
      </c>
      <c r="C3662" s="18" t="s">
        <v>231</v>
      </c>
      <c r="D3662" s="18">
        <v>113</v>
      </c>
      <c r="E3662" s="18" t="s">
        <v>73</v>
      </c>
      <c r="F3662" s="18" t="s">
        <v>55</v>
      </c>
      <c r="G3662" s="18">
        <v>926</v>
      </c>
    </row>
    <row r="3663" spans="1:7" x14ac:dyDescent="0.2">
      <c r="A3663" s="18" t="s">
        <v>92</v>
      </c>
      <c r="B3663" s="18" t="s">
        <v>228</v>
      </c>
      <c r="C3663" s="18" t="s">
        <v>231</v>
      </c>
      <c r="D3663" s="18">
        <v>120</v>
      </c>
      <c r="E3663" s="18" t="s">
        <v>58</v>
      </c>
      <c r="F3663" s="18" t="s">
        <v>55</v>
      </c>
      <c r="G3663" s="18">
        <v>627</v>
      </c>
    </row>
    <row r="3664" spans="1:7" x14ac:dyDescent="0.2">
      <c r="A3664" s="18" t="s">
        <v>92</v>
      </c>
      <c r="B3664" s="18" t="s">
        <v>228</v>
      </c>
      <c r="C3664" s="18" t="s">
        <v>231</v>
      </c>
      <c r="D3664" s="18">
        <v>121</v>
      </c>
      <c r="E3664" s="18" t="s">
        <v>59</v>
      </c>
      <c r="F3664" s="18" t="s">
        <v>55</v>
      </c>
      <c r="G3664" s="18">
        <v>1462</v>
      </c>
    </row>
    <row r="3665" spans="1:7" x14ac:dyDescent="0.2">
      <c r="A3665" s="18" t="s">
        <v>92</v>
      </c>
      <c r="B3665" s="18" t="s">
        <v>228</v>
      </c>
      <c r="C3665" s="18" t="s">
        <v>231</v>
      </c>
      <c r="D3665" s="18">
        <v>122</v>
      </c>
      <c r="E3665" s="18" t="s">
        <v>74</v>
      </c>
      <c r="F3665" s="18" t="s">
        <v>55</v>
      </c>
      <c r="G3665" s="18">
        <v>887</v>
      </c>
    </row>
    <row r="3666" spans="1:7" x14ac:dyDescent="0.2">
      <c r="A3666" s="18" t="s">
        <v>92</v>
      </c>
      <c r="B3666" s="18" t="s">
        <v>228</v>
      </c>
      <c r="C3666" s="18" t="s">
        <v>231</v>
      </c>
      <c r="D3666" s="18">
        <v>123</v>
      </c>
      <c r="E3666" s="18" t="s">
        <v>75</v>
      </c>
      <c r="F3666" s="18" t="s">
        <v>55</v>
      </c>
      <c r="G3666" s="18">
        <v>2692</v>
      </c>
    </row>
    <row r="3667" spans="1:7" x14ac:dyDescent="0.2">
      <c r="A3667" s="18" t="s">
        <v>92</v>
      </c>
      <c r="B3667" s="18" t="s">
        <v>228</v>
      </c>
      <c r="C3667" s="18" t="s">
        <v>231</v>
      </c>
      <c r="D3667" s="18">
        <v>13</v>
      </c>
      <c r="E3667" s="18" t="s">
        <v>135</v>
      </c>
      <c r="F3667" s="18" t="s">
        <v>33</v>
      </c>
      <c r="G3667" s="18">
        <v>671</v>
      </c>
    </row>
    <row r="3668" spans="1:7" x14ac:dyDescent="0.2">
      <c r="A3668" s="18" t="s">
        <v>92</v>
      </c>
      <c r="B3668" s="18" t="s">
        <v>228</v>
      </c>
      <c r="C3668" s="18" t="s">
        <v>231</v>
      </c>
      <c r="D3668" s="18">
        <v>130</v>
      </c>
      <c r="E3668" s="18" t="s">
        <v>60</v>
      </c>
      <c r="F3668" s="18" t="s">
        <v>55</v>
      </c>
      <c r="G3668" s="18">
        <v>5227</v>
      </c>
    </row>
    <row r="3669" spans="1:7" x14ac:dyDescent="0.2">
      <c r="A3669" s="18" t="s">
        <v>92</v>
      </c>
      <c r="B3669" s="18" t="s">
        <v>228</v>
      </c>
      <c r="C3669" s="18" t="s">
        <v>231</v>
      </c>
      <c r="D3669" s="18">
        <v>131</v>
      </c>
      <c r="E3669" s="18" t="s">
        <v>61</v>
      </c>
      <c r="F3669" s="18" t="s">
        <v>55</v>
      </c>
      <c r="G3669" s="18">
        <v>32</v>
      </c>
    </row>
    <row r="3670" spans="1:7" x14ac:dyDescent="0.2">
      <c r="A3670" s="18" t="s">
        <v>92</v>
      </c>
      <c r="B3670" s="18" t="s">
        <v>228</v>
      </c>
      <c r="C3670" s="18" t="s">
        <v>231</v>
      </c>
      <c r="D3670" s="18">
        <v>132</v>
      </c>
      <c r="E3670" s="18" t="s">
        <v>46</v>
      </c>
      <c r="F3670" s="18" t="s">
        <v>55</v>
      </c>
      <c r="G3670" s="18">
        <v>468</v>
      </c>
    </row>
    <row r="3671" spans="1:7" x14ac:dyDescent="0.2">
      <c r="A3671" s="18" t="s">
        <v>92</v>
      </c>
      <c r="B3671" s="18" t="s">
        <v>228</v>
      </c>
      <c r="C3671" s="18" t="s">
        <v>231</v>
      </c>
      <c r="D3671" s="18">
        <v>133</v>
      </c>
      <c r="E3671" s="18" t="s">
        <v>62</v>
      </c>
      <c r="F3671" s="18" t="s">
        <v>55</v>
      </c>
      <c r="G3671" s="18">
        <v>164</v>
      </c>
    </row>
    <row r="3672" spans="1:7" x14ac:dyDescent="0.2">
      <c r="A3672" s="18" t="s">
        <v>92</v>
      </c>
      <c r="B3672" s="18" t="s">
        <v>228</v>
      </c>
      <c r="C3672" s="18" t="s">
        <v>231</v>
      </c>
      <c r="D3672" s="18">
        <v>134</v>
      </c>
      <c r="E3672" s="18" t="s">
        <v>76</v>
      </c>
      <c r="F3672" s="18" t="s">
        <v>55</v>
      </c>
      <c r="G3672" s="18">
        <v>842</v>
      </c>
    </row>
    <row r="3673" spans="1:7" x14ac:dyDescent="0.2">
      <c r="A3673" s="18" t="s">
        <v>92</v>
      </c>
      <c r="B3673" s="18" t="s">
        <v>228</v>
      </c>
      <c r="C3673" s="18" t="s">
        <v>231</v>
      </c>
      <c r="D3673" s="18">
        <v>135</v>
      </c>
      <c r="E3673" s="18" t="s">
        <v>79</v>
      </c>
      <c r="F3673" s="18" t="s">
        <v>55</v>
      </c>
      <c r="G3673" s="18">
        <v>90</v>
      </c>
    </row>
    <row r="3674" spans="1:7" x14ac:dyDescent="0.2">
      <c r="A3674" s="18" t="s">
        <v>92</v>
      </c>
      <c r="B3674" s="18" t="s">
        <v>228</v>
      </c>
      <c r="C3674" s="18" t="s">
        <v>231</v>
      </c>
      <c r="D3674" s="18">
        <v>14</v>
      </c>
      <c r="E3674" s="18" t="s">
        <v>75</v>
      </c>
      <c r="F3674" s="18" t="s">
        <v>33</v>
      </c>
      <c r="G3674" s="18">
        <v>18</v>
      </c>
    </row>
    <row r="3675" spans="1:7" x14ac:dyDescent="0.2">
      <c r="A3675" s="18" t="s">
        <v>92</v>
      </c>
      <c r="B3675" s="18" t="s">
        <v>228</v>
      </c>
      <c r="C3675" s="18" t="s">
        <v>231</v>
      </c>
      <c r="D3675" s="18">
        <v>140</v>
      </c>
      <c r="E3675" s="18" t="s">
        <v>63</v>
      </c>
      <c r="F3675" s="18" t="s">
        <v>55</v>
      </c>
      <c r="G3675" s="18">
        <v>182</v>
      </c>
    </row>
    <row r="3676" spans="1:7" x14ac:dyDescent="0.2">
      <c r="A3676" s="18" t="s">
        <v>92</v>
      </c>
      <c r="B3676" s="18" t="s">
        <v>228</v>
      </c>
      <c r="C3676" s="18" t="s">
        <v>231</v>
      </c>
      <c r="D3676" s="18">
        <v>141</v>
      </c>
      <c r="E3676" s="18" t="s">
        <v>64</v>
      </c>
      <c r="F3676" s="18" t="s">
        <v>55</v>
      </c>
      <c r="G3676" s="18">
        <v>3292</v>
      </c>
    </row>
    <row r="3677" spans="1:7" x14ac:dyDescent="0.2">
      <c r="A3677" s="18" t="s">
        <v>92</v>
      </c>
      <c r="B3677" s="18" t="s">
        <v>228</v>
      </c>
      <c r="C3677" s="18" t="s">
        <v>231</v>
      </c>
      <c r="D3677" s="18">
        <v>142</v>
      </c>
      <c r="E3677" s="18" t="s">
        <v>117</v>
      </c>
      <c r="F3677" s="18" t="s">
        <v>55</v>
      </c>
      <c r="G3677" s="18">
        <v>3479</v>
      </c>
    </row>
    <row r="3678" spans="1:7" x14ac:dyDescent="0.2">
      <c r="A3678" s="18" t="s">
        <v>92</v>
      </c>
      <c r="B3678" s="18" t="s">
        <v>228</v>
      </c>
      <c r="C3678" s="18" t="s">
        <v>231</v>
      </c>
      <c r="D3678" s="18">
        <v>143</v>
      </c>
      <c r="E3678" s="18" t="s">
        <v>77</v>
      </c>
      <c r="F3678" s="18" t="s">
        <v>55</v>
      </c>
      <c r="G3678" s="18">
        <v>358</v>
      </c>
    </row>
    <row r="3679" spans="1:7" x14ac:dyDescent="0.2">
      <c r="A3679" s="18" t="s">
        <v>92</v>
      </c>
      <c r="B3679" s="18" t="s">
        <v>228</v>
      </c>
      <c r="C3679" s="18" t="s">
        <v>231</v>
      </c>
      <c r="D3679" s="18">
        <v>144</v>
      </c>
      <c r="E3679" s="18" t="s">
        <v>81</v>
      </c>
      <c r="F3679" s="18" t="s">
        <v>55</v>
      </c>
      <c r="G3679" s="18">
        <v>353</v>
      </c>
    </row>
    <row r="3680" spans="1:7" x14ac:dyDescent="0.2">
      <c r="A3680" s="18" t="s">
        <v>92</v>
      </c>
      <c r="B3680" s="18" t="s">
        <v>228</v>
      </c>
      <c r="C3680" s="18" t="s">
        <v>231</v>
      </c>
      <c r="D3680" s="18">
        <v>15</v>
      </c>
      <c r="E3680" s="18" t="s">
        <v>64</v>
      </c>
      <c r="F3680" s="18" t="s">
        <v>33</v>
      </c>
      <c r="G3680" s="18">
        <v>96</v>
      </c>
    </row>
    <row r="3681" spans="1:7" x14ac:dyDescent="0.2">
      <c r="A3681" s="18" t="s">
        <v>92</v>
      </c>
      <c r="B3681" s="18" t="s">
        <v>228</v>
      </c>
      <c r="C3681" s="18" t="s">
        <v>231</v>
      </c>
      <c r="D3681" s="18">
        <v>20</v>
      </c>
      <c r="E3681" s="18" t="s">
        <v>35</v>
      </c>
      <c r="F3681" s="18" t="s">
        <v>36</v>
      </c>
      <c r="G3681" s="18">
        <v>3696</v>
      </c>
    </row>
    <row r="3682" spans="1:7" x14ac:dyDescent="0.2">
      <c r="A3682" s="18" t="s">
        <v>92</v>
      </c>
      <c r="B3682" s="18" t="s">
        <v>228</v>
      </c>
      <c r="C3682" s="18" t="s">
        <v>231</v>
      </c>
      <c r="D3682" s="18">
        <v>21</v>
      </c>
      <c r="E3682" s="18" t="s">
        <v>37</v>
      </c>
      <c r="F3682" s="18" t="s">
        <v>36</v>
      </c>
      <c r="G3682" s="18">
        <v>3041</v>
      </c>
    </row>
    <row r="3683" spans="1:7" x14ac:dyDescent="0.2">
      <c r="A3683" s="18" t="s">
        <v>92</v>
      </c>
      <c r="B3683" s="18" t="s">
        <v>228</v>
      </c>
      <c r="C3683" s="18" t="s">
        <v>231</v>
      </c>
      <c r="D3683" s="18">
        <v>22</v>
      </c>
      <c r="E3683" s="18" t="s">
        <v>38</v>
      </c>
      <c r="F3683" s="18" t="s">
        <v>36</v>
      </c>
      <c r="G3683" s="18">
        <v>1551</v>
      </c>
    </row>
    <row r="3684" spans="1:7" x14ac:dyDescent="0.2">
      <c r="A3684" s="18" t="s">
        <v>92</v>
      </c>
      <c r="B3684" s="18" t="s">
        <v>228</v>
      </c>
      <c r="C3684" s="18" t="s">
        <v>231</v>
      </c>
      <c r="D3684" s="18">
        <v>23</v>
      </c>
      <c r="E3684" s="18" t="s">
        <v>39</v>
      </c>
      <c r="F3684" s="18" t="s">
        <v>36</v>
      </c>
      <c r="G3684" s="18">
        <v>10827</v>
      </c>
    </row>
    <row r="3685" spans="1:7" x14ac:dyDescent="0.2">
      <c r="A3685" s="18" t="s">
        <v>92</v>
      </c>
      <c r="B3685" s="18" t="s">
        <v>228</v>
      </c>
      <c r="C3685" s="18" t="s">
        <v>231</v>
      </c>
      <c r="D3685" s="18">
        <v>24</v>
      </c>
      <c r="E3685" s="18" t="s">
        <v>64</v>
      </c>
      <c r="F3685" s="18" t="s">
        <v>36</v>
      </c>
      <c r="G3685" s="18">
        <v>1014</v>
      </c>
    </row>
    <row r="3686" spans="1:7" x14ac:dyDescent="0.2">
      <c r="A3686" s="18" t="s">
        <v>92</v>
      </c>
      <c r="B3686" s="18" t="s">
        <v>228</v>
      </c>
      <c r="C3686" s="18" t="s">
        <v>231</v>
      </c>
      <c r="D3686" s="18">
        <v>25</v>
      </c>
      <c r="E3686" s="18" t="s">
        <v>35</v>
      </c>
      <c r="F3686" s="18" t="s">
        <v>36</v>
      </c>
      <c r="G3686" s="18">
        <v>43</v>
      </c>
    </row>
    <row r="3687" spans="1:7" x14ac:dyDescent="0.2">
      <c r="A3687" s="18" t="s">
        <v>92</v>
      </c>
      <c r="B3687" s="18" t="s">
        <v>228</v>
      </c>
      <c r="C3687" s="18" t="s">
        <v>231</v>
      </c>
      <c r="D3687" s="18">
        <v>26</v>
      </c>
      <c r="E3687" s="18" t="s">
        <v>64</v>
      </c>
      <c r="F3687" s="18" t="s">
        <v>36</v>
      </c>
      <c r="G3687" s="18">
        <v>13</v>
      </c>
    </row>
    <row r="3688" spans="1:7" x14ac:dyDescent="0.2">
      <c r="A3688" s="18" t="s">
        <v>92</v>
      </c>
      <c r="B3688" s="18" t="s">
        <v>228</v>
      </c>
      <c r="C3688" s="18" t="s">
        <v>231</v>
      </c>
      <c r="D3688" s="18">
        <v>30</v>
      </c>
      <c r="E3688" s="18" t="s">
        <v>40</v>
      </c>
      <c r="F3688" s="18" t="s">
        <v>36</v>
      </c>
      <c r="G3688" s="18">
        <v>470</v>
      </c>
    </row>
    <row r="3689" spans="1:7" x14ac:dyDescent="0.2">
      <c r="A3689" s="18" t="s">
        <v>92</v>
      </c>
      <c r="B3689" s="18" t="s">
        <v>228</v>
      </c>
      <c r="C3689" s="18" t="s">
        <v>231</v>
      </c>
      <c r="D3689" s="18">
        <v>31</v>
      </c>
      <c r="E3689" s="18" t="s">
        <v>41</v>
      </c>
      <c r="F3689" s="18" t="s">
        <v>36</v>
      </c>
      <c r="G3689" s="18">
        <v>7709</v>
      </c>
    </row>
    <row r="3690" spans="1:7" x14ac:dyDescent="0.2">
      <c r="A3690" s="18" t="s">
        <v>92</v>
      </c>
      <c r="B3690" s="18" t="s">
        <v>228</v>
      </c>
      <c r="C3690" s="18" t="s">
        <v>231</v>
      </c>
      <c r="D3690" s="18">
        <v>32</v>
      </c>
      <c r="E3690" s="18" t="s">
        <v>42</v>
      </c>
      <c r="F3690" s="18" t="s">
        <v>36</v>
      </c>
      <c r="G3690" s="18">
        <v>90</v>
      </c>
    </row>
    <row r="3691" spans="1:7" x14ac:dyDescent="0.2">
      <c r="A3691" s="18" t="s">
        <v>92</v>
      </c>
      <c r="B3691" s="18" t="s">
        <v>228</v>
      </c>
      <c r="C3691" s="18" t="s">
        <v>231</v>
      </c>
      <c r="D3691" s="18">
        <v>33</v>
      </c>
      <c r="E3691" s="18" t="s">
        <v>43</v>
      </c>
      <c r="F3691" s="18" t="s">
        <v>36</v>
      </c>
      <c r="G3691" s="18">
        <v>82</v>
      </c>
    </row>
    <row r="3692" spans="1:7" x14ac:dyDescent="0.2">
      <c r="A3692" s="18" t="s">
        <v>92</v>
      </c>
      <c r="B3692" s="18" t="s">
        <v>228</v>
      </c>
      <c r="C3692" s="18" t="s">
        <v>231</v>
      </c>
      <c r="D3692" s="18">
        <v>34</v>
      </c>
      <c r="E3692" s="18" t="s">
        <v>44</v>
      </c>
      <c r="F3692" s="18" t="s">
        <v>36</v>
      </c>
      <c r="G3692" s="18">
        <v>22</v>
      </c>
    </row>
    <row r="3693" spans="1:7" x14ac:dyDescent="0.2">
      <c r="A3693" s="18" t="s">
        <v>92</v>
      </c>
      <c r="B3693" s="18" t="s">
        <v>228</v>
      </c>
      <c r="C3693" s="18" t="s">
        <v>231</v>
      </c>
      <c r="D3693" s="18">
        <v>35</v>
      </c>
      <c r="E3693" s="18" t="s">
        <v>79</v>
      </c>
      <c r="F3693" s="18" t="s">
        <v>36</v>
      </c>
      <c r="G3693" s="18">
        <v>298</v>
      </c>
    </row>
    <row r="3694" spans="1:7" x14ac:dyDescent="0.2">
      <c r="A3694" s="18" t="s">
        <v>92</v>
      </c>
      <c r="B3694" s="18" t="s">
        <v>228</v>
      </c>
      <c r="C3694" s="18" t="s">
        <v>231</v>
      </c>
      <c r="D3694" s="18">
        <v>36</v>
      </c>
      <c r="E3694" s="18" t="s">
        <v>64</v>
      </c>
      <c r="F3694" s="18" t="s">
        <v>36</v>
      </c>
      <c r="G3694" s="18">
        <v>536</v>
      </c>
    </row>
    <row r="3695" spans="1:7" x14ac:dyDescent="0.2">
      <c r="A3695" s="18" t="s">
        <v>92</v>
      </c>
      <c r="B3695" s="18" t="s">
        <v>228</v>
      </c>
      <c r="C3695" s="18" t="s">
        <v>231</v>
      </c>
      <c r="D3695" s="18">
        <v>40</v>
      </c>
      <c r="E3695" s="18" t="s">
        <v>40</v>
      </c>
      <c r="F3695" s="18" t="s">
        <v>36</v>
      </c>
      <c r="G3695" s="18">
        <v>10</v>
      </c>
    </row>
    <row r="3696" spans="1:7" x14ac:dyDescent="0.2">
      <c r="A3696" s="18" t="s">
        <v>92</v>
      </c>
      <c r="B3696" s="18" t="s">
        <v>228</v>
      </c>
      <c r="C3696" s="18" t="s">
        <v>231</v>
      </c>
      <c r="D3696" s="18">
        <v>41</v>
      </c>
      <c r="E3696" s="18" t="s">
        <v>41</v>
      </c>
      <c r="F3696" s="18" t="s">
        <v>36</v>
      </c>
      <c r="G3696" s="18">
        <v>174</v>
      </c>
    </row>
    <row r="3697" spans="1:7" x14ac:dyDescent="0.2">
      <c r="A3697" s="18" t="s">
        <v>92</v>
      </c>
      <c r="B3697" s="18" t="s">
        <v>228</v>
      </c>
      <c r="C3697" s="18" t="s">
        <v>231</v>
      </c>
      <c r="D3697" s="18">
        <v>42</v>
      </c>
      <c r="E3697" s="18" t="s">
        <v>42</v>
      </c>
      <c r="F3697" s="18" t="s">
        <v>36</v>
      </c>
      <c r="G3697" s="18">
        <v>9</v>
      </c>
    </row>
    <row r="3698" spans="1:7" x14ac:dyDescent="0.2">
      <c r="A3698" s="18" t="s">
        <v>92</v>
      </c>
      <c r="B3698" s="18" t="s">
        <v>228</v>
      </c>
      <c r="C3698" s="18" t="s">
        <v>231</v>
      </c>
      <c r="D3698" s="18">
        <v>43</v>
      </c>
      <c r="E3698" s="18" t="s">
        <v>43</v>
      </c>
      <c r="F3698" s="18" t="s">
        <v>36</v>
      </c>
      <c r="G3698" s="18">
        <v>1</v>
      </c>
    </row>
    <row r="3699" spans="1:7" x14ac:dyDescent="0.2">
      <c r="A3699" s="18" t="s">
        <v>92</v>
      </c>
      <c r="B3699" s="18" t="s">
        <v>228</v>
      </c>
      <c r="C3699" s="18" t="s">
        <v>231</v>
      </c>
      <c r="D3699" s="18">
        <v>44</v>
      </c>
      <c r="E3699" s="18" t="s">
        <v>44</v>
      </c>
      <c r="F3699" s="18" t="s">
        <v>36</v>
      </c>
      <c r="G3699" s="18">
        <v>1</v>
      </c>
    </row>
    <row r="3700" spans="1:7" x14ac:dyDescent="0.2">
      <c r="A3700" s="18" t="s">
        <v>92</v>
      </c>
      <c r="B3700" s="18" t="s">
        <v>228</v>
      </c>
      <c r="C3700" s="18" t="s">
        <v>231</v>
      </c>
      <c r="D3700" s="18">
        <v>45</v>
      </c>
      <c r="E3700" s="18" t="s">
        <v>79</v>
      </c>
      <c r="F3700" s="18" t="s">
        <v>36</v>
      </c>
      <c r="G3700" s="18">
        <v>12</v>
      </c>
    </row>
    <row r="3701" spans="1:7" x14ac:dyDescent="0.2">
      <c r="A3701" s="18" t="s">
        <v>92</v>
      </c>
      <c r="B3701" s="18" t="s">
        <v>228</v>
      </c>
      <c r="C3701" s="18" t="s">
        <v>231</v>
      </c>
      <c r="D3701" s="18">
        <v>46</v>
      </c>
      <c r="E3701" s="18" t="s">
        <v>64</v>
      </c>
      <c r="F3701" s="18" t="s">
        <v>36</v>
      </c>
      <c r="G3701" s="18">
        <v>21</v>
      </c>
    </row>
    <row r="3702" spans="1:7" x14ac:dyDescent="0.2">
      <c r="A3702" s="18" t="s">
        <v>92</v>
      </c>
      <c r="B3702" s="18" t="s">
        <v>228</v>
      </c>
      <c r="C3702" s="18" t="s">
        <v>231</v>
      </c>
      <c r="D3702" s="18">
        <v>50</v>
      </c>
      <c r="E3702" s="18" t="s">
        <v>40</v>
      </c>
      <c r="F3702" s="18" t="s">
        <v>36</v>
      </c>
      <c r="G3702" s="18">
        <v>24</v>
      </c>
    </row>
    <row r="3703" spans="1:7" x14ac:dyDescent="0.2">
      <c r="A3703" s="18" t="s">
        <v>92</v>
      </c>
      <c r="B3703" s="18" t="s">
        <v>228</v>
      </c>
      <c r="C3703" s="18" t="s">
        <v>231</v>
      </c>
      <c r="D3703" s="18">
        <v>51</v>
      </c>
      <c r="E3703" s="18" t="s">
        <v>41</v>
      </c>
      <c r="F3703" s="18" t="s">
        <v>36</v>
      </c>
      <c r="G3703" s="18">
        <v>245</v>
      </c>
    </row>
    <row r="3704" spans="1:7" x14ac:dyDescent="0.2">
      <c r="A3704" s="18" t="s">
        <v>92</v>
      </c>
      <c r="B3704" s="18" t="s">
        <v>228</v>
      </c>
      <c r="C3704" s="18" t="s">
        <v>231</v>
      </c>
      <c r="D3704" s="18">
        <v>52</v>
      </c>
      <c r="E3704" s="18" t="s">
        <v>42</v>
      </c>
      <c r="F3704" s="18" t="s">
        <v>36</v>
      </c>
      <c r="G3704" s="18">
        <v>5</v>
      </c>
    </row>
    <row r="3705" spans="1:7" x14ac:dyDescent="0.2">
      <c r="A3705" s="18" t="s">
        <v>92</v>
      </c>
      <c r="B3705" s="18" t="s">
        <v>228</v>
      </c>
      <c r="C3705" s="18" t="s">
        <v>231</v>
      </c>
      <c r="D3705" s="18">
        <v>53</v>
      </c>
      <c r="E3705" s="18" t="s">
        <v>43</v>
      </c>
      <c r="F3705" s="18" t="s">
        <v>36</v>
      </c>
      <c r="G3705" s="18">
        <v>43</v>
      </c>
    </row>
    <row r="3706" spans="1:7" x14ac:dyDescent="0.2">
      <c r="A3706" s="18" t="s">
        <v>92</v>
      </c>
      <c r="B3706" s="18" t="s">
        <v>228</v>
      </c>
      <c r="C3706" s="18" t="s">
        <v>231</v>
      </c>
      <c r="D3706" s="18">
        <v>54</v>
      </c>
      <c r="E3706" s="18" t="s">
        <v>44</v>
      </c>
      <c r="F3706" s="18" t="s">
        <v>36</v>
      </c>
      <c r="G3706" s="18">
        <v>8</v>
      </c>
    </row>
    <row r="3707" spans="1:7" x14ac:dyDescent="0.2">
      <c r="A3707" s="18" t="s">
        <v>92</v>
      </c>
      <c r="B3707" s="18" t="s">
        <v>228</v>
      </c>
      <c r="C3707" s="18" t="s">
        <v>231</v>
      </c>
      <c r="D3707" s="18">
        <v>55</v>
      </c>
      <c r="E3707" s="18" t="s">
        <v>79</v>
      </c>
      <c r="F3707" s="18" t="s">
        <v>36</v>
      </c>
      <c r="G3707" s="18">
        <v>26</v>
      </c>
    </row>
    <row r="3708" spans="1:7" x14ac:dyDescent="0.2">
      <c r="A3708" s="18" t="s">
        <v>92</v>
      </c>
      <c r="B3708" s="18" t="s">
        <v>228</v>
      </c>
      <c r="C3708" s="18" t="s">
        <v>231</v>
      </c>
      <c r="D3708" s="18">
        <v>56</v>
      </c>
      <c r="E3708" s="18" t="s">
        <v>64</v>
      </c>
      <c r="F3708" s="18" t="s">
        <v>36</v>
      </c>
      <c r="G3708" s="18">
        <v>116</v>
      </c>
    </row>
    <row r="3709" spans="1:7" x14ac:dyDescent="0.2">
      <c r="A3709" s="18" t="s">
        <v>92</v>
      </c>
      <c r="B3709" s="18" t="s">
        <v>228</v>
      </c>
      <c r="C3709" s="18" t="s">
        <v>231</v>
      </c>
      <c r="D3709" s="18">
        <v>60</v>
      </c>
      <c r="E3709" s="18" t="s">
        <v>40</v>
      </c>
      <c r="F3709" s="18" t="s">
        <v>36</v>
      </c>
      <c r="G3709" s="18">
        <v>1</v>
      </c>
    </row>
    <row r="3710" spans="1:7" x14ac:dyDescent="0.2">
      <c r="A3710" s="18" t="s">
        <v>92</v>
      </c>
      <c r="B3710" s="18" t="s">
        <v>228</v>
      </c>
      <c r="C3710" s="18" t="s">
        <v>231</v>
      </c>
      <c r="D3710" s="18">
        <v>61</v>
      </c>
      <c r="E3710" s="18" t="s">
        <v>41</v>
      </c>
      <c r="F3710" s="18" t="s">
        <v>36</v>
      </c>
      <c r="G3710" s="18">
        <v>55</v>
      </c>
    </row>
    <row r="3711" spans="1:7" x14ac:dyDescent="0.2">
      <c r="A3711" s="18" t="s">
        <v>92</v>
      </c>
      <c r="B3711" s="18" t="s">
        <v>228</v>
      </c>
      <c r="C3711" s="18" t="s">
        <v>231</v>
      </c>
      <c r="D3711" s="18">
        <v>62</v>
      </c>
      <c r="E3711" s="18" t="s">
        <v>42</v>
      </c>
      <c r="F3711" s="18" t="s">
        <v>36</v>
      </c>
      <c r="G3711" s="18">
        <v>5</v>
      </c>
    </row>
    <row r="3712" spans="1:7" x14ac:dyDescent="0.2">
      <c r="A3712" s="18" t="s">
        <v>92</v>
      </c>
      <c r="B3712" s="18" t="s">
        <v>228</v>
      </c>
      <c r="C3712" s="18" t="s">
        <v>231</v>
      </c>
      <c r="D3712" s="18">
        <v>63</v>
      </c>
      <c r="E3712" s="18" t="s">
        <v>43</v>
      </c>
      <c r="F3712" s="18" t="s">
        <v>36</v>
      </c>
      <c r="G3712" s="18">
        <v>2</v>
      </c>
    </row>
    <row r="3713" spans="1:7" x14ac:dyDescent="0.2">
      <c r="A3713" s="18" t="s">
        <v>92</v>
      </c>
      <c r="B3713" s="18" t="s">
        <v>228</v>
      </c>
      <c r="C3713" s="18" t="s">
        <v>231</v>
      </c>
      <c r="D3713" s="18">
        <v>64</v>
      </c>
      <c r="E3713" s="18" t="s">
        <v>44</v>
      </c>
      <c r="F3713" s="18" t="s">
        <v>36</v>
      </c>
      <c r="G3713" s="18">
        <v>1</v>
      </c>
    </row>
    <row r="3714" spans="1:7" x14ac:dyDescent="0.2">
      <c r="A3714" s="18" t="s">
        <v>92</v>
      </c>
      <c r="B3714" s="18" t="s">
        <v>228</v>
      </c>
      <c r="C3714" s="18" t="s">
        <v>231</v>
      </c>
      <c r="D3714" s="18">
        <v>65</v>
      </c>
      <c r="E3714" s="18" t="s">
        <v>79</v>
      </c>
      <c r="F3714" s="18" t="s">
        <v>36</v>
      </c>
      <c r="G3714" s="18">
        <v>6</v>
      </c>
    </row>
    <row r="3715" spans="1:7" x14ac:dyDescent="0.2">
      <c r="A3715" s="18" t="s">
        <v>92</v>
      </c>
      <c r="B3715" s="18" t="s">
        <v>228</v>
      </c>
      <c r="C3715" s="18" t="s">
        <v>231</v>
      </c>
      <c r="D3715" s="18">
        <v>66</v>
      </c>
      <c r="E3715" s="18" t="s">
        <v>64</v>
      </c>
      <c r="F3715" s="18" t="s">
        <v>36</v>
      </c>
      <c r="G3715" s="18">
        <v>4</v>
      </c>
    </row>
    <row r="3716" spans="1:7" x14ac:dyDescent="0.2">
      <c r="A3716" s="18" t="s">
        <v>92</v>
      </c>
      <c r="B3716" s="18" t="s">
        <v>228</v>
      </c>
      <c r="C3716" s="18" t="s">
        <v>231</v>
      </c>
      <c r="D3716" s="18">
        <v>70</v>
      </c>
      <c r="E3716" s="18" t="s">
        <v>40</v>
      </c>
      <c r="F3716" s="18" t="s">
        <v>36</v>
      </c>
      <c r="G3716" s="18">
        <v>148</v>
      </c>
    </row>
    <row r="3717" spans="1:7" x14ac:dyDescent="0.2">
      <c r="A3717" s="18" t="s">
        <v>92</v>
      </c>
      <c r="B3717" s="18" t="s">
        <v>228</v>
      </c>
      <c r="C3717" s="18" t="s">
        <v>231</v>
      </c>
      <c r="D3717" s="18">
        <v>71</v>
      </c>
      <c r="E3717" s="18" t="s">
        <v>41</v>
      </c>
      <c r="F3717" s="18" t="s">
        <v>36</v>
      </c>
      <c r="G3717" s="18">
        <v>3144</v>
      </c>
    </row>
    <row r="3718" spans="1:7" x14ac:dyDescent="0.2">
      <c r="A3718" s="18" t="s">
        <v>92</v>
      </c>
      <c r="B3718" s="18" t="s">
        <v>228</v>
      </c>
      <c r="C3718" s="18" t="s">
        <v>231</v>
      </c>
      <c r="D3718" s="18">
        <v>72</v>
      </c>
      <c r="E3718" s="18" t="s">
        <v>42</v>
      </c>
      <c r="F3718" s="18" t="s">
        <v>36</v>
      </c>
      <c r="G3718" s="18">
        <v>60</v>
      </c>
    </row>
    <row r="3719" spans="1:7" x14ac:dyDescent="0.2">
      <c r="A3719" s="18" t="s">
        <v>92</v>
      </c>
      <c r="B3719" s="18" t="s">
        <v>228</v>
      </c>
      <c r="C3719" s="18" t="s">
        <v>231</v>
      </c>
      <c r="D3719" s="18">
        <v>73</v>
      </c>
      <c r="E3719" s="18" t="s">
        <v>43</v>
      </c>
      <c r="F3719" s="18" t="s">
        <v>36</v>
      </c>
      <c r="G3719" s="18">
        <v>15</v>
      </c>
    </row>
    <row r="3720" spans="1:7" x14ac:dyDescent="0.2">
      <c r="A3720" s="18" t="s">
        <v>92</v>
      </c>
      <c r="B3720" s="18" t="s">
        <v>228</v>
      </c>
      <c r="C3720" s="18" t="s">
        <v>231</v>
      </c>
      <c r="D3720" s="18">
        <v>74</v>
      </c>
      <c r="E3720" s="18" t="s">
        <v>44</v>
      </c>
      <c r="F3720" s="18" t="s">
        <v>36</v>
      </c>
      <c r="G3720" s="18">
        <v>13</v>
      </c>
    </row>
    <row r="3721" spans="1:7" x14ac:dyDescent="0.2">
      <c r="A3721" s="18" t="s">
        <v>92</v>
      </c>
      <c r="B3721" s="18" t="s">
        <v>228</v>
      </c>
      <c r="C3721" s="18" t="s">
        <v>231</v>
      </c>
      <c r="D3721" s="18">
        <v>75</v>
      </c>
      <c r="E3721" s="18" t="s">
        <v>79</v>
      </c>
      <c r="F3721" s="18" t="s">
        <v>36</v>
      </c>
      <c r="G3721" s="18">
        <v>170</v>
      </c>
    </row>
    <row r="3722" spans="1:7" x14ac:dyDescent="0.2">
      <c r="A3722" s="18" t="s">
        <v>92</v>
      </c>
      <c r="B3722" s="18" t="s">
        <v>228</v>
      </c>
      <c r="C3722" s="18" t="s">
        <v>231</v>
      </c>
      <c r="D3722" s="18">
        <v>76</v>
      </c>
      <c r="E3722" s="18" t="s">
        <v>64</v>
      </c>
      <c r="F3722" s="18" t="s">
        <v>36</v>
      </c>
      <c r="G3722" s="18">
        <v>286</v>
      </c>
    </row>
    <row r="3723" spans="1:7" x14ac:dyDescent="0.2">
      <c r="A3723" s="18" t="s">
        <v>92</v>
      </c>
      <c r="B3723" s="18" t="s">
        <v>228</v>
      </c>
      <c r="C3723" s="18" t="s">
        <v>231</v>
      </c>
      <c r="D3723" s="18">
        <v>80</v>
      </c>
      <c r="E3723" s="18" t="s">
        <v>168</v>
      </c>
      <c r="F3723" s="18" t="s">
        <v>36</v>
      </c>
      <c r="G3723" s="18">
        <v>433</v>
      </c>
    </row>
    <row r="3724" spans="1:7" x14ac:dyDescent="0.2">
      <c r="A3724" s="18" t="s">
        <v>92</v>
      </c>
      <c r="B3724" s="18" t="s">
        <v>228</v>
      </c>
      <c r="C3724" s="18" t="s">
        <v>231</v>
      </c>
      <c r="D3724" s="18">
        <v>81</v>
      </c>
      <c r="E3724" s="18" t="s">
        <v>46</v>
      </c>
      <c r="F3724" s="18" t="s">
        <v>36</v>
      </c>
      <c r="G3724" s="18">
        <v>801</v>
      </c>
    </row>
    <row r="3725" spans="1:7" x14ac:dyDescent="0.2">
      <c r="A3725" s="18" t="s">
        <v>92</v>
      </c>
      <c r="B3725" s="18" t="s">
        <v>228</v>
      </c>
      <c r="C3725" s="18" t="s">
        <v>231</v>
      </c>
      <c r="D3725" s="18">
        <v>82</v>
      </c>
      <c r="E3725" s="18" t="s">
        <v>47</v>
      </c>
      <c r="F3725" s="18" t="s">
        <v>36</v>
      </c>
      <c r="G3725" s="18">
        <v>680</v>
      </c>
    </row>
    <row r="3726" spans="1:7" x14ac:dyDescent="0.2">
      <c r="A3726" s="18" t="s">
        <v>92</v>
      </c>
      <c r="B3726" s="18" t="s">
        <v>228</v>
      </c>
      <c r="C3726" s="18" t="s">
        <v>231</v>
      </c>
      <c r="D3726" s="18">
        <v>83</v>
      </c>
      <c r="E3726" s="18" t="s">
        <v>48</v>
      </c>
      <c r="F3726" s="18" t="s">
        <v>36</v>
      </c>
      <c r="G3726" s="18">
        <v>2410</v>
      </c>
    </row>
    <row r="3727" spans="1:7" x14ac:dyDescent="0.2">
      <c r="A3727" s="18" t="s">
        <v>92</v>
      </c>
      <c r="B3727" s="18" t="s">
        <v>228</v>
      </c>
      <c r="C3727" s="18" t="s">
        <v>231</v>
      </c>
      <c r="D3727" s="18">
        <v>84</v>
      </c>
      <c r="E3727" s="18" t="s">
        <v>49</v>
      </c>
      <c r="F3727" s="18" t="s">
        <v>36</v>
      </c>
      <c r="G3727" s="18">
        <v>152</v>
      </c>
    </row>
    <row r="3728" spans="1:7" x14ac:dyDescent="0.2">
      <c r="A3728" s="18" t="s">
        <v>92</v>
      </c>
      <c r="B3728" s="18" t="s">
        <v>228</v>
      </c>
      <c r="C3728" s="18" t="s">
        <v>231</v>
      </c>
      <c r="D3728" s="18">
        <v>85</v>
      </c>
      <c r="E3728" s="18" t="s">
        <v>64</v>
      </c>
      <c r="F3728" s="18" t="s">
        <v>36</v>
      </c>
      <c r="G3728" s="18">
        <v>194</v>
      </c>
    </row>
    <row r="3729" spans="1:7" x14ac:dyDescent="0.2">
      <c r="A3729" s="18" t="s">
        <v>92</v>
      </c>
      <c r="B3729" s="18" t="s">
        <v>228</v>
      </c>
      <c r="C3729" s="18" t="s">
        <v>231</v>
      </c>
      <c r="D3729" s="18">
        <v>90</v>
      </c>
      <c r="E3729" s="18" t="s">
        <v>169</v>
      </c>
      <c r="F3729" s="18" t="s">
        <v>36</v>
      </c>
      <c r="G3729" s="18">
        <v>187</v>
      </c>
    </row>
    <row r="3730" spans="1:7" x14ac:dyDescent="0.2">
      <c r="A3730" s="18" t="s">
        <v>92</v>
      </c>
      <c r="B3730" s="18" t="s">
        <v>228</v>
      </c>
      <c r="C3730" s="18" t="s">
        <v>231</v>
      </c>
      <c r="D3730" s="18">
        <v>91</v>
      </c>
      <c r="E3730" s="18" t="s">
        <v>51</v>
      </c>
      <c r="F3730" s="18" t="s">
        <v>36</v>
      </c>
      <c r="G3730" s="18">
        <v>47</v>
      </c>
    </row>
    <row r="3731" spans="1:7" x14ac:dyDescent="0.2">
      <c r="A3731" s="18" t="s">
        <v>92</v>
      </c>
      <c r="B3731" s="18" t="s">
        <v>228</v>
      </c>
      <c r="C3731" s="18" t="s">
        <v>231</v>
      </c>
      <c r="D3731" s="18">
        <v>92</v>
      </c>
      <c r="E3731" s="18" t="s">
        <v>170</v>
      </c>
      <c r="F3731" s="18" t="s">
        <v>36</v>
      </c>
      <c r="G3731" s="18">
        <v>8</v>
      </c>
    </row>
    <row r="3732" spans="1:7" x14ac:dyDescent="0.2">
      <c r="A3732" s="18" t="s">
        <v>92</v>
      </c>
      <c r="B3732" s="18" t="s">
        <v>228</v>
      </c>
      <c r="C3732" s="18" t="s">
        <v>231</v>
      </c>
      <c r="D3732" s="18">
        <v>93</v>
      </c>
      <c r="E3732" s="18" t="s">
        <v>75</v>
      </c>
      <c r="F3732" s="18" t="s">
        <v>36</v>
      </c>
      <c r="G3732" s="18">
        <v>13</v>
      </c>
    </row>
    <row r="3733" spans="1:7" x14ac:dyDescent="0.2">
      <c r="A3733" s="18" t="s">
        <v>92</v>
      </c>
      <c r="B3733" s="18" t="s">
        <v>228</v>
      </c>
      <c r="C3733" s="18" t="s">
        <v>231</v>
      </c>
      <c r="D3733" s="18">
        <v>94</v>
      </c>
      <c r="E3733" s="18" t="s">
        <v>80</v>
      </c>
      <c r="F3733" s="18" t="s">
        <v>36</v>
      </c>
      <c r="G3733" s="18">
        <v>79</v>
      </c>
    </row>
    <row r="3734" spans="1:7" x14ac:dyDescent="0.2">
      <c r="A3734" s="18" t="s">
        <v>92</v>
      </c>
      <c r="B3734" s="18" t="s">
        <v>228</v>
      </c>
      <c r="C3734" s="18" t="s">
        <v>231</v>
      </c>
      <c r="D3734" s="18">
        <v>95</v>
      </c>
      <c r="E3734" s="18" t="s">
        <v>64</v>
      </c>
      <c r="F3734" s="18" t="s">
        <v>36</v>
      </c>
      <c r="G3734" s="18">
        <v>142</v>
      </c>
    </row>
    <row r="3735" spans="1:7" x14ac:dyDescent="0.2">
      <c r="A3735" s="18" t="s">
        <v>92</v>
      </c>
      <c r="B3735" s="18" t="s">
        <v>228</v>
      </c>
      <c r="C3735" s="18" t="s">
        <v>232</v>
      </c>
      <c r="D3735" s="18">
        <v>10</v>
      </c>
      <c r="E3735" s="18" t="s">
        <v>32</v>
      </c>
      <c r="F3735" s="18" t="s">
        <v>33</v>
      </c>
      <c r="G3735" s="18">
        <v>503</v>
      </c>
    </row>
    <row r="3736" spans="1:7" x14ac:dyDescent="0.2">
      <c r="A3736" s="18" t="s">
        <v>92</v>
      </c>
      <c r="B3736" s="18" t="s">
        <v>228</v>
      </c>
      <c r="C3736" s="18" t="s">
        <v>232</v>
      </c>
      <c r="D3736" s="18">
        <v>100</v>
      </c>
      <c r="E3736" s="18" t="s">
        <v>167</v>
      </c>
      <c r="F3736" s="18" t="s">
        <v>36</v>
      </c>
      <c r="G3736" s="18">
        <v>4402</v>
      </c>
    </row>
    <row r="3737" spans="1:7" x14ac:dyDescent="0.2">
      <c r="A3737" s="18" t="s">
        <v>92</v>
      </c>
      <c r="B3737" s="18" t="s">
        <v>228</v>
      </c>
      <c r="C3737" s="18" t="s">
        <v>232</v>
      </c>
      <c r="D3737" s="18">
        <v>11</v>
      </c>
      <c r="E3737" s="18" t="s">
        <v>134</v>
      </c>
      <c r="F3737" s="18" t="s">
        <v>33</v>
      </c>
      <c r="G3737" s="18">
        <v>202</v>
      </c>
    </row>
    <row r="3738" spans="1:7" x14ac:dyDescent="0.2">
      <c r="A3738" s="18" t="s">
        <v>92</v>
      </c>
      <c r="B3738" s="18" t="s">
        <v>228</v>
      </c>
      <c r="C3738" s="18" t="s">
        <v>232</v>
      </c>
      <c r="D3738" s="18">
        <v>110</v>
      </c>
      <c r="E3738" s="18" t="s">
        <v>54</v>
      </c>
      <c r="F3738" s="18" t="s">
        <v>55</v>
      </c>
      <c r="G3738" s="18">
        <v>256</v>
      </c>
    </row>
    <row r="3739" spans="1:7" x14ac:dyDescent="0.2">
      <c r="A3739" s="18" t="s">
        <v>92</v>
      </c>
      <c r="B3739" s="18" t="s">
        <v>228</v>
      </c>
      <c r="C3739" s="18" t="s">
        <v>232</v>
      </c>
      <c r="D3739" s="18">
        <v>111</v>
      </c>
      <c r="E3739" s="18" t="s">
        <v>56</v>
      </c>
      <c r="F3739" s="18" t="s">
        <v>55</v>
      </c>
      <c r="G3739" s="18">
        <v>648</v>
      </c>
    </row>
    <row r="3740" spans="1:7" x14ac:dyDescent="0.2">
      <c r="A3740" s="18" t="s">
        <v>92</v>
      </c>
      <c r="B3740" s="18" t="s">
        <v>228</v>
      </c>
      <c r="C3740" s="18" t="s">
        <v>232</v>
      </c>
      <c r="D3740" s="18">
        <v>112</v>
      </c>
      <c r="E3740" s="18" t="s">
        <v>57</v>
      </c>
      <c r="F3740" s="18" t="s">
        <v>55</v>
      </c>
      <c r="G3740" s="18">
        <v>382</v>
      </c>
    </row>
    <row r="3741" spans="1:7" x14ac:dyDescent="0.2">
      <c r="A3741" s="18" t="s">
        <v>92</v>
      </c>
      <c r="B3741" s="18" t="s">
        <v>228</v>
      </c>
      <c r="C3741" s="18" t="s">
        <v>232</v>
      </c>
      <c r="D3741" s="18">
        <v>113</v>
      </c>
      <c r="E3741" s="18" t="s">
        <v>73</v>
      </c>
      <c r="F3741" s="18" t="s">
        <v>55</v>
      </c>
      <c r="G3741" s="18">
        <v>781</v>
      </c>
    </row>
    <row r="3742" spans="1:7" x14ac:dyDescent="0.2">
      <c r="A3742" s="18" t="s">
        <v>92</v>
      </c>
      <c r="B3742" s="18" t="s">
        <v>228</v>
      </c>
      <c r="C3742" s="18" t="s">
        <v>232</v>
      </c>
      <c r="D3742" s="18">
        <v>120</v>
      </c>
      <c r="E3742" s="18" t="s">
        <v>58</v>
      </c>
      <c r="F3742" s="18" t="s">
        <v>55</v>
      </c>
      <c r="G3742" s="18">
        <v>606</v>
      </c>
    </row>
    <row r="3743" spans="1:7" x14ac:dyDescent="0.2">
      <c r="A3743" s="18" t="s">
        <v>92</v>
      </c>
      <c r="B3743" s="18" t="s">
        <v>228</v>
      </c>
      <c r="C3743" s="18" t="s">
        <v>232</v>
      </c>
      <c r="D3743" s="18">
        <v>121</v>
      </c>
      <c r="E3743" s="18" t="s">
        <v>59</v>
      </c>
      <c r="F3743" s="18" t="s">
        <v>55</v>
      </c>
      <c r="G3743" s="18">
        <v>1550</v>
      </c>
    </row>
    <row r="3744" spans="1:7" x14ac:dyDescent="0.2">
      <c r="A3744" s="18" t="s">
        <v>92</v>
      </c>
      <c r="B3744" s="18" t="s">
        <v>228</v>
      </c>
      <c r="C3744" s="18" t="s">
        <v>232</v>
      </c>
      <c r="D3744" s="18">
        <v>122</v>
      </c>
      <c r="E3744" s="18" t="s">
        <v>74</v>
      </c>
      <c r="F3744" s="18" t="s">
        <v>55</v>
      </c>
      <c r="G3744" s="18">
        <v>124</v>
      </c>
    </row>
    <row r="3745" spans="1:7" x14ac:dyDescent="0.2">
      <c r="A3745" s="18" t="s">
        <v>92</v>
      </c>
      <c r="B3745" s="18" t="s">
        <v>228</v>
      </c>
      <c r="C3745" s="18" t="s">
        <v>232</v>
      </c>
      <c r="D3745" s="18">
        <v>123</v>
      </c>
      <c r="E3745" s="18" t="s">
        <v>75</v>
      </c>
      <c r="F3745" s="18" t="s">
        <v>55</v>
      </c>
      <c r="G3745" s="18">
        <v>1383</v>
      </c>
    </row>
    <row r="3746" spans="1:7" x14ac:dyDescent="0.2">
      <c r="A3746" s="18" t="s">
        <v>92</v>
      </c>
      <c r="B3746" s="18" t="s">
        <v>228</v>
      </c>
      <c r="C3746" s="18" t="s">
        <v>232</v>
      </c>
      <c r="D3746" s="18">
        <v>13</v>
      </c>
      <c r="E3746" s="18" t="s">
        <v>135</v>
      </c>
      <c r="F3746" s="18" t="s">
        <v>33</v>
      </c>
      <c r="G3746" s="18">
        <v>830</v>
      </c>
    </row>
    <row r="3747" spans="1:7" x14ac:dyDescent="0.2">
      <c r="A3747" s="18" t="s">
        <v>92</v>
      </c>
      <c r="B3747" s="18" t="s">
        <v>228</v>
      </c>
      <c r="C3747" s="18" t="s">
        <v>232</v>
      </c>
      <c r="D3747" s="18">
        <v>130</v>
      </c>
      <c r="E3747" s="18" t="s">
        <v>60</v>
      </c>
      <c r="F3747" s="18" t="s">
        <v>55</v>
      </c>
      <c r="G3747" s="18">
        <v>2563</v>
      </c>
    </row>
    <row r="3748" spans="1:7" x14ac:dyDescent="0.2">
      <c r="A3748" s="18" t="s">
        <v>92</v>
      </c>
      <c r="B3748" s="18" t="s">
        <v>228</v>
      </c>
      <c r="C3748" s="18" t="s">
        <v>232</v>
      </c>
      <c r="D3748" s="18">
        <v>131</v>
      </c>
      <c r="E3748" s="18" t="s">
        <v>61</v>
      </c>
      <c r="F3748" s="18" t="s">
        <v>55</v>
      </c>
      <c r="G3748" s="18">
        <v>23</v>
      </c>
    </row>
    <row r="3749" spans="1:7" x14ac:dyDescent="0.2">
      <c r="A3749" s="18" t="s">
        <v>92</v>
      </c>
      <c r="B3749" s="18" t="s">
        <v>228</v>
      </c>
      <c r="C3749" s="18" t="s">
        <v>232</v>
      </c>
      <c r="D3749" s="18">
        <v>132</v>
      </c>
      <c r="E3749" s="18" t="s">
        <v>46</v>
      </c>
      <c r="F3749" s="18" t="s">
        <v>55</v>
      </c>
      <c r="G3749" s="18">
        <v>907</v>
      </c>
    </row>
    <row r="3750" spans="1:7" x14ac:dyDescent="0.2">
      <c r="A3750" s="18" t="s">
        <v>92</v>
      </c>
      <c r="B3750" s="18" t="s">
        <v>228</v>
      </c>
      <c r="C3750" s="18" t="s">
        <v>232</v>
      </c>
      <c r="D3750" s="18">
        <v>133</v>
      </c>
      <c r="E3750" s="18" t="s">
        <v>62</v>
      </c>
      <c r="F3750" s="18" t="s">
        <v>55</v>
      </c>
      <c r="G3750" s="18">
        <v>430</v>
      </c>
    </row>
    <row r="3751" spans="1:7" x14ac:dyDescent="0.2">
      <c r="A3751" s="18" t="s">
        <v>92</v>
      </c>
      <c r="B3751" s="18" t="s">
        <v>228</v>
      </c>
      <c r="C3751" s="18" t="s">
        <v>232</v>
      </c>
      <c r="D3751" s="18">
        <v>134</v>
      </c>
      <c r="E3751" s="18" t="s">
        <v>76</v>
      </c>
      <c r="F3751" s="18" t="s">
        <v>55</v>
      </c>
      <c r="G3751" s="18">
        <v>698</v>
      </c>
    </row>
    <row r="3752" spans="1:7" x14ac:dyDescent="0.2">
      <c r="A3752" s="18" t="s">
        <v>92</v>
      </c>
      <c r="B3752" s="18" t="s">
        <v>228</v>
      </c>
      <c r="C3752" s="18" t="s">
        <v>232</v>
      </c>
      <c r="D3752" s="18">
        <v>135</v>
      </c>
      <c r="E3752" s="18" t="s">
        <v>79</v>
      </c>
      <c r="F3752" s="18" t="s">
        <v>55</v>
      </c>
      <c r="G3752" s="18">
        <v>163</v>
      </c>
    </row>
    <row r="3753" spans="1:7" x14ac:dyDescent="0.2">
      <c r="A3753" s="18" t="s">
        <v>92</v>
      </c>
      <c r="B3753" s="18" t="s">
        <v>228</v>
      </c>
      <c r="C3753" s="18" t="s">
        <v>232</v>
      </c>
      <c r="D3753" s="18">
        <v>14</v>
      </c>
      <c r="E3753" s="18" t="s">
        <v>75</v>
      </c>
      <c r="F3753" s="18" t="s">
        <v>33</v>
      </c>
      <c r="G3753" s="18">
        <v>11</v>
      </c>
    </row>
    <row r="3754" spans="1:7" x14ac:dyDescent="0.2">
      <c r="A3754" s="18" t="s">
        <v>92</v>
      </c>
      <c r="B3754" s="18" t="s">
        <v>228</v>
      </c>
      <c r="C3754" s="18" t="s">
        <v>232</v>
      </c>
      <c r="D3754" s="18">
        <v>140</v>
      </c>
      <c r="E3754" s="18" t="s">
        <v>63</v>
      </c>
      <c r="F3754" s="18" t="s">
        <v>55</v>
      </c>
      <c r="G3754" s="18">
        <v>138</v>
      </c>
    </row>
    <row r="3755" spans="1:7" x14ac:dyDescent="0.2">
      <c r="A3755" s="18" t="s">
        <v>92</v>
      </c>
      <c r="B3755" s="18" t="s">
        <v>228</v>
      </c>
      <c r="C3755" s="18" t="s">
        <v>232</v>
      </c>
      <c r="D3755" s="18">
        <v>141</v>
      </c>
      <c r="E3755" s="18" t="s">
        <v>64</v>
      </c>
      <c r="F3755" s="18" t="s">
        <v>55</v>
      </c>
      <c r="G3755" s="18">
        <v>2922</v>
      </c>
    </row>
    <row r="3756" spans="1:7" x14ac:dyDescent="0.2">
      <c r="A3756" s="18" t="s">
        <v>92</v>
      </c>
      <c r="B3756" s="18" t="s">
        <v>228</v>
      </c>
      <c r="C3756" s="18" t="s">
        <v>232</v>
      </c>
      <c r="D3756" s="18">
        <v>142</v>
      </c>
      <c r="E3756" s="18" t="s">
        <v>117</v>
      </c>
      <c r="F3756" s="18" t="s">
        <v>55</v>
      </c>
      <c r="G3756" s="18">
        <v>1575</v>
      </c>
    </row>
    <row r="3757" spans="1:7" x14ac:dyDescent="0.2">
      <c r="A3757" s="18" t="s">
        <v>92</v>
      </c>
      <c r="B3757" s="18" t="s">
        <v>228</v>
      </c>
      <c r="C3757" s="18" t="s">
        <v>232</v>
      </c>
      <c r="D3757" s="18">
        <v>143</v>
      </c>
      <c r="E3757" s="18" t="s">
        <v>77</v>
      </c>
      <c r="F3757" s="18" t="s">
        <v>55</v>
      </c>
      <c r="G3757" s="18">
        <v>495</v>
      </c>
    </row>
    <row r="3758" spans="1:7" x14ac:dyDescent="0.2">
      <c r="A3758" s="18" t="s">
        <v>92</v>
      </c>
      <c r="B3758" s="18" t="s">
        <v>228</v>
      </c>
      <c r="C3758" s="18" t="s">
        <v>232</v>
      </c>
      <c r="D3758" s="18">
        <v>144</v>
      </c>
      <c r="E3758" s="18" t="s">
        <v>81</v>
      </c>
      <c r="F3758" s="18" t="s">
        <v>55</v>
      </c>
      <c r="G3758" s="18">
        <v>344</v>
      </c>
    </row>
    <row r="3759" spans="1:7" x14ac:dyDescent="0.2">
      <c r="A3759" s="18" t="s">
        <v>92</v>
      </c>
      <c r="B3759" s="18" t="s">
        <v>228</v>
      </c>
      <c r="C3759" s="18" t="s">
        <v>232</v>
      </c>
      <c r="D3759" s="18">
        <v>15</v>
      </c>
      <c r="E3759" s="18" t="s">
        <v>64</v>
      </c>
      <c r="F3759" s="18" t="s">
        <v>33</v>
      </c>
      <c r="G3759" s="18">
        <v>73</v>
      </c>
    </row>
    <row r="3760" spans="1:7" x14ac:dyDescent="0.2">
      <c r="A3760" s="18" t="s">
        <v>92</v>
      </c>
      <c r="B3760" s="18" t="s">
        <v>228</v>
      </c>
      <c r="C3760" s="18" t="s">
        <v>232</v>
      </c>
      <c r="D3760" s="18">
        <v>20</v>
      </c>
      <c r="E3760" s="18" t="s">
        <v>35</v>
      </c>
      <c r="F3760" s="18" t="s">
        <v>36</v>
      </c>
      <c r="G3760" s="18">
        <v>4211</v>
      </c>
    </row>
    <row r="3761" spans="1:7" x14ac:dyDescent="0.2">
      <c r="A3761" s="18" t="s">
        <v>92</v>
      </c>
      <c r="B3761" s="18" t="s">
        <v>228</v>
      </c>
      <c r="C3761" s="18" t="s">
        <v>232</v>
      </c>
      <c r="D3761" s="18">
        <v>21</v>
      </c>
      <c r="E3761" s="18" t="s">
        <v>37</v>
      </c>
      <c r="F3761" s="18" t="s">
        <v>36</v>
      </c>
      <c r="G3761" s="18">
        <v>3019</v>
      </c>
    </row>
    <row r="3762" spans="1:7" x14ac:dyDescent="0.2">
      <c r="A3762" s="18" t="s">
        <v>92</v>
      </c>
      <c r="B3762" s="18" t="s">
        <v>228</v>
      </c>
      <c r="C3762" s="18" t="s">
        <v>232</v>
      </c>
      <c r="D3762" s="18">
        <v>22</v>
      </c>
      <c r="E3762" s="18" t="s">
        <v>38</v>
      </c>
      <c r="F3762" s="18" t="s">
        <v>36</v>
      </c>
      <c r="G3762" s="18">
        <v>2263</v>
      </c>
    </row>
    <row r="3763" spans="1:7" x14ac:dyDescent="0.2">
      <c r="A3763" s="18" t="s">
        <v>92</v>
      </c>
      <c r="B3763" s="18" t="s">
        <v>228</v>
      </c>
      <c r="C3763" s="18" t="s">
        <v>232</v>
      </c>
      <c r="D3763" s="18">
        <v>23</v>
      </c>
      <c r="E3763" s="18" t="s">
        <v>39</v>
      </c>
      <c r="F3763" s="18" t="s">
        <v>36</v>
      </c>
      <c r="G3763" s="18">
        <v>11473</v>
      </c>
    </row>
    <row r="3764" spans="1:7" x14ac:dyDescent="0.2">
      <c r="A3764" s="18" t="s">
        <v>92</v>
      </c>
      <c r="B3764" s="18" t="s">
        <v>228</v>
      </c>
      <c r="C3764" s="18" t="s">
        <v>232</v>
      </c>
      <c r="D3764" s="18">
        <v>24</v>
      </c>
      <c r="E3764" s="18" t="s">
        <v>64</v>
      </c>
      <c r="F3764" s="18" t="s">
        <v>36</v>
      </c>
      <c r="G3764" s="18">
        <v>1322</v>
      </c>
    </row>
    <row r="3765" spans="1:7" x14ac:dyDescent="0.2">
      <c r="A3765" s="18" t="s">
        <v>92</v>
      </c>
      <c r="B3765" s="18" t="s">
        <v>228</v>
      </c>
      <c r="C3765" s="18" t="s">
        <v>232</v>
      </c>
      <c r="D3765" s="18">
        <v>25</v>
      </c>
      <c r="E3765" s="18" t="s">
        <v>35</v>
      </c>
      <c r="F3765" s="18" t="s">
        <v>36</v>
      </c>
      <c r="G3765" s="18">
        <v>39</v>
      </c>
    </row>
    <row r="3766" spans="1:7" x14ac:dyDescent="0.2">
      <c r="A3766" s="18" t="s">
        <v>92</v>
      </c>
      <c r="B3766" s="18" t="s">
        <v>228</v>
      </c>
      <c r="C3766" s="18" t="s">
        <v>232</v>
      </c>
      <c r="D3766" s="18">
        <v>26</v>
      </c>
      <c r="E3766" s="18" t="s">
        <v>64</v>
      </c>
      <c r="F3766" s="18" t="s">
        <v>36</v>
      </c>
      <c r="G3766" s="18">
        <v>7</v>
      </c>
    </row>
    <row r="3767" spans="1:7" x14ac:dyDescent="0.2">
      <c r="A3767" s="18" t="s">
        <v>92</v>
      </c>
      <c r="B3767" s="18" t="s">
        <v>228</v>
      </c>
      <c r="C3767" s="18" t="s">
        <v>232</v>
      </c>
      <c r="D3767" s="18">
        <v>30</v>
      </c>
      <c r="E3767" s="18" t="s">
        <v>40</v>
      </c>
      <c r="F3767" s="18" t="s">
        <v>36</v>
      </c>
      <c r="G3767" s="18">
        <v>519</v>
      </c>
    </row>
    <row r="3768" spans="1:7" x14ac:dyDescent="0.2">
      <c r="A3768" s="18" t="s">
        <v>92</v>
      </c>
      <c r="B3768" s="18" t="s">
        <v>228</v>
      </c>
      <c r="C3768" s="18" t="s">
        <v>232</v>
      </c>
      <c r="D3768" s="18">
        <v>31</v>
      </c>
      <c r="E3768" s="18" t="s">
        <v>41</v>
      </c>
      <c r="F3768" s="18" t="s">
        <v>36</v>
      </c>
      <c r="G3768" s="18">
        <v>7894</v>
      </c>
    </row>
    <row r="3769" spans="1:7" x14ac:dyDescent="0.2">
      <c r="A3769" s="18" t="s">
        <v>92</v>
      </c>
      <c r="B3769" s="18" t="s">
        <v>228</v>
      </c>
      <c r="C3769" s="18" t="s">
        <v>232</v>
      </c>
      <c r="D3769" s="18">
        <v>32</v>
      </c>
      <c r="E3769" s="18" t="s">
        <v>42</v>
      </c>
      <c r="F3769" s="18" t="s">
        <v>36</v>
      </c>
      <c r="G3769" s="18">
        <v>112</v>
      </c>
    </row>
    <row r="3770" spans="1:7" x14ac:dyDescent="0.2">
      <c r="A3770" s="18" t="s">
        <v>92</v>
      </c>
      <c r="B3770" s="18" t="s">
        <v>228</v>
      </c>
      <c r="C3770" s="18" t="s">
        <v>232</v>
      </c>
      <c r="D3770" s="18">
        <v>33</v>
      </c>
      <c r="E3770" s="18" t="s">
        <v>43</v>
      </c>
      <c r="F3770" s="18" t="s">
        <v>36</v>
      </c>
      <c r="G3770" s="18">
        <v>95</v>
      </c>
    </row>
    <row r="3771" spans="1:7" x14ac:dyDescent="0.2">
      <c r="A3771" s="18" t="s">
        <v>92</v>
      </c>
      <c r="B3771" s="18" t="s">
        <v>228</v>
      </c>
      <c r="C3771" s="18" t="s">
        <v>232</v>
      </c>
      <c r="D3771" s="18">
        <v>34</v>
      </c>
      <c r="E3771" s="18" t="s">
        <v>44</v>
      </c>
      <c r="F3771" s="18" t="s">
        <v>36</v>
      </c>
      <c r="G3771" s="18">
        <v>16</v>
      </c>
    </row>
    <row r="3772" spans="1:7" x14ac:dyDescent="0.2">
      <c r="A3772" s="18" t="s">
        <v>92</v>
      </c>
      <c r="B3772" s="18" t="s">
        <v>228</v>
      </c>
      <c r="C3772" s="18" t="s">
        <v>232</v>
      </c>
      <c r="D3772" s="18">
        <v>35</v>
      </c>
      <c r="E3772" s="18" t="s">
        <v>79</v>
      </c>
      <c r="F3772" s="18" t="s">
        <v>36</v>
      </c>
      <c r="G3772" s="18">
        <v>577</v>
      </c>
    </row>
    <row r="3773" spans="1:7" x14ac:dyDescent="0.2">
      <c r="A3773" s="18" t="s">
        <v>92</v>
      </c>
      <c r="B3773" s="18" t="s">
        <v>228</v>
      </c>
      <c r="C3773" s="18" t="s">
        <v>232</v>
      </c>
      <c r="D3773" s="18">
        <v>36</v>
      </c>
      <c r="E3773" s="18" t="s">
        <v>64</v>
      </c>
      <c r="F3773" s="18" t="s">
        <v>36</v>
      </c>
      <c r="G3773" s="18">
        <v>600</v>
      </c>
    </row>
    <row r="3774" spans="1:7" x14ac:dyDescent="0.2">
      <c r="A3774" s="18" t="s">
        <v>92</v>
      </c>
      <c r="B3774" s="18" t="s">
        <v>228</v>
      </c>
      <c r="C3774" s="18" t="s">
        <v>232</v>
      </c>
      <c r="D3774" s="18">
        <v>40</v>
      </c>
      <c r="E3774" s="18" t="s">
        <v>40</v>
      </c>
      <c r="F3774" s="18" t="s">
        <v>36</v>
      </c>
      <c r="G3774" s="18">
        <v>13</v>
      </c>
    </row>
    <row r="3775" spans="1:7" x14ac:dyDescent="0.2">
      <c r="A3775" s="18" t="s">
        <v>92</v>
      </c>
      <c r="B3775" s="18" t="s">
        <v>228</v>
      </c>
      <c r="C3775" s="18" t="s">
        <v>232</v>
      </c>
      <c r="D3775" s="18">
        <v>41</v>
      </c>
      <c r="E3775" s="18" t="s">
        <v>41</v>
      </c>
      <c r="F3775" s="18" t="s">
        <v>36</v>
      </c>
      <c r="G3775" s="18">
        <v>157</v>
      </c>
    </row>
    <row r="3776" spans="1:7" x14ac:dyDescent="0.2">
      <c r="A3776" s="18" t="s">
        <v>92</v>
      </c>
      <c r="B3776" s="18" t="s">
        <v>228</v>
      </c>
      <c r="C3776" s="18" t="s">
        <v>232</v>
      </c>
      <c r="D3776" s="18">
        <v>42</v>
      </c>
      <c r="E3776" s="18" t="s">
        <v>42</v>
      </c>
      <c r="F3776" s="18" t="s">
        <v>36</v>
      </c>
      <c r="G3776" s="18">
        <v>27</v>
      </c>
    </row>
    <row r="3777" spans="1:7" x14ac:dyDescent="0.2">
      <c r="A3777" s="18" t="s">
        <v>92</v>
      </c>
      <c r="B3777" s="18" t="s">
        <v>228</v>
      </c>
      <c r="C3777" s="18" t="s">
        <v>232</v>
      </c>
      <c r="D3777" s="18">
        <v>43</v>
      </c>
      <c r="E3777" s="18" t="s">
        <v>43</v>
      </c>
      <c r="F3777" s="18" t="s">
        <v>36</v>
      </c>
      <c r="G3777" s="18">
        <v>2</v>
      </c>
    </row>
    <row r="3778" spans="1:7" x14ac:dyDescent="0.2">
      <c r="A3778" s="18" t="s">
        <v>92</v>
      </c>
      <c r="B3778" s="18" t="s">
        <v>228</v>
      </c>
      <c r="C3778" s="18" t="s">
        <v>232</v>
      </c>
      <c r="D3778" s="18">
        <v>44</v>
      </c>
      <c r="E3778" s="18" t="s">
        <v>44</v>
      </c>
      <c r="F3778" s="18" t="s">
        <v>36</v>
      </c>
      <c r="G3778" s="18">
        <v>1</v>
      </c>
    </row>
    <row r="3779" spans="1:7" x14ac:dyDescent="0.2">
      <c r="A3779" s="18" t="s">
        <v>92</v>
      </c>
      <c r="B3779" s="18" t="s">
        <v>228</v>
      </c>
      <c r="C3779" s="18" t="s">
        <v>232</v>
      </c>
      <c r="D3779" s="18">
        <v>45</v>
      </c>
      <c r="E3779" s="18" t="s">
        <v>79</v>
      </c>
      <c r="F3779" s="18" t="s">
        <v>36</v>
      </c>
      <c r="G3779" s="18">
        <v>21</v>
      </c>
    </row>
    <row r="3780" spans="1:7" x14ac:dyDescent="0.2">
      <c r="A3780" s="18" t="s">
        <v>92</v>
      </c>
      <c r="B3780" s="18" t="s">
        <v>228</v>
      </c>
      <c r="C3780" s="18" t="s">
        <v>232</v>
      </c>
      <c r="D3780" s="18">
        <v>46</v>
      </c>
      <c r="E3780" s="18" t="s">
        <v>64</v>
      </c>
      <c r="F3780" s="18" t="s">
        <v>36</v>
      </c>
      <c r="G3780" s="18">
        <v>27</v>
      </c>
    </row>
    <row r="3781" spans="1:7" x14ac:dyDescent="0.2">
      <c r="A3781" s="18" t="s">
        <v>92</v>
      </c>
      <c r="B3781" s="18" t="s">
        <v>228</v>
      </c>
      <c r="C3781" s="18" t="s">
        <v>232</v>
      </c>
      <c r="D3781" s="18">
        <v>50</v>
      </c>
      <c r="E3781" s="18" t="s">
        <v>40</v>
      </c>
      <c r="F3781" s="18" t="s">
        <v>36</v>
      </c>
      <c r="G3781" s="18">
        <v>32</v>
      </c>
    </row>
    <row r="3782" spans="1:7" x14ac:dyDescent="0.2">
      <c r="A3782" s="18" t="s">
        <v>92</v>
      </c>
      <c r="B3782" s="18" t="s">
        <v>228</v>
      </c>
      <c r="C3782" s="18" t="s">
        <v>232</v>
      </c>
      <c r="D3782" s="18">
        <v>51</v>
      </c>
      <c r="E3782" s="18" t="s">
        <v>41</v>
      </c>
      <c r="F3782" s="18" t="s">
        <v>36</v>
      </c>
      <c r="G3782" s="18">
        <v>196</v>
      </c>
    </row>
    <row r="3783" spans="1:7" x14ac:dyDescent="0.2">
      <c r="A3783" s="18" t="s">
        <v>92</v>
      </c>
      <c r="B3783" s="18" t="s">
        <v>228</v>
      </c>
      <c r="C3783" s="18" t="s">
        <v>232</v>
      </c>
      <c r="D3783" s="18">
        <v>52</v>
      </c>
      <c r="E3783" s="18" t="s">
        <v>42</v>
      </c>
      <c r="F3783" s="18" t="s">
        <v>36</v>
      </c>
      <c r="G3783" s="18">
        <v>5</v>
      </c>
    </row>
    <row r="3784" spans="1:7" x14ac:dyDescent="0.2">
      <c r="A3784" s="18" t="s">
        <v>92</v>
      </c>
      <c r="B3784" s="18" t="s">
        <v>228</v>
      </c>
      <c r="C3784" s="18" t="s">
        <v>232</v>
      </c>
      <c r="D3784" s="18">
        <v>53</v>
      </c>
      <c r="E3784" s="18" t="s">
        <v>43</v>
      </c>
      <c r="F3784" s="18" t="s">
        <v>36</v>
      </c>
      <c r="G3784" s="18">
        <v>39</v>
      </c>
    </row>
    <row r="3785" spans="1:7" x14ac:dyDescent="0.2">
      <c r="A3785" s="18" t="s">
        <v>92</v>
      </c>
      <c r="B3785" s="18" t="s">
        <v>228</v>
      </c>
      <c r="C3785" s="18" t="s">
        <v>232</v>
      </c>
      <c r="D3785" s="18">
        <v>54</v>
      </c>
      <c r="E3785" s="18" t="s">
        <v>44</v>
      </c>
      <c r="F3785" s="18" t="s">
        <v>36</v>
      </c>
      <c r="G3785" s="18">
        <v>3</v>
      </c>
    </row>
    <row r="3786" spans="1:7" x14ac:dyDescent="0.2">
      <c r="A3786" s="18" t="s">
        <v>92</v>
      </c>
      <c r="B3786" s="18" t="s">
        <v>228</v>
      </c>
      <c r="C3786" s="18" t="s">
        <v>232</v>
      </c>
      <c r="D3786" s="18">
        <v>55</v>
      </c>
      <c r="E3786" s="18" t="s">
        <v>79</v>
      </c>
      <c r="F3786" s="18" t="s">
        <v>36</v>
      </c>
      <c r="G3786" s="18">
        <v>31</v>
      </c>
    </row>
    <row r="3787" spans="1:7" x14ac:dyDescent="0.2">
      <c r="A3787" s="18" t="s">
        <v>92</v>
      </c>
      <c r="B3787" s="18" t="s">
        <v>228</v>
      </c>
      <c r="C3787" s="18" t="s">
        <v>232</v>
      </c>
      <c r="D3787" s="18">
        <v>56</v>
      </c>
      <c r="E3787" s="18" t="s">
        <v>64</v>
      </c>
      <c r="F3787" s="18" t="s">
        <v>36</v>
      </c>
      <c r="G3787" s="18">
        <v>81</v>
      </c>
    </row>
    <row r="3788" spans="1:7" x14ac:dyDescent="0.2">
      <c r="A3788" s="18" t="s">
        <v>92</v>
      </c>
      <c r="B3788" s="18" t="s">
        <v>228</v>
      </c>
      <c r="C3788" s="18" t="s">
        <v>232</v>
      </c>
      <c r="D3788" s="18">
        <v>60</v>
      </c>
      <c r="E3788" s="18" t="s">
        <v>40</v>
      </c>
      <c r="F3788" s="18" t="s">
        <v>36</v>
      </c>
      <c r="G3788" s="18">
        <v>4</v>
      </c>
    </row>
    <row r="3789" spans="1:7" x14ac:dyDescent="0.2">
      <c r="A3789" s="18" t="s">
        <v>92</v>
      </c>
      <c r="B3789" s="18" t="s">
        <v>228</v>
      </c>
      <c r="C3789" s="18" t="s">
        <v>232</v>
      </c>
      <c r="D3789" s="18">
        <v>61</v>
      </c>
      <c r="E3789" s="18" t="s">
        <v>41</v>
      </c>
      <c r="F3789" s="18" t="s">
        <v>36</v>
      </c>
      <c r="G3789" s="18">
        <v>57</v>
      </c>
    </row>
    <row r="3790" spans="1:7" x14ac:dyDescent="0.2">
      <c r="A3790" s="18" t="s">
        <v>92</v>
      </c>
      <c r="B3790" s="18" t="s">
        <v>228</v>
      </c>
      <c r="C3790" s="18" t="s">
        <v>232</v>
      </c>
      <c r="D3790" s="18">
        <v>62</v>
      </c>
      <c r="E3790" s="18" t="s">
        <v>42</v>
      </c>
      <c r="F3790" s="18" t="s">
        <v>36</v>
      </c>
      <c r="G3790" s="18">
        <v>3</v>
      </c>
    </row>
    <row r="3791" spans="1:7" x14ac:dyDescent="0.2">
      <c r="A3791" s="18" t="s">
        <v>92</v>
      </c>
      <c r="B3791" s="18" t="s">
        <v>228</v>
      </c>
      <c r="C3791" s="18" t="s">
        <v>232</v>
      </c>
      <c r="D3791" s="18">
        <v>63</v>
      </c>
      <c r="E3791" s="18" t="s">
        <v>43</v>
      </c>
      <c r="F3791" s="18" t="s">
        <v>36</v>
      </c>
      <c r="G3791" s="18">
        <v>3</v>
      </c>
    </row>
    <row r="3792" spans="1:7" x14ac:dyDescent="0.2">
      <c r="A3792" s="18" t="s">
        <v>92</v>
      </c>
      <c r="B3792" s="18" t="s">
        <v>228</v>
      </c>
      <c r="C3792" s="18" t="s">
        <v>232</v>
      </c>
      <c r="D3792" s="18">
        <v>65</v>
      </c>
      <c r="E3792" s="18" t="s">
        <v>79</v>
      </c>
      <c r="F3792" s="18" t="s">
        <v>36</v>
      </c>
      <c r="G3792" s="18">
        <v>8</v>
      </c>
    </row>
    <row r="3793" spans="1:7" x14ac:dyDescent="0.2">
      <c r="A3793" s="18" t="s">
        <v>92</v>
      </c>
      <c r="B3793" s="18" t="s">
        <v>228</v>
      </c>
      <c r="C3793" s="18" t="s">
        <v>232</v>
      </c>
      <c r="D3793" s="18">
        <v>66</v>
      </c>
      <c r="E3793" s="18" t="s">
        <v>64</v>
      </c>
      <c r="F3793" s="18" t="s">
        <v>36</v>
      </c>
      <c r="G3793" s="18">
        <v>6</v>
      </c>
    </row>
    <row r="3794" spans="1:7" x14ac:dyDescent="0.2">
      <c r="A3794" s="18" t="s">
        <v>92</v>
      </c>
      <c r="B3794" s="18" t="s">
        <v>228</v>
      </c>
      <c r="C3794" s="18" t="s">
        <v>232</v>
      </c>
      <c r="D3794" s="18">
        <v>70</v>
      </c>
      <c r="E3794" s="18" t="s">
        <v>40</v>
      </c>
      <c r="F3794" s="18" t="s">
        <v>36</v>
      </c>
      <c r="G3794" s="18">
        <v>143</v>
      </c>
    </row>
    <row r="3795" spans="1:7" x14ac:dyDescent="0.2">
      <c r="A3795" s="18" t="s">
        <v>92</v>
      </c>
      <c r="B3795" s="18" t="s">
        <v>228</v>
      </c>
      <c r="C3795" s="18" t="s">
        <v>232</v>
      </c>
      <c r="D3795" s="18">
        <v>71</v>
      </c>
      <c r="E3795" s="18" t="s">
        <v>41</v>
      </c>
      <c r="F3795" s="18" t="s">
        <v>36</v>
      </c>
      <c r="G3795" s="18">
        <v>3550</v>
      </c>
    </row>
    <row r="3796" spans="1:7" x14ac:dyDescent="0.2">
      <c r="A3796" s="18" t="s">
        <v>92</v>
      </c>
      <c r="B3796" s="18" t="s">
        <v>228</v>
      </c>
      <c r="C3796" s="18" t="s">
        <v>232</v>
      </c>
      <c r="D3796" s="18">
        <v>72</v>
      </c>
      <c r="E3796" s="18" t="s">
        <v>42</v>
      </c>
      <c r="F3796" s="18" t="s">
        <v>36</v>
      </c>
      <c r="G3796" s="18">
        <v>76</v>
      </c>
    </row>
    <row r="3797" spans="1:7" x14ac:dyDescent="0.2">
      <c r="A3797" s="18" t="s">
        <v>92</v>
      </c>
      <c r="B3797" s="18" t="s">
        <v>228</v>
      </c>
      <c r="C3797" s="18" t="s">
        <v>232</v>
      </c>
      <c r="D3797" s="18">
        <v>73</v>
      </c>
      <c r="E3797" s="18" t="s">
        <v>43</v>
      </c>
      <c r="F3797" s="18" t="s">
        <v>36</v>
      </c>
      <c r="G3797" s="18">
        <v>26</v>
      </c>
    </row>
    <row r="3798" spans="1:7" x14ac:dyDescent="0.2">
      <c r="A3798" s="18" t="s">
        <v>92</v>
      </c>
      <c r="B3798" s="18" t="s">
        <v>228</v>
      </c>
      <c r="C3798" s="18" t="s">
        <v>232</v>
      </c>
      <c r="D3798" s="18">
        <v>74</v>
      </c>
      <c r="E3798" s="18" t="s">
        <v>44</v>
      </c>
      <c r="F3798" s="18" t="s">
        <v>36</v>
      </c>
      <c r="G3798" s="18">
        <v>12</v>
      </c>
    </row>
    <row r="3799" spans="1:7" x14ac:dyDescent="0.2">
      <c r="A3799" s="18" t="s">
        <v>92</v>
      </c>
      <c r="B3799" s="18" t="s">
        <v>228</v>
      </c>
      <c r="C3799" s="18" t="s">
        <v>232</v>
      </c>
      <c r="D3799" s="18">
        <v>75</v>
      </c>
      <c r="E3799" s="18" t="s">
        <v>79</v>
      </c>
      <c r="F3799" s="18" t="s">
        <v>36</v>
      </c>
      <c r="G3799" s="18">
        <v>288</v>
      </c>
    </row>
    <row r="3800" spans="1:7" x14ac:dyDescent="0.2">
      <c r="A3800" s="18" t="s">
        <v>92</v>
      </c>
      <c r="B3800" s="18" t="s">
        <v>228</v>
      </c>
      <c r="C3800" s="18" t="s">
        <v>232</v>
      </c>
      <c r="D3800" s="18">
        <v>76</v>
      </c>
      <c r="E3800" s="18" t="s">
        <v>64</v>
      </c>
      <c r="F3800" s="18" t="s">
        <v>36</v>
      </c>
      <c r="G3800" s="18">
        <v>349</v>
      </c>
    </row>
    <row r="3801" spans="1:7" x14ac:dyDescent="0.2">
      <c r="A3801" s="18" t="s">
        <v>92</v>
      </c>
      <c r="B3801" s="18" t="s">
        <v>228</v>
      </c>
      <c r="C3801" s="18" t="s">
        <v>232</v>
      </c>
      <c r="D3801" s="18">
        <v>80</v>
      </c>
      <c r="E3801" s="18" t="s">
        <v>168</v>
      </c>
      <c r="F3801" s="18" t="s">
        <v>36</v>
      </c>
      <c r="G3801" s="18">
        <v>201</v>
      </c>
    </row>
    <row r="3802" spans="1:7" x14ac:dyDescent="0.2">
      <c r="A3802" s="18" t="s">
        <v>92</v>
      </c>
      <c r="B3802" s="18" t="s">
        <v>228</v>
      </c>
      <c r="C3802" s="18" t="s">
        <v>232</v>
      </c>
      <c r="D3802" s="18">
        <v>81</v>
      </c>
      <c r="E3802" s="18" t="s">
        <v>46</v>
      </c>
      <c r="F3802" s="18" t="s">
        <v>36</v>
      </c>
      <c r="G3802" s="18">
        <v>1486</v>
      </c>
    </row>
    <row r="3803" spans="1:7" x14ac:dyDescent="0.2">
      <c r="A3803" s="18" t="s">
        <v>92</v>
      </c>
      <c r="B3803" s="18" t="s">
        <v>228</v>
      </c>
      <c r="C3803" s="18" t="s">
        <v>232</v>
      </c>
      <c r="D3803" s="18">
        <v>82</v>
      </c>
      <c r="E3803" s="18" t="s">
        <v>47</v>
      </c>
      <c r="F3803" s="18" t="s">
        <v>36</v>
      </c>
      <c r="G3803" s="18">
        <v>732</v>
      </c>
    </row>
    <row r="3804" spans="1:7" x14ac:dyDescent="0.2">
      <c r="A3804" s="18" t="s">
        <v>92</v>
      </c>
      <c r="B3804" s="18" t="s">
        <v>228</v>
      </c>
      <c r="C3804" s="18" t="s">
        <v>232</v>
      </c>
      <c r="D3804" s="18">
        <v>83</v>
      </c>
      <c r="E3804" s="18" t="s">
        <v>48</v>
      </c>
      <c r="F3804" s="18" t="s">
        <v>36</v>
      </c>
      <c r="G3804" s="18">
        <v>2310</v>
      </c>
    </row>
    <row r="3805" spans="1:7" x14ac:dyDescent="0.2">
      <c r="A3805" s="18" t="s">
        <v>92</v>
      </c>
      <c r="B3805" s="18" t="s">
        <v>228</v>
      </c>
      <c r="C3805" s="18" t="s">
        <v>232</v>
      </c>
      <c r="D3805" s="18">
        <v>84</v>
      </c>
      <c r="E3805" s="18" t="s">
        <v>49</v>
      </c>
      <c r="F3805" s="18" t="s">
        <v>36</v>
      </c>
      <c r="G3805" s="18">
        <v>156</v>
      </c>
    </row>
    <row r="3806" spans="1:7" x14ac:dyDescent="0.2">
      <c r="A3806" s="18" t="s">
        <v>92</v>
      </c>
      <c r="B3806" s="18" t="s">
        <v>228</v>
      </c>
      <c r="C3806" s="18" t="s">
        <v>232</v>
      </c>
      <c r="D3806" s="18">
        <v>85</v>
      </c>
      <c r="E3806" s="18" t="s">
        <v>64</v>
      </c>
      <c r="F3806" s="18" t="s">
        <v>36</v>
      </c>
      <c r="G3806" s="18">
        <v>270</v>
      </c>
    </row>
    <row r="3807" spans="1:7" x14ac:dyDescent="0.2">
      <c r="A3807" s="18" t="s">
        <v>92</v>
      </c>
      <c r="B3807" s="18" t="s">
        <v>228</v>
      </c>
      <c r="C3807" s="18" t="s">
        <v>232</v>
      </c>
      <c r="D3807" s="18">
        <v>90</v>
      </c>
      <c r="E3807" s="18" t="s">
        <v>169</v>
      </c>
      <c r="F3807" s="18" t="s">
        <v>36</v>
      </c>
      <c r="G3807" s="18">
        <v>180</v>
      </c>
    </row>
    <row r="3808" spans="1:7" x14ac:dyDescent="0.2">
      <c r="A3808" s="18" t="s">
        <v>92</v>
      </c>
      <c r="B3808" s="18" t="s">
        <v>228</v>
      </c>
      <c r="C3808" s="18" t="s">
        <v>232</v>
      </c>
      <c r="D3808" s="18">
        <v>91</v>
      </c>
      <c r="E3808" s="18" t="s">
        <v>51</v>
      </c>
      <c r="F3808" s="18" t="s">
        <v>36</v>
      </c>
      <c r="G3808" s="18">
        <v>78</v>
      </c>
    </row>
    <row r="3809" spans="1:7" x14ac:dyDescent="0.2">
      <c r="A3809" s="18" t="s">
        <v>92</v>
      </c>
      <c r="B3809" s="18" t="s">
        <v>228</v>
      </c>
      <c r="C3809" s="18" t="s">
        <v>232</v>
      </c>
      <c r="D3809" s="18">
        <v>92</v>
      </c>
      <c r="E3809" s="18" t="s">
        <v>170</v>
      </c>
      <c r="F3809" s="18" t="s">
        <v>36</v>
      </c>
      <c r="G3809" s="18">
        <v>18</v>
      </c>
    </row>
    <row r="3810" spans="1:7" x14ac:dyDescent="0.2">
      <c r="A3810" s="18" t="s">
        <v>92</v>
      </c>
      <c r="B3810" s="18" t="s">
        <v>228</v>
      </c>
      <c r="C3810" s="18" t="s">
        <v>232</v>
      </c>
      <c r="D3810" s="18">
        <v>93</v>
      </c>
      <c r="E3810" s="18" t="s">
        <v>75</v>
      </c>
      <c r="F3810" s="18" t="s">
        <v>36</v>
      </c>
      <c r="G3810" s="18">
        <v>10</v>
      </c>
    </row>
    <row r="3811" spans="1:7" x14ac:dyDescent="0.2">
      <c r="A3811" s="18" t="s">
        <v>92</v>
      </c>
      <c r="B3811" s="18" t="s">
        <v>228</v>
      </c>
      <c r="C3811" s="18" t="s">
        <v>232</v>
      </c>
      <c r="D3811" s="18">
        <v>94</v>
      </c>
      <c r="E3811" s="18" t="s">
        <v>80</v>
      </c>
      <c r="F3811" s="18" t="s">
        <v>36</v>
      </c>
      <c r="G3811" s="18">
        <v>65</v>
      </c>
    </row>
    <row r="3812" spans="1:7" x14ac:dyDescent="0.2">
      <c r="A3812" s="18" t="s">
        <v>92</v>
      </c>
      <c r="B3812" s="18" t="s">
        <v>228</v>
      </c>
      <c r="C3812" s="18" t="s">
        <v>232</v>
      </c>
      <c r="D3812" s="18">
        <v>95</v>
      </c>
      <c r="E3812" s="18" t="s">
        <v>64</v>
      </c>
      <c r="F3812" s="18" t="s">
        <v>36</v>
      </c>
      <c r="G3812" s="18">
        <v>125</v>
      </c>
    </row>
    <row r="3813" spans="1:7" x14ac:dyDescent="0.2">
      <c r="A3813" s="18" t="s">
        <v>92</v>
      </c>
      <c r="B3813" s="18" t="s">
        <v>233</v>
      </c>
      <c r="C3813" s="18" t="s">
        <v>234</v>
      </c>
      <c r="D3813" s="18">
        <v>10</v>
      </c>
      <c r="E3813" s="18" t="s">
        <v>32</v>
      </c>
      <c r="F3813" s="18" t="s">
        <v>33</v>
      </c>
      <c r="G3813" s="18">
        <v>526</v>
      </c>
    </row>
    <row r="3814" spans="1:7" x14ac:dyDescent="0.2">
      <c r="A3814" s="18" t="s">
        <v>92</v>
      </c>
      <c r="B3814" s="18" t="s">
        <v>233</v>
      </c>
      <c r="C3814" s="18" t="s">
        <v>234</v>
      </c>
      <c r="D3814" s="18">
        <v>100</v>
      </c>
      <c r="E3814" s="18" t="s">
        <v>167</v>
      </c>
      <c r="F3814" s="18" t="s">
        <v>36</v>
      </c>
      <c r="G3814" s="18">
        <v>3183</v>
      </c>
    </row>
    <row r="3815" spans="1:7" x14ac:dyDescent="0.2">
      <c r="A3815" s="18" t="s">
        <v>92</v>
      </c>
      <c r="B3815" s="18" t="s">
        <v>233</v>
      </c>
      <c r="C3815" s="18" t="s">
        <v>234</v>
      </c>
      <c r="D3815" s="18">
        <v>11</v>
      </c>
      <c r="E3815" s="18" t="s">
        <v>134</v>
      </c>
      <c r="F3815" s="18" t="s">
        <v>33</v>
      </c>
      <c r="G3815" s="18">
        <v>203</v>
      </c>
    </row>
    <row r="3816" spans="1:7" x14ac:dyDescent="0.2">
      <c r="A3816" s="18" t="s">
        <v>92</v>
      </c>
      <c r="B3816" s="18" t="s">
        <v>233</v>
      </c>
      <c r="C3816" s="18" t="s">
        <v>234</v>
      </c>
      <c r="D3816" s="18">
        <v>110</v>
      </c>
      <c r="E3816" s="18" t="s">
        <v>54</v>
      </c>
      <c r="F3816" s="18" t="s">
        <v>55</v>
      </c>
      <c r="G3816" s="18">
        <v>230</v>
      </c>
    </row>
    <row r="3817" spans="1:7" x14ac:dyDescent="0.2">
      <c r="A3817" s="18" t="s">
        <v>92</v>
      </c>
      <c r="B3817" s="18" t="s">
        <v>233</v>
      </c>
      <c r="C3817" s="18" t="s">
        <v>234</v>
      </c>
      <c r="D3817" s="18">
        <v>111</v>
      </c>
      <c r="E3817" s="18" t="s">
        <v>56</v>
      </c>
      <c r="F3817" s="18" t="s">
        <v>55</v>
      </c>
      <c r="G3817" s="18">
        <v>568</v>
      </c>
    </row>
    <row r="3818" spans="1:7" x14ac:dyDescent="0.2">
      <c r="A3818" s="18" t="s">
        <v>92</v>
      </c>
      <c r="B3818" s="18" t="s">
        <v>233</v>
      </c>
      <c r="C3818" s="18" t="s">
        <v>234</v>
      </c>
      <c r="D3818" s="18">
        <v>112</v>
      </c>
      <c r="E3818" s="18" t="s">
        <v>57</v>
      </c>
      <c r="F3818" s="18" t="s">
        <v>55</v>
      </c>
      <c r="G3818" s="18">
        <v>368</v>
      </c>
    </row>
    <row r="3819" spans="1:7" x14ac:dyDescent="0.2">
      <c r="A3819" s="18" t="s">
        <v>92</v>
      </c>
      <c r="B3819" s="18" t="s">
        <v>233</v>
      </c>
      <c r="C3819" s="18" t="s">
        <v>234</v>
      </c>
      <c r="D3819" s="18">
        <v>113</v>
      </c>
      <c r="E3819" s="18" t="s">
        <v>73</v>
      </c>
      <c r="F3819" s="18" t="s">
        <v>55</v>
      </c>
      <c r="G3819" s="18">
        <v>771</v>
      </c>
    </row>
    <row r="3820" spans="1:7" x14ac:dyDescent="0.2">
      <c r="A3820" s="18" t="s">
        <v>92</v>
      </c>
      <c r="B3820" s="18" t="s">
        <v>233</v>
      </c>
      <c r="C3820" s="18" t="s">
        <v>234</v>
      </c>
      <c r="D3820" s="18">
        <v>120</v>
      </c>
      <c r="E3820" s="18" t="s">
        <v>58</v>
      </c>
      <c r="F3820" s="18" t="s">
        <v>55</v>
      </c>
      <c r="G3820" s="18">
        <v>539</v>
      </c>
    </row>
    <row r="3821" spans="1:7" x14ac:dyDescent="0.2">
      <c r="A3821" s="18" t="s">
        <v>92</v>
      </c>
      <c r="B3821" s="18" t="s">
        <v>233</v>
      </c>
      <c r="C3821" s="18" t="s">
        <v>234</v>
      </c>
      <c r="D3821" s="18">
        <v>121</v>
      </c>
      <c r="E3821" s="18" t="s">
        <v>59</v>
      </c>
      <c r="F3821" s="18" t="s">
        <v>55</v>
      </c>
      <c r="G3821" s="18">
        <v>1415</v>
      </c>
    </row>
    <row r="3822" spans="1:7" x14ac:dyDescent="0.2">
      <c r="A3822" s="18" t="s">
        <v>92</v>
      </c>
      <c r="B3822" s="18" t="s">
        <v>233</v>
      </c>
      <c r="C3822" s="18" t="s">
        <v>234</v>
      </c>
      <c r="D3822" s="18">
        <v>122</v>
      </c>
      <c r="E3822" s="18" t="s">
        <v>74</v>
      </c>
      <c r="F3822" s="18" t="s">
        <v>55</v>
      </c>
      <c r="G3822" s="18">
        <v>114</v>
      </c>
    </row>
    <row r="3823" spans="1:7" x14ac:dyDescent="0.2">
      <c r="A3823" s="18" t="s">
        <v>92</v>
      </c>
      <c r="B3823" s="18" t="s">
        <v>233</v>
      </c>
      <c r="C3823" s="18" t="s">
        <v>234</v>
      </c>
      <c r="D3823" s="18">
        <v>123</v>
      </c>
      <c r="E3823" s="18" t="s">
        <v>75</v>
      </c>
      <c r="F3823" s="18" t="s">
        <v>55</v>
      </c>
      <c r="G3823" s="18">
        <v>1205</v>
      </c>
    </row>
    <row r="3824" spans="1:7" x14ac:dyDescent="0.2">
      <c r="A3824" s="18" t="s">
        <v>92</v>
      </c>
      <c r="B3824" s="18" t="s">
        <v>233</v>
      </c>
      <c r="C3824" s="18" t="s">
        <v>234</v>
      </c>
      <c r="D3824" s="18">
        <v>13</v>
      </c>
      <c r="E3824" s="18" t="s">
        <v>135</v>
      </c>
      <c r="F3824" s="18" t="s">
        <v>33</v>
      </c>
      <c r="G3824" s="18">
        <v>760</v>
      </c>
    </row>
    <row r="3825" spans="1:7" x14ac:dyDescent="0.2">
      <c r="A3825" s="18" t="s">
        <v>92</v>
      </c>
      <c r="B3825" s="18" t="s">
        <v>233</v>
      </c>
      <c r="C3825" s="18" t="s">
        <v>234</v>
      </c>
      <c r="D3825" s="18">
        <v>130</v>
      </c>
      <c r="E3825" s="18" t="s">
        <v>60</v>
      </c>
      <c r="F3825" s="18" t="s">
        <v>55</v>
      </c>
      <c r="G3825" s="18">
        <v>2750</v>
      </c>
    </row>
    <row r="3826" spans="1:7" x14ac:dyDescent="0.2">
      <c r="A3826" s="18" t="s">
        <v>92</v>
      </c>
      <c r="B3826" s="18" t="s">
        <v>233</v>
      </c>
      <c r="C3826" s="18" t="s">
        <v>234</v>
      </c>
      <c r="D3826" s="18">
        <v>131</v>
      </c>
      <c r="E3826" s="18" t="s">
        <v>61</v>
      </c>
      <c r="F3826" s="18" t="s">
        <v>55</v>
      </c>
      <c r="G3826" s="18">
        <v>19</v>
      </c>
    </row>
    <row r="3827" spans="1:7" x14ac:dyDescent="0.2">
      <c r="A3827" s="18" t="s">
        <v>92</v>
      </c>
      <c r="B3827" s="18" t="s">
        <v>233</v>
      </c>
      <c r="C3827" s="18" t="s">
        <v>234</v>
      </c>
      <c r="D3827" s="18">
        <v>132</v>
      </c>
      <c r="E3827" s="18" t="s">
        <v>46</v>
      </c>
      <c r="F3827" s="18" t="s">
        <v>55</v>
      </c>
      <c r="G3827" s="18">
        <v>826</v>
      </c>
    </row>
    <row r="3828" spans="1:7" x14ac:dyDescent="0.2">
      <c r="A3828" s="18" t="s">
        <v>92</v>
      </c>
      <c r="B3828" s="18" t="s">
        <v>233</v>
      </c>
      <c r="C3828" s="18" t="s">
        <v>234</v>
      </c>
      <c r="D3828" s="18">
        <v>133</v>
      </c>
      <c r="E3828" s="18" t="s">
        <v>62</v>
      </c>
      <c r="F3828" s="18" t="s">
        <v>55</v>
      </c>
      <c r="G3828" s="18">
        <v>410</v>
      </c>
    </row>
    <row r="3829" spans="1:7" x14ac:dyDescent="0.2">
      <c r="A3829" s="18" t="s">
        <v>92</v>
      </c>
      <c r="B3829" s="18" t="s">
        <v>233</v>
      </c>
      <c r="C3829" s="18" t="s">
        <v>234</v>
      </c>
      <c r="D3829" s="18">
        <v>134</v>
      </c>
      <c r="E3829" s="18" t="s">
        <v>76</v>
      </c>
      <c r="F3829" s="18" t="s">
        <v>55</v>
      </c>
      <c r="G3829" s="18">
        <v>602</v>
      </c>
    </row>
    <row r="3830" spans="1:7" x14ac:dyDescent="0.2">
      <c r="A3830" s="18" t="s">
        <v>92</v>
      </c>
      <c r="B3830" s="18" t="s">
        <v>233</v>
      </c>
      <c r="C3830" s="18" t="s">
        <v>234</v>
      </c>
      <c r="D3830" s="18">
        <v>135</v>
      </c>
      <c r="E3830" s="18" t="s">
        <v>79</v>
      </c>
      <c r="F3830" s="18" t="s">
        <v>55</v>
      </c>
      <c r="G3830" s="18">
        <v>103</v>
      </c>
    </row>
    <row r="3831" spans="1:7" x14ac:dyDescent="0.2">
      <c r="A3831" s="18" t="s">
        <v>92</v>
      </c>
      <c r="B3831" s="18" t="s">
        <v>233</v>
      </c>
      <c r="C3831" s="18" t="s">
        <v>234</v>
      </c>
      <c r="D3831" s="18">
        <v>14</v>
      </c>
      <c r="E3831" s="18" t="s">
        <v>75</v>
      </c>
      <c r="F3831" s="18" t="s">
        <v>33</v>
      </c>
      <c r="G3831" s="18">
        <v>10</v>
      </c>
    </row>
    <row r="3832" spans="1:7" x14ac:dyDescent="0.2">
      <c r="A3832" s="18" t="s">
        <v>92</v>
      </c>
      <c r="B3832" s="18" t="s">
        <v>233</v>
      </c>
      <c r="C3832" s="18" t="s">
        <v>234</v>
      </c>
      <c r="D3832" s="18">
        <v>140</v>
      </c>
      <c r="E3832" s="18" t="s">
        <v>63</v>
      </c>
      <c r="F3832" s="18" t="s">
        <v>55</v>
      </c>
      <c r="G3832" s="18">
        <v>130</v>
      </c>
    </row>
    <row r="3833" spans="1:7" x14ac:dyDescent="0.2">
      <c r="A3833" s="18" t="s">
        <v>92</v>
      </c>
      <c r="B3833" s="18" t="s">
        <v>233</v>
      </c>
      <c r="C3833" s="18" t="s">
        <v>234</v>
      </c>
      <c r="D3833" s="18">
        <v>141</v>
      </c>
      <c r="E3833" s="18" t="s">
        <v>64</v>
      </c>
      <c r="F3833" s="18" t="s">
        <v>55</v>
      </c>
      <c r="G3833" s="18">
        <v>2555</v>
      </c>
    </row>
    <row r="3834" spans="1:7" x14ac:dyDescent="0.2">
      <c r="A3834" s="18" t="s">
        <v>92</v>
      </c>
      <c r="B3834" s="18" t="s">
        <v>233</v>
      </c>
      <c r="C3834" s="18" t="s">
        <v>234</v>
      </c>
      <c r="D3834" s="18">
        <v>142</v>
      </c>
      <c r="E3834" s="18" t="s">
        <v>117</v>
      </c>
      <c r="F3834" s="18" t="s">
        <v>55</v>
      </c>
      <c r="G3834" s="18">
        <v>1573</v>
      </c>
    </row>
    <row r="3835" spans="1:7" x14ac:dyDescent="0.2">
      <c r="A3835" s="18" t="s">
        <v>92</v>
      </c>
      <c r="B3835" s="18" t="s">
        <v>233</v>
      </c>
      <c r="C3835" s="18" t="s">
        <v>234</v>
      </c>
      <c r="D3835" s="18">
        <v>143</v>
      </c>
      <c r="E3835" s="18" t="s">
        <v>77</v>
      </c>
      <c r="F3835" s="18" t="s">
        <v>55</v>
      </c>
      <c r="G3835" s="18">
        <v>452</v>
      </c>
    </row>
    <row r="3836" spans="1:7" x14ac:dyDescent="0.2">
      <c r="A3836" s="18" t="s">
        <v>92</v>
      </c>
      <c r="B3836" s="18" t="s">
        <v>233</v>
      </c>
      <c r="C3836" s="18" t="s">
        <v>234</v>
      </c>
      <c r="D3836" s="18">
        <v>144</v>
      </c>
      <c r="E3836" s="18" t="s">
        <v>81</v>
      </c>
      <c r="F3836" s="18" t="s">
        <v>55</v>
      </c>
      <c r="G3836" s="18">
        <v>285</v>
      </c>
    </row>
    <row r="3837" spans="1:7" x14ac:dyDescent="0.2">
      <c r="A3837" s="18" t="s">
        <v>92</v>
      </c>
      <c r="B3837" s="18" t="s">
        <v>233</v>
      </c>
      <c r="C3837" s="18" t="s">
        <v>234</v>
      </c>
      <c r="D3837" s="18">
        <v>15</v>
      </c>
      <c r="E3837" s="18" t="s">
        <v>64</v>
      </c>
      <c r="F3837" s="18" t="s">
        <v>33</v>
      </c>
      <c r="G3837" s="18">
        <v>71</v>
      </c>
    </row>
    <row r="3838" spans="1:7" x14ac:dyDescent="0.2">
      <c r="A3838" s="18" t="s">
        <v>92</v>
      </c>
      <c r="B3838" s="18" t="s">
        <v>233</v>
      </c>
      <c r="C3838" s="18" t="s">
        <v>234</v>
      </c>
      <c r="D3838" s="18">
        <v>20</v>
      </c>
      <c r="E3838" s="18" t="s">
        <v>35</v>
      </c>
      <c r="F3838" s="18" t="s">
        <v>36</v>
      </c>
      <c r="G3838" s="18">
        <v>3864</v>
      </c>
    </row>
    <row r="3839" spans="1:7" x14ac:dyDescent="0.2">
      <c r="A3839" s="18" t="s">
        <v>92</v>
      </c>
      <c r="B3839" s="18" t="s">
        <v>233</v>
      </c>
      <c r="C3839" s="18" t="s">
        <v>234</v>
      </c>
      <c r="D3839" s="18">
        <v>21</v>
      </c>
      <c r="E3839" s="18" t="s">
        <v>37</v>
      </c>
      <c r="F3839" s="18" t="s">
        <v>36</v>
      </c>
      <c r="G3839" s="18">
        <v>2969</v>
      </c>
    </row>
    <row r="3840" spans="1:7" x14ac:dyDescent="0.2">
      <c r="A3840" s="18" t="s">
        <v>92</v>
      </c>
      <c r="B3840" s="18" t="s">
        <v>233</v>
      </c>
      <c r="C3840" s="18" t="s">
        <v>234</v>
      </c>
      <c r="D3840" s="18">
        <v>22</v>
      </c>
      <c r="E3840" s="18" t="s">
        <v>38</v>
      </c>
      <c r="F3840" s="18" t="s">
        <v>36</v>
      </c>
      <c r="G3840" s="18">
        <v>1953</v>
      </c>
    </row>
    <row r="3841" spans="1:7" x14ac:dyDescent="0.2">
      <c r="A3841" s="18" t="s">
        <v>92</v>
      </c>
      <c r="B3841" s="18" t="s">
        <v>233</v>
      </c>
      <c r="C3841" s="18" t="s">
        <v>234</v>
      </c>
      <c r="D3841" s="18">
        <v>23</v>
      </c>
      <c r="E3841" s="18" t="s">
        <v>39</v>
      </c>
      <c r="F3841" s="18" t="s">
        <v>36</v>
      </c>
      <c r="G3841" s="18">
        <v>10051</v>
      </c>
    </row>
    <row r="3842" spans="1:7" x14ac:dyDescent="0.2">
      <c r="A3842" s="18" t="s">
        <v>92</v>
      </c>
      <c r="B3842" s="18" t="s">
        <v>233</v>
      </c>
      <c r="C3842" s="18" t="s">
        <v>234</v>
      </c>
      <c r="D3842" s="18">
        <v>24</v>
      </c>
      <c r="E3842" s="18" t="s">
        <v>64</v>
      </c>
      <c r="F3842" s="18" t="s">
        <v>36</v>
      </c>
      <c r="G3842" s="18">
        <v>1115</v>
      </c>
    </row>
    <row r="3843" spans="1:7" x14ac:dyDescent="0.2">
      <c r="A3843" s="18" t="s">
        <v>92</v>
      </c>
      <c r="B3843" s="18" t="s">
        <v>233</v>
      </c>
      <c r="C3843" s="18" t="s">
        <v>234</v>
      </c>
      <c r="D3843" s="18">
        <v>25</v>
      </c>
      <c r="E3843" s="18" t="s">
        <v>35</v>
      </c>
      <c r="F3843" s="18" t="s">
        <v>36</v>
      </c>
      <c r="G3843" s="18">
        <v>26</v>
      </c>
    </row>
    <row r="3844" spans="1:7" x14ac:dyDescent="0.2">
      <c r="A3844" s="18" t="s">
        <v>92</v>
      </c>
      <c r="B3844" s="18" t="s">
        <v>233</v>
      </c>
      <c r="C3844" s="18" t="s">
        <v>234</v>
      </c>
      <c r="D3844" s="18">
        <v>26</v>
      </c>
      <c r="E3844" s="18" t="s">
        <v>64</v>
      </c>
      <c r="F3844" s="18" t="s">
        <v>36</v>
      </c>
      <c r="G3844" s="18">
        <v>5</v>
      </c>
    </row>
    <row r="3845" spans="1:7" x14ac:dyDescent="0.2">
      <c r="A3845" s="18" t="s">
        <v>92</v>
      </c>
      <c r="B3845" s="18" t="s">
        <v>233</v>
      </c>
      <c r="C3845" s="18" t="s">
        <v>234</v>
      </c>
      <c r="D3845" s="18">
        <v>30</v>
      </c>
      <c r="E3845" s="18" t="s">
        <v>40</v>
      </c>
      <c r="F3845" s="18" t="s">
        <v>36</v>
      </c>
      <c r="G3845" s="18">
        <v>388</v>
      </c>
    </row>
    <row r="3846" spans="1:7" x14ac:dyDescent="0.2">
      <c r="A3846" s="18" t="s">
        <v>92</v>
      </c>
      <c r="B3846" s="18" t="s">
        <v>233</v>
      </c>
      <c r="C3846" s="18" t="s">
        <v>234</v>
      </c>
      <c r="D3846" s="18">
        <v>31</v>
      </c>
      <c r="E3846" s="18" t="s">
        <v>41</v>
      </c>
      <c r="F3846" s="18" t="s">
        <v>36</v>
      </c>
      <c r="G3846" s="18">
        <v>5425</v>
      </c>
    </row>
    <row r="3847" spans="1:7" x14ac:dyDescent="0.2">
      <c r="A3847" s="18" t="s">
        <v>92</v>
      </c>
      <c r="B3847" s="18" t="s">
        <v>233</v>
      </c>
      <c r="C3847" s="18" t="s">
        <v>234</v>
      </c>
      <c r="D3847" s="18">
        <v>32</v>
      </c>
      <c r="E3847" s="18" t="s">
        <v>42</v>
      </c>
      <c r="F3847" s="18" t="s">
        <v>36</v>
      </c>
      <c r="G3847" s="18">
        <v>106</v>
      </c>
    </row>
    <row r="3848" spans="1:7" x14ac:dyDescent="0.2">
      <c r="A3848" s="18" t="s">
        <v>92</v>
      </c>
      <c r="B3848" s="18" t="s">
        <v>233</v>
      </c>
      <c r="C3848" s="18" t="s">
        <v>234</v>
      </c>
      <c r="D3848" s="18">
        <v>33</v>
      </c>
      <c r="E3848" s="18" t="s">
        <v>43</v>
      </c>
      <c r="F3848" s="18" t="s">
        <v>36</v>
      </c>
      <c r="G3848" s="18">
        <v>82</v>
      </c>
    </row>
    <row r="3849" spans="1:7" x14ac:dyDescent="0.2">
      <c r="A3849" s="18" t="s">
        <v>92</v>
      </c>
      <c r="B3849" s="18" t="s">
        <v>233</v>
      </c>
      <c r="C3849" s="18" t="s">
        <v>234</v>
      </c>
      <c r="D3849" s="18">
        <v>34</v>
      </c>
      <c r="E3849" s="18" t="s">
        <v>44</v>
      </c>
      <c r="F3849" s="18" t="s">
        <v>36</v>
      </c>
      <c r="G3849" s="18">
        <v>15</v>
      </c>
    </row>
    <row r="3850" spans="1:7" x14ac:dyDescent="0.2">
      <c r="A3850" s="18" t="s">
        <v>92</v>
      </c>
      <c r="B3850" s="18" t="s">
        <v>233</v>
      </c>
      <c r="C3850" s="18" t="s">
        <v>234</v>
      </c>
      <c r="D3850" s="18">
        <v>35</v>
      </c>
      <c r="E3850" s="18" t="s">
        <v>79</v>
      </c>
      <c r="F3850" s="18" t="s">
        <v>36</v>
      </c>
      <c r="G3850" s="18">
        <v>343</v>
      </c>
    </row>
    <row r="3851" spans="1:7" x14ac:dyDescent="0.2">
      <c r="A3851" s="18" t="s">
        <v>92</v>
      </c>
      <c r="B3851" s="18" t="s">
        <v>233</v>
      </c>
      <c r="C3851" s="18" t="s">
        <v>234</v>
      </c>
      <c r="D3851" s="18">
        <v>36</v>
      </c>
      <c r="E3851" s="18" t="s">
        <v>64</v>
      </c>
      <c r="F3851" s="18" t="s">
        <v>36</v>
      </c>
      <c r="G3851" s="18">
        <v>451</v>
      </c>
    </row>
    <row r="3852" spans="1:7" x14ac:dyDescent="0.2">
      <c r="A3852" s="18" t="s">
        <v>92</v>
      </c>
      <c r="B3852" s="18" t="s">
        <v>233</v>
      </c>
      <c r="C3852" s="18" t="s">
        <v>234</v>
      </c>
      <c r="D3852" s="18">
        <v>40</v>
      </c>
      <c r="E3852" s="18" t="s">
        <v>40</v>
      </c>
      <c r="F3852" s="18" t="s">
        <v>36</v>
      </c>
      <c r="G3852" s="18">
        <v>11</v>
      </c>
    </row>
    <row r="3853" spans="1:7" x14ac:dyDescent="0.2">
      <c r="A3853" s="18" t="s">
        <v>92</v>
      </c>
      <c r="B3853" s="18" t="s">
        <v>233</v>
      </c>
      <c r="C3853" s="18" t="s">
        <v>234</v>
      </c>
      <c r="D3853" s="18">
        <v>41</v>
      </c>
      <c r="E3853" s="18" t="s">
        <v>41</v>
      </c>
      <c r="F3853" s="18" t="s">
        <v>36</v>
      </c>
      <c r="G3853" s="18">
        <v>167</v>
      </c>
    </row>
    <row r="3854" spans="1:7" x14ac:dyDescent="0.2">
      <c r="A3854" s="18" t="s">
        <v>92</v>
      </c>
      <c r="B3854" s="18" t="s">
        <v>233</v>
      </c>
      <c r="C3854" s="18" t="s">
        <v>234</v>
      </c>
      <c r="D3854" s="18">
        <v>42</v>
      </c>
      <c r="E3854" s="18" t="s">
        <v>42</v>
      </c>
      <c r="F3854" s="18" t="s">
        <v>36</v>
      </c>
      <c r="G3854" s="18">
        <v>14</v>
      </c>
    </row>
    <row r="3855" spans="1:7" x14ac:dyDescent="0.2">
      <c r="A3855" s="18" t="s">
        <v>92</v>
      </c>
      <c r="B3855" s="18" t="s">
        <v>233</v>
      </c>
      <c r="C3855" s="18" t="s">
        <v>234</v>
      </c>
      <c r="D3855" s="18">
        <v>43</v>
      </c>
      <c r="E3855" s="18" t="s">
        <v>43</v>
      </c>
      <c r="F3855" s="18" t="s">
        <v>36</v>
      </c>
      <c r="G3855" s="18">
        <v>3</v>
      </c>
    </row>
    <row r="3856" spans="1:7" x14ac:dyDescent="0.2">
      <c r="A3856" s="18" t="s">
        <v>92</v>
      </c>
      <c r="B3856" s="18" t="s">
        <v>233</v>
      </c>
      <c r="C3856" s="18" t="s">
        <v>234</v>
      </c>
      <c r="D3856" s="18">
        <v>45</v>
      </c>
      <c r="E3856" s="18" t="s">
        <v>79</v>
      </c>
      <c r="F3856" s="18" t="s">
        <v>36</v>
      </c>
      <c r="G3856" s="18">
        <v>10</v>
      </c>
    </row>
    <row r="3857" spans="1:7" x14ac:dyDescent="0.2">
      <c r="A3857" s="18" t="s">
        <v>92</v>
      </c>
      <c r="B3857" s="18" t="s">
        <v>233</v>
      </c>
      <c r="C3857" s="18" t="s">
        <v>234</v>
      </c>
      <c r="D3857" s="18">
        <v>46</v>
      </c>
      <c r="E3857" s="18" t="s">
        <v>64</v>
      </c>
      <c r="F3857" s="18" t="s">
        <v>36</v>
      </c>
      <c r="G3857" s="18">
        <v>20</v>
      </c>
    </row>
    <row r="3858" spans="1:7" x14ac:dyDescent="0.2">
      <c r="A3858" s="18" t="s">
        <v>92</v>
      </c>
      <c r="B3858" s="18" t="s">
        <v>233</v>
      </c>
      <c r="C3858" s="18" t="s">
        <v>234</v>
      </c>
      <c r="D3858" s="18">
        <v>50</v>
      </c>
      <c r="E3858" s="18" t="s">
        <v>40</v>
      </c>
      <c r="F3858" s="18" t="s">
        <v>36</v>
      </c>
      <c r="G3858" s="18">
        <v>9</v>
      </c>
    </row>
    <row r="3859" spans="1:7" x14ac:dyDescent="0.2">
      <c r="A3859" s="18" t="s">
        <v>92</v>
      </c>
      <c r="B3859" s="18" t="s">
        <v>233</v>
      </c>
      <c r="C3859" s="18" t="s">
        <v>234</v>
      </c>
      <c r="D3859" s="18">
        <v>51</v>
      </c>
      <c r="E3859" s="18" t="s">
        <v>41</v>
      </c>
      <c r="F3859" s="18" t="s">
        <v>36</v>
      </c>
      <c r="G3859" s="18">
        <v>135</v>
      </c>
    </row>
    <row r="3860" spans="1:7" x14ac:dyDescent="0.2">
      <c r="A3860" s="18" t="s">
        <v>92</v>
      </c>
      <c r="B3860" s="18" t="s">
        <v>233</v>
      </c>
      <c r="C3860" s="18" t="s">
        <v>234</v>
      </c>
      <c r="D3860" s="18">
        <v>52</v>
      </c>
      <c r="E3860" s="18" t="s">
        <v>42</v>
      </c>
      <c r="F3860" s="18" t="s">
        <v>36</v>
      </c>
      <c r="G3860" s="18">
        <v>5</v>
      </c>
    </row>
    <row r="3861" spans="1:7" x14ac:dyDescent="0.2">
      <c r="A3861" s="18" t="s">
        <v>92</v>
      </c>
      <c r="B3861" s="18" t="s">
        <v>233</v>
      </c>
      <c r="C3861" s="18" t="s">
        <v>234</v>
      </c>
      <c r="D3861" s="18">
        <v>53</v>
      </c>
      <c r="E3861" s="18" t="s">
        <v>43</v>
      </c>
      <c r="F3861" s="18" t="s">
        <v>36</v>
      </c>
      <c r="G3861" s="18">
        <v>26</v>
      </c>
    </row>
    <row r="3862" spans="1:7" x14ac:dyDescent="0.2">
      <c r="A3862" s="18" t="s">
        <v>92</v>
      </c>
      <c r="B3862" s="18" t="s">
        <v>233</v>
      </c>
      <c r="C3862" s="18" t="s">
        <v>234</v>
      </c>
      <c r="D3862" s="18">
        <v>54</v>
      </c>
      <c r="E3862" s="18" t="s">
        <v>44</v>
      </c>
      <c r="F3862" s="18" t="s">
        <v>36</v>
      </c>
      <c r="G3862" s="18">
        <v>4</v>
      </c>
    </row>
    <row r="3863" spans="1:7" x14ac:dyDescent="0.2">
      <c r="A3863" s="18" t="s">
        <v>92</v>
      </c>
      <c r="B3863" s="18" t="s">
        <v>233</v>
      </c>
      <c r="C3863" s="18" t="s">
        <v>234</v>
      </c>
      <c r="D3863" s="18">
        <v>55</v>
      </c>
      <c r="E3863" s="18" t="s">
        <v>79</v>
      </c>
      <c r="F3863" s="18" t="s">
        <v>36</v>
      </c>
      <c r="G3863" s="18">
        <v>30</v>
      </c>
    </row>
    <row r="3864" spans="1:7" x14ac:dyDescent="0.2">
      <c r="A3864" s="18" t="s">
        <v>92</v>
      </c>
      <c r="B3864" s="18" t="s">
        <v>233</v>
      </c>
      <c r="C3864" s="18" t="s">
        <v>234</v>
      </c>
      <c r="D3864" s="18">
        <v>56</v>
      </c>
      <c r="E3864" s="18" t="s">
        <v>64</v>
      </c>
      <c r="F3864" s="18" t="s">
        <v>36</v>
      </c>
      <c r="G3864" s="18">
        <v>70</v>
      </c>
    </row>
    <row r="3865" spans="1:7" x14ac:dyDescent="0.2">
      <c r="A3865" s="18" t="s">
        <v>92</v>
      </c>
      <c r="B3865" s="18" t="s">
        <v>233</v>
      </c>
      <c r="C3865" s="18" t="s">
        <v>234</v>
      </c>
      <c r="D3865" s="18">
        <v>60</v>
      </c>
      <c r="E3865" s="18" t="s">
        <v>40</v>
      </c>
      <c r="F3865" s="18" t="s">
        <v>36</v>
      </c>
      <c r="G3865" s="18">
        <v>2</v>
      </c>
    </row>
    <row r="3866" spans="1:7" x14ac:dyDescent="0.2">
      <c r="A3866" s="18" t="s">
        <v>92</v>
      </c>
      <c r="B3866" s="18" t="s">
        <v>233</v>
      </c>
      <c r="C3866" s="18" t="s">
        <v>234</v>
      </c>
      <c r="D3866" s="18">
        <v>61</v>
      </c>
      <c r="E3866" s="18" t="s">
        <v>41</v>
      </c>
      <c r="F3866" s="18" t="s">
        <v>36</v>
      </c>
      <c r="G3866" s="18">
        <v>31</v>
      </c>
    </row>
    <row r="3867" spans="1:7" x14ac:dyDescent="0.2">
      <c r="A3867" s="18" t="s">
        <v>92</v>
      </c>
      <c r="B3867" s="18" t="s">
        <v>233</v>
      </c>
      <c r="C3867" s="18" t="s">
        <v>234</v>
      </c>
      <c r="D3867" s="18">
        <v>63</v>
      </c>
      <c r="E3867" s="18" t="s">
        <v>43</v>
      </c>
      <c r="F3867" s="18" t="s">
        <v>36</v>
      </c>
      <c r="G3867" s="18">
        <v>2</v>
      </c>
    </row>
    <row r="3868" spans="1:7" x14ac:dyDescent="0.2">
      <c r="A3868" s="18" t="s">
        <v>92</v>
      </c>
      <c r="B3868" s="18" t="s">
        <v>233</v>
      </c>
      <c r="C3868" s="18" t="s">
        <v>234</v>
      </c>
      <c r="D3868" s="18">
        <v>64</v>
      </c>
      <c r="E3868" s="18" t="s">
        <v>44</v>
      </c>
      <c r="F3868" s="18" t="s">
        <v>36</v>
      </c>
      <c r="G3868" s="18">
        <v>1</v>
      </c>
    </row>
    <row r="3869" spans="1:7" x14ac:dyDescent="0.2">
      <c r="A3869" s="18" t="s">
        <v>92</v>
      </c>
      <c r="B3869" s="18" t="s">
        <v>233</v>
      </c>
      <c r="C3869" s="18" t="s">
        <v>234</v>
      </c>
      <c r="D3869" s="18">
        <v>65</v>
      </c>
      <c r="E3869" s="18" t="s">
        <v>79</v>
      </c>
      <c r="F3869" s="18" t="s">
        <v>36</v>
      </c>
      <c r="G3869" s="18">
        <v>3</v>
      </c>
    </row>
    <row r="3870" spans="1:7" x14ac:dyDescent="0.2">
      <c r="A3870" s="18" t="s">
        <v>92</v>
      </c>
      <c r="B3870" s="18" t="s">
        <v>233</v>
      </c>
      <c r="C3870" s="18" t="s">
        <v>234</v>
      </c>
      <c r="D3870" s="18">
        <v>66</v>
      </c>
      <c r="E3870" s="18" t="s">
        <v>64</v>
      </c>
      <c r="F3870" s="18" t="s">
        <v>36</v>
      </c>
      <c r="G3870" s="18">
        <v>6</v>
      </c>
    </row>
    <row r="3871" spans="1:7" x14ac:dyDescent="0.2">
      <c r="A3871" s="18" t="s">
        <v>92</v>
      </c>
      <c r="B3871" s="18" t="s">
        <v>233</v>
      </c>
      <c r="C3871" s="18" t="s">
        <v>234</v>
      </c>
      <c r="D3871" s="18">
        <v>70</v>
      </c>
      <c r="E3871" s="18" t="s">
        <v>40</v>
      </c>
      <c r="F3871" s="18" t="s">
        <v>36</v>
      </c>
      <c r="G3871" s="18">
        <v>110</v>
      </c>
    </row>
    <row r="3872" spans="1:7" x14ac:dyDescent="0.2">
      <c r="A3872" s="18" t="s">
        <v>92</v>
      </c>
      <c r="B3872" s="18" t="s">
        <v>233</v>
      </c>
      <c r="C3872" s="18" t="s">
        <v>234</v>
      </c>
      <c r="D3872" s="18">
        <v>71</v>
      </c>
      <c r="E3872" s="18" t="s">
        <v>41</v>
      </c>
      <c r="F3872" s="18" t="s">
        <v>36</v>
      </c>
      <c r="G3872" s="18">
        <v>2429</v>
      </c>
    </row>
    <row r="3873" spans="1:7" x14ac:dyDescent="0.2">
      <c r="A3873" s="18" t="s">
        <v>92</v>
      </c>
      <c r="B3873" s="18" t="s">
        <v>233</v>
      </c>
      <c r="C3873" s="18" t="s">
        <v>234</v>
      </c>
      <c r="D3873" s="18">
        <v>72</v>
      </c>
      <c r="E3873" s="18" t="s">
        <v>42</v>
      </c>
      <c r="F3873" s="18" t="s">
        <v>36</v>
      </c>
      <c r="G3873" s="18">
        <v>56</v>
      </c>
    </row>
    <row r="3874" spans="1:7" x14ac:dyDescent="0.2">
      <c r="A3874" s="18" t="s">
        <v>92</v>
      </c>
      <c r="B3874" s="18" t="s">
        <v>233</v>
      </c>
      <c r="C3874" s="18" t="s">
        <v>234</v>
      </c>
      <c r="D3874" s="18">
        <v>73</v>
      </c>
      <c r="E3874" s="18" t="s">
        <v>43</v>
      </c>
      <c r="F3874" s="18" t="s">
        <v>36</v>
      </c>
      <c r="G3874" s="18">
        <v>20</v>
      </c>
    </row>
    <row r="3875" spans="1:7" x14ac:dyDescent="0.2">
      <c r="A3875" s="18" t="s">
        <v>92</v>
      </c>
      <c r="B3875" s="18" t="s">
        <v>233</v>
      </c>
      <c r="C3875" s="18" t="s">
        <v>234</v>
      </c>
      <c r="D3875" s="18">
        <v>74</v>
      </c>
      <c r="E3875" s="18" t="s">
        <v>44</v>
      </c>
      <c r="F3875" s="18" t="s">
        <v>36</v>
      </c>
      <c r="G3875" s="18">
        <v>9</v>
      </c>
    </row>
    <row r="3876" spans="1:7" x14ac:dyDescent="0.2">
      <c r="A3876" s="18" t="s">
        <v>92</v>
      </c>
      <c r="B3876" s="18" t="s">
        <v>233</v>
      </c>
      <c r="C3876" s="18" t="s">
        <v>234</v>
      </c>
      <c r="D3876" s="18">
        <v>75</v>
      </c>
      <c r="E3876" s="18" t="s">
        <v>79</v>
      </c>
      <c r="F3876" s="18" t="s">
        <v>36</v>
      </c>
      <c r="G3876" s="18">
        <v>143</v>
      </c>
    </row>
    <row r="3877" spans="1:7" x14ac:dyDescent="0.2">
      <c r="A3877" s="18" t="s">
        <v>92</v>
      </c>
      <c r="B3877" s="18" t="s">
        <v>233</v>
      </c>
      <c r="C3877" s="18" t="s">
        <v>234</v>
      </c>
      <c r="D3877" s="18">
        <v>76</v>
      </c>
      <c r="E3877" s="18" t="s">
        <v>64</v>
      </c>
      <c r="F3877" s="18" t="s">
        <v>36</v>
      </c>
      <c r="G3877" s="18">
        <v>296</v>
      </c>
    </row>
    <row r="3878" spans="1:7" x14ac:dyDescent="0.2">
      <c r="A3878" s="18" t="s">
        <v>92</v>
      </c>
      <c r="B3878" s="18" t="s">
        <v>233</v>
      </c>
      <c r="C3878" s="18" t="s">
        <v>234</v>
      </c>
      <c r="D3878" s="18">
        <v>80</v>
      </c>
      <c r="E3878" s="18" t="s">
        <v>168</v>
      </c>
      <c r="F3878" s="18" t="s">
        <v>36</v>
      </c>
      <c r="G3878" s="18">
        <v>123</v>
      </c>
    </row>
    <row r="3879" spans="1:7" x14ac:dyDescent="0.2">
      <c r="A3879" s="18" t="s">
        <v>92</v>
      </c>
      <c r="B3879" s="18" t="s">
        <v>233</v>
      </c>
      <c r="C3879" s="18" t="s">
        <v>234</v>
      </c>
      <c r="D3879" s="18">
        <v>81</v>
      </c>
      <c r="E3879" s="18" t="s">
        <v>46</v>
      </c>
      <c r="F3879" s="18" t="s">
        <v>36</v>
      </c>
      <c r="G3879" s="18">
        <v>1146</v>
      </c>
    </row>
    <row r="3880" spans="1:7" x14ac:dyDescent="0.2">
      <c r="A3880" s="18" t="s">
        <v>92</v>
      </c>
      <c r="B3880" s="18" t="s">
        <v>233</v>
      </c>
      <c r="C3880" s="18" t="s">
        <v>234</v>
      </c>
      <c r="D3880" s="18">
        <v>82</v>
      </c>
      <c r="E3880" s="18" t="s">
        <v>47</v>
      </c>
      <c r="F3880" s="18" t="s">
        <v>36</v>
      </c>
      <c r="G3880" s="18">
        <v>567</v>
      </c>
    </row>
    <row r="3881" spans="1:7" x14ac:dyDescent="0.2">
      <c r="A3881" s="18" t="s">
        <v>92</v>
      </c>
      <c r="B3881" s="18" t="s">
        <v>233</v>
      </c>
      <c r="C3881" s="18" t="s">
        <v>234</v>
      </c>
      <c r="D3881" s="18">
        <v>83</v>
      </c>
      <c r="E3881" s="18" t="s">
        <v>48</v>
      </c>
      <c r="F3881" s="18" t="s">
        <v>36</v>
      </c>
      <c r="G3881" s="18">
        <v>2050</v>
      </c>
    </row>
    <row r="3882" spans="1:7" x14ac:dyDescent="0.2">
      <c r="A3882" s="18" t="s">
        <v>92</v>
      </c>
      <c r="B3882" s="18" t="s">
        <v>233</v>
      </c>
      <c r="C3882" s="18" t="s">
        <v>234</v>
      </c>
      <c r="D3882" s="18">
        <v>84</v>
      </c>
      <c r="E3882" s="18" t="s">
        <v>49</v>
      </c>
      <c r="F3882" s="18" t="s">
        <v>36</v>
      </c>
      <c r="G3882" s="18">
        <v>128</v>
      </c>
    </row>
    <row r="3883" spans="1:7" x14ac:dyDescent="0.2">
      <c r="A3883" s="18" t="s">
        <v>92</v>
      </c>
      <c r="B3883" s="18" t="s">
        <v>233</v>
      </c>
      <c r="C3883" s="18" t="s">
        <v>234</v>
      </c>
      <c r="D3883" s="18">
        <v>85</v>
      </c>
      <c r="E3883" s="18" t="s">
        <v>64</v>
      </c>
      <c r="F3883" s="18" t="s">
        <v>36</v>
      </c>
      <c r="G3883" s="18">
        <v>214</v>
      </c>
    </row>
    <row r="3884" spans="1:7" x14ac:dyDescent="0.2">
      <c r="A3884" s="18" t="s">
        <v>92</v>
      </c>
      <c r="B3884" s="18" t="s">
        <v>233</v>
      </c>
      <c r="C3884" s="18" t="s">
        <v>234</v>
      </c>
      <c r="D3884" s="18">
        <v>90</v>
      </c>
      <c r="E3884" s="18" t="s">
        <v>169</v>
      </c>
      <c r="F3884" s="18" t="s">
        <v>36</v>
      </c>
      <c r="G3884" s="18">
        <v>179</v>
      </c>
    </row>
    <row r="3885" spans="1:7" x14ac:dyDescent="0.2">
      <c r="A3885" s="18" t="s">
        <v>92</v>
      </c>
      <c r="B3885" s="18" t="s">
        <v>233</v>
      </c>
      <c r="C3885" s="18" t="s">
        <v>234</v>
      </c>
      <c r="D3885" s="18">
        <v>91</v>
      </c>
      <c r="E3885" s="18" t="s">
        <v>51</v>
      </c>
      <c r="F3885" s="18" t="s">
        <v>36</v>
      </c>
      <c r="G3885" s="18">
        <v>17</v>
      </c>
    </row>
    <row r="3886" spans="1:7" x14ac:dyDescent="0.2">
      <c r="A3886" s="18" t="s">
        <v>92</v>
      </c>
      <c r="B3886" s="18" t="s">
        <v>233</v>
      </c>
      <c r="C3886" s="18" t="s">
        <v>234</v>
      </c>
      <c r="D3886" s="18">
        <v>92</v>
      </c>
      <c r="E3886" s="18" t="s">
        <v>170</v>
      </c>
      <c r="F3886" s="18" t="s">
        <v>36</v>
      </c>
      <c r="G3886" s="18">
        <v>13</v>
      </c>
    </row>
    <row r="3887" spans="1:7" x14ac:dyDescent="0.2">
      <c r="A3887" s="18" t="s">
        <v>92</v>
      </c>
      <c r="B3887" s="18" t="s">
        <v>233</v>
      </c>
      <c r="C3887" s="18" t="s">
        <v>234</v>
      </c>
      <c r="D3887" s="18">
        <v>93</v>
      </c>
      <c r="E3887" s="18" t="s">
        <v>75</v>
      </c>
      <c r="F3887" s="18" t="s">
        <v>36</v>
      </c>
      <c r="G3887" s="18">
        <v>11</v>
      </c>
    </row>
    <row r="3888" spans="1:7" x14ac:dyDescent="0.2">
      <c r="A3888" s="18" t="s">
        <v>92</v>
      </c>
      <c r="B3888" s="18" t="s">
        <v>233</v>
      </c>
      <c r="C3888" s="18" t="s">
        <v>234</v>
      </c>
      <c r="D3888" s="18">
        <v>94</v>
      </c>
      <c r="E3888" s="18" t="s">
        <v>80</v>
      </c>
      <c r="F3888" s="18" t="s">
        <v>36</v>
      </c>
      <c r="G3888" s="18">
        <v>54</v>
      </c>
    </row>
    <row r="3889" spans="1:7" x14ac:dyDescent="0.2">
      <c r="A3889" s="18" t="s">
        <v>92</v>
      </c>
      <c r="B3889" s="18" t="s">
        <v>233</v>
      </c>
      <c r="C3889" s="18" t="s">
        <v>234</v>
      </c>
      <c r="D3889" s="18">
        <v>95</v>
      </c>
      <c r="E3889" s="18" t="s">
        <v>64</v>
      </c>
      <c r="F3889" s="18" t="s">
        <v>36</v>
      </c>
      <c r="G3889" s="18">
        <v>111</v>
      </c>
    </row>
    <row r="3890" spans="1:7" x14ac:dyDescent="0.2">
      <c r="A3890" s="18" t="s">
        <v>93</v>
      </c>
      <c r="B3890" s="18" t="s">
        <v>233</v>
      </c>
      <c r="C3890" s="18" t="s">
        <v>235</v>
      </c>
      <c r="D3890" s="18">
        <v>10</v>
      </c>
      <c r="E3890" s="18" t="s">
        <v>32</v>
      </c>
      <c r="F3890" s="18" t="s">
        <v>33</v>
      </c>
      <c r="G3890" s="18">
        <v>594</v>
      </c>
    </row>
    <row r="3891" spans="1:7" x14ac:dyDescent="0.2">
      <c r="A3891" s="18" t="s">
        <v>93</v>
      </c>
      <c r="B3891" s="18" t="s">
        <v>233</v>
      </c>
      <c r="C3891" s="18" t="s">
        <v>235</v>
      </c>
      <c r="D3891" s="18">
        <v>100</v>
      </c>
      <c r="E3891" s="18" t="s">
        <v>167</v>
      </c>
      <c r="F3891" s="18" t="s">
        <v>36</v>
      </c>
      <c r="G3891" s="18">
        <v>3507</v>
      </c>
    </row>
    <row r="3892" spans="1:7" x14ac:dyDescent="0.2">
      <c r="A3892" s="18" t="s">
        <v>93</v>
      </c>
      <c r="B3892" s="18" t="s">
        <v>233</v>
      </c>
      <c r="C3892" s="18" t="s">
        <v>235</v>
      </c>
      <c r="D3892" s="18">
        <v>11</v>
      </c>
      <c r="E3892" s="18" t="s">
        <v>134</v>
      </c>
      <c r="F3892" s="18" t="s">
        <v>33</v>
      </c>
      <c r="G3892" s="18">
        <v>263</v>
      </c>
    </row>
    <row r="3893" spans="1:7" x14ac:dyDescent="0.2">
      <c r="A3893" s="18" t="s">
        <v>93</v>
      </c>
      <c r="B3893" s="18" t="s">
        <v>233</v>
      </c>
      <c r="C3893" s="18" t="s">
        <v>235</v>
      </c>
      <c r="D3893" s="18">
        <v>110</v>
      </c>
      <c r="E3893" s="18" t="s">
        <v>54</v>
      </c>
      <c r="F3893" s="18" t="s">
        <v>55</v>
      </c>
      <c r="G3893" s="18">
        <v>214</v>
      </c>
    </row>
    <row r="3894" spans="1:7" x14ac:dyDescent="0.2">
      <c r="A3894" s="18" t="s">
        <v>93</v>
      </c>
      <c r="B3894" s="18" t="s">
        <v>233</v>
      </c>
      <c r="C3894" s="18" t="s">
        <v>235</v>
      </c>
      <c r="D3894" s="18">
        <v>111</v>
      </c>
      <c r="E3894" s="18" t="s">
        <v>56</v>
      </c>
      <c r="F3894" s="18" t="s">
        <v>55</v>
      </c>
      <c r="G3894" s="18">
        <v>562</v>
      </c>
    </row>
    <row r="3895" spans="1:7" x14ac:dyDescent="0.2">
      <c r="A3895" s="18" t="s">
        <v>93</v>
      </c>
      <c r="B3895" s="18" t="s">
        <v>233</v>
      </c>
      <c r="C3895" s="18" t="s">
        <v>235</v>
      </c>
      <c r="D3895" s="18">
        <v>112</v>
      </c>
      <c r="E3895" s="18" t="s">
        <v>57</v>
      </c>
      <c r="F3895" s="18" t="s">
        <v>55</v>
      </c>
      <c r="G3895" s="18">
        <v>505</v>
      </c>
    </row>
    <row r="3896" spans="1:7" x14ac:dyDescent="0.2">
      <c r="A3896" s="18" t="s">
        <v>93</v>
      </c>
      <c r="B3896" s="18" t="s">
        <v>233</v>
      </c>
      <c r="C3896" s="18" t="s">
        <v>235</v>
      </c>
      <c r="D3896" s="18">
        <v>113</v>
      </c>
      <c r="E3896" s="18" t="s">
        <v>73</v>
      </c>
      <c r="F3896" s="18" t="s">
        <v>55</v>
      </c>
      <c r="G3896" s="18">
        <v>899</v>
      </c>
    </row>
    <row r="3897" spans="1:7" x14ac:dyDescent="0.2">
      <c r="A3897" s="18" t="s">
        <v>93</v>
      </c>
      <c r="B3897" s="18" t="s">
        <v>233</v>
      </c>
      <c r="C3897" s="18" t="s">
        <v>235</v>
      </c>
      <c r="D3897" s="18">
        <v>120</v>
      </c>
      <c r="E3897" s="18" t="s">
        <v>58</v>
      </c>
      <c r="F3897" s="18" t="s">
        <v>55</v>
      </c>
      <c r="G3897" s="18">
        <v>621</v>
      </c>
    </row>
    <row r="3898" spans="1:7" x14ac:dyDescent="0.2">
      <c r="A3898" s="18" t="s">
        <v>93</v>
      </c>
      <c r="B3898" s="18" t="s">
        <v>233</v>
      </c>
      <c r="C3898" s="18" t="s">
        <v>235</v>
      </c>
      <c r="D3898" s="18">
        <v>121</v>
      </c>
      <c r="E3898" s="18" t="s">
        <v>59</v>
      </c>
      <c r="F3898" s="18" t="s">
        <v>55</v>
      </c>
      <c r="G3898" s="18">
        <v>1404</v>
      </c>
    </row>
    <row r="3899" spans="1:7" x14ac:dyDescent="0.2">
      <c r="A3899" s="18" t="s">
        <v>93</v>
      </c>
      <c r="B3899" s="18" t="s">
        <v>233</v>
      </c>
      <c r="C3899" s="18" t="s">
        <v>235</v>
      </c>
      <c r="D3899" s="18">
        <v>122</v>
      </c>
      <c r="E3899" s="18" t="s">
        <v>74</v>
      </c>
      <c r="F3899" s="18" t="s">
        <v>55</v>
      </c>
      <c r="G3899" s="18">
        <v>580</v>
      </c>
    </row>
    <row r="3900" spans="1:7" x14ac:dyDescent="0.2">
      <c r="A3900" s="18" t="s">
        <v>93</v>
      </c>
      <c r="B3900" s="18" t="s">
        <v>233</v>
      </c>
      <c r="C3900" s="18" t="s">
        <v>235</v>
      </c>
      <c r="D3900" s="18">
        <v>123</v>
      </c>
      <c r="E3900" s="18" t="s">
        <v>75</v>
      </c>
      <c r="F3900" s="18" t="s">
        <v>55</v>
      </c>
      <c r="G3900" s="18">
        <v>1714</v>
      </c>
    </row>
    <row r="3901" spans="1:7" x14ac:dyDescent="0.2">
      <c r="A3901" s="18" t="s">
        <v>93</v>
      </c>
      <c r="B3901" s="18" t="s">
        <v>233</v>
      </c>
      <c r="C3901" s="18" t="s">
        <v>235</v>
      </c>
      <c r="D3901" s="18">
        <v>13</v>
      </c>
      <c r="E3901" s="18" t="s">
        <v>135</v>
      </c>
      <c r="F3901" s="18" t="s">
        <v>33</v>
      </c>
      <c r="G3901" s="18">
        <v>745</v>
      </c>
    </row>
    <row r="3902" spans="1:7" x14ac:dyDescent="0.2">
      <c r="A3902" s="18" t="s">
        <v>93</v>
      </c>
      <c r="B3902" s="18" t="s">
        <v>233</v>
      </c>
      <c r="C3902" s="18" t="s">
        <v>235</v>
      </c>
      <c r="D3902" s="18">
        <v>130</v>
      </c>
      <c r="E3902" s="18" t="s">
        <v>60</v>
      </c>
      <c r="F3902" s="18" t="s">
        <v>55</v>
      </c>
      <c r="G3902" s="18">
        <v>3694</v>
      </c>
    </row>
    <row r="3903" spans="1:7" x14ac:dyDescent="0.2">
      <c r="A3903" s="18" t="s">
        <v>93</v>
      </c>
      <c r="B3903" s="18" t="s">
        <v>233</v>
      </c>
      <c r="C3903" s="18" t="s">
        <v>235</v>
      </c>
      <c r="D3903" s="18">
        <v>131</v>
      </c>
      <c r="E3903" s="18" t="s">
        <v>61</v>
      </c>
      <c r="F3903" s="18" t="s">
        <v>55</v>
      </c>
      <c r="G3903" s="18">
        <v>26</v>
      </c>
    </row>
    <row r="3904" spans="1:7" x14ac:dyDescent="0.2">
      <c r="A3904" s="18" t="s">
        <v>93</v>
      </c>
      <c r="B3904" s="18" t="s">
        <v>233</v>
      </c>
      <c r="C3904" s="18" t="s">
        <v>235</v>
      </c>
      <c r="D3904" s="18">
        <v>132</v>
      </c>
      <c r="E3904" s="18" t="s">
        <v>46</v>
      </c>
      <c r="F3904" s="18" t="s">
        <v>55</v>
      </c>
      <c r="G3904" s="18">
        <v>492</v>
      </c>
    </row>
    <row r="3905" spans="1:7" x14ac:dyDescent="0.2">
      <c r="A3905" s="18" t="s">
        <v>93</v>
      </c>
      <c r="B3905" s="18" t="s">
        <v>233</v>
      </c>
      <c r="C3905" s="18" t="s">
        <v>235</v>
      </c>
      <c r="D3905" s="18">
        <v>133</v>
      </c>
      <c r="E3905" s="18" t="s">
        <v>62</v>
      </c>
      <c r="F3905" s="18" t="s">
        <v>55</v>
      </c>
      <c r="G3905" s="18">
        <v>163</v>
      </c>
    </row>
    <row r="3906" spans="1:7" x14ac:dyDescent="0.2">
      <c r="A3906" s="18" t="s">
        <v>93</v>
      </c>
      <c r="B3906" s="18" t="s">
        <v>233</v>
      </c>
      <c r="C3906" s="18" t="s">
        <v>235</v>
      </c>
      <c r="D3906" s="18">
        <v>134</v>
      </c>
      <c r="E3906" s="18" t="s">
        <v>76</v>
      </c>
      <c r="F3906" s="18" t="s">
        <v>55</v>
      </c>
      <c r="G3906" s="18">
        <v>562</v>
      </c>
    </row>
    <row r="3907" spans="1:7" x14ac:dyDescent="0.2">
      <c r="A3907" s="18" t="s">
        <v>93</v>
      </c>
      <c r="B3907" s="18" t="s">
        <v>233</v>
      </c>
      <c r="C3907" s="18" t="s">
        <v>235</v>
      </c>
      <c r="D3907" s="18">
        <v>135</v>
      </c>
      <c r="E3907" s="18" t="s">
        <v>79</v>
      </c>
      <c r="F3907" s="18" t="s">
        <v>55</v>
      </c>
      <c r="G3907" s="18">
        <v>77</v>
      </c>
    </row>
    <row r="3908" spans="1:7" x14ac:dyDescent="0.2">
      <c r="A3908" s="18" t="s">
        <v>93</v>
      </c>
      <c r="B3908" s="18" t="s">
        <v>233</v>
      </c>
      <c r="C3908" s="18" t="s">
        <v>235</v>
      </c>
      <c r="D3908" s="18">
        <v>14</v>
      </c>
      <c r="E3908" s="18" t="s">
        <v>75</v>
      </c>
      <c r="F3908" s="18" t="s">
        <v>33</v>
      </c>
      <c r="G3908" s="18">
        <v>10</v>
      </c>
    </row>
    <row r="3909" spans="1:7" x14ac:dyDescent="0.2">
      <c r="A3909" s="18" t="s">
        <v>93</v>
      </c>
      <c r="B3909" s="18" t="s">
        <v>233</v>
      </c>
      <c r="C3909" s="18" t="s">
        <v>235</v>
      </c>
      <c r="D3909" s="18">
        <v>140</v>
      </c>
      <c r="E3909" s="18" t="s">
        <v>63</v>
      </c>
      <c r="F3909" s="18" t="s">
        <v>55</v>
      </c>
      <c r="G3909" s="18">
        <v>117</v>
      </c>
    </row>
    <row r="3910" spans="1:7" x14ac:dyDescent="0.2">
      <c r="A3910" s="18" t="s">
        <v>93</v>
      </c>
      <c r="B3910" s="18" t="s">
        <v>233</v>
      </c>
      <c r="C3910" s="18" t="s">
        <v>235</v>
      </c>
      <c r="D3910" s="18">
        <v>141</v>
      </c>
      <c r="E3910" s="18" t="s">
        <v>64</v>
      </c>
      <c r="F3910" s="18" t="s">
        <v>55</v>
      </c>
      <c r="G3910" s="18">
        <v>2626</v>
      </c>
    </row>
    <row r="3911" spans="1:7" x14ac:dyDescent="0.2">
      <c r="A3911" s="18" t="s">
        <v>93</v>
      </c>
      <c r="B3911" s="18" t="s">
        <v>233</v>
      </c>
      <c r="C3911" s="18" t="s">
        <v>235</v>
      </c>
      <c r="D3911" s="18">
        <v>142</v>
      </c>
      <c r="E3911" s="18" t="s">
        <v>117</v>
      </c>
      <c r="F3911" s="18" t="s">
        <v>55</v>
      </c>
      <c r="G3911" s="18">
        <v>2166</v>
      </c>
    </row>
    <row r="3912" spans="1:7" x14ac:dyDescent="0.2">
      <c r="A3912" s="18" t="s">
        <v>93</v>
      </c>
      <c r="B3912" s="18" t="s">
        <v>233</v>
      </c>
      <c r="C3912" s="18" t="s">
        <v>235</v>
      </c>
      <c r="D3912" s="18">
        <v>143</v>
      </c>
      <c r="E3912" s="18" t="s">
        <v>77</v>
      </c>
      <c r="F3912" s="18" t="s">
        <v>55</v>
      </c>
      <c r="G3912" s="18">
        <v>310</v>
      </c>
    </row>
    <row r="3913" spans="1:7" x14ac:dyDescent="0.2">
      <c r="A3913" s="18" t="s">
        <v>93</v>
      </c>
      <c r="B3913" s="18" t="s">
        <v>233</v>
      </c>
      <c r="C3913" s="18" t="s">
        <v>235</v>
      </c>
      <c r="D3913" s="18">
        <v>144</v>
      </c>
      <c r="E3913" s="18" t="s">
        <v>81</v>
      </c>
      <c r="F3913" s="18" t="s">
        <v>55</v>
      </c>
      <c r="G3913" s="18">
        <v>302</v>
      </c>
    </row>
    <row r="3914" spans="1:7" x14ac:dyDescent="0.2">
      <c r="A3914" s="18" t="s">
        <v>93</v>
      </c>
      <c r="B3914" s="18" t="s">
        <v>233</v>
      </c>
      <c r="C3914" s="18" t="s">
        <v>235</v>
      </c>
      <c r="D3914" s="18">
        <v>15</v>
      </c>
      <c r="E3914" s="18" t="s">
        <v>64</v>
      </c>
      <c r="F3914" s="18" t="s">
        <v>33</v>
      </c>
      <c r="G3914" s="18">
        <v>77</v>
      </c>
    </row>
    <row r="3915" spans="1:7" x14ac:dyDescent="0.2">
      <c r="A3915" s="18" t="s">
        <v>93</v>
      </c>
      <c r="B3915" s="18" t="s">
        <v>233</v>
      </c>
      <c r="C3915" s="18" t="s">
        <v>235</v>
      </c>
      <c r="D3915" s="18">
        <v>20</v>
      </c>
      <c r="E3915" s="18" t="s">
        <v>35</v>
      </c>
      <c r="F3915" s="18" t="s">
        <v>36</v>
      </c>
      <c r="G3915" s="18">
        <v>3610</v>
      </c>
    </row>
    <row r="3916" spans="1:7" x14ac:dyDescent="0.2">
      <c r="A3916" s="18" t="s">
        <v>93</v>
      </c>
      <c r="B3916" s="18" t="s">
        <v>233</v>
      </c>
      <c r="C3916" s="18" t="s">
        <v>235</v>
      </c>
      <c r="D3916" s="18">
        <v>21</v>
      </c>
      <c r="E3916" s="18" t="s">
        <v>37</v>
      </c>
      <c r="F3916" s="18" t="s">
        <v>36</v>
      </c>
      <c r="G3916" s="18">
        <v>3122</v>
      </c>
    </row>
    <row r="3917" spans="1:7" x14ac:dyDescent="0.2">
      <c r="A3917" s="18" t="s">
        <v>93</v>
      </c>
      <c r="B3917" s="18" t="s">
        <v>233</v>
      </c>
      <c r="C3917" s="18" t="s">
        <v>235</v>
      </c>
      <c r="D3917" s="18">
        <v>22</v>
      </c>
      <c r="E3917" s="18" t="s">
        <v>38</v>
      </c>
      <c r="F3917" s="18" t="s">
        <v>36</v>
      </c>
      <c r="G3917" s="18">
        <v>1810</v>
      </c>
    </row>
    <row r="3918" spans="1:7" x14ac:dyDescent="0.2">
      <c r="A3918" s="18" t="s">
        <v>93</v>
      </c>
      <c r="B3918" s="18" t="s">
        <v>233</v>
      </c>
      <c r="C3918" s="18" t="s">
        <v>235</v>
      </c>
      <c r="D3918" s="18">
        <v>23</v>
      </c>
      <c r="E3918" s="18" t="s">
        <v>39</v>
      </c>
      <c r="F3918" s="18" t="s">
        <v>36</v>
      </c>
      <c r="G3918" s="18">
        <v>11464</v>
      </c>
    </row>
    <row r="3919" spans="1:7" x14ac:dyDescent="0.2">
      <c r="A3919" s="18" t="s">
        <v>93</v>
      </c>
      <c r="B3919" s="18" t="s">
        <v>233</v>
      </c>
      <c r="C3919" s="18" t="s">
        <v>235</v>
      </c>
      <c r="D3919" s="18">
        <v>24</v>
      </c>
      <c r="E3919" s="18" t="s">
        <v>64</v>
      </c>
      <c r="F3919" s="18" t="s">
        <v>36</v>
      </c>
      <c r="G3919" s="18">
        <v>1089</v>
      </c>
    </row>
    <row r="3920" spans="1:7" x14ac:dyDescent="0.2">
      <c r="A3920" s="18" t="s">
        <v>93</v>
      </c>
      <c r="B3920" s="18" t="s">
        <v>233</v>
      </c>
      <c r="C3920" s="18" t="s">
        <v>235</v>
      </c>
      <c r="D3920" s="18">
        <v>25</v>
      </c>
      <c r="E3920" s="18" t="s">
        <v>35</v>
      </c>
      <c r="F3920" s="18" t="s">
        <v>36</v>
      </c>
      <c r="G3920" s="18">
        <v>34</v>
      </c>
    </row>
    <row r="3921" spans="1:7" x14ac:dyDescent="0.2">
      <c r="A3921" s="18" t="s">
        <v>93</v>
      </c>
      <c r="B3921" s="18" t="s">
        <v>233</v>
      </c>
      <c r="C3921" s="18" t="s">
        <v>235</v>
      </c>
      <c r="D3921" s="18">
        <v>26</v>
      </c>
      <c r="E3921" s="18" t="s">
        <v>64</v>
      </c>
      <c r="F3921" s="18" t="s">
        <v>36</v>
      </c>
      <c r="G3921" s="18">
        <v>10</v>
      </c>
    </row>
    <row r="3922" spans="1:7" x14ac:dyDescent="0.2">
      <c r="A3922" s="18" t="s">
        <v>93</v>
      </c>
      <c r="B3922" s="18" t="s">
        <v>233</v>
      </c>
      <c r="C3922" s="18" t="s">
        <v>235</v>
      </c>
      <c r="D3922" s="18">
        <v>30</v>
      </c>
      <c r="E3922" s="18" t="s">
        <v>40</v>
      </c>
      <c r="F3922" s="18" t="s">
        <v>36</v>
      </c>
      <c r="G3922" s="18">
        <v>379</v>
      </c>
    </row>
    <row r="3923" spans="1:7" x14ac:dyDescent="0.2">
      <c r="A3923" s="18" t="s">
        <v>93</v>
      </c>
      <c r="B3923" s="18" t="s">
        <v>233</v>
      </c>
      <c r="C3923" s="18" t="s">
        <v>235</v>
      </c>
      <c r="D3923" s="18">
        <v>31</v>
      </c>
      <c r="E3923" s="18" t="s">
        <v>41</v>
      </c>
      <c r="F3923" s="18" t="s">
        <v>36</v>
      </c>
      <c r="G3923" s="18">
        <v>6033</v>
      </c>
    </row>
    <row r="3924" spans="1:7" x14ac:dyDescent="0.2">
      <c r="A3924" s="18" t="s">
        <v>93</v>
      </c>
      <c r="B3924" s="18" t="s">
        <v>233</v>
      </c>
      <c r="C3924" s="18" t="s">
        <v>235</v>
      </c>
      <c r="D3924" s="18">
        <v>32</v>
      </c>
      <c r="E3924" s="18" t="s">
        <v>42</v>
      </c>
      <c r="F3924" s="18" t="s">
        <v>36</v>
      </c>
      <c r="G3924" s="18">
        <v>96</v>
      </c>
    </row>
    <row r="3925" spans="1:7" x14ac:dyDescent="0.2">
      <c r="A3925" s="18" t="s">
        <v>93</v>
      </c>
      <c r="B3925" s="18" t="s">
        <v>233</v>
      </c>
      <c r="C3925" s="18" t="s">
        <v>235</v>
      </c>
      <c r="D3925" s="18">
        <v>33</v>
      </c>
      <c r="E3925" s="18" t="s">
        <v>43</v>
      </c>
      <c r="F3925" s="18" t="s">
        <v>36</v>
      </c>
      <c r="G3925" s="18">
        <v>63</v>
      </c>
    </row>
    <row r="3926" spans="1:7" x14ac:dyDescent="0.2">
      <c r="A3926" s="18" t="s">
        <v>93</v>
      </c>
      <c r="B3926" s="18" t="s">
        <v>233</v>
      </c>
      <c r="C3926" s="18" t="s">
        <v>235</v>
      </c>
      <c r="D3926" s="18">
        <v>34</v>
      </c>
      <c r="E3926" s="18" t="s">
        <v>44</v>
      </c>
      <c r="F3926" s="18" t="s">
        <v>36</v>
      </c>
      <c r="G3926" s="18">
        <v>19</v>
      </c>
    </row>
    <row r="3927" spans="1:7" x14ac:dyDescent="0.2">
      <c r="A3927" s="18" t="s">
        <v>93</v>
      </c>
      <c r="B3927" s="18" t="s">
        <v>233</v>
      </c>
      <c r="C3927" s="18" t="s">
        <v>235</v>
      </c>
      <c r="D3927" s="18">
        <v>35</v>
      </c>
      <c r="E3927" s="18" t="s">
        <v>79</v>
      </c>
      <c r="F3927" s="18" t="s">
        <v>36</v>
      </c>
      <c r="G3927" s="18">
        <v>302</v>
      </c>
    </row>
    <row r="3928" spans="1:7" x14ac:dyDescent="0.2">
      <c r="A3928" s="18" t="s">
        <v>93</v>
      </c>
      <c r="B3928" s="18" t="s">
        <v>233</v>
      </c>
      <c r="C3928" s="18" t="s">
        <v>235</v>
      </c>
      <c r="D3928" s="18">
        <v>36</v>
      </c>
      <c r="E3928" s="18" t="s">
        <v>64</v>
      </c>
      <c r="F3928" s="18" t="s">
        <v>36</v>
      </c>
      <c r="G3928" s="18">
        <v>429</v>
      </c>
    </row>
    <row r="3929" spans="1:7" x14ac:dyDescent="0.2">
      <c r="A3929" s="18" t="s">
        <v>93</v>
      </c>
      <c r="B3929" s="18" t="s">
        <v>233</v>
      </c>
      <c r="C3929" s="18" t="s">
        <v>235</v>
      </c>
      <c r="D3929" s="18">
        <v>40</v>
      </c>
      <c r="E3929" s="18" t="s">
        <v>40</v>
      </c>
      <c r="F3929" s="18" t="s">
        <v>36</v>
      </c>
      <c r="G3929" s="18">
        <v>7</v>
      </c>
    </row>
    <row r="3930" spans="1:7" x14ac:dyDescent="0.2">
      <c r="A3930" s="18" t="s">
        <v>93</v>
      </c>
      <c r="B3930" s="18" t="s">
        <v>233</v>
      </c>
      <c r="C3930" s="18" t="s">
        <v>235</v>
      </c>
      <c r="D3930" s="18">
        <v>41</v>
      </c>
      <c r="E3930" s="18" t="s">
        <v>41</v>
      </c>
      <c r="F3930" s="18" t="s">
        <v>36</v>
      </c>
      <c r="G3930" s="18">
        <v>158</v>
      </c>
    </row>
    <row r="3931" spans="1:7" x14ac:dyDescent="0.2">
      <c r="A3931" s="18" t="s">
        <v>93</v>
      </c>
      <c r="B3931" s="18" t="s">
        <v>233</v>
      </c>
      <c r="C3931" s="18" t="s">
        <v>235</v>
      </c>
      <c r="D3931" s="18">
        <v>42</v>
      </c>
      <c r="E3931" s="18" t="s">
        <v>42</v>
      </c>
      <c r="F3931" s="18" t="s">
        <v>36</v>
      </c>
      <c r="G3931" s="18">
        <v>8</v>
      </c>
    </row>
    <row r="3932" spans="1:7" x14ac:dyDescent="0.2">
      <c r="A3932" s="18" t="s">
        <v>93</v>
      </c>
      <c r="B3932" s="18" t="s">
        <v>233</v>
      </c>
      <c r="C3932" s="18" t="s">
        <v>235</v>
      </c>
      <c r="D3932" s="18">
        <v>45</v>
      </c>
      <c r="E3932" s="18" t="s">
        <v>79</v>
      </c>
      <c r="F3932" s="18" t="s">
        <v>36</v>
      </c>
      <c r="G3932" s="18">
        <v>5</v>
      </c>
    </row>
    <row r="3933" spans="1:7" x14ac:dyDescent="0.2">
      <c r="A3933" s="18" t="s">
        <v>93</v>
      </c>
      <c r="B3933" s="18" t="s">
        <v>233</v>
      </c>
      <c r="C3933" s="18" t="s">
        <v>235</v>
      </c>
      <c r="D3933" s="18">
        <v>46</v>
      </c>
      <c r="E3933" s="18" t="s">
        <v>64</v>
      </c>
      <c r="F3933" s="18" t="s">
        <v>36</v>
      </c>
      <c r="G3933" s="18">
        <v>15</v>
      </c>
    </row>
    <row r="3934" spans="1:7" x14ac:dyDescent="0.2">
      <c r="A3934" s="18" t="s">
        <v>93</v>
      </c>
      <c r="B3934" s="18" t="s">
        <v>233</v>
      </c>
      <c r="C3934" s="18" t="s">
        <v>235</v>
      </c>
      <c r="D3934" s="18">
        <v>50</v>
      </c>
      <c r="E3934" s="18" t="s">
        <v>40</v>
      </c>
      <c r="F3934" s="18" t="s">
        <v>36</v>
      </c>
      <c r="G3934" s="18">
        <v>17</v>
      </c>
    </row>
    <row r="3935" spans="1:7" x14ac:dyDescent="0.2">
      <c r="A3935" s="18" t="s">
        <v>93</v>
      </c>
      <c r="B3935" s="18" t="s">
        <v>233</v>
      </c>
      <c r="C3935" s="18" t="s">
        <v>235</v>
      </c>
      <c r="D3935" s="18">
        <v>51</v>
      </c>
      <c r="E3935" s="18" t="s">
        <v>41</v>
      </c>
      <c r="F3935" s="18" t="s">
        <v>36</v>
      </c>
      <c r="G3935" s="18">
        <v>188</v>
      </c>
    </row>
    <row r="3936" spans="1:7" x14ac:dyDescent="0.2">
      <c r="A3936" s="18" t="s">
        <v>93</v>
      </c>
      <c r="B3936" s="18" t="s">
        <v>233</v>
      </c>
      <c r="C3936" s="18" t="s">
        <v>235</v>
      </c>
      <c r="D3936" s="18">
        <v>52</v>
      </c>
      <c r="E3936" s="18" t="s">
        <v>42</v>
      </c>
      <c r="F3936" s="18" t="s">
        <v>36</v>
      </c>
      <c r="G3936" s="18">
        <v>5</v>
      </c>
    </row>
    <row r="3937" spans="1:7" x14ac:dyDescent="0.2">
      <c r="A3937" s="18" t="s">
        <v>93</v>
      </c>
      <c r="B3937" s="18" t="s">
        <v>233</v>
      </c>
      <c r="C3937" s="18" t="s">
        <v>235</v>
      </c>
      <c r="D3937" s="18">
        <v>53</v>
      </c>
      <c r="E3937" s="18" t="s">
        <v>43</v>
      </c>
      <c r="F3937" s="18" t="s">
        <v>36</v>
      </c>
      <c r="G3937" s="18">
        <v>28</v>
      </c>
    </row>
    <row r="3938" spans="1:7" x14ac:dyDescent="0.2">
      <c r="A3938" s="18" t="s">
        <v>93</v>
      </c>
      <c r="B3938" s="18" t="s">
        <v>233</v>
      </c>
      <c r="C3938" s="18" t="s">
        <v>235</v>
      </c>
      <c r="D3938" s="18">
        <v>54</v>
      </c>
      <c r="E3938" s="18" t="s">
        <v>44</v>
      </c>
      <c r="F3938" s="18" t="s">
        <v>36</v>
      </c>
      <c r="G3938" s="18">
        <v>5</v>
      </c>
    </row>
    <row r="3939" spans="1:7" x14ac:dyDescent="0.2">
      <c r="A3939" s="18" t="s">
        <v>93</v>
      </c>
      <c r="B3939" s="18" t="s">
        <v>233</v>
      </c>
      <c r="C3939" s="18" t="s">
        <v>235</v>
      </c>
      <c r="D3939" s="18">
        <v>55</v>
      </c>
      <c r="E3939" s="18" t="s">
        <v>79</v>
      </c>
      <c r="F3939" s="18" t="s">
        <v>36</v>
      </c>
      <c r="G3939" s="18">
        <v>16</v>
      </c>
    </row>
    <row r="3940" spans="1:7" x14ac:dyDescent="0.2">
      <c r="A3940" s="18" t="s">
        <v>93</v>
      </c>
      <c r="B3940" s="18" t="s">
        <v>233</v>
      </c>
      <c r="C3940" s="18" t="s">
        <v>235</v>
      </c>
      <c r="D3940" s="18">
        <v>56</v>
      </c>
      <c r="E3940" s="18" t="s">
        <v>64</v>
      </c>
      <c r="F3940" s="18" t="s">
        <v>36</v>
      </c>
      <c r="G3940" s="18">
        <v>82</v>
      </c>
    </row>
    <row r="3941" spans="1:7" x14ac:dyDescent="0.2">
      <c r="A3941" s="18" t="s">
        <v>93</v>
      </c>
      <c r="B3941" s="18" t="s">
        <v>233</v>
      </c>
      <c r="C3941" s="18" t="s">
        <v>235</v>
      </c>
      <c r="D3941" s="18">
        <v>60</v>
      </c>
      <c r="E3941" s="18" t="s">
        <v>40</v>
      </c>
      <c r="F3941" s="18" t="s">
        <v>36</v>
      </c>
      <c r="G3941" s="18">
        <v>2</v>
      </c>
    </row>
    <row r="3942" spans="1:7" x14ac:dyDescent="0.2">
      <c r="A3942" s="18" t="s">
        <v>93</v>
      </c>
      <c r="B3942" s="18" t="s">
        <v>233</v>
      </c>
      <c r="C3942" s="18" t="s">
        <v>235</v>
      </c>
      <c r="D3942" s="18">
        <v>61</v>
      </c>
      <c r="E3942" s="18" t="s">
        <v>41</v>
      </c>
      <c r="F3942" s="18" t="s">
        <v>36</v>
      </c>
      <c r="G3942" s="18">
        <v>23</v>
      </c>
    </row>
    <row r="3943" spans="1:7" x14ac:dyDescent="0.2">
      <c r="A3943" s="18" t="s">
        <v>93</v>
      </c>
      <c r="B3943" s="18" t="s">
        <v>233</v>
      </c>
      <c r="C3943" s="18" t="s">
        <v>235</v>
      </c>
      <c r="D3943" s="18">
        <v>62</v>
      </c>
      <c r="E3943" s="18" t="s">
        <v>42</v>
      </c>
      <c r="F3943" s="18" t="s">
        <v>36</v>
      </c>
      <c r="G3943" s="18">
        <v>3</v>
      </c>
    </row>
    <row r="3944" spans="1:7" x14ac:dyDescent="0.2">
      <c r="A3944" s="18" t="s">
        <v>93</v>
      </c>
      <c r="B3944" s="18" t="s">
        <v>233</v>
      </c>
      <c r="C3944" s="18" t="s">
        <v>235</v>
      </c>
      <c r="D3944" s="18">
        <v>63</v>
      </c>
      <c r="E3944" s="18" t="s">
        <v>43</v>
      </c>
      <c r="F3944" s="18" t="s">
        <v>36</v>
      </c>
      <c r="G3944" s="18">
        <v>1</v>
      </c>
    </row>
    <row r="3945" spans="1:7" x14ac:dyDescent="0.2">
      <c r="A3945" s="18" t="s">
        <v>93</v>
      </c>
      <c r="B3945" s="18" t="s">
        <v>233</v>
      </c>
      <c r="C3945" s="18" t="s">
        <v>235</v>
      </c>
      <c r="D3945" s="18">
        <v>64</v>
      </c>
      <c r="E3945" s="18" t="s">
        <v>44</v>
      </c>
      <c r="F3945" s="18" t="s">
        <v>36</v>
      </c>
      <c r="G3945" s="18">
        <v>1</v>
      </c>
    </row>
    <row r="3946" spans="1:7" x14ac:dyDescent="0.2">
      <c r="A3946" s="18" t="s">
        <v>93</v>
      </c>
      <c r="B3946" s="18" t="s">
        <v>233</v>
      </c>
      <c r="C3946" s="18" t="s">
        <v>235</v>
      </c>
      <c r="D3946" s="18">
        <v>65</v>
      </c>
      <c r="E3946" s="18" t="s">
        <v>79</v>
      </c>
      <c r="F3946" s="18" t="s">
        <v>36</v>
      </c>
      <c r="G3946" s="18">
        <v>6</v>
      </c>
    </row>
    <row r="3947" spans="1:7" x14ac:dyDescent="0.2">
      <c r="A3947" s="18" t="s">
        <v>93</v>
      </c>
      <c r="B3947" s="18" t="s">
        <v>233</v>
      </c>
      <c r="C3947" s="18" t="s">
        <v>235</v>
      </c>
      <c r="D3947" s="18">
        <v>66</v>
      </c>
      <c r="E3947" s="18" t="s">
        <v>64</v>
      </c>
      <c r="F3947" s="18" t="s">
        <v>36</v>
      </c>
      <c r="G3947" s="18">
        <v>5</v>
      </c>
    </row>
    <row r="3948" spans="1:7" x14ac:dyDescent="0.2">
      <c r="A3948" s="18" t="s">
        <v>93</v>
      </c>
      <c r="B3948" s="18" t="s">
        <v>233</v>
      </c>
      <c r="C3948" s="18" t="s">
        <v>235</v>
      </c>
      <c r="D3948" s="18">
        <v>70</v>
      </c>
      <c r="E3948" s="18" t="s">
        <v>40</v>
      </c>
      <c r="F3948" s="18" t="s">
        <v>36</v>
      </c>
      <c r="G3948" s="18">
        <v>128</v>
      </c>
    </row>
    <row r="3949" spans="1:7" x14ac:dyDescent="0.2">
      <c r="A3949" s="18" t="s">
        <v>93</v>
      </c>
      <c r="B3949" s="18" t="s">
        <v>233</v>
      </c>
      <c r="C3949" s="18" t="s">
        <v>235</v>
      </c>
      <c r="D3949" s="18">
        <v>71</v>
      </c>
      <c r="E3949" s="18" t="s">
        <v>41</v>
      </c>
      <c r="F3949" s="18" t="s">
        <v>36</v>
      </c>
      <c r="G3949" s="18">
        <v>2575</v>
      </c>
    </row>
    <row r="3950" spans="1:7" x14ac:dyDescent="0.2">
      <c r="A3950" s="18" t="s">
        <v>93</v>
      </c>
      <c r="B3950" s="18" t="s">
        <v>233</v>
      </c>
      <c r="C3950" s="18" t="s">
        <v>235</v>
      </c>
      <c r="D3950" s="18">
        <v>72</v>
      </c>
      <c r="E3950" s="18" t="s">
        <v>42</v>
      </c>
      <c r="F3950" s="18" t="s">
        <v>36</v>
      </c>
      <c r="G3950" s="18">
        <v>53</v>
      </c>
    </row>
    <row r="3951" spans="1:7" x14ac:dyDescent="0.2">
      <c r="A3951" s="18" t="s">
        <v>93</v>
      </c>
      <c r="B3951" s="18" t="s">
        <v>233</v>
      </c>
      <c r="C3951" s="18" t="s">
        <v>235</v>
      </c>
      <c r="D3951" s="18">
        <v>73</v>
      </c>
      <c r="E3951" s="18" t="s">
        <v>43</v>
      </c>
      <c r="F3951" s="18" t="s">
        <v>36</v>
      </c>
      <c r="G3951" s="18">
        <v>18</v>
      </c>
    </row>
    <row r="3952" spans="1:7" x14ac:dyDescent="0.2">
      <c r="A3952" s="18" t="s">
        <v>93</v>
      </c>
      <c r="B3952" s="18" t="s">
        <v>233</v>
      </c>
      <c r="C3952" s="18" t="s">
        <v>235</v>
      </c>
      <c r="D3952" s="18">
        <v>74</v>
      </c>
      <c r="E3952" s="18" t="s">
        <v>44</v>
      </c>
      <c r="F3952" s="18" t="s">
        <v>36</v>
      </c>
      <c r="G3952" s="18">
        <v>3</v>
      </c>
    </row>
    <row r="3953" spans="1:7" x14ac:dyDescent="0.2">
      <c r="A3953" s="18" t="s">
        <v>93</v>
      </c>
      <c r="B3953" s="18" t="s">
        <v>233</v>
      </c>
      <c r="C3953" s="18" t="s">
        <v>235</v>
      </c>
      <c r="D3953" s="18">
        <v>75</v>
      </c>
      <c r="E3953" s="18" t="s">
        <v>79</v>
      </c>
      <c r="F3953" s="18" t="s">
        <v>36</v>
      </c>
      <c r="G3953" s="18">
        <v>139</v>
      </c>
    </row>
    <row r="3954" spans="1:7" x14ac:dyDescent="0.2">
      <c r="A3954" s="18" t="s">
        <v>93</v>
      </c>
      <c r="B3954" s="18" t="s">
        <v>233</v>
      </c>
      <c r="C3954" s="18" t="s">
        <v>235</v>
      </c>
      <c r="D3954" s="18">
        <v>76</v>
      </c>
      <c r="E3954" s="18" t="s">
        <v>64</v>
      </c>
      <c r="F3954" s="18" t="s">
        <v>36</v>
      </c>
      <c r="G3954" s="18">
        <v>318</v>
      </c>
    </row>
    <row r="3955" spans="1:7" x14ac:dyDescent="0.2">
      <c r="A3955" s="18" t="s">
        <v>93</v>
      </c>
      <c r="B3955" s="18" t="s">
        <v>233</v>
      </c>
      <c r="C3955" s="18" t="s">
        <v>235</v>
      </c>
      <c r="D3955" s="18">
        <v>80</v>
      </c>
      <c r="E3955" s="18" t="s">
        <v>168</v>
      </c>
      <c r="F3955" s="18" t="s">
        <v>36</v>
      </c>
      <c r="G3955" s="18">
        <v>224</v>
      </c>
    </row>
    <row r="3956" spans="1:7" x14ac:dyDescent="0.2">
      <c r="A3956" s="18" t="s">
        <v>93</v>
      </c>
      <c r="B3956" s="18" t="s">
        <v>233</v>
      </c>
      <c r="C3956" s="18" t="s">
        <v>235</v>
      </c>
      <c r="D3956" s="18">
        <v>81</v>
      </c>
      <c r="E3956" s="18" t="s">
        <v>46</v>
      </c>
      <c r="F3956" s="18" t="s">
        <v>36</v>
      </c>
      <c r="G3956" s="18">
        <v>899</v>
      </c>
    </row>
    <row r="3957" spans="1:7" x14ac:dyDescent="0.2">
      <c r="A3957" s="18" t="s">
        <v>93</v>
      </c>
      <c r="B3957" s="18" t="s">
        <v>233</v>
      </c>
      <c r="C3957" s="18" t="s">
        <v>235</v>
      </c>
      <c r="D3957" s="18">
        <v>82</v>
      </c>
      <c r="E3957" s="18" t="s">
        <v>47</v>
      </c>
      <c r="F3957" s="18" t="s">
        <v>36</v>
      </c>
      <c r="G3957" s="18">
        <v>607</v>
      </c>
    </row>
    <row r="3958" spans="1:7" x14ac:dyDescent="0.2">
      <c r="A3958" s="18" t="s">
        <v>93</v>
      </c>
      <c r="B3958" s="18" t="s">
        <v>233</v>
      </c>
      <c r="C3958" s="18" t="s">
        <v>235</v>
      </c>
      <c r="D3958" s="18">
        <v>83</v>
      </c>
      <c r="E3958" s="18" t="s">
        <v>48</v>
      </c>
      <c r="F3958" s="18" t="s">
        <v>36</v>
      </c>
      <c r="G3958" s="18">
        <v>2046</v>
      </c>
    </row>
    <row r="3959" spans="1:7" x14ac:dyDescent="0.2">
      <c r="A3959" s="18" t="s">
        <v>93</v>
      </c>
      <c r="B3959" s="18" t="s">
        <v>233</v>
      </c>
      <c r="C3959" s="18" t="s">
        <v>235</v>
      </c>
      <c r="D3959" s="18">
        <v>84</v>
      </c>
      <c r="E3959" s="18" t="s">
        <v>49</v>
      </c>
      <c r="F3959" s="18" t="s">
        <v>36</v>
      </c>
      <c r="G3959" s="18">
        <v>146</v>
      </c>
    </row>
    <row r="3960" spans="1:7" x14ac:dyDescent="0.2">
      <c r="A3960" s="18" t="s">
        <v>93</v>
      </c>
      <c r="B3960" s="18" t="s">
        <v>233</v>
      </c>
      <c r="C3960" s="18" t="s">
        <v>235</v>
      </c>
      <c r="D3960" s="18">
        <v>85</v>
      </c>
      <c r="E3960" s="18" t="s">
        <v>64</v>
      </c>
      <c r="F3960" s="18" t="s">
        <v>36</v>
      </c>
      <c r="G3960" s="18">
        <v>176</v>
      </c>
    </row>
    <row r="3961" spans="1:7" x14ac:dyDescent="0.2">
      <c r="A3961" s="18" t="s">
        <v>93</v>
      </c>
      <c r="B3961" s="18" t="s">
        <v>233</v>
      </c>
      <c r="C3961" s="18" t="s">
        <v>235</v>
      </c>
      <c r="D3961" s="18">
        <v>90</v>
      </c>
      <c r="E3961" s="18" t="s">
        <v>169</v>
      </c>
      <c r="F3961" s="18" t="s">
        <v>36</v>
      </c>
      <c r="G3961" s="18">
        <v>187</v>
      </c>
    </row>
    <row r="3962" spans="1:7" x14ac:dyDescent="0.2">
      <c r="A3962" s="18" t="s">
        <v>93</v>
      </c>
      <c r="B3962" s="18" t="s">
        <v>233</v>
      </c>
      <c r="C3962" s="18" t="s">
        <v>235</v>
      </c>
      <c r="D3962" s="18">
        <v>91</v>
      </c>
      <c r="E3962" s="18" t="s">
        <v>51</v>
      </c>
      <c r="F3962" s="18" t="s">
        <v>36</v>
      </c>
      <c r="G3962" s="18">
        <v>61</v>
      </c>
    </row>
    <row r="3963" spans="1:7" x14ac:dyDescent="0.2">
      <c r="A3963" s="18" t="s">
        <v>93</v>
      </c>
      <c r="B3963" s="18" t="s">
        <v>233</v>
      </c>
      <c r="C3963" s="18" t="s">
        <v>235</v>
      </c>
      <c r="D3963" s="18">
        <v>92</v>
      </c>
      <c r="E3963" s="18" t="s">
        <v>170</v>
      </c>
      <c r="F3963" s="18" t="s">
        <v>36</v>
      </c>
      <c r="G3963" s="18">
        <v>16</v>
      </c>
    </row>
    <row r="3964" spans="1:7" x14ac:dyDescent="0.2">
      <c r="A3964" s="18" t="s">
        <v>93</v>
      </c>
      <c r="B3964" s="18" t="s">
        <v>233</v>
      </c>
      <c r="C3964" s="18" t="s">
        <v>235</v>
      </c>
      <c r="D3964" s="18">
        <v>93</v>
      </c>
      <c r="E3964" s="18" t="s">
        <v>75</v>
      </c>
      <c r="F3964" s="18" t="s">
        <v>36</v>
      </c>
      <c r="G3964" s="18">
        <v>16</v>
      </c>
    </row>
    <row r="3965" spans="1:7" x14ac:dyDescent="0.2">
      <c r="A3965" s="18" t="s">
        <v>93</v>
      </c>
      <c r="B3965" s="18" t="s">
        <v>233</v>
      </c>
      <c r="C3965" s="18" t="s">
        <v>235</v>
      </c>
      <c r="D3965" s="18">
        <v>94</v>
      </c>
      <c r="E3965" s="18" t="s">
        <v>80</v>
      </c>
      <c r="F3965" s="18" t="s">
        <v>36</v>
      </c>
      <c r="G3965" s="18">
        <v>49</v>
      </c>
    </row>
    <row r="3966" spans="1:7" x14ac:dyDescent="0.2">
      <c r="A3966" s="18" t="s">
        <v>93</v>
      </c>
      <c r="B3966" s="18" t="s">
        <v>233</v>
      </c>
      <c r="C3966" s="18" t="s">
        <v>235</v>
      </c>
      <c r="D3966" s="18">
        <v>95</v>
      </c>
      <c r="E3966" s="18" t="s">
        <v>64</v>
      </c>
      <c r="F3966" s="18" t="s">
        <v>36</v>
      </c>
      <c r="G3966" s="18">
        <v>90</v>
      </c>
    </row>
    <row r="3967" spans="1:7" x14ac:dyDescent="0.2">
      <c r="A3967" s="18" t="s">
        <v>93</v>
      </c>
      <c r="B3967" s="18" t="s">
        <v>233</v>
      </c>
      <c r="C3967" s="18" t="s">
        <v>236</v>
      </c>
      <c r="D3967" s="18">
        <v>10</v>
      </c>
      <c r="E3967" s="18" t="s">
        <v>32</v>
      </c>
      <c r="F3967" s="18" t="s">
        <v>33</v>
      </c>
      <c r="G3967" s="18">
        <v>624</v>
      </c>
    </row>
    <row r="3968" spans="1:7" x14ac:dyDescent="0.2">
      <c r="A3968" s="18" t="s">
        <v>93</v>
      </c>
      <c r="B3968" s="18" t="s">
        <v>233</v>
      </c>
      <c r="C3968" s="18" t="s">
        <v>236</v>
      </c>
      <c r="D3968" s="18">
        <v>100</v>
      </c>
      <c r="E3968" s="18" t="s">
        <v>167</v>
      </c>
      <c r="F3968" s="18" t="s">
        <v>36</v>
      </c>
      <c r="G3968" s="18">
        <v>4740</v>
      </c>
    </row>
    <row r="3969" spans="1:7" x14ac:dyDescent="0.2">
      <c r="A3969" s="18" t="s">
        <v>93</v>
      </c>
      <c r="B3969" s="18" t="s">
        <v>233</v>
      </c>
      <c r="C3969" s="18" t="s">
        <v>236</v>
      </c>
      <c r="D3969" s="18">
        <v>11</v>
      </c>
      <c r="E3969" s="18" t="s">
        <v>134</v>
      </c>
      <c r="F3969" s="18" t="s">
        <v>33</v>
      </c>
      <c r="G3969" s="18">
        <v>239</v>
      </c>
    </row>
    <row r="3970" spans="1:7" x14ac:dyDescent="0.2">
      <c r="A3970" s="18" t="s">
        <v>93</v>
      </c>
      <c r="B3970" s="18" t="s">
        <v>233</v>
      </c>
      <c r="C3970" s="18" t="s">
        <v>236</v>
      </c>
      <c r="D3970" s="18">
        <v>110</v>
      </c>
      <c r="E3970" s="18" t="s">
        <v>54</v>
      </c>
      <c r="F3970" s="18" t="s">
        <v>55</v>
      </c>
      <c r="G3970" s="18">
        <v>223</v>
      </c>
    </row>
    <row r="3971" spans="1:7" x14ac:dyDescent="0.2">
      <c r="A3971" s="18" t="s">
        <v>93</v>
      </c>
      <c r="B3971" s="18" t="s">
        <v>233</v>
      </c>
      <c r="C3971" s="18" t="s">
        <v>236</v>
      </c>
      <c r="D3971" s="18">
        <v>111</v>
      </c>
      <c r="E3971" s="18" t="s">
        <v>56</v>
      </c>
      <c r="F3971" s="18" t="s">
        <v>55</v>
      </c>
      <c r="G3971" s="18">
        <v>598</v>
      </c>
    </row>
    <row r="3972" spans="1:7" x14ac:dyDescent="0.2">
      <c r="A3972" s="18" t="s">
        <v>93</v>
      </c>
      <c r="B3972" s="18" t="s">
        <v>233</v>
      </c>
      <c r="C3972" s="18" t="s">
        <v>236</v>
      </c>
      <c r="D3972" s="18">
        <v>112</v>
      </c>
      <c r="E3972" s="18" t="s">
        <v>57</v>
      </c>
      <c r="F3972" s="18" t="s">
        <v>55</v>
      </c>
      <c r="G3972" s="18">
        <v>588</v>
      </c>
    </row>
    <row r="3973" spans="1:7" x14ac:dyDescent="0.2">
      <c r="A3973" s="18" t="s">
        <v>93</v>
      </c>
      <c r="B3973" s="18" t="s">
        <v>233</v>
      </c>
      <c r="C3973" s="18" t="s">
        <v>236</v>
      </c>
      <c r="D3973" s="18">
        <v>113</v>
      </c>
      <c r="E3973" s="18" t="s">
        <v>73</v>
      </c>
      <c r="F3973" s="18" t="s">
        <v>55</v>
      </c>
      <c r="G3973" s="18">
        <v>971</v>
      </c>
    </row>
    <row r="3974" spans="1:7" x14ac:dyDescent="0.2">
      <c r="A3974" s="18" t="s">
        <v>93</v>
      </c>
      <c r="B3974" s="18" t="s">
        <v>233</v>
      </c>
      <c r="C3974" s="18" t="s">
        <v>236</v>
      </c>
      <c r="D3974" s="18">
        <v>120</v>
      </c>
      <c r="E3974" s="18" t="s">
        <v>58</v>
      </c>
      <c r="F3974" s="18" t="s">
        <v>55</v>
      </c>
      <c r="G3974" s="18">
        <v>668</v>
      </c>
    </row>
    <row r="3975" spans="1:7" x14ac:dyDescent="0.2">
      <c r="A3975" s="18" t="s">
        <v>93</v>
      </c>
      <c r="B3975" s="18" t="s">
        <v>233</v>
      </c>
      <c r="C3975" s="18" t="s">
        <v>236</v>
      </c>
      <c r="D3975" s="18">
        <v>121</v>
      </c>
      <c r="E3975" s="18" t="s">
        <v>59</v>
      </c>
      <c r="F3975" s="18" t="s">
        <v>55</v>
      </c>
      <c r="G3975" s="18">
        <v>1508</v>
      </c>
    </row>
    <row r="3976" spans="1:7" x14ac:dyDescent="0.2">
      <c r="A3976" s="18" t="s">
        <v>93</v>
      </c>
      <c r="B3976" s="18" t="s">
        <v>233</v>
      </c>
      <c r="C3976" s="18" t="s">
        <v>236</v>
      </c>
      <c r="D3976" s="18">
        <v>122</v>
      </c>
      <c r="E3976" s="18" t="s">
        <v>74</v>
      </c>
      <c r="F3976" s="18" t="s">
        <v>55</v>
      </c>
      <c r="G3976" s="18">
        <v>446</v>
      </c>
    </row>
    <row r="3977" spans="1:7" x14ac:dyDescent="0.2">
      <c r="A3977" s="18" t="s">
        <v>93</v>
      </c>
      <c r="B3977" s="18" t="s">
        <v>233</v>
      </c>
      <c r="C3977" s="18" t="s">
        <v>236</v>
      </c>
      <c r="D3977" s="18">
        <v>123</v>
      </c>
      <c r="E3977" s="18" t="s">
        <v>75</v>
      </c>
      <c r="F3977" s="18" t="s">
        <v>55</v>
      </c>
      <c r="G3977" s="18">
        <v>1852</v>
      </c>
    </row>
    <row r="3978" spans="1:7" x14ac:dyDescent="0.2">
      <c r="A3978" s="18" t="s">
        <v>93</v>
      </c>
      <c r="B3978" s="18" t="s">
        <v>233</v>
      </c>
      <c r="C3978" s="18" t="s">
        <v>236</v>
      </c>
      <c r="D3978" s="18">
        <v>13</v>
      </c>
      <c r="E3978" s="18" t="s">
        <v>135</v>
      </c>
      <c r="F3978" s="18" t="s">
        <v>33</v>
      </c>
      <c r="G3978" s="18">
        <v>696</v>
      </c>
    </row>
    <row r="3979" spans="1:7" x14ac:dyDescent="0.2">
      <c r="A3979" s="18" t="s">
        <v>93</v>
      </c>
      <c r="B3979" s="18" t="s">
        <v>233</v>
      </c>
      <c r="C3979" s="18" t="s">
        <v>236</v>
      </c>
      <c r="D3979" s="18">
        <v>130</v>
      </c>
      <c r="E3979" s="18" t="s">
        <v>60</v>
      </c>
      <c r="F3979" s="18" t="s">
        <v>55</v>
      </c>
      <c r="G3979" s="18">
        <v>3637</v>
      </c>
    </row>
    <row r="3980" spans="1:7" x14ac:dyDescent="0.2">
      <c r="A3980" s="18" t="s">
        <v>93</v>
      </c>
      <c r="B3980" s="18" t="s">
        <v>233</v>
      </c>
      <c r="C3980" s="18" t="s">
        <v>236</v>
      </c>
      <c r="D3980" s="18">
        <v>131</v>
      </c>
      <c r="E3980" s="18" t="s">
        <v>61</v>
      </c>
      <c r="F3980" s="18" t="s">
        <v>55</v>
      </c>
      <c r="G3980" s="18">
        <v>19</v>
      </c>
    </row>
    <row r="3981" spans="1:7" x14ac:dyDescent="0.2">
      <c r="A3981" s="18" t="s">
        <v>93</v>
      </c>
      <c r="B3981" s="18" t="s">
        <v>233</v>
      </c>
      <c r="C3981" s="18" t="s">
        <v>236</v>
      </c>
      <c r="D3981" s="18">
        <v>132</v>
      </c>
      <c r="E3981" s="18" t="s">
        <v>46</v>
      </c>
      <c r="F3981" s="18" t="s">
        <v>55</v>
      </c>
      <c r="G3981" s="18">
        <v>493</v>
      </c>
    </row>
    <row r="3982" spans="1:7" x14ac:dyDescent="0.2">
      <c r="A3982" s="18" t="s">
        <v>93</v>
      </c>
      <c r="B3982" s="18" t="s">
        <v>233</v>
      </c>
      <c r="C3982" s="18" t="s">
        <v>236</v>
      </c>
      <c r="D3982" s="18">
        <v>133</v>
      </c>
      <c r="E3982" s="18" t="s">
        <v>62</v>
      </c>
      <c r="F3982" s="18" t="s">
        <v>55</v>
      </c>
      <c r="G3982" s="18">
        <v>124</v>
      </c>
    </row>
    <row r="3983" spans="1:7" x14ac:dyDescent="0.2">
      <c r="A3983" s="18" t="s">
        <v>93</v>
      </c>
      <c r="B3983" s="18" t="s">
        <v>233</v>
      </c>
      <c r="C3983" s="18" t="s">
        <v>236</v>
      </c>
      <c r="D3983" s="18">
        <v>134</v>
      </c>
      <c r="E3983" s="18" t="s">
        <v>76</v>
      </c>
      <c r="F3983" s="18" t="s">
        <v>55</v>
      </c>
      <c r="G3983" s="18">
        <v>654</v>
      </c>
    </row>
    <row r="3984" spans="1:7" x14ac:dyDescent="0.2">
      <c r="A3984" s="18" t="s">
        <v>93</v>
      </c>
      <c r="B3984" s="18" t="s">
        <v>233</v>
      </c>
      <c r="C3984" s="18" t="s">
        <v>236</v>
      </c>
      <c r="D3984" s="18">
        <v>135</v>
      </c>
      <c r="E3984" s="18" t="s">
        <v>79</v>
      </c>
      <c r="F3984" s="18" t="s">
        <v>55</v>
      </c>
      <c r="G3984" s="18">
        <v>108</v>
      </c>
    </row>
    <row r="3985" spans="1:7" x14ac:dyDescent="0.2">
      <c r="A3985" s="18" t="s">
        <v>93</v>
      </c>
      <c r="B3985" s="18" t="s">
        <v>233</v>
      </c>
      <c r="C3985" s="18" t="s">
        <v>236</v>
      </c>
      <c r="D3985" s="18">
        <v>14</v>
      </c>
      <c r="E3985" s="18" t="s">
        <v>75</v>
      </c>
      <c r="F3985" s="18" t="s">
        <v>33</v>
      </c>
      <c r="G3985" s="18">
        <v>14</v>
      </c>
    </row>
    <row r="3986" spans="1:7" x14ac:dyDescent="0.2">
      <c r="A3986" s="18" t="s">
        <v>93</v>
      </c>
      <c r="B3986" s="18" t="s">
        <v>233</v>
      </c>
      <c r="C3986" s="18" t="s">
        <v>236</v>
      </c>
      <c r="D3986" s="18">
        <v>140</v>
      </c>
      <c r="E3986" s="18" t="s">
        <v>63</v>
      </c>
      <c r="F3986" s="18" t="s">
        <v>55</v>
      </c>
      <c r="G3986" s="18">
        <v>118</v>
      </c>
    </row>
    <row r="3987" spans="1:7" x14ac:dyDescent="0.2">
      <c r="A3987" s="18" t="s">
        <v>93</v>
      </c>
      <c r="B3987" s="18" t="s">
        <v>233</v>
      </c>
      <c r="C3987" s="18" t="s">
        <v>236</v>
      </c>
      <c r="D3987" s="18">
        <v>141</v>
      </c>
      <c r="E3987" s="18" t="s">
        <v>64</v>
      </c>
      <c r="F3987" s="18" t="s">
        <v>55</v>
      </c>
      <c r="G3987" s="18">
        <v>2954</v>
      </c>
    </row>
    <row r="3988" spans="1:7" x14ac:dyDescent="0.2">
      <c r="A3988" s="18" t="s">
        <v>93</v>
      </c>
      <c r="B3988" s="18" t="s">
        <v>233</v>
      </c>
      <c r="C3988" s="18" t="s">
        <v>236</v>
      </c>
      <c r="D3988" s="18">
        <v>142</v>
      </c>
      <c r="E3988" s="18" t="s">
        <v>117</v>
      </c>
      <c r="F3988" s="18" t="s">
        <v>55</v>
      </c>
      <c r="G3988" s="18">
        <v>2061</v>
      </c>
    </row>
    <row r="3989" spans="1:7" x14ac:dyDescent="0.2">
      <c r="A3989" s="18" t="s">
        <v>93</v>
      </c>
      <c r="B3989" s="18" t="s">
        <v>233</v>
      </c>
      <c r="C3989" s="18" t="s">
        <v>236</v>
      </c>
      <c r="D3989" s="18">
        <v>143</v>
      </c>
      <c r="E3989" s="18" t="s">
        <v>77</v>
      </c>
      <c r="F3989" s="18" t="s">
        <v>55</v>
      </c>
      <c r="G3989" s="18">
        <v>448</v>
      </c>
    </row>
    <row r="3990" spans="1:7" x14ac:dyDescent="0.2">
      <c r="A3990" s="18" t="s">
        <v>93</v>
      </c>
      <c r="B3990" s="18" t="s">
        <v>233</v>
      </c>
      <c r="C3990" s="18" t="s">
        <v>236</v>
      </c>
      <c r="D3990" s="18">
        <v>144</v>
      </c>
      <c r="E3990" s="18" t="s">
        <v>81</v>
      </c>
      <c r="F3990" s="18" t="s">
        <v>55</v>
      </c>
      <c r="G3990" s="18">
        <v>361</v>
      </c>
    </row>
    <row r="3991" spans="1:7" x14ac:dyDescent="0.2">
      <c r="A3991" s="18" t="s">
        <v>93</v>
      </c>
      <c r="B3991" s="18" t="s">
        <v>233</v>
      </c>
      <c r="C3991" s="18" t="s">
        <v>236</v>
      </c>
      <c r="D3991" s="18">
        <v>15</v>
      </c>
      <c r="E3991" s="18" t="s">
        <v>64</v>
      </c>
      <c r="F3991" s="18" t="s">
        <v>33</v>
      </c>
      <c r="G3991" s="18">
        <v>75</v>
      </c>
    </row>
    <row r="3992" spans="1:7" x14ac:dyDescent="0.2">
      <c r="A3992" s="18" t="s">
        <v>93</v>
      </c>
      <c r="B3992" s="18" t="s">
        <v>233</v>
      </c>
      <c r="C3992" s="18" t="s">
        <v>236</v>
      </c>
      <c r="D3992" s="18">
        <v>20</v>
      </c>
      <c r="E3992" s="18" t="s">
        <v>35</v>
      </c>
      <c r="F3992" s="18" t="s">
        <v>36</v>
      </c>
      <c r="G3992" s="18">
        <v>3933</v>
      </c>
    </row>
    <row r="3993" spans="1:7" x14ac:dyDescent="0.2">
      <c r="A3993" s="18" t="s">
        <v>93</v>
      </c>
      <c r="B3993" s="18" t="s">
        <v>233</v>
      </c>
      <c r="C3993" s="18" t="s">
        <v>236</v>
      </c>
      <c r="D3993" s="18">
        <v>21</v>
      </c>
      <c r="E3993" s="18" t="s">
        <v>37</v>
      </c>
      <c r="F3993" s="18" t="s">
        <v>36</v>
      </c>
      <c r="G3993" s="18">
        <v>3205</v>
      </c>
    </row>
    <row r="3994" spans="1:7" x14ac:dyDescent="0.2">
      <c r="A3994" s="18" t="s">
        <v>93</v>
      </c>
      <c r="B3994" s="18" t="s">
        <v>233</v>
      </c>
      <c r="C3994" s="18" t="s">
        <v>236</v>
      </c>
      <c r="D3994" s="18">
        <v>22</v>
      </c>
      <c r="E3994" s="18" t="s">
        <v>38</v>
      </c>
      <c r="F3994" s="18" t="s">
        <v>36</v>
      </c>
      <c r="G3994" s="18">
        <v>1939</v>
      </c>
    </row>
    <row r="3995" spans="1:7" x14ac:dyDescent="0.2">
      <c r="A3995" s="18" t="s">
        <v>93</v>
      </c>
      <c r="B3995" s="18" t="s">
        <v>233</v>
      </c>
      <c r="C3995" s="18" t="s">
        <v>236</v>
      </c>
      <c r="D3995" s="18">
        <v>23</v>
      </c>
      <c r="E3995" s="18" t="s">
        <v>39</v>
      </c>
      <c r="F3995" s="18" t="s">
        <v>36</v>
      </c>
      <c r="G3995" s="18">
        <v>12067</v>
      </c>
    </row>
    <row r="3996" spans="1:7" x14ac:dyDescent="0.2">
      <c r="A3996" s="18" t="s">
        <v>93</v>
      </c>
      <c r="B3996" s="18" t="s">
        <v>233</v>
      </c>
      <c r="C3996" s="18" t="s">
        <v>236</v>
      </c>
      <c r="D3996" s="18">
        <v>24</v>
      </c>
      <c r="E3996" s="18" t="s">
        <v>64</v>
      </c>
      <c r="F3996" s="18" t="s">
        <v>36</v>
      </c>
      <c r="G3996" s="18">
        <v>1296</v>
      </c>
    </row>
    <row r="3997" spans="1:7" x14ac:dyDescent="0.2">
      <c r="A3997" s="18" t="s">
        <v>93</v>
      </c>
      <c r="B3997" s="18" t="s">
        <v>233</v>
      </c>
      <c r="C3997" s="18" t="s">
        <v>236</v>
      </c>
      <c r="D3997" s="18">
        <v>25</v>
      </c>
      <c r="E3997" s="18" t="s">
        <v>35</v>
      </c>
      <c r="F3997" s="18" t="s">
        <v>36</v>
      </c>
      <c r="G3997" s="18">
        <v>52</v>
      </c>
    </row>
    <row r="3998" spans="1:7" x14ac:dyDescent="0.2">
      <c r="A3998" s="18" t="s">
        <v>93</v>
      </c>
      <c r="B3998" s="18" t="s">
        <v>233</v>
      </c>
      <c r="C3998" s="18" t="s">
        <v>236</v>
      </c>
      <c r="D3998" s="18">
        <v>26</v>
      </c>
      <c r="E3998" s="18" t="s">
        <v>64</v>
      </c>
      <c r="F3998" s="18" t="s">
        <v>36</v>
      </c>
      <c r="G3998" s="18">
        <v>18</v>
      </c>
    </row>
    <row r="3999" spans="1:7" x14ac:dyDescent="0.2">
      <c r="A3999" s="18" t="s">
        <v>93</v>
      </c>
      <c r="B3999" s="18" t="s">
        <v>233</v>
      </c>
      <c r="C3999" s="18" t="s">
        <v>236</v>
      </c>
      <c r="D3999" s="18">
        <v>30</v>
      </c>
      <c r="E3999" s="18" t="s">
        <v>40</v>
      </c>
      <c r="F3999" s="18" t="s">
        <v>36</v>
      </c>
      <c r="G3999" s="18">
        <v>581</v>
      </c>
    </row>
    <row r="4000" spans="1:7" x14ac:dyDescent="0.2">
      <c r="A4000" s="18" t="s">
        <v>93</v>
      </c>
      <c r="B4000" s="18" t="s">
        <v>233</v>
      </c>
      <c r="C4000" s="18" t="s">
        <v>236</v>
      </c>
      <c r="D4000" s="18">
        <v>31</v>
      </c>
      <c r="E4000" s="18" t="s">
        <v>41</v>
      </c>
      <c r="F4000" s="18" t="s">
        <v>36</v>
      </c>
      <c r="G4000" s="18">
        <v>8834</v>
      </c>
    </row>
    <row r="4001" spans="1:7" x14ac:dyDescent="0.2">
      <c r="A4001" s="18" t="s">
        <v>93</v>
      </c>
      <c r="B4001" s="18" t="s">
        <v>233</v>
      </c>
      <c r="C4001" s="18" t="s">
        <v>236</v>
      </c>
      <c r="D4001" s="18">
        <v>32</v>
      </c>
      <c r="E4001" s="18" t="s">
        <v>42</v>
      </c>
      <c r="F4001" s="18" t="s">
        <v>36</v>
      </c>
      <c r="G4001" s="18">
        <v>105</v>
      </c>
    </row>
    <row r="4002" spans="1:7" x14ac:dyDescent="0.2">
      <c r="A4002" s="18" t="s">
        <v>93</v>
      </c>
      <c r="B4002" s="18" t="s">
        <v>233</v>
      </c>
      <c r="C4002" s="18" t="s">
        <v>236</v>
      </c>
      <c r="D4002" s="18">
        <v>33</v>
      </c>
      <c r="E4002" s="18" t="s">
        <v>43</v>
      </c>
      <c r="F4002" s="18" t="s">
        <v>36</v>
      </c>
      <c r="G4002" s="18">
        <v>107</v>
      </c>
    </row>
    <row r="4003" spans="1:7" x14ac:dyDescent="0.2">
      <c r="A4003" s="18" t="s">
        <v>93</v>
      </c>
      <c r="B4003" s="18" t="s">
        <v>233</v>
      </c>
      <c r="C4003" s="18" t="s">
        <v>236</v>
      </c>
      <c r="D4003" s="18">
        <v>34</v>
      </c>
      <c r="E4003" s="18" t="s">
        <v>44</v>
      </c>
      <c r="F4003" s="18" t="s">
        <v>36</v>
      </c>
      <c r="G4003" s="18">
        <v>17</v>
      </c>
    </row>
    <row r="4004" spans="1:7" x14ac:dyDescent="0.2">
      <c r="A4004" s="18" t="s">
        <v>93</v>
      </c>
      <c r="B4004" s="18" t="s">
        <v>233</v>
      </c>
      <c r="C4004" s="18" t="s">
        <v>236</v>
      </c>
      <c r="D4004" s="18">
        <v>35</v>
      </c>
      <c r="E4004" s="18" t="s">
        <v>79</v>
      </c>
      <c r="F4004" s="18" t="s">
        <v>36</v>
      </c>
      <c r="G4004" s="18">
        <v>387</v>
      </c>
    </row>
    <row r="4005" spans="1:7" x14ac:dyDescent="0.2">
      <c r="A4005" s="18" t="s">
        <v>93</v>
      </c>
      <c r="B4005" s="18" t="s">
        <v>233</v>
      </c>
      <c r="C4005" s="18" t="s">
        <v>236</v>
      </c>
      <c r="D4005" s="18">
        <v>36</v>
      </c>
      <c r="E4005" s="18" t="s">
        <v>64</v>
      </c>
      <c r="F4005" s="18" t="s">
        <v>36</v>
      </c>
      <c r="G4005" s="18">
        <v>543</v>
      </c>
    </row>
    <row r="4006" spans="1:7" x14ac:dyDescent="0.2">
      <c r="A4006" s="18" t="s">
        <v>93</v>
      </c>
      <c r="B4006" s="18" t="s">
        <v>233</v>
      </c>
      <c r="C4006" s="18" t="s">
        <v>236</v>
      </c>
      <c r="D4006" s="18">
        <v>40</v>
      </c>
      <c r="E4006" s="18" t="s">
        <v>40</v>
      </c>
      <c r="F4006" s="18" t="s">
        <v>36</v>
      </c>
      <c r="G4006" s="18">
        <v>9</v>
      </c>
    </row>
    <row r="4007" spans="1:7" x14ac:dyDescent="0.2">
      <c r="A4007" s="18" t="s">
        <v>93</v>
      </c>
      <c r="B4007" s="18" t="s">
        <v>233</v>
      </c>
      <c r="C4007" s="18" t="s">
        <v>236</v>
      </c>
      <c r="D4007" s="18">
        <v>41</v>
      </c>
      <c r="E4007" s="18" t="s">
        <v>41</v>
      </c>
      <c r="F4007" s="18" t="s">
        <v>36</v>
      </c>
      <c r="G4007" s="18">
        <v>168</v>
      </c>
    </row>
    <row r="4008" spans="1:7" x14ac:dyDescent="0.2">
      <c r="A4008" s="18" t="s">
        <v>93</v>
      </c>
      <c r="B4008" s="18" t="s">
        <v>233</v>
      </c>
      <c r="C4008" s="18" t="s">
        <v>236</v>
      </c>
      <c r="D4008" s="18">
        <v>42</v>
      </c>
      <c r="E4008" s="18" t="s">
        <v>42</v>
      </c>
      <c r="F4008" s="18" t="s">
        <v>36</v>
      </c>
      <c r="G4008" s="18">
        <v>7</v>
      </c>
    </row>
    <row r="4009" spans="1:7" x14ac:dyDescent="0.2">
      <c r="A4009" s="18" t="s">
        <v>93</v>
      </c>
      <c r="B4009" s="18" t="s">
        <v>233</v>
      </c>
      <c r="C4009" s="18" t="s">
        <v>236</v>
      </c>
      <c r="D4009" s="18">
        <v>45</v>
      </c>
      <c r="E4009" s="18" t="s">
        <v>79</v>
      </c>
      <c r="F4009" s="18" t="s">
        <v>36</v>
      </c>
      <c r="G4009" s="18">
        <v>11</v>
      </c>
    </row>
    <row r="4010" spans="1:7" x14ac:dyDescent="0.2">
      <c r="A4010" s="18" t="s">
        <v>93</v>
      </c>
      <c r="B4010" s="18" t="s">
        <v>233</v>
      </c>
      <c r="C4010" s="18" t="s">
        <v>236</v>
      </c>
      <c r="D4010" s="18">
        <v>46</v>
      </c>
      <c r="E4010" s="18" t="s">
        <v>64</v>
      </c>
      <c r="F4010" s="18" t="s">
        <v>36</v>
      </c>
      <c r="G4010" s="18">
        <v>23</v>
      </c>
    </row>
    <row r="4011" spans="1:7" x14ac:dyDescent="0.2">
      <c r="A4011" s="18" t="s">
        <v>93</v>
      </c>
      <c r="B4011" s="18" t="s">
        <v>233</v>
      </c>
      <c r="C4011" s="18" t="s">
        <v>236</v>
      </c>
      <c r="D4011" s="18">
        <v>50</v>
      </c>
      <c r="E4011" s="18" t="s">
        <v>40</v>
      </c>
      <c r="F4011" s="18" t="s">
        <v>36</v>
      </c>
      <c r="G4011" s="18">
        <v>18</v>
      </c>
    </row>
    <row r="4012" spans="1:7" x14ac:dyDescent="0.2">
      <c r="A4012" s="18" t="s">
        <v>93</v>
      </c>
      <c r="B4012" s="18" t="s">
        <v>233</v>
      </c>
      <c r="C4012" s="18" t="s">
        <v>236</v>
      </c>
      <c r="D4012" s="18">
        <v>51</v>
      </c>
      <c r="E4012" s="18" t="s">
        <v>41</v>
      </c>
      <c r="F4012" s="18" t="s">
        <v>36</v>
      </c>
      <c r="G4012" s="18">
        <v>246</v>
      </c>
    </row>
    <row r="4013" spans="1:7" x14ac:dyDescent="0.2">
      <c r="A4013" s="18" t="s">
        <v>93</v>
      </c>
      <c r="B4013" s="18" t="s">
        <v>233</v>
      </c>
      <c r="C4013" s="18" t="s">
        <v>236</v>
      </c>
      <c r="D4013" s="18">
        <v>52</v>
      </c>
      <c r="E4013" s="18" t="s">
        <v>42</v>
      </c>
      <c r="F4013" s="18" t="s">
        <v>36</v>
      </c>
      <c r="G4013" s="18">
        <v>11</v>
      </c>
    </row>
    <row r="4014" spans="1:7" x14ac:dyDescent="0.2">
      <c r="A4014" s="18" t="s">
        <v>93</v>
      </c>
      <c r="B4014" s="18" t="s">
        <v>233</v>
      </c>
      <c r="C4014" s="18" t="s">
        <v>236</v>
      </c>
      <c r="D4014" s="18">
        <v>53</v>
      </c>
      <c r="E4014" s="18" t="s">
        <v>43</v>
      </c>
      <c r="F4014" s="18" t="s">
        <v>36</v>
      </c>
      <c r="G4014" s="18">
        <v>29</v>
      </c>
    </row>
    <row r="4015" spans="1:7" x14ac:dyDescent="0.2">
      <c r="A4015" s="18" t="s">
        <v>93</v>
      </c>
      <c r="B4015" s="18" t="s">
        <v>233</v>
      </c>
      <c r="C4015" s="18" t="s">
        <v>236</v>
      </c>
      <c r="D4015" s="18">
        <v>54</v>
      </c>
      <c r="E4015" s="18" t="s">
        <v>44</v>
      </c>
      <c r="F4015" s="18" t="s">
        <v>36</v>
      </c>
      <c r="G4015" s="18">
        <v>5</v>
      </c>
    </row>
    <row r="4016" spans="1:7" x14ac:dyDescent="0.2">
      <c r="A4016" s="18" t="s">
        <v>93</v>
      </c>
      <c r="B4016" s="18" t="s">
        <v>233</v>
      </c>
      <c r="C4016" s="18" t="s">
        <v>236</v>
      </c>
      <c r="D4016" s="18">
        <v>55</v>
      </c>
      <c r="E4016" s="18" t="s">
        <v>79</v>
      </c>
      <c r="F4016" s="18" t="s">
        <v>36</v>
      </c>
      <c r="G4016" s="18">
        <v>26</v>
      </c>
    </row>
    <row r="4017" spans="1:7" x14ac:dyDescent="0.2">
      <c r="A4017" s="18" t="s">
        <v>93</v>
      </c>
      <c r="B4017" s="18" t="s">
        <v>233</v>
      </c>
      <c r="C4017" s="18" t="s">
        <v>236</v>
      </c>
      <c r="D4017" s="18">
        <v>56</v>
      </c>
      <c r="E4017" s="18" t="s">
        <v>64</v>
      </c>
      <c r="F4017" s="18" t="s">
        <v>36</v>
      </c>
      <c r="G4017" s="18">
        <v>85</v>
      </c>
    </row>
    <row r="4018" spans="1:7" x14ac:dyDescent="0.2">
      <c r="A4018" s="18" t="s">
        <v>93</v>
      </c>
      <c r="B4018" s="18" t="s">
        <v>233</v>
      </c>
      <c r="C4018" s="18" t="s">
        <v>236</v>
      </c>
      <c r="D4018" s="18">
        <v>60</v>
      </c>
      <c r="E4018" s="18" t="s">
        <v>40</v>
      </c>
      <c r="F4018" s="18" t="s">
        <v>36</v>
      </c>
      <c r="G4018" s="18">
        <v>4</v>
      </c>
    </row>
    <row r="4019" spans="1:7" x14ac:dyDescent="0.2">
      <c r="A4019" s="18" t="s">
        <v>93</v>
      </c>
      <c r="B4019" s="18" t="s">
        <v>233</v>
      </c>
      <c r="C4019" s="18" t="s">
        <v>236</v>
      </c>
      <c r="D4019" s="18">
        <v>61</v>
      </c>
      <c r="E4019" s="18" t="s">
        <v>41</v>
      </c>
      <c r="F4019" s="18" t="s">
        <v>36</v>
      </c>
      <c r="G4019" s="18">
        <v>61</v>
      </c>
    </row>
    <row r="4020" spans="1:7" x14ac:dyDescent="0.2">
      <c r="A4020" s="18" t="s">
        <v>93</v>
      </c>
      <c r="B4020" s="18" t="s">
        <v>233</v>
      </c>
      <c r="C4020" s="18" t="s">
        <v>236</v>
      </c>
      <c r="D4020" s="18">
        <v>62</v>
      </c>
      <c r="E4020" s="18" t="s">
        <v>42</v>
      </c>
      <c r="F4020" s="18" t="s">
        <v>36</v>
      </c>
      <c r="G4020" s="18">
        <v>3</v>
      </c>
    </row>
    <row r="4021" spans="1:7" x14ac:dyDescent="0.2">
      <c r="A4021" s="18" t="s">
        <v>93</v>
      </c>
      <c r="B4021" s="18" t="s">
        <v>233</v>
      </c>
      <c r="C4021" s="18" t="s">
        <v>236</v>
      </c>
      <c r="D4021" s="18">
        <v>65</v>
      </c>
      <c r="E4021" s="18" t="s">
        <v>79</v>
      </c>
      <c r="F4021" s="18" t="s">
        <v>36</v>
      </c>
      <c r="G4021" s="18">
        <v>3</v>
      </c>
    </row>
    <row r="4022" spans="1:7" x14ac:dyDescent="0.2">
      <c r="A4022" s="18" t="s">
        <v>93</v>
      </c>
      <c r="B4022" s="18" t="s">
        <v>233</v>
      </c>
      <c r="C4022" s="18" t="s">
        <v>236</v>
      </c>
      <c r="D4022" s="18">
        <v>66</v>
      </c>
      <c r="E4022" s="18" t="s">
        <v>64</v>
      </c>
      <c r="F4022" s="18" t="s">
        <v>36</v>
      </c>
      <c r="G4022" s="18">
        <v>6</v>
      </c>
    </row>
    <row r="4023" spans="1:7" x14ac:dyDescent="0.2">
      <c r="A4023" s="18" t="s">
        <v>93</v>
      </c>
      <c r="B4023" s="18" t="s">
        <v>233</v>
      </c>
      <c r="C4023" s="18" t="s">
        <v>236</v>
      </c>
      <c r="D4023" s="18">
        <v>70</v>
      </c>
      <c r="E4023" s="18" t="s">
        <v>40</v>
      </c>
      <c r="F4023" s="18" t="s">
        <v>36</v>
      </c>
      <c r="G4023" s="18">
        <v>170</v>
      </c>
    </row>
    <row r="4024" spans="1:7" x14ac:dyDescent="0.2">
      <c r="A4024" s="18" t="s">
        <v>93</v>
      </c>
      <c r="B4024" s="18" t="s">
        <v>233</v>
      </c>
      <c r="C4024" s="18" t="s">
        <v>236</v>
      </c>
      <c r="D4024" s="18">
        <v>71</v>
      </c>
      <c r="E4024" s="18" t="s">
        <v>41</v>
      </c>
      <c r="F4024" s="18" t="s">
        <v>36</v>
      </c>
      <c r="G4024" s="18">
        <v>3543</v>
      </c>
    </row>
    <row r="4025" spans="1:7" x14ac:dyDescent="0.2">
      <c r="A4025" s="18" t="s">
        <v>93</v>
      </c>
      <c r="B4025" s="18" t="s">
        <v>233</v>
      </c>
      <c r="C4025" s="18" t="s">
        <v>236</v>
      </c>
      <c r="D4025" s="18">
        <v>72</v>
      </c>
      <c r="E4025" s="18" t="s">
        <v>42</v>
      </c>
      <c r="F4025" s="18" t="s">
        <v>36</v>
      </c>
      <c r="G4025" s="18">
        <v>55</v>
      </c>
    </row>
    <row r="4026" spans="1:7" x14ac:dyDescent="0.2">
      <c r="A4026" s="18" t="s">
        <v>93</v>
      </c>
      <c r="B4026" s="18" t="s">
        <v>233</v>
      </c>
      <c r="C4026" s="18" t="s">
        <v>236</v>
      </c>
      <c r="D4026" s="18">
        <v>73</v>
      </c>
      <c r="E4026" s="18" t="s">
        <v>43</v>
      </c>
      <c r="F4026" s="18" t="s">
        <v>36</v>
      </c>
      <c r="G4026" s="18">
        <v>13</v>
      </c>
    </row>
    <row r="4027" spans="1:7" x14ac:dyDescent="0.2">
      <c r="A4027" s="18" t="s">
        <v>93</v>
      </c>
      <c r="B4027" s="18" t="s">
        <v>233</v>
      </c>
      <c r="C4027" s="18" t="s">
        <v>236</v>
      </c>
      <c r="D4027" s="18">
        <v>74</v>
      </c>
      <c r="E4027" s="18" t="s">
        <v>44</v>
      </c>
      <c r="F4027" s="18" t="s">
        <v>36</v>
      </c>
      <c r="G4027" s="18">
        <v>4</v>
      </c>
    </row>
    <row r="4028" spans="1:7" x14ac:dyDescent="0.2">
      <c r="A4028" s="18" t="s">
        <v>93</v>
      </c>
      <c r="B4028" s="18" t="s">
        <v>233</v>
      </c>
      <c r="C4028" s="18" t="s">
        <v>236</v>
      </c>
      <c r="D4028" s="18">
        <v>75</v>
      </c>
      <c r="E4028" s="18" t="s">
        <v>79</v>
      </c>
      <c r="F4028" s="18" t="s">
        <v>36</v>
      </c>
      <c r="G4028" s="18">
        <v>204</v>
      </c>
    </row>
    <row r="4029" spans="1:7" x14ac:dyDescent="0.2">
      <c r="A4029" s="18" t="s">
        <v>93</v>
      </c>
      <c r="B4029" s="18" t="s">
        <v>233</v>
      </c>
      <c r="C4029" s="18" t="s">
        <v>236</v>
      </c>
      <c r="D4029" s="18">
        <v>76</v>
      </c>
      <c r="E4029" s="18" t="s">
        <v>64</v>
      </c>
      <c r="F4029" s="18" t="s">
        <v>36</v>
      </c>
      <c r="G4029" s="18">
        <v>369</v>
      </c>
    </row>
    <row r="4030" spans="1:7" x14ac:dyDescent="0.2">
      <c r="A4030" s="18" t="s">
        <v>93</v>
      </c>
      <c r="B4030" s="18" t="s">
        <v>233</v>
      </c>
      <c r="C4030" s="18" t="s">
        <v>236</v>
      </c>
      <c r="D4030" s="18">
        <v>80</v>
      </c>
      <c r="E4030" s="18" t="s">
        <v>168</v>
      </c>
      <c r="F4030" s="18" t="s">
        <v>36</v>
      </c>
      <c r="G4030" s="18">
        <v>498</v>
      </c>
    </row>
    <row r="4031" spans="1:7" x14ac:dyDescent="0.2">
      <c r="A4031" s="18" t="s">
        <v>93</v>
      </c>
      <c r="B4031" s="18" t="s">
        <v>233</v>
      </c>
      <c r="C4031" s="18" t="s">
        <v>236</v>
      </c>
      <c r="D4031" s="18">
        <v>81</v>
      </c>
      <c r="E4031" s="18" t="s">
        <v>46</v>
      </c>
      <c r="F4031" s="18" t="s">
        <v>36</v>
      </c>
      <c r="G4031" s="18">
        <v>940</v>
      </c>
    </row>
    <row r="4032" spans="1:7" x14ac:dyDescent="0.2">
      <c r="A4032" s="18" t="s">
        <v>93</v>
      </c>
      <c r="B4032" s="18" t="s">
        <v>233</v>
      </c>
      <c r="C4032" s="18" t="s">
        <v>236</v>
      </c>
      <c r="D4032" s="18">
        <v>82</v>
      </c>
      <c r="E4032" s="18" t="s">
        <v>47</v>
      </c>
      <c r="F4032" s="18" t="s">
        <v>36</v>
      </c>
      <c r="G4032" s="18">
        <v>728</v>
      </c>
    </row>
    <row r="4033" spans="1:7" x14ac:dyDescent="0.2">
      <c r="A4033" s="18" t="s">
        <v>93</v>
      </c>
      <c r="B4033" s="18" t="s">
        <v>233</v>
      </c>
      <c r="C4033" s="18" t="s">
        <v>236</v>
      </c>
      <c r="D4033" s="18">
        <v>83</v>
      </c>
      <c r="E4033" s="18" t="s">
        <v>48</v>
      </c>
      <c r="F4033" s="18" t="s">
        <v>36</v>
      </c>
      <c r="G4033" s="18">
        <v>2742</v>
      </c>
    </row>
    <row r="4034" spans="1:7" x14ac:dyDescent="0.2">
      <c r="A4034" s="18" t="s">
        <v>93</v>
      </c>
      <c r="B4034" s="18" t="s">
        <v>233</v>
      </c>
      <c r="C4034" s="18" t="s">
        <v>236</v>
      </c>
      <c r="D4034" s="18">
        <v>84</v>
      </c>
      <c r="E4034" s="18" t="s">
        <v>49</v>
      </c>
      <c r="F4034" s="18" t="s">
        <v>36</v>
      </c>
      <c r="G4034" s="18">
        <v>146</v>
      </c>
    </row>
    <row r="4035" spans="1:7" x14ac:dyDescent="0.2">
      <c r="A4035" s="18" t="s">
        <v>93</v>
      </c>
      <c r="B4035" s="18" t="s">
        <v>233</v>
      </c>
      <c r="C4035" s="18" t="s">
        <v>236</v>
      </c>
      <c r="D4035" s="18">
        <v>85</v>
      </c>
      <c r="E4035" s="18" t="s">
        <v>64</v>
      </c>
      <c r="F4035" s="18" t="s">
        <v>36</v>
      </c>
      <c r="G4035" s="18">
        <v>204</v>
      </c>
    </row>
    <row r="4036" spans="1:7" x14ac:dyDescent="0.2">
      <c r="A4036" s="18" t="s">
        <v>93</v>
      </c>
      <c r="B4036" s="18" t="s">
        <v>233</v>
      </c>
      <c r="C4036" s="18" t="s">
        <v>236</v>
      </c>
      <c r="D4036" s="18">
        <v>90</v>
      </c>
      <c r="E4036" s="18" t="s">
        <v>169</v>
      </c>
      <c r="F4036" s="18" t="s">
        <v>36</v>
      </c>
      <c r="G4036" s="18">
        <v>196</v>
      </c>
    </row>
    <row r="4037" spans="1:7" x14ac:dyDescent="0.2">
      <c r="A4037" s="18" t="s">
        <v>93</v>
      </c>
      <c r="B4037" s="18" t="s">
        <v>233</v>
      </c>
      <c r="C4037" s="18" t="s">
        <v>236</v>
      </c>
      <c r="D4037" s="18">
        <v>91</v>
      </c>
      <c r="E4037" s="18" t="s">
        <v>51</v>
      </c>
      <c r="F4037" s="18" t="s">
        <v>36</v>
      </c>
      <c r="G4037" s="18">
        <v>74</v>
      </c>
    </row>
    <row r="4038" spans="1:7" x14ac:dyDescent="0.2">
      <c r="A4038" s="18" t="s">
        <v>93</v>
      </c>
      <c r="B4038" s="18" t="s">
        <v>233</v>
      </c>
      <c r="C4038" s="18" t="s">
        <v>236</v>
      </c>
      <c r="D4038" s="18">
        <v>92</v>
      </c>
      <c r="E4038" s="18" t="s">
        <v>170</v>
      </c>
      <c r="F4038" s="18" t="s">
        <v>36</v>
      </c>
      <c r="G4038" s="18">
        <v>10</v>
      </c>
    </row>
    <row r="4039" spans="1:7" x14ac:dyDescent="0.2">
      <c r="A4039" s="18" t="s">
        <v>93</v>
      </c>
      <c r="B4039" s="18" t="s">
        <v>233</v>
      </c>
      <c r="C4039" s="18" t="s">
        <v>236</v>
      </c>
      <c r="D4039" s="18">
        <v>93</v>
      </c>
      <c r="E4039" s="18" t="s">
        <v>75</v>
      </c>
      <c r="F4039" s="18" t="s">
        <v>36</v>
      </c>
      <c r="G4039" s="18">
        <v>26</v>
      </c>
    </row>
    <row r="4040" spans="1:7" x14ac:dyDescent="0.2">
      <c r="A4040" s="18" t="s">
        <v>93</v>
      </c>
      <c r="B4040" s="18" t="s">
        <v>233</v>
      </c>
      <c r="C4040" s="18" t="s">
        <v>236</v>
      </c>
      <c r="D4040" s="18">
        <v>94</v>
      </c>
      <c r="E4040" s="18" t="s">
        <v>80</v>
      </c>
      <c r="F4040" s="18" t="s">
        <v>36</v>
      </c>
      <c r="G4040" s="18">
        <v>70</v>
      </c>
    </row>
    <row r="4041" spans="1:7" x14ac:dyDescent="0.2">
      <c r="A4041" s="18" t="s">
        <v>93</v>
      </c>
      <c r="B4041" s="18" t="s">
        <v>233</v>
      </c>
      <c r="C4041" s="18" t="s">
        <v>236</v>
      </c>
      <c r="D4041" s="18">
        <v>95</v>
      </c>
      <c r="E4041" s="18" t="s">
        <v>64</v>
      </c>
      <c r="F4041" s="18" t="s">
        <v>36</v>
      </c>
      <c r="G4041" s="18">
        <v>123</v>
      </c>
    </row>
    <row r="4042" spans="1:7" x14ac:dyDescent="0.2">
      <c r="A4042" s="18" t="s">
        <v>93</v>
      </c>
      <c r="B4042" s="18" t="s">
        <v>233</v>
      </c>
      <c r="C4042" s="18" t="s">
        <v>237</v>
      </c>
      <c r="D4042" s="18">
        <v>10</v>
      </c>
      <c r="E4042" s="18" t="s">
        <v>32</v>
      </c>
      <c r="F4042" s="18" t="s">
        <v>33</v>
      </c>
      <c r="G4042" s="18">
        <v>501</v>
      </c>
    </row>
    <row r="4043" spans="1:7" x14ac:dyDescent="0.2">
      <c r="A4043" s="18" t="s">
        <v>93</v>
      </c>
      <c r="B4043" s="18" t="s">
        <v>233</v>
      </c>
      <c r="C4043" s="18" t="s">
        <v>237</v>
      </c>
      <c r="D4043" s="18">
        <v>100</v>
      </c>
      <c r="E4043" s="18" t="s">
        <v>167</v>
      </c>
      <c r="F4043" s="18" t="s">
        <v>36</v>
      </c>
      <c r="G4043" s="18">
        <v>5269</v>
      </c>
    </row>
    <row r="4044" spans="1:7" x14ac:dyDescent="0.2">
      <c r="A4044" s="18" t="s">
        <v>93</v>
      </c>
      <c r="B4044" s="18" t="s">
        <v>233</v>
      </c>
      <c r="C4044" s="18" t="s">
        <v>237</v>
      </c>
      <c r="D4044" s="18">
        <v>11</v>
      </c>
      <c r="E4044" s="18" t="s">
        <v>134</v>
      </c>
      <c r="F4044" s="18" t="s">
        <v>33</v>
      </c>
      <c r="G4044" s="18">
        <v>223</v>
      </c>
    </row>
    <row r="4045" spans="1:7" x14ac:dyDescent="0.2">
      <c r="A4045" s="18" t="s">
        <v>93</v>
      </c>
      <c r="B4045" s="18" t="s">
        <v>233</v>
      </c>
      <c r="C4045" s="18" t="s">
        <v>237</v>
      </c>
      <c r="D4045" s="18">
        <v>110</v>
      </c>
      <c r="E4045" s="18" t="s">
        <v>54</v>
      </c>
      <c r="F4045" s="18" t="s">
        <v>55</v>
      </c>
      <c r="G4045" s="18">
        <v>261</v>
      </c>
    </row>
    <row r="4046" spans="1:7" x14ac:dyDescent="0.2">
      <c r="A4046" s="18" t="s">
        <v>93</v>
      </c>
      <c r="B4046" s="18" t="s">
        <v>233</v>
      </c>
      <c r="C4046" s="18" t="s">
        <v>237</v>
      </c>
      <c r="D4046" s="18">
        <v>111</v>
      </c>
      <c r="E4046" s="18" t="s">
        <v>56</v>
      </c>
      <c r="F4046" s="18" t="s">
        <v>55</v>
      </c>
      <c r="G4046" s="18">
        <v>696</v>
      </c>
    </row>
    <row r="4047" spans="1:7" x14ac:dyDescent="0.2">
      <c r="A4047" s="18" t="s">
        <v>93</v>
      </c>
      <c r="B4047" s="18" t="s">
        <v>233</v>
      </c>
      <c r="C4047" s="18" t="s">
        <v>237</v>
      </c>
      <c r="D4047" s="18">
        <v>112</v>
      </c>
      <c r="E4047" s="18" t="s">
        <v>57</v>
      </c>
      <c r="F4047" s="18" t="s">
        <v>55</v>
      </c>
      <c r="G4047" s="18">
        <v>326</v>
      </c>
    </row>
    <row r="4048" spans="1:7" x14ac:dyDescent="0.2">
      <c r="A4048" s="18" t="s">
        <v>93</v>
      </c>
      <c r="B4048" s="18" t="s">
        <v>233</v>
      </c>
      <c r="C4048" s="18" t="s">
        <v>237</v>
      </c>
      <c r="D4048" s="18">
        <v>113</v>
      </c>
      <c r="E4048" s="18" t="s">
        <v>73</v>
      </c>
      <c r="F4048" s="18" t="s">
        <v>55</v>
      </c>
      <c r="G4048" s="18">
        <v>816</v>
      </c>
    </row>
    <row r="4049" spans="1:7" x14ac:dyDescent="0.2">
      <c r="A4049" s="18" t="s">
        <v>93</v>
      </c>
      <c r="B4049" s="18" t="s">
        <v>233</v>
      </c>
      <c r="C4049" s="18" t="s">
        <v>237</v>
      </c>
      <c r="D4049" s="18">
        <v>120</v>
      </c>
      <c r="E4049" s="18" t="s">
        <v>58</v>
      </c>
      <c r="F4049" s="18" t="s">
        <v>55</v>
      </c>
      <c r="G4049" s="18">
        <v>615</v>
      </c>
    </row>
    <row r="4050" spans="1:7" x14ac:dyDescent="0.2">
      <c r="A4050" s="18" t="s">
        <v>93</v>
      </c>
      <c r="B4050" s="18" t="s">
        <v>233</v>
      </c>
      <c r="C4050" s="18" t="s">
        <v>237</v>
      </c>
      <c r="D4050" s="18">
        <v>121</v>
      </c>
      <c r="E4050" s="18" t="s">
        <v>59</v>
      </c>
      <c r="F4050" s="18" t="s">
        <v>55</v>
      </c>
      <c r="G4050" s="18">
        <v>1508</v>
      </c>
    </row>
    <row r="4051" spans="1:7" x14ac:dyDescent="0.2">
      <c r="A4051" s="18" t="s">
        <v>93</v>
      </c>
      <c r="B4051" s="18" t="s">
        <v>233</v>
      </c>
      <c r="C4051" s="18" t="s">
        <v>237</v>
      </c>
      <c r="D4051" s="18">
        <v>122</v>
      </c>
      <c r="E4051" s="18" t="s">
        <v>74</v>
      </c>
      <c r="F4051" s="18" t="s">
        <v>55</v>
      </c>
      <c r="G4051" s="18">
        <v>170</v>
      </c>
    </row>
    <row r="4052" spans="1:7" x14ac:dyDescent="0.2">
      <c r="A4052" s="18" t="s">
        <v>93</v>
      </c>
      <c r="B4052" s="18" t="s">
        <v>233</v>
      </c>
      <c r="C4052" s="18" t="s">
        <v>237</v>
      </c>
      <c r="D4052" s="18">
        <v>123</v>
      </c>
      <c r="E4052" s="18" t="s">
        <v>75</v>
      </c>
      <c r="F4052" s="18" t="s">
        <v>55</v>
      </c>
      <c r="G4052" s="18">
        <v>1405</v>
      </c>
    </row>
    <row r="4053" spans="1:7" x14ac:dyDescent="0.2">
      <c r="A4053" s="18" t="s">
        <v>93</v>
      </c>
      <c r="B4053" s="18" t="s">
        <v>233</v>
      </c>
      <c r="C4053" s="18" t="s">
        <v>237</v>
      </c>
      <c r="D4053" s="18">
        <v>13</v>
      </c>
      <c r="E4053" s="18" t="s">
        <v>135</v>
      </c>
      <c r="F4053" s="18" t="s">
        <v>33</v>
      </c>
      <c r="G4053" s="18">
        <v>818</v>
      </c>
    </row>
    <row r="4054" spans="1:7" x14ac:dyDescent="0.2">
      <c r="A4054" s="18" t="s">
        <v>93</v>
      </c>
      <c r="B4054" s="18" t="s">
        <v>233</v>
      </c>
      <c r="C4054" s="18" t="s">
        <v>237</v>
      </c>
      <c r="D4054" s="18">
        <v>130</v>
      </c>
      <c r="E4054" s="18" t="s">
        <v>60</v>
      </c>
      <c r="F4054" s="18" t="s">
        <v>55</v>
      </c>
      <c r="G4054" s="18">
        <v>2449</v>
      </c>
    </row>
    <row r="4055" spans="1:7" x14ac:dyDescent="0.2">
      <c r="A4055" s="18" t="s">
        <v>93</v>
      </c>
      <c r="B4055" s="18" t="s">
        <v>233</v>
      </c>
      <c r="C4055" s="18" t="s">
        <v>237</v>
      </c>
      <c r="D4055" s="18">
        <v>131</v>
      </c>
      <c r="E4055" s="18" t="s">
        <v>61</v>
      </c>
      <c r="F4055" s="18" t="s">
        <v>55</v>
      </c>
      <c r="G4055" s="18">
        <v>25</v>
      </c>
    </row>
    <row r="4056" spans="1:7" x14ac:dyDescent="0.2">
      <c r="A4056" s="18" t="s">
        <v>93</v>
      </c>
      <c r="B4056" s="18" t="s">
        <v>233</v>
      </c>
      <c r="C4056" s="18" t="s">
        <v>237</v>
      </c>
      <c r="D4056" s="18">
        <v>132</v>
      </c>
      <c r="E4056" s="18" t="s">
        <v>46</v>
      </c>
      <c r="F4056" s="18" t="s">
        <v>55</v>
      </c>
      <c r="G4056" s="18">
        <v>913</v>
      </c>
    </row>
    <row r="4057" spans="1:7" x14ac:dyDescent="0.2">
      <c r="A4057" s="18" t="s">
        <v>93</v>
      </c>
      <c r="B4057" s="18" t="s">
        <v>233</v>
      </c>
      <c r="C4057" s="18" t="s">
        <v>237</v>
      </c>
      <c r="D4057" s="18">
        <v>133</v>
      </c>
      <c r="E4057" s="18" t="s">
        <v>62</v>
      </c>
      <c r="F4057" s="18" t="s">
        <v>55</v>
      </c>
      <c r="G4057" s="18">
        <v>386</v>
      </c>
    </row>
    <row r="4058" spans="1:7" x14ac:dyDescent="0.2">
      <c r="A4058" s="18" t="s">
        <v>93</v>
      </c>
      <c r="B4058" s="18" t="s">
        <v>233</v>
      </c>
      <c r="C4058" s="18" t="s">
        <v>237</v>
      </c>
      <c r="D4058" s="18">
        <v>134</v>
      </c>
      <c r="E4058" s="18" t="s">
        <v>76</v>
      </c>
      <c r="F4058" s="18" t="s">
        <v>55</v>
      </c>
      <c r="G4058" s="18">
        <v>646</v>
      </c>
    </row>
    <row r="4059" spans="1:7" x14ac:dyDescent="0.2">
      <c r="A4059" s="18" t="s">
        <v>93</v>
      </c>
      <c r="B4059" s="18" t="s">
        <v>233</v>
      </c>
      <c r="C4059" s="18" t="s">
        <v>237</v>
      </c>
      <c r="D4059" s="18">
        <v>135</v>
      </c>
      <c r="E4059" s="18" t="s">
        <v>79</v>
      </c>
      <c r="F4059" s="18" t="s">
        <v>55</v>
      </c>
      <c r="G4059" s="18">
        <v>140</v>
      </c>
    </row>
    <row r="4060" spans="1:7" x14ac:dyDescent="0.2">
      <c r="A4060" s="18" t="s">
        <v>93</v>
      </c>
      <c r="B4060" s="18" t="s">
        <v>233</v>
      </c>
      <c r="C4060" s="18" t="s">
        <v>237</v>
      </c>
      <c r="D4060" s="18">
        <v>14</v>
      </c>
      <c r="E4060" s="18" t="s">
        <v>75</v>
      </c>
      <c r="F4060" s="18" t="s">
        <v>33</v>
      </c>
      <c r="G4060" s="18">
        <v>10</v>
      </c>
    </row>
    <row r="4061" spans="1:7" x14ac:dyDescent="0.2">
      <c r="A4061" s="18" t="s">
        <v>93</v>
      </c>
      <c r="B4061" s="18" t="s">
        <v>233</v>
      </c>
      <c r="C4061" s="18" t="s">
        <v>237</v>
      </c>
      <c r="D4061" s="18">
        <v>140</v>
      </c>
      <c r="E4061" s="18" t="s">
        <v>63</v>
      </c>
      <c r="F4061" s="18" t="s">
        <v>55</v>
      </c>
      <c r="G4061" s="18">
        <v>148</v>
      </c>
    </row>
    <row r="4062" spans="1:7" x14ac:dyDescent="0.2">
      <c r="A4062" s="18" t="s">
        <v>93</v>
      </c>
      <c r="B4062" s="18" t="s">
        <v>233</v>
      </c>
      <c r="C4062" s="18" t="s">
        <v>237</v>
      </c>
      <c r="D4062" s="18">
        <v>141</v>
      </c>
      <c r="E4062" s="18" t="s">
        <v>64</v>
      </c>
      <c r="F4062" s="18" t="s">
        <v>55</v>
      </c>
      <c r="G4062" s="18">
        <v>2841</v>
      </c>
    </row>
    <row r="4063" spans="1:7" x14ac:dyDescent="0.2">
      <c r="A4063" s="18" t="s">
        <v>93</v>
      </c>
      <c r="B4063" s="18" t="s">
        <v>233</v>
      </c>
      <c r="C4063" s="18" t="s">
        <v>237</v>
      </c>
      <c r="D4063" s="18">
        <v>142</v>
      </c>
      <c r="E4063" s="18" t="s">
        <v>117</v>
      </c>
      <c r="F4063" s="18" t="s">
        <v>55</v>
      </c>
      <c r="G4063" s="18">
        <v>1529</v>
      </c>
    </row>
    <row r="4064" spans="1:7" x14ac:dyDescent="0.2">
      <c r="A4064" s="18" t="s">
        <v>93</v>
      </c>
      <c r="B4064" s="18" t="s">
        <v>233</v>
      </c>
      <c r="C4064" s="18" t="s">
        <v>237</v>
      </c>
      <c r="D4064" s="18">
        <v>143</v>
      </c>
      <c r="E4064" s="18" t="s">
        <v>77</v>
      </c>
      <c r="F4064" s="18" t="s">
        <v>55</v>
      </c>
      <c r="G4064" s="18">
        <v>631</v>
      </c>
    </row>
    <row r="4065" spans="1:7" x14ac:dyDescent="0.2">
      <c r="A4065" s="18" t="s">
        <v>93</v>
      </c>
      <c r="B4065" s="18" t="s">
        <v>233</v>
      </c>
      <c r="C4065" s="18" t="s">
        <v>237</v>
      </c>
      <c r="D4065" s="18">
        <v>144</v>
      </c>
      <c r="E4065" s="18" t="s">
        <v>81</v>
      </c>
      <c r="F4065" s="18" t="s">
        <v>55</v>
      </c>
      <c r="G4065" s="18">
        <v>357</v>
      </c>
    </row>
    <row r="4066" spans="1:7" x14ac:dyDescent="0.2">
      <c r="A4066" s="18" t="s">
        <v>93</v>
      </c>
      <c r="B4066" s="18" t="s">
        <v>233</v>
      </c>
      <c r="C4066" s="18" t="s">
        <v>237</v>
      </c>
      <c r="D4066" s="18">
        <v>15</v>
      </c>
      <c r="E4066" s="18" t="s">
        <v>64</v>
      </c>
      <c r="F4066" s="18" t="s">
        <v>33</v>
      </c>
      <c r="G4066" s="18">
        <v>86</v>
      </c>
    </row>
    <row r="4067" spans="1:7" x14ac:dyDescent="0.2">
      <c r="A4067" s="18" t="s">
        <v>93</v>
      </c>
      <c r="B4067" s="18" t="s">
        <v>233</v>
      </c>
      <c r="C4067" s="18" t="s">
        <v>237</v>
      </c>
      <c r="D4067" s="18">
        <v>20</v>
      </c>
      <c r="E4067" s="18" t="s">
        <v>35</v>
      </c>
      <c r="F4067" s="18" t="s">
        <v>36</v>
      </c>
      <c r="G4067" s="18">
        <v>4315</v>
      </c>
    </row>
    <row r="4068" spans="1:7" x14ac:dyDescent="0.2">
      <c r="A4068" s="18" t="s">
        <v>93</v>
      </c>
      <c r="B4068" s="18" t="s">
        <v>233</v>
      </c>
      <c r="C4068" s="18" t="s">
        <v>237</v>
      </c>
      <c r="D4068" s="18">
        <v>21</v>
      </c>
      <c r="E4068" s="18" t="s">
        <v>37</v>
      </c>
      <c r="F4068" s="18" t="s">
        <v>36</v>
      </c>
      <c r="G4068" s="18">
        <v>3154</v>
      </c>
    </row>
    <row r="4069" spans="1:7" x14ac:dyDescent="0.2">
      <c r="A4069" s="18" t="s">
        <v>93</v>
      </c>
      <c r="B4069" s="18" t="s">
        <v>233</v>
      </c>
      <c r="C4069" s="18" t="s">
        <v>237</v>
      </c>
      <c r="D4069" s="18">
        <v>22</v>
      </c>
      <c r="E4069" s="18" t="s">
        <v>38</v>
      </c>
      <c r="F4069" s="18" t="s">
        <v>36</v>
      </c>
      <c r="G4069" s="18">
        <v>2354</v>
      </c>
    </row>
    <row r="4070" spans="1:7" x14ac:dyDescent="0.2">
      <c r="A4070" s="18" t="s">
        <v>93</v>
      </c>
      <c r="B4070" s="18" t="s">
        <v>233</v>
      </c>
      <c r="C4070" s="18" t="s">
        <v>237</v>
      </c>
      <c r="D4070" s="18">
        <v>23</v>
      </c>
      <c r="E4070" s="18" t="s">
        <v>39</v>
      </c>
      <c r="F4070" s="18" t="s">
        <v>36</v>
      </c>
      <c r="G4070" s="18">
        <v>12106</v>
      </c>
    </row>
    <row r="4071" spans="1:7" x14ac:dyDescent="0.2">
      <c r="A4071" s="18" t="s">
        <v>93</v>
      </c>
      <c r="B4071" s="18" t="s">
        <v>233</v>
      </c>
      <c r="C4071" s="18" t="s">
        <v>237</v>
      </c>
      <c r="D4071" s="18">
        <v>24</v>
      </c>
      <c r="E4071" s="18" t="s">
        <v>64</v>
      </c>
      <c r="F4071" s="18" t="s">
        <v>36</v>
      </c>
      <c r="G4071" s="18">
        <v>1277</v>
      </c>
    </row>
    <row r="4072" spans="1:7" x14ac:dyDescent="0.2">
      <c r="A4072" s="18" t="s">
        <v>93</v>
      </c>
      <c r="B4072" s="18" t="s">
        <v>233</v>
      </c>
      <c r="C4072" s="18" t="s">
        <v>237</v>
      </c>
      <c r="D4072" s="18">
        <v>25</v>
      </c>
      <c r="E4072" s="18" t="s">
        <v>35</v>
      </c>
      <c r="F4072" s="18" t="s">
        <v>36</v>
      </c>
      <c r="G4072" s="18">
        <v>32</v>
      </c>
    </row>
    <row r="4073" spans="1:7" x14ac:dyDescent="0.2">
      <c r="A4073" s="18" t="s">
        <v>93</v>
      </c>
      <c r="B4073" s="18" t="s">
        <v>233</v>
      </c>
      <c r="C4073" s="18" t="s">
        <v>237</v>
      </c>
      <c r="D4073" s="18">
        <v>26</v>
      </c>
      <c r="E4073" s="18" t="s">
        <v>64</v>
      </c>
      <c r="F4073" s="18" t="s">
        <v>36</v>
      </c>
      <c r="G4073" s="18">
        <v>17</v>
      </c>
    </row>
    <row r="4074" spans="1:7" x14ac:dyDescent="0.2">
      <c r="A4074" s="18" t="s">
        <v>93</v>
      </c>
      <c r="B4074" s="18" t="s">
        <v>233</v>
      </c>
      <c r="C4074" s="18" t="s">
        <v>237</v>
      </c>
      <c r="D4074" s="18">
        <v>30</v>
      </c>
      <c r="E4074" s="18" t="s">
        <v>40</v>
      </c>
      <c r="F4074" s="18" t="s">
        <v>36</v>
      </c>
      <c r="G4074" s="18">
        <v>598</v>
      </c>
    </row>
    <row r="4075" spans="1:7" x14ac:dyDescent="0.2">
      <c r="A4075" s="18" t="s">
        <v>93</v>
      </c>
      <c r="B4075" s="18" t="s">
        <v>233</v>
      </c>
      <c r="C4075" s="18" t="s">
        <v>237</v>
      </c>
      <c r="D4075" s="18">
        <v>31</v>
      </c>
      <c r="E4075" s="18" t="s">
        <v>41</v>
      </c>
      <c r="F4075" s="18" t="s">
        <v>36</v>
      </c>
      <c r="G4075" s="18">
        <v>8937</v>
      </c>
    </row>
    <row r="4076" spans="1:7" x14ac:dyDescent="0.2">
      <c r="A4076" s="18" t="s">
        <v>93</v>
      </c>
      <c r="B4076" s="18" t="s">
        <v>233</v>
      </c>
      <c r="C4076" s="18" t="s">
        <v>237</v>
      </c>
      <c r="D4076" s="18">
        <v>32</v>
      </c>
      <c r="E4076" s="18" t="s">
        <v>42</v>
      </c>
      <c r="F4076" s="18" t="s">
        <v>36</v>
      </c>
      <c r="G4076" s="18">
        <v>125</v>
      </c>
    </row>
    <row r="4077" spans="1:7" x14ac:dyDescent="0.2">
      <c r="A4077" s="18" t="s">
        <v>93</v>
      </c>
      <c r="B4077" s="18" t="s">
        <v>233</v>
      </c>
      <c r="C4077" s="18" t="s">
        <v>237</v>
      </c>
      <c r="D4077" s="18">
        <v>33</v>
      </c>
      <c r="E4077" s="18" t="s">
        <v>43</v>
      </c>
      <c r="F4077" s="18" t="s">
        <v>36</v>
      </c>
      <c r="G4077" s="18">
        <v>127</v>
      </c>
    </row>
    <row r="4078" spans="1:7" x14ac:dyDescent="0.2">
      <c r="A4078" s="18" t="s">
        <v>93</v>
      </c>
      <c r="B4078" s="18" t="s">
        <v>233</v>
      </c>
      <c r="C4078" s="18" t="s">
        <v>237</v>
      </c>
      <c r="D4078" s="18">
        <v>34</v>
      </c>
      <c r="E4078" s="18" t="s">
        <v>44</v>
      </c>
      <c r="F4078" s="18" t="s">
        <v>36</v>
      </c>
      <c r="G4078" s="18">
        <v>29</v>
      </c>
    </row>
    <row r="4079" spans="1:7" x14ac:dyDescent="0.2">
      <c r="A4079" s="18" t="s">
        <v>93</v>
      </c>
      <c r="B4079" s="18" t="s">
        <v>233</v>
      </c>
      <c r="C4079" s="18" t="s">
        <v>237</v>
      </c>
      <c r="D4079" s="18">
        <v>35</v>
      </c>
      <c r="E4079" s="18" t="s">
        <v>79</v>
      </c>
      <c r="F4079" s="18" t="s">
        <v>36</v>
      </c>
      <c r="G4079" s="18">
        <v>469</v>
      </c>
    </row>
    <row r="4080" spans="1:7" x14ac:dyDescent="0.2">
      <c r="A4080" s="18" t="s">
        <v>93</v>
      </c>
      <c r="B4080" s="18" t="s">
        <v>233</v>
      </c>
      <c r="C4080" s="18" t="s">
        <v>237</v>
      </c>
      <c r="D4080" s="18">
        <v>36</v>
      </c>
      <c r="E4080" s="18" t="s">
        <v>64</v>
      </c>
      <c r="F4080" s="18" t="s">
        <v>36</v>
      </c>
      <c r="G4080" s="18">
        <v>584</v>
      </c>
    </row>
    <row r="4081" spans="1:7" x14ac:dyDescent="0.2">
      <c r="A4081" s="18" t="s">
        <v>93</v>
      </c>
      <c r="B4081" s="18" t="s">
        <v>233</v>
      </c>
      <c r="C4081" s="18" t="s">
        <v>237</v>
      </c>
      <c r="D4081" s="18">
        <v>40</v>
      </c>
      <c r="E4081" s="18" t="s">
        <v>40</v>
      </c>
      <c r="F4081" s="18" t="s">
        <v>36</v>
      </c>
      <c r="G4081" s="18">
        <v>6</v>
      </c>
    </row>
    <row r="4082" spans="1:7" x14ac:dyDescent="0.2">
      <c r="A4082" s="18" t="s">
        <v>93</v>
      </c>
      <c r="B4082" s="18" t="s">
        <v>233</v>
      </c>
      <c r="C4082" s="18" t="s">
        <v>237</v>
      </c>
      <c r="D4082" s="18">
        <v>41</v>
      </c>
      <c r="E4082" s="18" t="s">
        <v>41</v>
      </c>
      <c r="F4082" s="18" t="s">
        <v>36</v>
      </c>
      <c r="G4082" s="18">
        <v>188</v>
      </c>
    </row>
    <row r="4083" spans="1:7" x14ac:dyDescent="0.2">
      <c r="A4083" s="18" t="s">
        <v>93</v>
      </c>
      <c r="B4083" s="18" t="s">
        <v>233</v>
      </c>
      <c r="C4083" s="18" t="s">
        <v>237</v>
      </c>
      <c r="D4083" s="18">
        <v>42</v>
      </c>
      <c r="E4083" s="18" t="s">
        <v>42</v>
      </c>
      <c r="F4083" s="18" t="s">
        <v>36</v>
      </c>
      <c r="G4083" s="18">
        <v>15</v>
      </c>
    </row>
    <row r="4084" spans="1:7" x14ac:dyDescent="0.2">
      <c r="A4084" s="18" t="s">
        <v>93</v>
      </c>
      <c r="B4084" s="18" t="s">
        <v>233</v>
      </c>
      <c r="C4084" s="18" t="s">
        <v>237</v>
      </c>
      <c r="D4084" s="18">
        <v>43</v>
      </c>
      <c r="E4084" s="18" t="s">
        <v>43</v>
      </c>
      <c r="F4084" s="18" t="s">
        <v>36</v>
      </c>
      <c r="G4084" s="18">
        <v>2</v>
      </c>
    </row>
    <row r="4085" spans="1:7" x14ac:dyDescent="0.2">
      <c r="A4085" s="18" t="s">
        <v>93</v>
      </c>
      <c r="B4085" s="18" t="s">
        <v>233</v>
      </c>
      <c r="C4085" s="18" t="s">
        <v>237</v>
      </c>
      <c r="D4085" s="18">
        <v>44</v>
      </c>
      <c r="E4085" s="18" t="s">
        <v>44</v>
      </c>
      <c r="F4085" s="18" t="s">
        <v>36</v>
      </c>
      <c r="G4085" s="18">
        <v>1</v>
      </c>
    </row>
    <row r="4086" spans="1:7" x14ac:dyDescent="0.2">
      <c r="A4086" s="18" t="s">
        <v>93</v>
      </c>
      <c r="B4086" s="18" t="s">
        <v>233</v>
      </c>
      <c r="C4086" s="18" t="s">
        <v>237</v>
      </c>
      <c r="D4086" s="18">
        <v>45</v>
      </c>
      <c r="E4086" s="18" t="s">
        <v>79</v>
      </c>
      <c r="F4086" s="18" t="s">
        <v>36</v>
      </c>
      <c r="G4086" s="18">
        <v>16</v>
      </c>
    </row>
    <row r="4087" spans="1:7" x14ac:dyDescent="0.2">
      <c r="A4087" s="18" t="s">
        <v>93</v>
      </c>
      <c r="B4087" s="18" t="s">
        <v>233</v>
      </c>
      <c r="C4087" s="18" t="s">
        <v>237</v>
      </c>
      <c r="D4087" s="18">
        <v>46</v>
      </c>
      <c r="E4087" s="18" t="s">
        <v>64</v>
      </c>
      <c r="F4087" s="18" t="s">
        <v>36</v>
      </c>
      <c r="G4087" s="18">
        <v>25</v>
      </c>
    </row>
    <row r="4088" spans="1:7" x14ac:dyDescent="0.2">
      <c r="A4088" s="18" t="s">
        <v>93</v>
      </c>
      <c r="B4088" s="18" t="s">
        <v>233</v>
      </c>
      <c r="C4088" s="18" t="s">
        <v>237</v>
      </c>
      <c r="D4088" s="18">
        <v>50</v>
      </c>
      <c r="E4088" s="18" t="s">
        <v>40</v>
      </c>
      <c r="F4088" s="18" t="s">
        <v>36</v>
      </c>
      <c r="G4088" s="18">
        <v>17</v>
      </c>
    </row>
    <row r="4089" spans="1:7" x14ac:dyDescent="0.2">
      <c r="A4089" s="18" t="s">
        <v>93</v>
      </c>
      <c r="B4089" s="18" t="s">
        <v>233</v>
      </c>
      <c r="C4089" s="18" t="s">
        <v>237</v>
      </c>
      <c r="D4089" s="18">
        <v>51</v>
      </c>
      <c r="E4089" s="18" t="s">
        <v>41</v>
      </c>
      <c r="F4089" s="18" t="s">
        <v>36</v>
      </c>
      <c r="G4089" s="18">
        <v>240</v>
      </c>
    </row>
    <row r="4090" spans="1:7" x14ac:dyDescent="0.2">
      <c r="A4090" s="18" t="s">
        <v>93</v>
      </c>
      <c r="B4090" s="18" t="s">
        <v>233</v>
      </c>
      <c r="C4090" s="18" t="s">
        <v>237</v>
      </c>
      <c r="D4090" s="18">
        <v>52</v>
      </c>
      <c r="E4090" s="18" t="s">
        <v>42</v>
      </c>
      <c r="F4090" s="18" t="s">
        <v>36</v>
      </c>
      <c r="G4090" s="18">
        <v>6</v>
      </c>
    </row>
    <row r="4091" spans="1:7" x14ac:dyDescent="0.2">
      <c r="A4091" s="18" t="s">
        <v>93</v>
      </c>
      <c r="B4091" s="18" t="s">
        <v>233</v>
      </c>
      <c r="C4091" s="18" t="s">
        <v>237</v>
      </c>
      <c r="D4091" s="18">
        <v>53</v>
      </c>
      <c r="E4091" s="18" t="s">
        <v>43</v>
      </c>
      <c r="F4091" s="18" t="s">
        <v>36</v>
      </c>
      <c r="G4091" s="18">
        <v>25</v>
      </c>
    </row>
    <row r="4092" spans="1:7" x14ac:dyDescent="0.2">
      <c r="A4092" s="18" t="s">
        <v>93</v>
      </c>
      <c r="B4092" s="18" t="s">
        <v>233</v>
      </c>
      <c r="C4092" s="18" t="s">
        <v>237</v>
      </c>
      <c r="D4092" s="18">
        <v>54</v>
      </c>
      <c r="E4092" s="18" t="s">
        <v>44</v>
      </c>
      <c r="F4092" s="18" t="s">
        <v>36</v>
      </c>
      <c r="G4092" s="18">
        <v>4</v>
      </c>
    </row>
    <row r="4093" spans="1:7" x14ac:dyDescent="0.2">
      <c r="A4093" s="18" t="s">
        <v>93</v>
      </c>
      <c r="B4093" s="18" t="s">
        <v>233</v>
      </c>
      <c r="C4093" s="18" t="s">
        <v>237</v>
      </c>
      <c r="D4093" s="18">
        <v>55</v>
      </c>
      <c r="E4093" s="18" t="s">
        <v>79</v>
      </c>
      <c r="F4093" s="18" t="s">
        <v>36</v>
      </c>
      <c r="G4093" s="18">
        <v>27</v>
      </c>
    </row>
    <row r="4094" spans="1:7" x14ac:dyDescent="0.2">
      <c r="A4094" s="18" t="s">
        <v>93</v>
      </c>
      <c r="B4094" s="18" t="s">
        <v>233</v>
      </c>
      <c r="C4094" s="18" t="s">
        <v>237</v>
      </c>
      <c r="D4094" s="18">
        <v>56</v>
      </c>
      <c r="E4094" s="18" t="s">
        <v>64</v>
      </c>
      <c r="F4094" s="18" t="s">
        <v>36</v>
      </c>
      <c r="G4094" s="18">
        <v>83</v>
      </c>
    </row>
    <row r="4095" spans="1:7" x14ac:dyDescent="0.2">
      <c r="A4095" s="18" t="s">
        <v>93</v>
      </c>
      <c r="B4095" s="18" t="s">
        <v>233</v>
      </c>
      <c r="C4095" s="18" t="s">
        <v>237</v>
      </c>
      <c r="D4095" s="18">
        <v>60</v>
      </c>
      <c r="E4095" s="18" t="s">
        <v>40</v>
      </c>
      <c r="F4095" s="18" t="s">
        <v>36</v>
      </c>
      <c r="G4095" s="18">
        <v>4</v>
      </c>
    </row>
    <row r="4096" spans="1:7" x14ac:dyDescent="0.2">
      <c r="A4096" s="18" t="s">
        <v>93</v>
      </c>
      <c r="B4096" s="18" t="s">
        <v>233</v>
      </c>
      <c r="C4096" s="18" t="s">
        <v>237</v>
      </c>
      <c r="D4096" s="18">
        <v>61</v>
      </c>
      <c r="E4096" s="18" t="s">
        <v>41</v>
      </c>
      <c r="F4096" s="18" t="s">
        <v>36</v>
      </c>
      <c r="G4096" s="18">
        <v>47</v>
      </c>
    </row>
    <row r="4097" spans="1:7" x14ac:dyDescent="0.2">
      <c r="A4097" s="18" t="s">
        <v>93</v>
      </c>
      <c r="B4097" s="18" t="s">
        <v>233</v>
      </c>
      <c r="C4097" s="18" t="s">
        <v>237</v>
      </c>
      <c r="D4097" s="18">
        <v>63</v>
      </c>
      <c r="E4097" s="18" t="s">
        <v>43</v>
      </c>
      <c r="F4097" s="18" t="s">
        <v>36</v>
      </c>
      <c r="G4097" s="18">
        <v>1</v>
      </c>
    </row>
    <row r="4098" spans="1:7" x14ac:dyDescent="0.2">
      <c r="A4098" s="18" t="s">
        <v>93</v>
      </c>
      <c r="B4098" s="18" t="s">
        <v>233</v>
      </c>
      <c r="C4098" s="18" t="s">
        <v>237</v>
      </c>
      <c r="D4098" s="18">
        <v>64</v>
      </c>
      <c r="E4098" s="18" t="s">
        <v>44</v>
      </c>
      <c r="F4098" s="18" t="s">
        <v>36</v>
      </c>
      <c r="G4098" s="18">
        <v>1</v>
      </c>
    </row>
    <row r="4099" spans="1:7" x14ac:dyDescent="0.2">
      <c r="A4099" s="18" t="s">
        <v>93</v>
      </c>
      <c r="B4099" s="18" t="s">
        <v>233</v>
      </c>
      <c r="C4099" s="18" t="s">
        <v>237</v>
      </c>
      <c r="D4099" s="18">
        <v>65</v>
      </c>
      <c r="E4099" s="18" t="s">
        <v>79</v>
      </c>
      <c r="F4099" s="18" t="s">
        <v>36</v>
      </c>
      <c r="G4099" s="18">
        <v>5</v>
      </c>
    </row>
    <row r="4100" spans="1:7" x14ac:dyDescent="0.2">
      <c r="A4100" s="18" t="s">
        <v>93</v>
      </c>
      <c r="B4100" s="18" t="s">
        <v>233</v>
      </c>
      <c r="C4100" s="18" t="s">
        <v>237</v>
      </c>
      <c r="D4100" s="18">
        <v>66</v>
      </c>
      <c r="E4100" s="18" t="s">
        <v>64</v>
      </c>
      <c r="F4100" s="18" t="s">
        <v>36</v>
      </c>
      <c r="G4100" s="18">
        <v>6</v>
      </c>
    </row>
    <row r="4101" spans="1:7" x14ac:dyDescent="0.2">
      <c r="A4101" s="18" t="s">
        <v>93</v>
      </c>
      <c r="B4101" s="18" t="s">
        <v>233</v>
      </c>
      <c r="C4101" s="18" t="s">
        <v>237</v>
      </c>
      <c r="D4101" s="18">
        <v>70</v>
      </c>
      <c r="E4101" s="18" t="s">
        <v>40</v>
      </c>
      <c r="F4101" s="18" t="s">
        <v>36</v>
      </c>
      <c r="G4101" s="18">
        <v>150</v>
      </c>
    </row>
    <row r="4102" spans="1:7" x14ac:dyDescent="0.2">
      <c r="A4102" s="18" t="s">
        <v>93</v>
      </c>
      <c r="B4102" s="18" t="s">
        <v>233</v>
      </c>
      <c r="C4102" s="18" t="s">
        <v>237</v>
      </c>
      <c r="D4102" s="18">
        <v>71</v>
      </c>
      <c r="E4102" s="18" t="s">
        <v>41</v>
      </c>
      <c r="F4102" s="18" t="s">
        <v>36</v>
      </c>
      <c r="G4102" s="18">
        <v>3569</v>
      </c>
    </row>
    <row r="4103" spans="1:7" x14ac:dyDescent="0.2">
      <c r="A4103" s="18" t="s">
        <v>93</v>
      </c>
      <c r="B4103" s="18" t="s">
        <v>233</v>
      </c>
      <c r="C4103" s="18" t="s">
        <v>237</v>
      </c>
      <c r="D4103" s="18">
        <v>72</v>
      </c>
      <c r="E4103" s="18" t="s">
        <v>42</v>
      </c>
      <c r="F4103" s="18" t="s">
        <v>36</v>
      </c>
      <c r="G4103" s="18">
        <v>59</v>
      </c>
    </row>
    <row r="4104" spans="1:7" x14ac:dyDescent="0.2">
      <c r="A4104" s="18" t="s">
        <v>93</v>
      </c>
      <c r="B4104" s="18" t="s">
        <v>233</v>
      </c>
      <c r="C4104" s="18" t="s">
        <v>237</v>
      </c>
      <c r="D4104" s="18">
        <v>73</v>
      </c>
      <c r="E4104" s="18" t="s">
        <v>43</v>
      </c>
      <c r="F4104" s="18" t="s">
        <v>36</v>
      </c>
      <c r="G4104" s="18">
        <v>22</v>
      </c>
    </row>
    <row r="4105" spans="1:7" x14ac:dyDescent="0.2">
      <c r="A4105" s="18" t="s">
        <v>93</v>
      </c>
      <c r="B4105" s="18" t="s">
        <v>233</v>
      </c>
      <c r="C4105" s="18" t="s">
        <v>237</v>
      </c>
      <c r="D4105" s="18">
        <v>74</v>
      </c>
      <c r="E4105" s="18" t="s">
        <v>44</v>
      </c>
      <c r="F4105" s="18" t="s">
        <v>36</v>
      </c>
      <c r="G4105" s="18">
        <v>7</v>
      </c>
    </row>
    <row r="4106" spans="1:7" x14ac:dyDescent="0.2">
      <c r="A4106" s="18" t="s">
        <v>93</v>
      </c>
      <c r="B4106" s="18" t="s">
        <v>233</v>
      </c>
      <c r="C4106" s="18" t="s">
        <v>237</v>
      </c>
      <c r="D4106" s="18">
        <v>75</v>
      </c>
      <c r="E4106" s="18" t="s">
        <v>79</v>
      </c>
      <c r="F4106" s="18" t="s">
        <v>36</v>
      </c>
      <c r="G4106" s="18">
        <v>252</v>
      </c>
    </row>
    <row r="4107" spans="1:7" x14ac:dyDescent="0.2">
      <c r="A4107" s="18" t="s">
        <v>93</v>
      </c>
      <c r="B4107" s="18" t="s">
        <v>233</v>
      </c>
      <c r="C4107" s="18" t="s">
        <v>237</v>
      </c>
      <c r="D4107" s="18">
        <v>76</v>
      </c>
      <c r="E4107" s="18" t="s">
        <v>64</v>
      </c>
      <c r="F4107" s="18" t="s">
        <v>36</v>
      </c>
      <c r="G4107" s="18">
        <v>328</v>
      </c>
    </row>
    <row r="4108" spans="1:7" x14ac:dyDescent="0.2">
      <c r="A4108" s="18" t="s">
        <v>93</v>
      </c>
      <c r="B4108" s="18" t="s">
        <v>233</v>
      </c>
      <c r="C4108" s="18" t="s">
        <v>237</v>
      </c>
      <c r="D4108" s="18">
        <v>80</v>
      </c>
      <c r="E4108" s="18" t="s">
        <v>168</v>
      </c>
      <c r="F4108" s="18" t="s">
        <v>36</v>
      </c>
      <c r="G4108" s="18">
        <v>304</v>
      </c>
    </row>
    <row r="4109" spans="1:7" x14ac:dyDescent="0.2">
      <c r="A4109" s="18" t="s">
        <v>93</v>
      </c>
      <c r="B4109" s="18" t="s">
        <v>233</v>
      </c>
      <c r="C4109" s="18" t="s">
        <v>237</v>
      </c>
      <c r="D4109" s="18">
        <v>81</v>
      </c>
      <c r="E4109" s="18" t="s">
        <v>46</v>
      </c>
      <c r="F4109" s="18" t="s">
        <v>36</v>
      </c>
      <c r="G4109" s="18">
        <v>1348</v>
      </c>
    </row>
    <row r="4110" spans="1:7" x14ac:dyDescent="0.2">
      <c r="A4110" s="18" t="s">
        <v>93</v>
      </c>
      <c r="B4110" s="18" t="s">
        <v>233</v>
      </c>
      <c r="C4110" s="18" t="s">
        <v>237</v>
      </c>
      <c r="D4110" s="18">
        <v>82</v>
      </c>
      <c r="E4110" s="18" t="s">
        <v>47</v>
      </c>
      <c r="F4110" s="18" t="s">
        <v>36</v>
      </c>
      <c r="G4110" s="18">
        <v>685</v>
      </c>
    </row>
    <row r="4111" spans="1:7" x14ac:dyDescent="0.2">
      <c r="A4111" s="18" t="s">
        <v>93</v>
      </c>
      <c r="B4111" s="18" t="s">
        <v>233</v>
      </c>
      <c r="C4111" s="18" t="s">
        <v>237</v>
      </c>
      <c r="D4111" s="18">
        <v>83</v>
      </c>
      <c r="E4111" s="18" t="s">
        <v>48</v>
      </c>
      <c r="F4111" s="18" t="s">
        <v>36</v>
      </c>
      <c r="G4111" s="18">
        <v>2668</v>
      </c>
    </row>
    <row r="4112" spans="1:7" x14ac:dyDescent="0.2">
      <c r="A4112" s="18" t="s">
        <v>93</v>
      </c>
      <c r="B4112" s="18" t="s">
        <v>233</v>
      </c>
      <c r="C4112" s="18" t="s">
        <v>237</v>
      </c>
      <c r="D4112" s="18">
        <v>84</v>
      </c>
      <c r="E4112" s="18" t="s">
        <v>49</v>
      </c>
      <c r="F4112" s="18" t="s">
        <v>36</v>
      </c>
      <c r="G4112" s="18">
        <v>169</v>
      </c>
    </row>
    <row r="4113" spans="1:7" x14ac:dyDescent="0.2">
      <c r="A4113" s="18" t="s">
        <v>93</v>
      </c>
      <c r="B4113" s="18" t="s">
        <v>233</v>
      </c>
      <c r="C4113" s="18" t="s">
        <v>237</v>
      </c>
      <c r="D4113" s="18">
        <v>85</v>
      </c>
      <c r="E4113" s="18" t="s">
        <v>64</v>
      </c>
      <c r="F4113" s="18" t="s">
        <v>36</v>
      </c>
      <c r="G4113" s="18">
        <v>272</v>
      </c>
    </row>
    <row r="4114" spans="1:7" x14ac:dyDescent="0.2">
      <c r="A4114" s="18" t="s">
        <v>93</v>
      </c>
      <c r="B4114" s="18" t="s">
        <v>233</v>
      </c>
      <c r="C4114" s="18" t="s">
        <v>237</v>
      </c>
      <c r="D4114" s="18">
        <v>90</v>
      </c>
      <c r="E4114" s="18" t="s">
        <v>169</v>
      </c>
      <c r="F4114" s="18" t="s">
        <v>36</v>
      </c>
      <c r="G4114" s="18">
        <v>154</v>
      </c>
    </row>
    <row r="4115" spans="1:7" x14ac:dyDescent="0.2">
      <c r="A4115" s="18" t="s">
        <v>93</v>
      </c>
      <c r="B4115" s="18" t="s">
        <v>233</v>
      </c>
      <c r="C4115" s="18" t="s">
        <v>237</v>
      </c>
      <c r="D4115" s="18">
        <v>91</v>
      </c>
      <c r="E4115" s="18" t="s">
        <v>51</v>
      </c>
      <c r="F4115" s="18" t="s">
        <v>36</v>
      </c>
      <c r="G4115" s="18">
        <v>88</v>
      </c>
    </row>
    <row r="4116" spans="1:7" x14ac:dyDescent="0.2">
      <c r="A4116" s="18" t="s">
        <v>93</v>
      </c>
      <c r="B4116" s="18" t="s">
        <v>233</v>
      </c>
      <c r="C4116" s="18" t="s">
        <v>237</v>
      </c>
      <c r="D4116" s="18">
        <v>92</v>
      </c>
      <c r="E4116" s="18" t="s">
        <v>170</v>
      </c>
      <c r="F4116" s="18" t="s">
        <v>36</v>
      </c>
      <c r="G4116" s="18">
        <v>7</v>
      </c>
    </row>
    <row r="4117" spans="1:7" x14ac:dyDescent="0.2">
      <c r="A4117" s="18" t="s">
        <v>93</v>
      </c>
      <c r="B4117" s="18" t="s">
        <v>233</v>
      </c>
      <c r="C4117" s="18" t="s">
        <v>237</v>
      </c>
      <c r="D4117" s="18">
        <v>93</v>
      </c>
      <c r="E4117" s="18" t="s">
        <v>75</v>
      </c>
      <c r="F4117" s="18" t="s">
        <v>36</v>
      </c>
      <c r="G4117" s="18">
        <v>7</v>
      </c>
    </row>
    <row r="4118" spans="1:7" x14ac:dyDescent="0.2">
      <c r="A4118" s="18" t="s">
        <v>93</v>
      </c>
      <c r="B4118" s="18" t="s">
        <v>233</v>
      </c>
      <c r="C4118" s="18" t="s">
        <v>237</v>
      </c>
      <c r="D4118" s="18">
        <v>94</v>
      </c>
      <c r="E4118" s="18" t="s">
        <v>80</v>
      </c>
      <c r="F4118" s="18" t="s">
        <v>36</v>
      </c>
      <c r="G4118" s="18">
        <v>79</v>
      </c>
    </row>
    <row r="4119" spans="1:7" x14ac:dyDescent="0.2">
      <c r="A4119" s="18" t="s">
        <v>93</v>
      </c>
      <c r="B4119" s="18" t="s">
        <v>233</v>
      </c>
      <c r="C4119" s="18" t="s">
        <v>237</v>
      </c>
      <c r="D4119" s="18">
        <v>95</v>
      </c>
      <c r="E4119" s="18" t="s">
        <v>64</v>
      </c>
      <c r="F4119" s="18" t="s">
        <v>36</v>
      </c>
      <c r="G4119" s="18">
        <v>151</v>
      </c>
    </row>
    <row r="4120" spans="1:7" x14ac:dyDescent="0.2">
      <c r="A4120" s="18" t="s">
        <v>93</v>
      </c>
      <c r="B4120" s="18" t="s">
        <v>238</v>
      </c>
      <c r="C4120" s="18" t="s">
        <v>239</v>
      </c>
      <c r="D4120" s="18">
        <v>10</v>
      </c>
      <c r="E4120" s="18" t="s">
        <v>32</v>
      </c>
      <c r="F4120" s="18" t="s">
        <v>33</v>
      </c>
      <c r="G4120" s="18">
        <v>463</v>
      </c>
    </row>
    <row r="4121" spans="1:7" x14ac:dyDescent="0.2">
      <c r="A4121" s="18" t="s">
        <v>93</v>
      </c>
      <c r="B4121" s="18" t="s">
        <v>238</v>
      </c>
      <c r="C4121" s="18" t="s">
        <v>239</v>
      </c>
      <c r="D4121" s="18">
        <v>100</v>
      </c>
      <c r="E4121" s="18" t="s">
        <v>167</v>
      </c>
      <c r="F4121" s="18" t="s">
        <v>36</v>
      </c>
      <c r="G4121" s="18">
        <v>4096</v>
      </c>
    </row>
    <row r="4122" spans="1:7" x14ac:dyDescent="0.2">
      <c r="A4122" s="18" t="s">
        <v>93</v>
      </c>
      <c r="B4122" s="18" t="s">
        <v>238</v>
      </c>
      <c r="C4122" s="18" t="s">
        <v>239</v>
      </c>
      <c r="D4122" s="18">
        <v>11</v>
      </c>
      <c r="E4122" s="18" t="s">
        <v>134</v>
      </c>
      <c r="F4122" s="18" t="s">
        <v>33</v>
      </c>
      <c r="G4122" s="18">
        <v>180</v>
      </c>
    </row>
    <row r="4123" spans="1:7" x14ac:dyDescent="0.2">
      <c r="A4123" s="18" t="s">
        <v>93</v>
      </c>
      <c r="B4123" s="18" t="s">
        <v>238</v>
      </c>
      <c r="C4123" s="18" t="s">
        <v>239</v>
      </c>
      <c r="D4123" s="18">
        <v>110</v>
      </c>
      <c r="E4123" s="18" t="s">
        <v>54</v>
      </c>
      <c r="F4123" s="18" t="s">
        <v>55</v>
      </c>
      <c r="G4123" s="18">
        <v>212</v>
      </c>
    </row>
    <row r="4124" spans="1:7" x14ac:dyDescent="0.2">
      <c r="A4124" s="18" t="s">
        <v>93</v>
      </c>
      <c r="B4124" s="18" t="s">
        <v>238</v>
      </c>
      <c r="C4124" s="18" t="s">
        <v>239</v>
      </c>
      <c r="D4124" s="18">
        <v>111</v>
      </c>
      <c r="E4124" s="18" t="s">
        <v>56</v>
      </c>
      <c r="F4124" s="18" t="s">
        <v>55</v>
      </c>
      <c r="G4124" s="18">
        <v>650</v>
      </c>
    </row>
    <row r="4125" spans="1:7" x14ac:dyDescent="0.2">
      <c r="A4125" s="18" t="s">
        <v>93</v>
      </c>
      <c r="B4125" s="18" t="s">
        <v>238</v>
      </c>
      <c r="C4125" s="18" t="s">
        <v>239</v>
      </c>
      <c r="D4125" s="18">
        <v>112</v>
      </c>
      <c r="E4125" s="18" t="s">
        <v>57</v>
      </c>
      <c r="F4125" s="18" t="s">
        <v>55</v>
      </c>
      <c r="G4125" s="18">
        <v>313</v>
      </c>
    </row>
    <row r="4126" spans="1:7" x14ac:dyDescent="0.2">
      <c r="A4126" s="18" t="s">
        <v>93</v>
      </c>
      <c r="B4126" s="18" t="s">
        <v>238</v>
      </c>
      <c r="C4126" s="18" t="s">
        <v>239</v>
      </c>
      <c r="D4126" s="18">
        <v>113</v>
      </c>
      <c r="E4126" s="18" t="s">
        <v>73</v>
      </c>
      <c r="F4126" s="18" t="s">
        <v>55</v>
      </c>
      <c r="G4126" s="18">
        <v>782</v>
      </c>
    </row>
    <row r="4127" spans="1:7" x14ac:dyDescent="0.2">
      <c r="A4127" s="18" t="s">
        <v>93</v>
      </c>
      <c r="B4127" s="18" t="s">
        <v>238</v>
      </c>
      <c r="C4127" s="18" t="s">
        <v>239</v>
      </c>
      <c r="D4127" s="18">
        <v>120</v>
      </c>
      <c r="E4127" s="18" t="s">
        <v>58</v>
      </c>
      <c r="F4127" s="18" t="s">
        <v>55</v>
      </c>
      <c r="G4127" s="18">
        <v>532</v>
      </c>
    </row>
    <row r="4128" spans="1:7" x14ac:dyDescent="0.2">
      <c r="A4128" s="18" t="s">
        <v>93</v>
      </c>
      <c r="B4128" s="18" t="s">
        <v>238</v>
      </c>
      <c r="C4128" s="18" t="s">
        <v>239</v>
      </c>
      <c r="D4128" s="18">
        <v>121</v>
      </c>
      <c r="E4128" s="18" t="s">
        <v>59</v>
      </c>
      <c r="F4128" s="18" t="s">
        <v>55</v>
      </c>
      <c r="G4128" s="18">
        <v>1415</v>
      </c>
    </row>
    <row r="4129" spans="1:7" x14ac:dyDescent="0.2">
      <c r="A4129" s="18" t="s">
        <v>93</v>
      </c>
      <c r="B4129" s="18" t="s">
        <v>238</v>
      </c>
      <c r="C4129" s="18" t="s">
        <v>239</v>
      </c>
      <c r="D4129" s="18">
        <v>122</v>
      </c>
      <c r="E4129" s="18" t="s">
        <v>74</v>
      </c>
      <c r="F4129" s="18" t="s">
        <v>55</v>
      </c>
      <c r="G4129" s="18">
        <v>126</v>
      </c>
    </row>
    <row r="4130" spans="1:7" x14ac:dyDescent="0.2">
      <c r="A4130" s="18" t="s">
        <v>93</v>
      </c>
      <c r="B4130" s="18" t="s">
        <v>238</v>
      </c>
      <c r="C4130" s="18" t="s">
        <v>239</v>
      </c>
      <c r="D4130" s="18">
        <v>123</v>
      </c>
      <c r="E4130" s="18" t="s">
        <v>75</v>
      </c>
      <c r="F4130" s="18" t="s">
        <v>55</v>
      </c>
      <c r="G4130" s="18">
        <v>1189</v>
      </c>
    </row>
    <row r="4131" spans="1:7" x14ac:dyDescent="0.2">
      <c r="A4131" s="18" t="s">
        <v>93</v>
      </c>
      <c r="B4131" s="18" t="s">
        <v>238</v>
      </c>
      <c r="C4131" s="18" t="s">
        <v>239</v>
      </c>
      <c r="D4131" s="18">
        <v>13</v>
      </c>
      <c r="E4131" s="18" t="s">
        <v>135</v>
      </c>
      <c r="F4131" s="18" t="s">
        <v>33</v>
      </c>
      <c r="G4131" s="18">
        <v>762</v>
      </c>
    </row>
    <row r="4132" spans="1:7" x14ac:dyDescent="0.2">
      <c r="A4132" s="18" t="s">
        <v>93</v>
      </c>
      <c r="B4132" s="18" t="s">
        <v>238</v>
      </c>
      <c r="C4132" s="18" t="s">
        <v>239</v>
      </c>
      <c r="D4132" s="18">
        <v>130</v>
      </c>
      <c r="E4132" s="18" t="s">
        <v>60</v>
      </c>
      <c r="F4132" s="18" t="s">
        <v>55</v>
      </c>
      <c r="G4132" s="18">
        <v>2783</v>
      </c>
    </row>
    <row r="4133" spans="1:7" x14ac:dyDescent="0.2">
      <c r="A4133" s="18" t="s">
        <v>93</v>
      </c>
      <c r="B4133" s="18" t="s">
        <v>238</v>
      </c>
      <c r="C4133" s="18" t="s">
        <v>239</v>
      </c>
      <c r="D4133" s="18">
        <v>131</v>
      </c>
      <c r="E4133" s="18" t="s">
        <v>61</v>
      </c>
      <c r="F4133" s="18" t="s">
        <v>55</v>
      </c>
      <c r="G4133" s="18">
        <v>27</v>
      </c>
    </row>
    <row r="4134" spans="1:7" x14ac:dyDescent="0.2">
      <c r="A4134" s="18" t="s">
        <v>93</v>
      </c>
      <c r="B4134" s="18" t="s">
        <v>238</v>
      </c>
      <c r="C4134" s="18" t="s">
        <v>239</v>
      </c>
      <c r="D4134" s="18">
        <v>132</v>
      </c>
      <c r="E4134" s="18" t="s">
        <v>46</v>
      </c>
      <c r="F4134" s="18" t="s">
        <v>55</v>
      </c>
      <c r="G4134" s="18">
        <v>822</v>
      </c>
    </row>
    <row r="4135" spans="1:7" x14ac:dyDescent="0.2">
      <c r="A4135" s="18" t="s">
        <v>93</v>
      </c>
      <c r="B4135" s="18" t="s">
        <v>238</v>
      </c>
      <c r="C4135" s="18" t="s">
        <v>239</v>
      </c>
      <c r="D4135" s="18">
        <v>133</v>
      </c>
      <c r="E4135" s="18" t="s">
        <v>62</v>
      </c>
      <c r="F4135" s="18" t="s">
        <v>55</v>
      </c>
      <c r="G4135" s="18">
        <v>403</v>
      </c>
    </row>
    <row r="4136" spans="1:7" x14ac:dyDescent="0.2">
      <c r="A4136" s="18" t="s">
        <v>93</v>
      </c>
      <c r="B4136" s="18" t="s">
        <v>238</v>
      </c>
      <c r="C4136" s="18" t="s">
        <v>239</v>
      </c>
      <c r="D4136" s="18">
        <v>134</v>
      </c>
      <c r="E4136" s="18" t="s">
        <v>76</v>
      </c>
      <c r="F4136" s="18" t="s">
        <v>55</v>
      </c>
      <c r="G4136" s="18">
        <v>593</v>
      </c>
    </row>
    <row r="4137" spans="1:7" x14ac:dyDescent="0.2">
      <c r="A4137" s="18" t="s">
        <v>93</v>
      </c>
      <c r="B4137" s="18" t="s">
        <v>238</v>
      </c>
      <c r="C4137" s="18" t="s">
        <v>239</v>
      </c>
      <c r="D4137" s="18">
        <v>135</v>
      </c>
      <c r="E4137" s="18" t="s">
        <v>79</v>
      </c>
      <c r="F4137" s="18" t="s">
        <v>55</v>
      </c>
      <c r="G4137" s="18">
        <v>94</v>
      </c>
    </row>
    <row r="4138" spans="1:7" x14ac:dyDescent="0.2">
      <c r="A4138" s="18" t="s">
        <v>93</v>
      </c>
      <c r="B4138" s="18" t="s">
        <v>238</v>
      </c>
      <c r="C4138" s="18" t="s">
        <v>239</v>
      </c>
      <c r="D4138" s="18">
        <v>14</v>
      </c>
      <c r="E4138" s="18" t="s">
        <v>75</v>
      </c>
      <c r="F4138" s="18" t="s">
        <v>33</v>
      </c>
      <c r="G4138" s="18">
        <v>6</v>
      </c>
    </row>
    <row r="4139" spans="1:7" x14ac:dyDescent="0.2">
      <c r="A4139" s="18" t="s">
        <v>93</v>
      </c>
      <c r="B4139" s="18" t="s">
        <v>238</v>
      </c>
      <c r="C4139" s="18" t="s">
        <v>239</v>
      </c>
      <c r="D4139" s="18">
        <v>140</v>
      </c>
      <c r="E4139" s="18" t="s">
        <v>63</v>
      </c>
      <c r="F4139" s="18" t="s">
        <v>55</v>
      </c>
      <c r="G4139" s="18">
        <v>169</v>
      </c>
    </row>
    <row r="4140" spans="1:7" x14ac:dyDescent="0.2">
      <c r="A4140" s="18" t="s">
        <v>93</v>
      </c>
      <c r="B4140" s="18" t="s">
        <v>238</v>
      </c>
      <c r="C4140" s="18" t="s">
        <v>239</v>
      </c>
      <c r="D4140" s="18">
        <v>141</v>
      </c>
      <c r="E4140" s="18" t="s">
        <v>64</v>
      </c>
      <c r="F4140" s="18" t="s">
        <v>55</v>
      </c>
      <c r="G4140" s="18">
        <v>2595</v>
      </c>
    </row>
    <row r="4141" spans="1:7" x14ac:dyDescent="0.2">
      <c r="A4141" s="18" t="s">
        <v>93</v>
      </c>
      <c r="B4141" s="18" t="s">
        <v>238</v>
      </c>
      <c r="C4141" s="18" t="s">
        <v>239</v>
      </c>
      <c r="D4141" s="18">
        <v>142</v>
      </c>
      <c r="E4141" s="18" t="s">
        <v>117</v>
      </c>
      <c r="F4141" s="18" t="s">
        <v>55</v>
      </c>
      <c r="G4141" s="18">
        <v>1483</v>
      </c>
    </row>
    <row r="4142" spans="1:7" x14ac:dyDescent="0.2">
      <c r="A4142" s="18" t="s">
        <v>93</v>
      </c>
      <c r="B4142" s="18" t="s">
        <v>238</v>
      </c>
      <c r="C4142" s="18" t="s">
        <v>239</v>
      </c>
      <c r="D4142" s="18">
        <v>143</v>
      </c>
      <c r="E4142" s="18" t="s">
        <v>77</v>
      </c>
      <c r="F4142" s="18" t="s">
        <v>55</v>
      </c>
      <c r="G4142" s="18">
        <v>499</v>
      </c>
    </row>
    <row r="4143" spans="1:7" x14ac:dyDescent="0.2">
      <c r="A4143" s="18" t="s">
        <v>93</v>
      </c>
      <c r="B4143" s="18" t="s">
        <v>238</v>
      </c>
      <c r="C4143" s="18" t="s">
        <v>239</v>
      </c>
      <c r="D4143" s="18">
        <v>144</v>
      </c>
      <c r="E4143" s="18" t="s">
        <v>81</v>
      </c>
      <c r="F4143" s="18" t="s">
        <v>55</v>
      </c>
      <c r="G4143" s="18">
        <v>283</v>
      </c>
    </row>
    <row r="4144" spans="1:7" x14ac:dyDescent="0.2">
      <c r="A4144" s="18" t="s">
        <v>93</v>
      </c>
      <c r="B4144" s="18" t="s">
        <v>238</v>
      </c>
      <c r="C4144" s="18" t="s">
        <v>239</v>
      </c>
      <c r="D4144" s="18">
        <v>15</v>
      </c>
      <c r="E4144" s="18" t="s">
        <v>64</v>
      </c>
      <c r="F4144" s="18" t="s">
        <v>33</v>
      </c>
      <c r="G4144" s="18">
        <v>96</v>
      </c>
    </row>
    <row r="4145" spans="1:7" x14ac:dyDescent="0.2">
      <c r="A4145" s="18" t="s">
        <v>93</v>
      </c>
      <c r="B4145" s="18" t="s">
        <v>238</v>
      </c>
      <c r="C4145" s="18" t="s">
        <v>239</v>
      </c>
      <c r="D4145" s="18">
        <v>20</v>
      </c>
      <c r="E4145" s="18" t="s">
        <v>35</v>
      </c>
      <c r="F4145" s="18" t="s">
        <v>36</v>
      </c>
      <c r="G4145" s="18">
        <v>3719</v>
      </c>
    </row>
    <row r="4146" spans="1:7" x14ac:dyDescent="0.2">
      <c r="A4146" s="18" t="s">
        <v>93</v>
      </c>
      <c r="B4146" s="18" t="s">
        <v>238</v>
      </c>
      <c r="C4146" s="18" t="s">
        <v>239</v>
      </c>
      <c r="D4146" s="18">
        <v>21</v>
      </c>
      <c r="E4146" s="18" t="s">
        <v>37</v>
      </c>
      <c r="F4146" s="18" t="s">
        <v>36</v>
      </c>
      <c r="G4146" s="18">
        <v>3225</v>
      </c>
    </row>
    <row r="4147" spans="1:7" x14ac:dyDescent="0.2">
      <c r="A4147" s="18" t="s">
        <v>93</v>
      </c>
      <c r="B4147" s="18" t="s">
        <v>238</v>
      </c>
      <c r="C4147" s="18" t="s">
        <v>239</v>
      </c>
      <c r="D4147" s="18">
        <v>22</v>
      </c>
      <c r="E4147" s="18" t="s">
        <v>38</v>
      </c>
      <c r="F4147" s="18" t="s">
        <v>36</v>
      </c>
      <c r="G4147" s="18">
        <v>2214</v>
      </c>
    </row>
    <row r="4148" spans="1:7" x14ac:dyDescent="0.2">
      <c r="A4148" s="18" t="s">
        <v>93</v>
      </c>
      <c r="B4148" s="18" t="s">
        <v>238</v>
      </c>
      <c r="C4148" s="18" t="s">
        <v>239</v>
      </c>
      <c r="D4148" s="18">
        <v>23</v>
      </c>
      <c r="E4148" s="18" t="s">
        <v>39</v>
      </c>
      <c r="F4148" s="18" t="s">
        <v>36</v>
      </c>
      <c r="G4148" s="18">
        <v>10886</v>
      </c>
    </row>
    <row r="4149" spans="1:7" x14ac:dyDescent="0.2">
      <c r="A4149" s="18" t="s">
        <v>93</v>
      </c>
      <c r="B4149" s="18" t="s">
        <v>238</v>
      </c>
      <c r="C4149" s="18" t="s">
        <v>239</v>
      </c>
      <c r="D4149" s="18">
        <v>24</v>
      </c>
      <c r="E4149" s="18" t="s">
        <v>64</v>
      </c>
      <c r="F4149" s="18" t="s">
        <v>36</v>
      </c>
      <c r="G4149" s="18">
        <v>1210</v>
      </c>
    </row>
    <row r="4150" spans="1:7" x14ac:dyDescent="0.2">
      <c r="A4150" s="18" t="s">
        <v>93</v>
      </c>
      <c r="B4150" s="18" t="s">
        <v>238</v>
      </c>
      <c r="C4150" s="18" t="s">
        <v>239</v>
      </c>
      <c r="D4150" s="18">
        <v>25</v>
      </c>
      <c r="E4150" s="18" t="s">
        <v>35</v>
      </c>
      <c r="F4150" s="18" t="s">
        <v>36</v>
      </c>
      <c r="G4150" s="18">
        <v>30</v>
      </c>
    </row>
    <row r="4151" spans="1:7" x14ac:dyDescent="0.2">
      <c r="A4151" s="18" t="s">
        <v>93</v>
      </c>
      <c r="B4151" s="18" t="s">
        <v>238</v>
      </c>
      <c r="C4151" s="18" t="s">
        <v>239</v>
      </c>
      <c r="D4151" s="18">
        <v>26</v>
      </c>
      <c r="E4151" s="18" t="s">
        <v>64</v>
      </c>
      <c r="F4151" s="18" t="s">
        <v>36</v>
      </c>
      <c r="G4151" s="18">
        <v>10</v>
      </c>
    </row>
    <row r="4152" spans="1:7" x14ac:dyDescent="0.2">
      <c r="A4152" s="18" t="s">
        <v>93</v>
      </c>
      <c r="B4152" s="18" t="s">
        <v>238</v>
      </c>
      <c r="C4152" s="18" t="s">
        <v>239</v>
      </c>
      <c r="D4152" s="18">
        <v>30</v>
      </c>
      <c r="E4152" s="18" t="s">
        <v>40</v>
      </c>
      <c r="F4152" s="18" t="s">
        <v>36</v>
      </c>
      <c r="G4152" s="18">
        <v>451</v>
      </c>
    </row>
    <row r="4153" spans="1:7" x14ac:dyDescent="0.2">
      <c r="A4153" s="18" t="s">
        <v>93</v>
      </c>
      <c r="B4153" s="18" t="s">
        <v>238</v>
      </c>
      <c r="C4153" s="18" t="s">
        <v>239</v>
      </c>
      <c r="D4153" s="18">
        <v>31</v>
      </c>
      <c r="E4153" s="18" t="s">
        <v>41</v>
      </c>
      <c r="F4153" s="18" t="s">
        <v>36</v>
      </c>
      <c r="G4153" s="18">
        <v>6885</v>
      </c>
    </row>
    <row r="4154" spans="1:7" x14ac:dyDescent="0.2">
      <c r="A4154" s="18" t="s">
        <v>93</v>
      </c>
      <c r="B4154" s="18" t="s">
        <v>238</v>
      </c>
      <c r="C4154" s="18" t="s">
        <v>239</v>
      </c>
      <c r="D4154" s="18">
        <v>32</v>
      </c>
      <c r="E4154" s="18" t="s">
        <v>42</v>
      </c>
      <c r="F4154" s="18" t="s">
        <v>36</v>
      </c>
      <c r="G4154" s="18">
        <v>99</v>
      </c>
    </row>
    <row r="4155" spans="1:7" x14ac:dyDescent="0.2">
      <c r="A4155" s="18" t="s">
        <v>93</v>
      </c>
      <c r="B4155" s="18" t="s">
        <v>238</v>
      </c>
      <c r="C4155" s="18" t="s">
        <v>239</v>
      </c>
      <c r="D4155" s="18">
        <v>33</v>
      </c>
      <c r="E4155" s="18" t="s">
        <v>43</v>
      </c>
      <c r="F4155" s="18" t="s">
        <v>36</v>
      </c>
      <c r="G4155" s="18">
        <v>85</v>
      </c>
    </row>
    <row r="4156" spans="1:7" x14ac:dyDescent="0.2">
      <c r="A4156" s="18" t="s">
        <v>93</v>
      </c>
      <c r="B4156" s="18" t="s">
        <v>238</v>
      </c>
      <c r="C4156" s="18" t="s">
        <v>239</v>
      </c>
      <c r="D4156" s="18">
        <v>34</v>
      </c>
      <c r="E4156" s="18" t="s">
        <v>44</v>
      </c>
      <c r="F4156" s="18" t="s">
        <v>36</v>
      </c>
      <c r="G4156" s="18">
        <v>18</v>
      </c>
    </row>
    <row r="4157" spans="1:7" x14ac:dyDescent="0.2">
      <c r="A4157" s="18" t="s">
        <v>93</v>
      </c>
      <c r="B4157" s="18" t="s">
        <v>238</v>
      </c>
      <c r="C4157" s="18" t="s">
        <v>239</v>
      </c>
      <c r="D4157" s="18">
        <v>35</v>
      </c>
      <c r="E4157" s="18" t="s">
        <v>79</v>
      </c>
      <c r="F4157" s="18" t="s">
        <v>36</v>
      </c>
      <c r="G4157" s="18">
        <v>368</v>
      </c>
    </row>
    <row r="4158" spans="1:7" x14ac:dyDescent="0.2">
      <c r="A4158" s="18" t="s">
        <v>93</v>
      </c>
      <c r="B4158" s="18" t="s">
        <v>238</v>
      </c>
      <c r="C4158" s="18" t="s">
        <v>239</v>
      </c>
      <c r="D4158" s="18">
        <v>36</v>
      </c>
      <c r="E4158" s="18" t="s">
        <v>64</v>
      </c>
      <c r="F4158" s="18" t="s">
        <v>36</v>
      </c>
      <c r="G4158" s="18">
        <v>456</v>
      </c>
    </row>
    <row r="4159" spans="1:7" x14ac:dyDescent="0.2">
      <c r="A4159" s="18" t="s">
        <v>93</v>
      </c>
      <c r="B4159" s="18" t="s">
        <v>238</v>
      </c>
      <c r="C4159" s="18" t="s">
        <v>239</v>
      </c>
      <c r="D4159" s="18">
        <v>40</v>
      </c>
      <c r="E4159" s="18" t="s">
        <v>40</v>
      </c>
      <c r="F4159" s="18" t="s">
        <v>36</v>
      </c>
      <c r="G4159" s="18">
        <v>7</v>
      </c>
    </row>
    <row r="4160" spans="1:7" x14ac:dyDescent="0.2">
      <c r="A4160" s="18" t="s">
        <v>93</v>
      </c>
      <c r="B4160" s="18" t="s">
        <v>238</v>
      </c>
      <c r="C4160" s="18" t="s">
        <v>239</v>
      </c>
      <c r="D4160" s="18">
        <v>41</v>
      </c>
      <c r="E4160" s="18" t="s">
        <v>41</v>
      </c>
      <c r="F4160" s="18" t="s">
        <v>36</v>
      </c>
      <c r="G4160" s="18">
        <v>162</v>
      </c>
    </row>
    <row r="4161" spans="1:7" x14ac:dyDescent="0.2">
      <c r="A4161" s="18" t="s">
        <v>93</v>
      </c>
      <c r="B4161" s="18" t="s">
        <v>238</v>
      </c>
      <c r="C4161" s="18" t="s">
        <v>239</v>
      </c>
      <c r="D4161" s="18">
        <v>42</v>
      </c>
      <c r="E4161" s="18" t="s">
        <v>42</v>
      </c>
      <c r="F4161" s="18" t="s">
        <v>36</v>
      </c>
      <c r="G4161" s="18">
        <v>13</v>
      </c>
    </row>
    <row r="4162" spans="1:7" x14ac:dyDescent="0.2">
      <c r="A4162" s="18" t="s">
        <v>93</v>
      </c>
      <c r="B4162" s="18" t="s">
        <v>238</v>
      </c>
      <c r="C4162" s="18" t="s">
        <v>239</v>
      </c>
      <c r="D4162" s="18">
        <v>43</v>
      </c>
      <c r="E4162" s="18" t="s">
        <v>43</v>
      </c>
      <c r="F4162" s="18" t="s">
        <v>36</v>
      </c>
      <c r="G4162" s="18">
        <v>2</v>
      </c>
    </row>
    <row r="4163" spans="1:7" x14ac:dyDescent="0.2">
      <c r="A4163" s="18" t="s">
        <v>93</v>
      </c>
      <c r="B4163" s="18" t="s">
        <v>238</v>
      </c>
      <c r="C4163" s="18" t="s">
        <v>239</v>
      </c>
      <c r="D4163" s="18">
        <v>45</v>
      </c>
      <c r="E4163" s="18" t="s">
        <v>79</v>
      </c>
      <c r="F4163" s="18" t="s">
        <v>36</v>
      </c>
      <c r="G4163" s="18">
        <v>7</v>
      </c>
    </row>
    <row r="4164" spans="1:7" x14ac:dyDescent="0.2">
      <c r="A4164" s="18" t="s">
        <v>93</v>
      </c>
      <c r="B4164" s="18" t="s">
        <v>238</v>
      </c>
      <c r="C4164" s="18" t="s">
        <v>239</v>
      </c>
      <c r="D4164" s="18">
        <v>46</v>
      </c>
      <c r="E4164" s="18" t="s">
        <v>64</v>
      </c>
      <c r="F4164" s="18" t="s">
        <v>36</v>
      </c>
      <c r="G4164" s="18">
        <v>21</v>
      </c>
    </row>
    <row r="4165" spans="1:7" x14ac:dyDescent="0.2">
      <c r="A4165" s="18" t="s">
        <v>93</v>
      </c>
      <c r="B4165" s="18" t="s">
        <v>238</v>
      </c>
      <c r="C4165" s="18" t="s">
        <v>239</v>
      </c>
      <c r="D4165" s="18">
        <v>50</v>
      </c>
      <c r="E4165" s="18" t="s">
        <v>40</v>
      </c>
      <c r="F4165" s="18" t="s">
        <v>36</v>
      </c>
      <c r="G4165" s="18">
        <v>8</v>
      </c>
    </row>
    <row r="4166" spans="1:7" x14ac:dyDescent="0.2">
      <c r="A4166" s="18" t="s">
        <v>93</v>
      </c>
      <c r="B4166" s="18" t="s">
        <v>238</v>
      </c>
      <c r="C4166" s="18" t="s">
        <v>239</v>
      </c>
      <c r="D4166" s="18">
        <v>51</v>
      </c>
      <c r="E4166" s="18" t="s">
        <v>41</v>
      </c>
      <c r="F4166" s="18" t="s">
        <v>36</v>
      </c>
      <c r="G4166" s="18">
        <v>162</v>
      </c>
    </row>
    <row r="4167" spans="1:7" x14ac:dyDescent="0.2">
      <c r="A4167" s="18" t="s">
        <v>93</v>
      </c>
      <c r="B4167" s="18" t="s">
        <v>238</v>
      </c>
      <c r="C4167" s="18" t="s">
        <v>239</v>
      </c>
      <c r="D4167" s="18">
        <v>52</v>
      </c>
      <c r="E4167" s="18" t="s">
        <v>42</v>
      </c>
      <c r="F4167" s="18" t="s">
        <v>36</v>
      </c>
      <c r="G4167" s="18">
        <v>8</v>
      </c>
    </row>
    <row r="4168" spans="1:7" x14ac:dyDescent="0.2">
      <c r="A4168" s="18" t="s">
        <v>93</v>
      </c>
      <c r="B4168" s="18" t="s">
        <v>238</v>
      </c>
      <c r="C4168" s="18" t="s">
        <v>239</v>
      </c>
      <c r="D4168" s="18">
        <v>53</v>
      </c>
      <c r="E4168" s="18" t="s">
        <v>43</v>
      </c>
      <c r="F4168" s="18" t="s">
        <v>36</v>
      </c>
      <c r="G4168" s="18">
        <v>31</v>
      </c>
    </row>
    <row r="4169" spans="1:7" x14ac:dyDescent="0.2">
      <c r="A4169" s="18" t="s">
        <v>93</v>
      </c>
      <c r="B4169" s="18" t="s">
        <v>238</v>
      </c>
      <c r="C4169" s="18" t="s">
        <v>239</v>
      </c>
      <c r="D4169" s="18">
        <v>54</v>
      </c>
      <c r="E4169" s="18" t="s">
        <v>44</v>
      </c>
      <c r="F4169" s="18" t="s">
        <v>36</v>
      </c>
      <c r="G4169" s="18">
        <v>5</v>
      </c>
    </row>
    <row r="4170" spans="1:7" x14ac:dyDescent="0.2">
      <c r="A4170" s="18" t="s">
        <v>93</v>
      </c>
      <c r="B4170" s="18" t="s">
        <v>238</v>
      </c>
      <c r="C4170" s="18" t="s">
        <v>239</v>
      </c>
      <c r="D4170" s="18">
        <v>55</v>
      </c>
      <c r="E4170" s="18" t="s">
        <v>79</v>
      </c>
      <c r="F4170" s="18" t="s">
        <v>36</v>
      </c>
      <c r="G4170" s="18">
        <v>21</v>
      </c>
    </row>
    <row r="4171" spans="1:7" x14ac:dyDescent="0.2">
      <c r="A4171" s="18" t="s">
        <v>93</v>
      </c>
      <c r="B4171" s="18" t="s">
        <v>238</v>
      </c>
      <c r="C4171" s="18" t="s">
        <v>239</v>
      </c>
      <c r="D4171" s="18">
        <v>56</v>
      </c>
      <c r="E4171" s="18" t="s">
        <v>64</v>
      </c>
      <c r="F4171" s="18" t="s">
        <v>36</v>
      </c>
      <c r="G4171" s="18">
        <v>50</v>
      </c>
    </row>
    <row r="4172" spans="1:7" x14ac:dyDescent="0.2">
      <c r="A4172" s="18" t="s">
        <v>93</v>
      </c>
      <c r="B4172" s="18" t="s">
        <v>238</v>
      </c>
      <c r="C4172" s="18" t="s">
        <v>239</v>
      </c>
      <c r="D4172" s="18">
        <v>60</v>
      </c>
      <c r="E4172" s="18" t="s">
        <v>40</v>
      </c>
      <c r="F4172" s="18" t="s">
        <v>36</v>
      </c>
      <c r="G4172" s="18">
        <v>2</v>
      </c>
    </row>
    <row r="4173" spans="1:7" x14ac:dyDescent="0.2">
      <c r="A4173" s="18" t="s">
        <v>93</v>
      </c>
      <c r="B4173" s="18" t="s">
        <v>238</v>
      </c>
      <c r="C4173" s="18" t="s">
        <v>239</v>
      </c>
      <c r="D4173" s="18">
        <v>61</v>
      </c>
      <c r="E4173" s="18" t="s">
        <v>41</v>
      </c>
      <c r="F4173" s="18" t="s">
        <v>36</v>
      </c>
      <c r="G4173" s="18">
        <v>46</v>
      </c>
    </row>
    <row r="4174" spans="1:7" x14ac:dyDescent="0.2">
      <c r="A4174" s="18" t="s">
        <v>93</v>
      </c>
      <c r="B4174" s="18" t="s">
        <v>238</v>
      </c>
      <c r="C4174" s="18" t="s">
        <v>239</v>
      </c>
      <c r="D4174" s="18">
        <v>62</v>
      </c>
      <c r="E4174" s="18" t="s">
        <v>42</v>
      </c>
      <c r="F4174" s="18" t="s">
        <v>36</v>
      </c>
      <c r="G4174" s="18">
        <v>3</v>
      </c>
    </row>
    <row r="4175" spans="1:7" x14ac:dyDescent="0.2">
      <c r="A4175" s="18" t="s">
        <v>93</v>
      </c>
      <c r="B4175" s="18" t="s">
        <v>238</v>
      </c>
      <c r="C4175" s="18" t="s">
        <v>239</v>
      </c>
      <c r="D4175" s="18">
        <v>64</v>
      </c>
      <c r="E4175" s="18" t="s">
        <v>44</v>
      </c>
      <c r="F4175" s="18" t="s">
        <v>36</v>
      </c>
      <c r="G4175" s="18">
        <v>1</v>
      </c>
    </row>
    <row r="4176" spans="1:7" x14ac:dyDescent="0.2">
      <c r="A4176" s="18" t="s">
        <v>93</v>
      </c>
      <c r="B4176" s="18" t="s">
        <v>238</v>
      </c>
      <c r="C4176" s="18" t="s">
        <v>239</v>
      </c>
      <c r="D4176" s="18">
        <v>65</v>
      </c>
      <c r="E4176" s="18" t="s">
        <v>79</v>
      </c>
      <c r="F4176" s="18" t="s">
        <v>36</v>
      </c>
      <c r="G4176" s="18">
        <v>6</v>
      </c>
    </row>
    <row r="4177" spans="1:7" x14ac:dyDescent="0.2">
      <c r="A4177" s="18" t="s">
        <v>93</v>
      </c>
      <c r="B4177" s="18" t="s">
        <v>238</v>
      </c>
      <c r="C4177" s="18" t="s">
        <v>239</v>
      </c>
      <c r="D4177" s="18">
        <v>66</v>
      </c>
      <c r="E4177" s="18" t="s">
        <v>64</v>
      </c>
      <c r="F4177" s="18" t="s">
        <v>36</v>
      </c>
      <c r="G4177" s="18">
        <v>5</v>
      </c>
    </row>
    <row r="4178" spans="1:7" x14ac:dyDescent="0.2">
      <c r="A4178" s="18" t="s">
        <v>93</v>
      </c>
      <c r="B4178" s="18" t="s">
        <v>238</v>
      </c>
      <c r="C4178" s="18" t="s">
        <v>239</v>
      </c>
      <c r="D4178" s="18">
        <v>70</v>
      </c>
      <c r="E4178" s="18" t="s">
        <v>40</v>
      </c>
      <c r="F4178" s="18" t="s">
        <v>36</v>
      </c>
      <c r="G4178" s="18">
        <v>152</v>
      </c>
    </row>
    <row r="4179" spans="1:7" x14ac:dyDescent="0.2">
      <c r="A4179" s="18" t="s">
        <v>93</v>
      </c>
      <c r="B4179" s="18" t="s">
        <v>238</v>
      </c>
      <c r="C4179" s="18" t="s">
        <v>239</v>
      </c>
      <c r="D4179" s="18">
        <v>71</v>
      </c>
      <c r="E4179" s="18" t="s">
        <v>41</v>
      </c>
      <c r="F4179" s="18" t="s">
        <v>36</v>
      </c>
      <c r="G4179" s="18">
        <v>2755</v>
      </c>
    </row>
    <row r="4180" spans="1:7" x14ac:dyDescent="0.2">
      <c r="A4180" s="18" t="s">
        <v>93</v>
      </c>
      <c r="B4180" s="18" t="s">
        <v>238</v>
      </c>
      <c r="C4180" s="18" t="s">
        <v>239</v>
      </c>
      <c r="D4180" s="18">
        <v>72</v>
      </c>
      <c r="E4180" s="18" t="s">
        <v>42</v>
      </c>
      <c r="F4180" s="18" t="s">
        <v>36</v>
      </c>
      <c r="G4180" s="18">
        <v>65</v>
      </c>
    </row>
    <row r="4181" spans="1:7" x14ac:dyDescent="0.2">
      <c r="A4181" s="18" t="s">
        <v>93</v>
      </c>
      <c r="B4181" s="18" t="s">
        <v>238</v>
      </c>
      <c r="C4181" s="18" t="s">
        <v>239</v>
      </c>
      <c r="D4181" s="18">
        <v>73</v>
      </c>
      <c r="E4181" s="18" t="s">
        <v>43</v>
      </c>
      <c r="F4181" s="18" t="s">
        <v>36</v>
      </c>
      <c r="G4181" s="18">
        <v>18</v>
      </c>
    </row>
    <row r="4182" spans="1:7" x14ac:dyDescent="0.2">
      <c r="A4182" s="18" t="s">
        <v>93</v>
      </c>
      <c r="B4182" s="18" t="s">
        <v>238</v>
      </c>
      <c r="C4182" s="18" t="s">
        <v>239</v>
      </c>
      <c r="D4182" s="18">
        <v>74</v>
      </c>
      <c r="E4182" s="18" t="s">
        <v>44</v>
      </c>
      <c r="F4182" s="18" t="s">
        <v>36</v>
      </c>
      <c r="G4182" s="18">
        <v>10</v>
      </c>
    </row>
    <row r="4183" spans="1:7" x14ac:dyDescent="0.2">
      <c r="A4183" s="18" t="s">
        <v>93</v>
      </c>
      <c r="B4183" s="18" t="s">
        <v>238</v>
      </c>
      <c r="C4183" s="18" t="s">
        <v>239</v>
      </c>
      <c r="D4183" s="18">
        <v>75</v>
      </c>
      <c r="E4183" s="18" t="s">
        <v>79</v>
      </c>
      <c r="F4183" s="18" t="s">
        <v>36</v>
      </c>
      <c r="G4183" s="18">
        <v>217</v>
      </c>
    </row>
    <row r="4184" spans="1:7" x14ac:dyDescent="0.2">
      <c r="A4184" s="18" t="s">
        <v>93</v>
      </c>
      <c r="B4184" s="18" t="s">
        <v>238</v>
      </c>
      <c r="C4184" s="18" t="s">
        <v>239</v>
      </c>
      <c r="D4184" s="18">
        <v>76</v>
      </c>
      <c r="E4184" s="18" t="s">
        <v>64</v>
      </c>
      <c r="F4184" s="18" t="s">
        <v>36</v>
      </c>
      <c r="G4184" s="18">
        <v>315</v>
      </c>
    </row>
    <row r="4185" spans="1:7" x14ac:dyDescent="0.2">
      <c r="A4185" s="18" t="s">
        <v>93</v>
      </c>
      <c r="B4185" s="18" t="s">
        <v>238</v>
      </c>
      <c r="C4185" s="18" t="s">
        <v>239</v>
      </c>
      <c r="D4185" s="18">
        <v>80</v>
      </c>
      <c r="E4185" s="18" t="s">
        <v>168</v>
      </c>
      <c r="F4185" s="18" t="s">
        <v>36</v>
      </c>
      <c r="G4185" s="18">
        <v>181</v>
      </c>
    </row>
    <row r="4186" spans="1:7" x14ac:dyDescent="0.2">
      <c r="A4186" s="18" t="s">
        <v>93</v>
      </c>
      <c r="B4186" s="18" t="s">
        <v>238</v>
      </c>
      <c r="C4186" s="18" t="s">
        <v>239</v>
      </c>
      <c r="D4186" s="18">
        <v>81</v>
      </c>
      <c r="E4186" s="18" t="s">
        <v>46</v>
      </c>
      <c r="F4186" s="18" t="s">
        <v>36</v>
      </c>
      <c r="G4186" s="18">
        <v>1053</v>
      </c>
    </row>
    <row r="4187" spans="1:7" x14ac:dyDescent="0.2">
      <c r="A4187" s="18" t="s">
        <v>93</v>
      </c>
      <c r="B4187" s="18" t="s">
        <v>238</v>
      </c>
      <c r="C4187" s="18" t="s">
        <v>239</v>
      </c>
      <c r="D4187" s="18">
        <v>82</v>
      </c>
      <c r="E4187" s="18" t="s">
        <v>47</v>
      </c>
      <c r="F4187" s="18" t="s">
        <v>36</v>
      </c>
      <c r="G4187" s="18">
        <v>595</v>
      </c>
    </row>
    <row r="4188" spans="1:7" x14ac:dyDescent="0.2">
      <c r="A4188" s="18" t="s">
        <v>93</v>
      </c>
      <c r="B4188" s="18" t="s">
        <v>238</v>
      </c>
      <c r="C4188" s="18" t="s">
        <v>239</v>
      </c>
      <c r="D4188" s="18">
        <v>83</v>
      </c>
      <c r="E4188" s="18" t="s">
        <v>48</v>
      </c>
      <c r="F4188" s="18" t="s">
        <v>36</v>
      </c>
      <c r="G4188" s="18">
        <v>2093</v>
      </c>
    </row>
    <row r="4189" spans="1:7" x14ac:dyDescent="0.2">
      <c r="A4189" s="18" t="s">
        <v>93</v>
      </c>
      <c r="B4189" s="18" t="s">
        <v>238</v>
      </c>
      <c r="C4189" s="18" t="s">
        <v>239</v>
      </c>
      <c r="D4189" s="18">
        <v>84</v>
      </c>
      <c r="E4189" s="18" t="s">
        <v>49</v>
      </c>
      <c r="F4189" s="18" t="s">
        <v>36</v>
      </c>
      <c r="G4189" s="18">
        <v>134</v>
      </c>
    </row>
    <row r="4190" spans="1:7" x14ac:dyDescent="0.2">
      <c r="A4190" s="18" t="s">
        <v>93</v>
      </c>
      <c r="B4190" s="18" t="s">
        <v>238</v>
      </c>
      <c r="C4190" s="18" t="s">
        <v>239</v>
      </c>
      <c r="D4190" s="18">
        <v>85</v>
      </c>
      <c r="E4190" s="18" t="s">
        <v>64</v>
      </c>
      <c r="F4190" s="18" t="s">
        <v>36</v>
      </c>
      <c r="G4190" s="18">
        <v>237</v>
      </c>
    </row>
    <row r="4191" spans="1:7" x14ac:dyDescent="0.2">
      <c r="A4191" s="18" t="s">
        <v>93</v>
      </c>
      <c r="B4191" s="18" t="s">
        <v>238</v>
      </c>
      <c r="C4191" s="18" t="s">
        <v>239</v>
      </c>
      <c r="D4191" s="18">
        <v>90</v>
      </c>
      <c r="E4191" s="18" t="s">
        <v>169</v>
      </c>
      <c r="F4191" s="18" t="s">
        <v>36</v>
      </c>
      <c r="G4191" s="18">
        <v>165</v>
      </c>
    </row>
    <row r="4192" spans="1:7" x14ac:dyDescent="0.2">
      <c r="A4192" s="18" t="s">
        <v>93</v>
      </c>
      <c r="B4192" s="18" t="s">
        <v>238</v>
      </c>
      <c r="C4192" s="18" t="s">
        <v>239</v>
      </c>
      <c r="D4192" s="18">
        <v>91</v>
      </c>
      <c r="E4192" s="18" t="s">
        <v>51</v>
      </c>
      <c r="F4192" s="18" t="s">
        <v>36</v>
      </c>
      <c r="G4192" s="18">
        <v>50</v>
      </c>
    </row>
    <row r="4193" spans="1:7" x14ac:dyDescent="0.2">
      <c r="A4193" s="18" t="s">
        <v>93</v>
      </c>
      <c r="B4193" s="18" t="s">
        <v>238</v>
      </c>
      <c r="C4193" s="18" t="s">
        <v>239</v>
      </c>
      <c r="D4193" s="18">
        <v>92</v>
      </c>
      <c r="E4193" s="18" t="s">
        <v>170</v>
      </c>
      <c r="F4193" s="18" t="s">
        <v>36</v>
      </c>
      <c r="G4193" s="18">
        <v>7</v>
      </c>
    </row>
    <row r="4194" spans="1:7" x14ac:dyDescent="0.2">
      <c r="A4194" s="18" t="s">
        <v>93</v>
      </c>
      <c r="B4194" s="18" t="s">
        <v>238</v>
      </c>
      <c r="C4194" s="18" t="s">
        <v>239</v>
      </c>
      <c r="D4194" s="18">
        <v>93</v>
      </c>
      <c r="E4194" s="18" t="s">
        <v>75</v>
      </c>
      <c r="F4194" s="18" t="s">
        <v>36</v>
      </c>
      <c r="G4194" s="18">
        <v>5</v>
      </c>
    </row>
    <row r="4195" spans="1:7" x14ac:dyDescent="0.2">
      <c r="A4195" s="18" t="s">
        <v>93</v>
      </c>
      <c r="B4195" s="18" t="s">
        <v>238</v>
      </c>
      <c r="C4195" s="18" t="s">
        <v>239</v>
      </c>
      <c r="D4195" s="18">
        <v>94</v>
      </c>
      <c r="E4195" s="18" t="s">
        <v>80</v>
      </c>
      <c r="F4195" s="18" t="s">
        <v>36</v>
      </c>
      <c r="G4195" s="18">
        <v>49</v>
      </c>
    </row>
    <row r="4196" spans="1:7" x14ac:dyDescent="0.2">
      <c r="A4196" s="18" t="s">
        <v>93</v>
      </c>
      <c r="B4196" s="18" t="s">
        <v>238</v>
      </c>
      <c r="C4196" s="18" t="s">
        <v>239</v>
      </c>
      <c r="D4196" s="18">
        <v>95</v>
      </c>
      <c r="E4196" s="18" t="s">
        <v>64</v>
      </c>
      <c r="F4196" s="18" t="s">
        <v>36</v>
      </c>
      <c r="G4196" s="18">
        <v>114</v>
      </c>
    </row>
    <row r="4197" spans="1:7" x14ac:dyDescent="0.2">
      <c r="A4197" s="18" t="s">
        <v>94</v>
      </c>
      <c r="B4197" s="18" t="s">
        <v>238</v>
      </c>
      <c r="C4197" s="18" t="s">
        <v>240</v>
      </c>
      <c r="D4197" s="18">
        <v>10</v>
      </c>
      <c r="E4197" s="18" t="s">
        <v>32</v>
      </c>
      <c r="F4197" s="18" t="s">
        <v>33</v>
      </c>
      <c r="G4197" s="18">
        <v>534</v>
      </c>
    </row>
    <row r="4198" spans="1:7" x14ac:dyDescent="0.2">
      <c r="A4198" s="18" t="s">
        <v>94</v>
      </c>
      <c r="B4198" s="18" t="s">
        <v>238</v>
      </c>
      <c r="C4198" s="18" t="s">
        <v>240</v>
      </c>
      <c r="D4198" s="18">
        <v>100</v>
      </c>
      <c r="E4198" s="18" t="s">
        <v>167</v>
      </c>
      <c r="F4198" s="18" t="s">
        <v>36</v>
      </c>
      <c r="G4198" s="18">
        <v>4233</v>
      </c>
    </row>
    <row r="4199" spans="1:7" x14ac:dyDescent="0.2">
      <c r="A4199" s="18" t="s">
        <v>94</v>
      </c>
      <c r="B4199" s="18" t="s">
        <v>238</v>
      </c>
      <c r="C4199" s="18" t="s">
        <v>240</v>
      </c>
      <c r="D4199" s="18">
        <v>11</v>
      </c>
      <c r="E4199" s="18" t="s">
        <v>134</v>
      </c>
      <c r="F4199" s="18" t="s">
        <v>33</v>
      </c>
      <c r="G4199" s="18">
        <v>194</v>
      </c>
    </row>
    <row r="4200" spans="1:7" x14ac:dyDescent="0.2">
      <c r="A4200" s="18" t="s">
        <v>94</v>
      </c>
      <c r="B4200" s="18" t="s">
        <v>238</v>
      </c>
      <c r="C4200" s="18" t="s">
        <v>240</v>
      </c>
      <c r="D4200" s="18">
        <v>110</v>
      </c>
      <c r="E4200" s="18" t="s">
        <v>54</v>
      </c>
      <c r="F4200" s="18" t="s">
        <v>55</v>
      </c>
      <c r="G4200" s="18">
        <v>185</v>
      </c>
    </row>
    <row r="4201" spans="1:7" x14ac:dyDescent="0.2">
      <c r="A4201" s="18" t="s">
        <v>94</v>
      </c>
      <c r="B4201" s="18" t="s">
        <v>238</v>
      </c>
      <c r="C4201" s="18" t="s">
        <v>240</v>
      </c>
      <c r="D4201" s="18">
        <v>111</v>
      </c>
      <c r="E4201" s="18" t="s">
        <v>56</v>
      </c>
      <c r="F4201" s="18" t="s">
        <v>55</v>
      </c>
      <c r="G4201" s="18">
        <v>567</v>
      </c>
    </row>
    <row r="4202" spans="1:7" x14ac:dyDescent="0.2">
      <c r="A4202" s="18" t="s">
        <v>94</v>
      </c>
      <c r="B4202" s="18" t="s">
        <v>238</v>
      </c>
      <c r="C4202" s="18" t="s">
        <v>240</v>
      </c>
      <c r="D4202" s="18">
        <v>112</v>
      </c>
      <c r="E4202" s="18" t="s">
        <v>57</v>
      </c>
      <c r="F4202" s="18" t="s">
        <v>55</v>
      </c>
      <c r="G4202" s="18">
        <v>416</v>
      </c>
    </row>
    <row r="4203" spans="1:7" x14ac:dyDescent="0.2">
      <c r="A4203" s="18" t="s">
        <v>94</v>
      </c>
      <c r="B4203" s="18" t="s">
        <v>238</v>
      </c>
      <c r="C4203" s="18" t="s">
        <v>240</v>
      </c>
      <c r="D4203" s="18">
        <v>113</v>
      </c>
      <c r="E4203" s="18" t="s">
        <v>73</v>
      </c>
      <c r="F4203" s="18" t="s">
        <v>55</v>
      </c>
      <c r="G4203" s="18">
        <v>942</v>
      </c>
    </row>
    <row r="4204" spans="1:7" x14ac:dyDescent="0.2">
      <c r="A4204" s="18" t="s">
        <v>94</v>
      </c>
      <c r="B4204" s="18" t="s">
        <v>238</v>
      </c>
      <c r="C4204" s="18" t="s">
        <v>240</v>
      </c>
      <c r="D4204" s="18">
        <v>120</v>
      </c>
      <c r="E4204" s="18" t="s">
        <v>58</v>
      </c>
      <c r="F4204" s="18" t="s">
        <v>55</v>
      </c>
      <c r="G4204" s="18">
        <v>618</v>
      </c>
    </row>
    <row r="4205" spans="1:7" x14ac:dyDescent="0.2">
      <c r="A4205" s="18" t="s">
        <v>94</v>
      </c>
      <c r="B4205" s="18" t="s">
        <v>238</v>
      </c>
      <c r="C4205" s="18" t="s">
        <v>240</v>
      </c>
      <c r="D4205" s="18">
        <v>121</v>
      </c>
      <c r="E4205" s="18" t="s">
        <v>59</v>
      </c>
      <c r="F4205" s="18" t="s">
        <v>55</v>
      </c>
      <c r="G4205" s="18">
        <v>1438</v>
      </c>
    </row>
    <row r="4206" spans="1:7" x14ac:dyDescent="0.2">
      <c r="A4206" s="18" t="s">
        <v>94</v>
      </c>
      <c r="B4206" s="18" t="s">
        <v>238</v>
      </c>
      <c r="C4206" s="18" t="s">
        <v>240</v>
      </c>
      <c r="D4206" s="18">
        <v>122</v>
      </c>
      <c r="E4206" s="18" t="s">
        <v>74</v>
      </c>
      <c r="F4206" s="18" t="s">
        <v>55</v>
      </c>
      <c r="G4206" s="18">
        <v>458</v>
      </c>
    </row>
    <row r="4207" spans="1:7" x14ac:dyDescent="0.2">
      <c r="A4207" s="18" t="s">
        <v>94</v>
      </c>
      <c r="B4207" s="18" t="s">
        <v>238</v>
      </c>
      <c r="C4207" s="18" t="s">
        <v>240</v>
      </c>
      <c r="D4207" s="18">
        <v>123</v>
      </c>
      <c r="E4207" s="18" t="s">
        <v>75</v>
      </c>
      <c r="F4207" s="18" t="s">
        <v>55</v>
      </c>
      <c r="G4207" s="18">
        <v>1695</v>
      </c>
    </row>
    <row r="4208" spans="1:7" x14ac:dyDescent="0.2">
      <c r="A4208" s="18" t="s">
        <v>94</v>
      </c>
      <c r="B4208" s="18" t="s">
        <v>238</v>
      </c>
      <c r="C4208" s="18" t="s">
        <v>240</v>
      </c>
      <c r="D4208" s="18">
        <v>13</v>
      </c>
      <c r="E4208" s="18" t="s">
        <v>135</v>
      </c>
      <c r="F4208" s="18" t="s">
        <v>33</v>
      </c>
      <c r="G4208" s="18">
        <v>628</v>
      </c>
    </row>
    <row r="4209" spans="1:7" x14ac:dyDescent="0.2">
      <c r="A4209" s="18" t="s">
        <v>94</v>
      </c>
      <c r="B4209" s="18" t="s">
        <v>238</v>
      </c>
      <c r="C4209" s="18" t="s">
        <v>240</v>
      </c>
      <c r="D4209" s="18">
        <v>130</v>
      </c>
      <c r="E4209" s="18" t="s">
        <v>60</v>
      </c>
      <c r="F4209" s="18" t="s">
        <v>55</v>
      </c>
      <c r="G4209" s="18">
        <v>3477</v>
      </c>
    </row>
    <row r="4210" spans="1:7" x14ac:dyDescent="0.2">
      <c r="A4210" s="18" t="s">
        <v>94</v>
      </c>
      <c r="B4210" s="18" t="s">
        <v>238</v>
      </c>
      <c r="C4210" s="18" t="s">
        <v>240</v>
      </c>
      <c r="D4210" s="18">
        <v>131</v>
      </c>
      <c r="E4210" s="18" t="s">
        <v>61</v>
      </c>
      <c r="F4210" s="18" t="s">
        <v>55</v>
      </c>
      <c r="G4210" s="18">
        <v>16</v>
      </c>
    </row>
    <row r="4211" spans="1:7" x14ac:dyDescent="0.2">
      <c r="A4211" s="18" t="s">
        <v>94</v>
      </c>
      <c r="B4211" s="18" t="s">
        <v>238</v>
      </c>
      <c r="C4211" s="18" t="s">
        <v>240</v>
      </c>
      <c r="D4211" s="18">
        <v>132</v>
      </c>
      <c r="E4211" s="18" t="s">
        <v>46</v>
      </c>
      <c r="F4211" s="18" t="s">
        <v>55</v>
      </c>
      <c r="G4211" s="18">
        <v>468</v>
      </c>
    </row>
    <row r="4212" spans="1:7" x14ac:dyDescent="0.2">
      <c r="A4212" s="18" t="s">
        <v>94</v>
      </c>
      <c r="B4212" s="18" t="s">
        <v>238</v>
      </c>
      <c r="C4212" s="18" t="s">
        <v>240</v>
      </c>
      <c r="D4212" s="18">
        <v>133</v>
      </c>
      <c r="E4212" s="18" t="s">
        <v>62</v>
      </c>
      <c r="F4212" s="18" t="s">
        <v>55</v>
      </c>
      <c r="G4212" s="18">
        <v>179</v>
      </c>
    </row>
    <row r="4213" spans="1:7" x14ac:dyDescent="0.2">
      <c r="A4213" s="18" t="s">
        <v>94</v>
      </c>
      <c r="B4213" s="18" t="s">
        <v>238</v>
      </c>
      <c r="C4213" s="18" t="s">
        <v>240</v>
      </c>
      <c r="D4213" s="18">
        <v>134</v>
      </c>
      <c r="E4213" s="18" t="s">
        <v>76</v>
      </c>
      <c r="F4213" s="18" t="s">
        <v>55</v>
      </c>
      <c r="G4213" s="18">
        <v>553</v>
      </c>
    </row>
    <row r="4214" spans="1:7" x14ac:dyDescent="0.2">
      <c r="A4214" s="18" t="s">
        <v>94</v>
      </c>
      <c r="B4214" s="18" t="s">
        <v>238</v>
      </c>
      <c r="C4214" s="18" t="s">
        <v>240</v>
      </c>
      <c r="D4214" s="18">
        <v>135</v>
      </c>
      <c r="E4214" s="18" t="s">
        <v>79</v>
      </c>
      <c r="F4214" s="18" t="s">
        <v>55</v>
      </c>
      <c r="G4214" s="18">
        <v>83</v>
      </c>
    </row>
    <row r="4215" spans="1:7" x14ac:dyDescent="0.2">
      <c r="A4215" s="18" t="s">
        <v>94</v>
      </c>
      <c r="B4215" s="18" t="s">
        <v>238</v>
      </c>
      <c r="C4215" s="18" t="s">
        <v>240</v>
      </c>
      <c r="D4215" s="18">
        <v>14</v>
      </c>
      <c r="E4215" s="18" t="s">
        <v>75</v>
      </c>
      <c r="F4215" s="18" t="s">
        <v>33</v>
      </c>
      <c r="G4215" s="18">
        <v>9</v>
      </c>
    </row>
    <row r="4216" spans="1:7" x14ac:dyDescent="0.2">
      <c r="A4216" s="18" t="s">
        <v>94</v>
      </c>
      <c r="B4216" s="18" t="s">
        <v>238</v>
      </c>
      <c r="C4216" s="18" t="s">
        <v>240</v>
      </c>
      <c r="D4216" s="18">
        <v>140</v>
      </c>
      <c r="E4216" s="18" t="s">
        <v>63</v>
      </c>
      <c r="F4216" s="18" t="s">
        <v>55</v>
      </c>
      <c r="G4216" s="18">
        <v>75</v>
      </c>
    </row>
    <row r="4217" spans="1:7" x14ac:dyDescent="0.2">
      <c r="A4217" s="18" t="s">
        <v>94</v>
      </c>
      <c r="B4217" s="18" t="s">
        <v>238</v>
      </c>
      <c r="C4217" s="18" t="s">
        <v>240</v>
      </c>
      <c r="D4217" s="18">
        <v>141</v>
      </c>
      <c r="E4217" s="18" t="s">
        <v>64</v>
      </c>
      <c r="F4217" s="18" t="s">
        <v>55</v>
      </c>
      <c r="G4217" s="18">
        <v>2532</v>
      </c>
    </row>
    <row r="4218" spans="1:7" x14ac:dyDescent="0.2">
      <c r="A4218" s="18" t="s">
        <v>94</v>
      </c>
      <c r="B4218" s="18" t="s">
        <v>238</v>
      </c>
      <c r="C4218" s="18" t="s">
        <v>240</v>
      </c>
      <c r="D4218" s="18">
        <v>142</v>
      </c>
      <c r="E4218" s="18" t="s">
        <v>117</v>
      </c>
      <c r="F4218" s="18" t="s">
        <v>55</v>
      </c>
      <c r="G4218" s="18">
        <v>1756</v>
      </c>
    </row>
    <row r="4219" spans="1:7" x14ac:dyDescent="0.2">
      <c r="A4219" s="18" t="s">
        <v>94</v>
      </c>
      <c r="B4219" s="18" t="s">
        <v>238</v>
      </c>
      <c r="C4219" s="18" t="s">
        <v>240</v>
      </c>
      <c r="D4219" s="18">
        <v>143</v>
      </c>
      <c r="E4219" s="18" t="s">
        <v>77</v>
      </c>
      <c r="F4219" s="18" t="s">
        <v>55</v>
      </c>
      <c r="G4219" s="18">
        <v>436</v>
      </c>
    </row>
    <row r="4220" spans="1:7" x14ac:dyDescent="0.2">
      <c r="A4220" s="18" t="s">
        <v>94</v>
      </c>
      <c r="B4220" s="18" t="s">
        <v>238</v>
      </c>
      <c r="C4220" s="18" t="s">
        <v>240</v>
      </c>
      <c r="D4220" s="18">
        <v>144</v>
      </c>
      <c r="E4220" s="18" t="s">
        <v>81</v>
      </c>
      <c r="F4220" s="18" t="s">
        <v>55</v>
      </c>
      <c r="G4220" s="18">
        <v>301</v>
      </c>
    </row>
    <row r="4221" spans="1:7" x14ac:dyDescent="0.2">
      <c r="A4221" s="18" t="s">
        <v>94</v>
      </c>
      <c r="B4221" s="18" t="s">
        <v>238</v>
      </c>
      <c r="C4221" s="18" t="s">
        <v>240</v>
      </c>
      <c r="D4221" s="18">
        <v>15</v>
      </c>
      <c r="E4221" s="18" t="s">
        <v>64</v>
      </c>
      <c r="F4221" s="18" t="s">
        <v>33</v>
      </c>
      <c r="G4221" s="18">
        <v>73</v>
      </c>
    </row>
    <row r="4222" spans="1:7" x14ac:dyDescent="0.2">
      <c r="A4222" s="18" t="s">
        <v>94</v>
      </c>
      <c r="B4222" s="18" t="s">
        <v>238</v>
      </c>
      <c r="C4222" s="18" t="s">
        <v>240</v>
      </c>
      <c r="D4222" s="18">
        <v>20</v>
      </c>
      <c r="E4222" s="18" t="s">
        <v>35</v>
      </c>
      <c r="F4222" s="18" t="s">
        <v>36</v>
      </c>
      <c r="G4222" s="18">
        <v>3543</v>
      </c>
    </row>
    <row r="4223" spans="1:7" x14ac:dyDescent="0.2">
      <c r="A4223" s="18" t="s">
        <v>94</v>
      </c>
      <c r="B4223" s="18" t="s">
        <v>238</v>
      </c>
      <c r="C4223" s="18" t="s">
        <v>240</v>
      </c>
      <c r="D4223" s="18">
        <v>21</v>
      </c>
      <c r="E4223" s="18" t="s">
        <v>37</v>
      </c>
      <c r="F4223" s="18" t="s">
        <v>36</v>
      </c>
      <c r="G4223" s="18">
        <v>3315</v>
      </c>
    </row>
    <row r="4224" spans="1:7" x14ac:dyDescent="0.2">
      <c r="A4224" s="18" t="s">
        <v>94</v>
      </c>
      <c r="B4224" s="18" t="s">
        <v>238</v>
      </c>
      <c r="C4224" s="18" t="s">
        <v>240</v>
      </c>
      <c r="D4224" s="18">
        <v>22</v>
      </c>
      <c r="E4224" s="18" t="s">
        <v>38</v>
      </c>
      <c r="F4224" s="18" t="s">
        <v>36</v>
      </c>
      <c r="G4224" s="18">
        <v>1940</v>
      </c>
    </row>
    <row r="4225" spans="1:7" x14ac:dyDescent="0.2">
      <c r="A4225" s="18" t="s">
        <v>94</v>
      </c>
      <c r="B4225" s="18" t="s">
        <v>238</v>
      </c>
      <c r="C4225" s="18" t="s">
        <v>240</v>
      </c>
      <c r="D4225" s="18">
        <v>23</v>
      </c>
      <c r="E4225" s="18" t="s">
        <v>39</v>
      </c>
      <c r="F4225" s="18" t="s">
        <v>36</v>
      </c>
      <c r="G4225" s="18">
        <v>11620</v>
      </c>
    </row>
    <row r="4226" spans="1:7" x14ac:dyDescent="0.2">
      <c r="A4226" s="18" t="s">
        <v>94</v>
      </c>
      <c r="B4226" s="18" t="s">
        <v>238</v>
      </c>
      <c r="C4226" s="18" t="s">
        <v>240</v>
      </c>
      <c r="D4226" s="18">
        <v>24</v>
      </c>
      <c r="E4226" s="18" t="s">
        <v>64</v>
      </c>
      <c r="F4226" s="18" t="s">
        <v>36</v>
      </c>
      <c r="G4226" s="18">
        <v>1079</v>
      </c>
    </row>
    <row r="4227" spans="1:7" x14ac:dyDescent="0.2">
      <c r="A4227" s="18" t="s">
        <v>94</v>
      </c>
      <c r="B4227" s="18" t="s">
        <v>238</v>
      </c>
      <c r="C4227" s="18" t="s">
        <v>240</v>
      </c>
      <c r="D4227" s="18">
        <v>25</v>
      </c>
      <c r="E4227" s="18" t="s">
        <v>35</v>
      </c>
      <c r="F4227" s="18" t="s">
        <v>36</v>
      </c>
      <c r="G4227" s="18">
        <v>45</v>
      </c>
    </row>
    <row r="4228" spans="1:7" x14ac:dyDescent="0.2">
      <c r="A4228" s="18" t="s">
        <v>94</v>
      </c>
      <c r="B4228" s="18" t="s">
        <v>238</v>
      </c>
      <c r="C4228" s="18" t="s">
        <v>240</v>
      </c>
      <c r="D4228" s="18">
        <v>26</v>
      </c>
      <c r="E4228" s="18" t="s">
        <v>64</v>
      </c>
      <c r="F4228" s="18" t="s">
        <v>36</v>
      </c>
      <c r="G4228" s="18">
        <v>16</v>
      </c>
    </row>
    <row r="4229" spans="1:7" x14ac:dyDescent="0.2">
      <c r="A4229" s="18" t="s">
        <v>94</v>
      </c>
      <c r="B4229" s="18" t="s">
        <v>238</v>
      </c>
      <c r="C4229" s="18" t="s">
        <v>240</v>
      </c>
      <c r="D4229" s="18">
        <v>30</v>
      </c>
      <c r="E4229" s="18" t="s">
        <v>40</v>
      </c>
      <c r="F4229" s="18" t="s">
        <v>36</v>
      </c>
      <c r="G4229" s="18">
        <v>428</v>
      </c>
    </row>
    <row r="4230" spans="1:7" x14ac:dyDescent="0.2">
      <c r="A4230" s="18" t="s">
        <v>94</v>
      </c>
      <c r="B4230" s="18" t="s">
        <v>238</v>
      </c>
      <c r="C4230" s="18" t="s">
        <v>240</v>
      </c>
      <c r="D4230" s="18">
        <v>31</v>
      </c>
      <c r="E4230" s="18" t="s">
        <v>41</v>
      </c>
      <c r="F4230" s="18" t="s">
        <v>36</v>
      </c>
      <c r="G4230" s="18">
        <v>6893</v>
      </c>
    </row>
    <row r="4231" spans="1:7" x14ac:dyDescent="0.2">
      <c r="A4231" s="18" t="s">
        <v>94</v>
      </c>
      <c r="B4231" s="18" t="s">
        <v>238</v>
      </c>
      <c r="C4231" s="18" t="s">
        <v>240</v>
      </c>
      <c r="D4231" s="18">
        <v>32</v>
      </c>
      <c r="E4231" s="18" t="s">
        <v>42</v>
      </c>
      <c r="F4231" s="18" t="s">
        <v>36</v>
      </c>
      <c r="G4231" s="18">
        <v>86</v>
      </c>
    </row>
    <row r="4232" spans="1:7" x14ac:dyDescent="0.2">
      <c r="A4232" s="18" t="s">
        <v>94</v>
      </c>
      <c r="B4232" s="18" t="s">
        <v>238</v>
      </c>
      <c r="C4232" s="18" t="s">
        <v>240</v>
      </c>
      <c r="D4232" s="18">
        <v>33</v>
      </c>
      <c r="E4232" s="18" t="s">
        <v>43</v>
      </c>
      <c r="F4232" s="18" t="s">
        <v>36</v>
      </c>
      <c r="G4232" s="18">
        <v>70</v>
      </c>
    </row>
    <row r="4233" spans="1:7" x14ac:dyDescent="0.2">
      <c r="A4233" s="18" t="s">
        <v>94</v>
      </c>
      <c r="B4233" s="18" t="s">
        <v>238</v>
      </c>
      <c r="C4233" s="18" t="s">
        <v>240</v>
      </c>
      <c r="D4233" s="18">
        <v>34</v>
      </c>
      <c r="E4233" s="18" t="s">
        <v>44</v>
      </c>
      <c r="F4233" s="18" t="s">
        <v>36</v>
      </c>
      <c r="G4233" s="18">
        <v>23</v>
      </c>
    </row>
    <row r="4234" spans="1:7" x14ac:dyDescent="0.2">
      <c r="A4234" s="18" t="s">
        <v>94</v>
      </c>
      <c r="B4234" s="18" t="s">
        <v>238</v>
      </c>
      <c r="C4234" s="18" t="s">
        <v>240</v>
      </c>
      <c r="D4234" s="18">
        <v>35</v>
      </c>
      <c r="E4234" s="18" t="s">
        <v>79</v>
      </c>
      <c r="F4234" s="18" t="s">
        <v>36</v>
      </c>
      <c r="G4234" s="18">
        <v>276</v>
      </c>
    </row>
    <row r="4235" spans="1:7" x14ac:dyDescent="0.2">
      <c r="A4235" s="18" t="s">
        <v>94</v>
      </c>
      <c r="B4235" s="18" t="s">
        <v>238</v>
      </c>
      <c r="C4235" s="18" t="s">
        <v>240</v>
      </c>
      <c r="D4235" s="18">
        <v>36</v>
      </c>
      <c r="E4235" s="18" t="s">
        <v>64</v>
      </c>
      <c r="F4235" s="18" t="s">
        <v>36</v>
      </c>
      <c r="G4235" s="18">
        <v>476</v>
      </c>
    </row>
    <row r="4236" spans="1:7" x14ac:dyDescent="0.2">
      <c r="A4236" s="18" t="s">
        <v>94</v>
      </c>
      <c r="B4236" s="18" t="s">
        <v>238</v>
      </c>
      <c r="C4236" s="18" t="s">
        <v>240</v>
      </c>
      <c r="D4236" s="18">
        <v>40</v>
      </c>
      <c r="E4236" s="18" t="s">
        <v>40</v>
      </c>
      <c r="F4236" s="18" t="s">
        <v>36</v>
      </c>
      <c r="G4236" s="18">
        <v>9</v>
      </c>
    </row>
    <row r="4237" spans="1:7" x14ac:dyDescent="0.2">
      <c r="A4237" s="18" t="s">
        <v>94</v>
      </c>
      <c r="B4237" s="18" t="s">
        <v>238</v>
      </c>
      <c r="C4237" s="18" t="s">
        <v>240</v>
      </c>
      <c r="D4237" s="18">
        <v>41</v>
      </c>
      <c r="E4237" s="18" t="s">
        <v>41</v>
      </c>
      <c r="F4237" s="18" t="s">
        <v>36</v>
      </c>
      <c r="G4237" s="18">
        <v>167</v>
      </c>
    </row>
    <row r="4238" spans="1:7" x14ac:dyDescent="0.2">
      <c r="A4238" s="18" t="s">
        <v>94</v>
      </c>
      <c r="B4238" s="18" t="s">
        <v>238</v>
      </c>
      <c r="C4238" s="18" t="s">
        <v>240</v>
      </c>
      <c r="D4238" s="18">
        <v>42</v>
      </c>
      <c r="E4238" s="18" t="s">
        <v>42</v>
      </c>
      <c r="F4238" s="18" t="s">
        <v>36</v>
      </c>
      <c r="G4238" s="18">
        <v>16</v>
      </c>
    </row>
    <row r="4239" spans="1:7" x14ac:dyDescent="0.2">
      <c r="A4239" s="18" t="s">
        <v>94</v>
      </c>
      <c r="B4239" s="18" t="s">
        <v>238</v>
      </c>
      <c r="C4239" s="18" t="s">
        <v>240</v>
      </c>
      <c r="D4239" s="18">
        <v>45</v>
      </c>
      <c r="E4239" s="18" t="s">
        <v>79</v>
      </c>
      <c r="F4239" s="18" t="s">
        <v>36</v>
      </c>
      <c r="G4239" s="18">
        <v>9</v>
      </c>
    </row>
    <row r="4240" spans="1:7" x14ac:dyDescent="0.2">
      <c r="A4240" s="18" t="s">
        <v>94</v>
      </c>
      <c r="B4240" s="18" t="s">
        <v>238</v>
      </c>
      <c r="C4240" s="18" t="s">
        <v>240</v>
      </c>
      <c r="D4240" s="18">
        <v>46</v>
      </c>
      <c r="E4240" s="18" t="s">
        <v>64</v>
      </c>
      <c r="F4240" s="18" t="s">
        <v>36</v>
      </c>
      <c r="G4240" s="18">
        <v>16</v>
      </c>
    </row>
    <row r="4241" spans="1:7" x14ac:dyDescent="0.2">
      <c r="A4241" s="18" t="s">
        <v>94</v>
      </c>
      <c r="B4241" s="18" t="s">
        <v>238</v>
      </c>
      <c r="C4241" s="18" t="s">
        <v>240</v>
      </c>
      <c r="D4241" s="18">
        <v>50</v>
      </c>
      <c r="E4241" s="18" t="s">
        <v>40</v>
      </c>
      <c r="F4241" s="18" t="s">
        <v>36</v>
      </c>
      <c r="G4241" s="18">
        <v>22</v>
      </c>
    </row>
    <row r="4242" spans="1:7" x14ac:dyDescent="0.2">
      <c r="A4242" s="18" t="s">
        <v>94</v>
      </c>
      <c r="B4242" s="18" t="s">
        <v>238</v>
      </c>
      <c r="C4242" s="18" t="s">
        <v>240</v>
      </c>
      <c r="D4242" s="18">
        <v>51</v>
      </c>
      <c r="E4242" s="18" t="s">
        <v>41</v>
      </c>
      <c r="F4242" s="18" t="s">
        <v>36</v>
      </c>
      <c r="G4242" s="18">
        <v>175</v>
      </c>
    </row>
    <row r="4243" spans="1:7" x14ac:dyDescent="0.2">
      <c r="A4243" s="18" t="s">
        <v>94</v>
      </c>
      <c r="B4243" s="18" t="s">
        <v>238</v>
      </c>
      <c r="C4243" s="18" t="s">
        <v>240</v>
      </c>
      <c r="D4243" s="18">
        <v>52</v>
      </c>
      <c r="E4243" s="18" t="s">
        <v>42</v>
      </c>
      <c r="F4243" s="18" t="s">
        <v>36</v>
      </c>
      <c r="G4243" s="18">
        <v>5</v>
      </c>
    </row>
    <row r="4244" spans="1:7" x14ac:dyDescent="0.2">
      <c r="A4244" s="18" t="s">
        <v>94</v>
      </c>
      <c r="B4244" s="18" t="s">
        <v>238</v>
      </c>
      <c r="C4244" s="18" t="s">
        <v>240</v>
      </c>
      <c r="D4244" s="18">
        <v>53</v>
      </c>
      <c r="E4244" s="18" t="s">
        <v>43</v>
      </c>
      <c r="F4244" s="18" t="s">
        <v>36</v>
      </c>
      <c r="G4244" s="18">
        <v>25</v>
      </c>
    </row>
    <row r="4245" spans="1:7" x14ac:dyDescent="0.2">
      <c r="A4245" s="18" t="s">
        <v>94</v>
      </c>
      <c r="B4245" s="18" t="s">
        <v>238</v>
      </c>
      <c r="C4245" s="18" t="s">
        <v>240</v>
      </c>
      <c r="D4245" s="18">
        <v>54</v>
      </c>
      <c r="E4245" s="18" t="s">
        <v>44</v>
      </c>
      <c r="F4245" s="18" t="s">
        <v>36</v>
      </c>
      <c r="G4245" s="18">
        <v>7</v>
      </c>
    </row>
    <row r="4246" spans="1:7" x14ac:dyDescent="0.2">
      <c r="A4246" s="18" t="s">
        <v>94</v>
      </c>
      <c r="B4246" s="18" t="s">
        <v>238</v>
      </c>
      <c r="C4246" s="18" t="s">
        <v>240</v>
      </c>
      <c r="D4246" s="18">
        <v>55</v>
      </c>
      <c r="E4246" s="18" t="s">
        <v>79</v>
      </c>
      <c r="F4246" s="18" t="s">
        <v>36</v>
      </c>
      <c r="G4246" s="18">
        <v>19</v>
      </c>
    </row>
    <row r="4247" spans="1:7" x14ac:dyDescent="0.2">
      <c r="A4247" s="18" t="s">
        <v>94</v>
      </c>
      <c r="B4247" s="18" t="s">
        <v>238</v>
      </c>
      <c r="C4247" s="18" t="s">
        <v>240</v>
      </c>
      <c r="D4247" s="18">
        <v>56</v>
      </c>
      <c r="E4247" s="18" t="s">
        <v>64</v>
      </c>
      <c r="F4247" s="18" t="s">
        <v>36</v>
      </c>
      <c r="G4247" s="18">
        <v>81</v>
      </c>
    </row>
    <row r="4248" spans="1:7" x14ac:dyDescent="0.2">
      <c r="A4248" s="18" t="s">
        <v>94</v>
      </c>
      <c r="B4248" s="18" t="s">
        <v>238</v>
      </c>
      <c r="C4248" s="18" t="s">
        <v>240</v>
      </c>
      <c r="D4248" s="18">
        <v>60</v>
      </c>
      <c r="E4248" s="18" t="s">
        <v>40</v>
      </c>
      <c r="F4248" s="18" t="s">
        <v>36</v>
      </c>
      <c r="G4248" s="18">
        <v>3</v>
      </c>
    </row>
    <row r="4249" spans="1:7" x14ac:dyDescent="0.2">
      <c r="A4249" s="18" t="s">
        <v>94</v>
      </c>
      <c r="B4249" s="18" t="s">
        <v>238</v>
      </c>
      <c r="C4249" s="18" t="s">
        <v>240</v>
      </c>
      <c r="D4249" s="18">
        <v>61</v>
      </c>
      <c r="E4249" s="18" t="s">
        <v>41</v>
      </c>
      <c r="F4249" s="18" t="s">
        <v>36</v>
      </c>
      <c r="G4249" s="18">
        <v>45</v>
      </c>
    </row>
    <row r="4250" spans="1:7" x14ac:dyDescent="0.2">
      <c r="A4250" s="18" t="s">
        <v>94</v>
      </c>
      <c r="B4250" s="18" t="s">
        <v>238</v>
      </c>
      <c r="C4250" s="18" t="s">
        <v>240</v>
      </c>
      <c r="D4250" s="18">
        <v>62</v>
      </c>
      <c r="E4250" s="18" t="s">
        <v>42</v>
      </c>
      <c r="F4250" s="18" t="s">
        <v>36</v>
      </c>
      <c r="G4250" s="18">
        <v>3</v>
      </c>
    </row>
    <row r="4251" spans="1:7" x14ac:dyDescent="0.2">
      <c r="A4251" s="18" t="s">
        <v>94</v>
      </c>
      <c r="B4251" s="18" t="s">
        <v>238</v>
      </c>
      <c r="C4251" s="18" t="s">
        <v>240</v>
      </c>
      <c r="D4251" s="18">
        <v>63</v>
      </c>
      <c r="E4251" s="18" t="s">
        <v>43</v>
      </c>
      <c r="F4251" s="18" t="s">
        <v>36</v>
      </c>
      <c r="G4251" s="18">
        <v>2</v>
      </c>
    </row>
    <row r="4252" spans="1:7" x14ac:dyDescent="0.2">
      <c r="A4252" s="18" t="s">
        <v>94</v>
      </c>
      <c r="B4252" s="18" t="s">
        <v>238</v>
      </c>
      <c r="C4252" s="18" t="s">
        <v>240</v>
      </c>
      <c r="D4252" s="18">
        <v>65</v>
      </c>
      <c r="E4252" s="18" t="s">
        <v>79</v>
      </c>
      <c r="F4252" s="18" t="s">
        <v>36</v>
      </c>
      <c r="G4252" s="18">
        <v>7</v>
      </c>
    </row>
    <row r="4253" spans="1:7" x14ac:dyDescent="0.2">
      <c r="A4253" s="18" t="s">
        <v>94</v>
      </c>
      <c r="B4253" s="18" t="s">
        <v>238</v>
      </c>
      <c r="C4253" s="18" t="s">
        <v>240</v>
      </c>
      <c r="D4253" s="18">
        <v>66</v>
      </c>
      <c r="E4253" s="18" t="s">
        <v>64</v>
      </c>
      <c r="F4253" s="18" t="s">
        <v>36</v>
      </c>
      <c r="G4253" s="18">
        <v>3</v>
      </c>
    </row>
    <row r="4254" spans="1:7" x14ac:dyDescent="0.2">
      <c r="A4254" s="18" t="s">
        <v>94</v>
      </c>
      <c r="B4254" s="18" t="s">
        <v>238</v>
      </c>
      <c r="C4254" s="18" t="s">
        <v>240</v>
      </c>
      <c r="D4254" s="18">
        <v>70</v>
      </c>
      <c r="E4254" s="18" t="s">
        <v>40</v>
      </c>
      <c r="F4254" s="18" t="s">
        <v>36</v>
      </c>
      <c r="G4254" s="18">
        <v>150</v>
      </c>
    </row>
    <row r="4255" spans="1:7" x14ac:dyDescent="0.2">
      <c r="A4255" s="18" t="s">
        <v>94</v>
      </c>
      <c r="B4255" s="18" t="s">
        <v>238</v>
      </c>
      <c r="C4255" s="18" t="s">
        <v>240</v>
      </c>
      <c r="D4255" s="18">
        <v>71</v>
      </c>
      <c r="E4255" s="18" t="s">
        <v>41</v>
      </c>
      <c r="F4255" s="18" t="s">
        <v>36</v>
      </c>
      <c r="G4255" s="18">
        <v>2863</v>
      </c>
    </row>
    <row r="4256" spans="1:7" x14ac:dyDescent="0.2">
      <c r="A4256" s="18" t="s">
        <v>94</v>
      </c>
      <c r="B4256" s="18" t="s">
        <v>238</v>
      </c>
      <c r="C4256" s="18" t="s">
        <v>240</v>
      </c>
      <c r="D4256" s="18">
        <v>72</v>
      </c>
      <c r="E4256" s="18" t="s">
        <v>42</v>
      </c>
      <c r="F4256" s="18" t="s">
        <v>36</v>
      </c>
      <c r="G4256" s="18">
        <v>64</v>
      </c>
    </row>
    <row r="4257" spans="1:7" x14ac:dyDescent="0.2">
      <c r="A4257" s="18" t="s">
        <v>94</v>
      </c>
      <c r="B4257" s="18" t="s">
        <v>238</v>
      </c>
      <c r="C4257" s="18" t="s">
        <v>240</v>
      </c>
      <c r="D4257" s="18">
        <v>73</v>
      </c>
      <c r="E4257" s="18" t="s">
        <v>43</v>
      </c>
      <c r="F4257" s="18" t="s">
        <v>36</v>
      </c>
      <c r="G4257" s="18">
        <v>20</v>
      </c>
    </row>
    <row r="4258" spans="1:7" x14ac:dyDescent="0.2">
      <c r="A4258" s="18" t="s">
        <v>94</v>
      </c>
      <c r="B4258" s="18" t="s">
        <v>238</v>
      </c>
      <c r="C4258" s="18" t="s">
        <v>240</v>
      </c>
      <c r="D4258" s="18">
        <v>74</v>
      </c>
      <c r="E4258" s="18" t="s">
        <v>44</v>
      </c>
      <c r="F4258" s="18" t="s">
        <v>36</v>
      </c>
      <c r="G4258" s="18">
        <v>4</v>
      </c>
    </row>
    <row r="4259" spans="1:7" x14ac:dyDescent="0.2">
      <c r="A4259" s="18" t="s">
        <v>94</v>
      </c>
      <c r="B4259" s="18" t="s">
        <v>238</v>
      </c>
      <c r="C4259" s="18" t="s">
        <v>240</v>
      </c>
      <c r="D4259" s="18">
        <v>75</v>
      </c>
      <c r="E4259" s="18" t="s">
        <v>79</v>
      </c>
      <c r="F4259" s="18" t="s">
        <v>36</v>
      </c>
      <c r="G4259" s="18">
        <v>157</v>
      </c>
    </row>
    <row r="4260" spans="1:7" x14ac:dyDescent="0.2">
      <c r="A4260" s="18" t="s">
        <v>94</v>
      </c>
      <c r="B4260" s="18" t="s">
        <v>238</v>
      </c>
      <c r="C4260" s="18" t="s">
        <v>240</v>
      </c>
      <c r="D4260" s="18">
        <v>76</v>
      </c>
      <c r="E4260" s="18" t="s">
        <v>64</v>
      </c>
      <c r="F4260" s="18" t="s">
        <v>36</v>
      </c>
      <c r="G4260" s="18">
        <v>276</v>
      </c>
    </row>
    <row r="4261" spans="1:7" x14ac:dyDescent="0.2">
      <c r="A4261" s="18" t="s">
        <v>94</v>
      </c>
      <c r="B4261" s="18" t="s">
        <v>238</v>
      </c>
      <c r="C4261" s="18" t="s">
        <v>240</v>
      </c>
      <c r="D4261" s="18">
        <v>80</v>
      </c>
      <c r="E4261" s="18" t="s">
        <v>168</v>
      </c>
      <c r="F4261" s="18" t="s">
        <v>36</v>
      </c>
      <c r="G4261" s="18">
        <v>280</v>
      </c>
    </row>
    <row r="4262" spans="1:7" x14ac:dyDescent="0.2">
      <c r="A4262" s="18" t="s">
        <v>94</v>
      </c>
      <c r="B4262" s="18" t="s">
        <v>238</v>
      </c>
      <c r="C4262" s="18" t="s">
        <v>240</v>
      </c>
      <c r="D4262" s="18">
        <v>81</v>
      </c>
      <c r="E4262" s="18" t="s">
        <v>46</v>
      </c>
      <c r="F4262" s="18" t="s">
        <v>36</v>
      </c>
      <c r="G4262" s="18">
        <v>972</v>
      </c>
    </row>
    <row r="4263" spans="1:7" x14ac:dyDescent="0.2">
      <c r="A4263" s="18" t="s">
        <v>94</v>
      </c>
      <c r="B4263" s="18" t="s">
        <v>238</v>
      </c>
      <c r="C4263" s="18" t="s">
        <v>240</v>
      </c>
      <c r="D4263" s="18">
        <v>82</v>
      </c>
      <c r="E4263" s="18" t="s">
        <v>47</v>
      </c>
      <c r="F4263" s="18" t="s">
        <v>36</v>
      </c>
      <c r="G4263" s="18">
        <v>599</v>
      </c>
    </row>
    <row r="4264" spans="1:7" x14ac:dyDescent="0.2">
      <c r="A4264" s="18" t="s">
        <v>94</v>
      </c>
      <c r="B4264" s="18" t="s">
        <v>238</v>
      </c>
      <c r="C4264" s="18" t="s">
        <v>240</v>
      </c>
      <c r="D4264" s="18">
        <v>83</v>
      </c>
      <c r="E4264" s="18" t="s">
        <v>48</v>
      </c>
      <c r="F4264" s="18" t="s">
        <v>36</v>
      </c>
      <c r="G4264" s="18">
        <v>2294</v>
      </c>
    </row>
    <row r="4265" spans="1:7" x14ac:dyDescent="0.2">
      <c r="A4265" s="18" t="s">
        <v>94</v>
      </c>
      <c r="B4265" s="18" t="s">
        <v>238</v>
      </c>
      <c r="C4265" s="18" t="s">
        <v>240</v>
      </c>
      <c r="D4265" s="18">
        <v>84</v>
      </c>
      <c r="E4265" s="18" t="s">
        <v>49</v>
      </c>
      <c r="F4265" s="18" t="s">
        <v>36</v>
      </c>
      <c r="G4265" s="18">
        <v>152</v>
      </c>
    </row>
    <row r="4266" spans="1:7" x14ac:dyDescent="0.2">
      <c r="A4266" s="18" t="s">
        <v>94</v>
      </c>
      <c r="B4266" s="18" t="s">
        <v>238</v>
      </c>
      <c r="C4266" s="18" t="s">
        <v>240</v>
      </c>
      <c r="D4266" s="18">
        <v>85</v>
      </c>
      <c r="E4266" s="18" t="s">
        <v>64</v>
      </c>
      <c r="F4266" s="18" t="s">
        <v>36</v>
      </c>
      <c r="G4266" s="18">
        <v>196</v>
      </c>
    </row>
    <row r="4267" spans="1:7" x14ac:dyDescent="0.2">
      <c r="A4267" s="18" t="s">
        <v>94</v>
      </c>
      <c r="B4267" s="18" t="s">
        <v>238</v>
      </c>
      <c r="C4267" s="18" t="s">
        <v>240</v>
      </c>
      <c r="D4267" s="18">
        <v>90</v>
      </c>
      <c r="E4267" s="18" t="s">
        <v>169</v>
      </c>
      <c r="F4267" s="18" t="s">
        <v>36</v>
      </c>
      <c r="G4267" s="18">
        <v>174</v>
      </c>
    </row>
    <row r="4268" spans="1:7" x14ac:dyDescent="0.2">
      <c r="A4268" s="18" t="s">
        <v>94</v>
      </c>
      <c r="B4268" s="18" t="s">
        <v>238</v>
      </c>
      <c r="C4268" s="18" t="s">
        <v>240</v>
      </c>
      <c r="D4268" s="18">
        <v>91</v>
      </c>
      <c r="E4268" s="18" t="s">
        <v>51</v>
      </c>
      <c r="F4268" s="18" t="s">
        <v>36</v>
      </c>
      <c r="G4268" s="18">
        <v>26</v>
      </c>
    </row>
    <row r="4269" spans="1:7" x14ac:dyDescent="0.2">
      <c r="A4269" s="18" t="s">
        <v>94</v>
      </c>
      <c r="B4269" s="18" t="s">
        <v>238</v>
      </c>
      <c r="C4269" s="18" t="s">
        <v>240</v>
      </c>
      <c r="D4269" s="18">
        <v>92</v>
      </c>
      <c r="E4269" s="18" t="s">
        <v>170</v>
      </c>
      <c r="F4269" s="18" t="s">
        <v>36</v>
      </c>
      <c r="G4269" s="18">
        <v>5</v>
      </c>
    </row>
    <row r="4270" spans="1:7" x14ac:dyDescent="0.2">
      <c r="A4270" s="18" t="s">
        <v>94</v>
      </c>
      <c r="B4270" s="18" t="s">
        <v>238</v>
      </c>
      <c r="C4270" s="18" t="s">
        <v>240</v>
      </c>
      <c r="D4270" s="18">
        <v>93</v>
      </c>
      <c r="E4270" s="18" t="s">
        <v>75</v>
      </c>
      <c r="F4270" s="18" t="s">
        <v>36</v>
      </c>
      <c r="G4270" s="18">
        <v>15</v>
      </c>
    </row>
    <row r="4271" spans="1:7" x14ac:dyDescent="0.2">
      <c r="A4271" s="18" t="s">
        <v>94</v>
      </c>
      <c r="B4271" s="18" t="s">
        <v>238</v>
      </c>
      <c r="C4271" s="18" t="s">
        <v>240</v>
      </c>
      <c r="D4271" s="18">
        <v>94</v>
      </c>
      <c r="E4271" s="18" t="s">
        <v>80</v>
      </c>
      <c r="F4271" s="18" t="s">
        <v>36</v>
      </c>
      <c r="G4271" s="18">
        <v>62</v>
      </c>
    </row>
    <row r="4272" spans="1:7" x14ac:dyDescent="0.2">
      <c r="A4272" s="18" t="s">
        <v>94</v>
      </c>
      <c r="B4272" s="18" t="s">
        <v>238</v>
      </c>
      <c r="C4272" s="18" t="s">
        <v>240</v>
      </c>
      <c r="D4272" s="18">
        <v>95</v>
      </c>
      <c r="E4272" s="18" t="s">
        <v>64</v>
      </c>
      <c r="F4272" s="18" t="s">
        <v>36</v>
      </c>
      <c r="G4272" s="18">
        <v>114</v>
      </c>
    </row>
    <row r="4273" spans="1:7" x14ac:dyDescent="0.2">
      <c r="A4273" s="18" t="s">
        <v>94</v>
      </c>
      <c r="B4273" s="18" t="s">
        <v>238</v>
      </c>
      <c r="C4273" s="18" t="s">
        <v>241</v>
      </c>
      <c r="D4273" s="18">
        <v>10</v>
      </c>
      <c r="E4273" s="18" t="s">
        <v>32</v>
      </c>
      <c r="F4273" s="18" t="s">
        <v>33</v>
      </c>
      <c r="G4273" s="18">
        <v>543</v>
      </c>
    </row>
    <row r="4274" spans="1:7" x14ac:dyDescent="0.2">
      <c r="A4274" s="18" t="s">
        <v>94</v>
      </c>
      <c r="B4274" s="18" t="s">
        <v>238</v>
      </c>
      <c r="C4274" s="18" t="s">
        <v>241</v>
      </c>
      <c r="D4274" s="18">
        <v>100</v>
      </c>
      <c r="E4274" s="18" t="s">
        <v>167</v>
      </c>
      <c r="F4274" s="18" t="s">
        <v>36</v>
      </c>
      <c r="G4274" s="18">
        <v>4752</v>
      </c>
    </row>
    <row r="4275" spans="1:7" x14ac:dyDescent="0.2">
      <c r="A4275" s="18" t="s">
        <v>94</v>
      </c>
      <c r="B4275" s="18" t="s">
        <v>238</v>
      </c>
      <c r="C4275" s="18" t="s">
        <v>241</v>
      </c>
      <c r="D4275" s="18">
        <v>11</v>
      </c>
      <c r="E4275" s="18" t="s">
        <v>134</v>
      </c>
      <c r="F4275" s="18" t="s">
        <v>33</v>
      </c>
      <c r="G4275" s="18">
        <v>190</v>
      </c>
    </row>
    <row r="4276" spans="1:7" x14ac:dyDescent="0.2">
      <c r="A4276" s="18" t="s">
        <v>94</v>
      </c>
      <c r="B4276" s="18" t="s">
        <v>238</v>
      </c>
      <c r="C4276" s="18" t="s">
        <v>241</v>
      </c>
      <c r="D4276" s="18">
        <v>110</v>
      </c>
      <c r="E4276" s="18" t="s">
        <v>54</v>
      </c>
      <c r="F4276" s="18" t="s">
        <v>55</v>
      </c>
      <c r="G4276" s="18">
        <v>178</v>
      </c>
    </row>
    <row r="4277" spans="1:7" x14ac:dyDescent="0.2">
      <c r="A4277" s="18" t="s">
        <v>94</v>
      </c>
      <c r="B4277" s="18" t="s">
        <v>238</v>
      </c>
      <c r="C4277" s="18" t="s">
        <v>241</v>
      </c>
      <c r="D4277" s="18">
        <v>111</v>
      </c>
      <c r="E4277" s="18" t="s">
        <v>56</v>
      </c>
      <c r="F4277" s="18" t="s">
        <v>55</v>
      </c>
      <c r="G4277" s="18">
        <v>602</v>
      </c>
    </row>
    <row r="4278" spans="1:7" x14ac:dyDescent="0.2">
      <c r="A4278" s="18" t="s">
        <v>94</v>
      </c>
      <c r="B4278" s="18" t="s">
        <v>238</v>
      </c>
      <c r="C4278" s="18" t="s">
        <v>241</v>
      </c>
      <c r="D4278" s="18">
        <v>112</v>
      </c>
      <c r="E4278" s="18" t="s">
        <v>57</v>
      </c>
      <c r="F4278" s="18" t="s">
        <v>55</v>
      </c>
      <c r="G4278" s="18">
        <v>541</v>
      </c>
    </row>
    <row r="4279" spans="1:7" x14ac:dyDescent="0.2">
      <c r="A4279" s="18" t="s">
        <v>94</v>
      </c>
      <c r="B4279" s="18" t="s">
        <v>238</v>
      </c>
      <c r="C4279" s="18" t="s">
        <v>241</v>
      </c>
      <c r="D4279" s="18">
        <v>113</v>
      </c>
      <c r="E4279" s="18" t="s">
        <v>73</v>
      </c>
      <c r="F4279" s="18" t="s">
        <v>55</v>
      </c>
      <c r="G4279" s="18">
        <v>991</v>
      </c>
    </row>
    <row r="4280" spans="1:7" x14ac:dyDescent="0.2">
      <c r="A4280" s="18" t="s">
        <v>94</v>
      </c>
      <c r="B4280" s="18" t="s">
        <v>238</v>
      </c>
      <c r="C4280" s="18" t="s">
        <v>241</v>
      </c>
      <c r="D4280" s="18">
        <v>120</v>
      </c>
      <c r="E4280" s="18" t="s">
        <v>58</v>
      </c>
      <c r="F4280" s="18" t="s">
        <v>55</v>
      </c>
      <c r="G4280" s="18">
        <v>574</v>
      </c>
    </row>
    <row r="4281" spans="1:7" x14ac:dyDescent="0.2">
      <c r="A4281" s="18" t="s">
        <v>94</v>
      </c>
      <c r="B4281" s="18" t="s">
        <v>238</v>
      </c>
      <c r="C4281" s="18" t="s">
        <v>241</v>
      </c>
      <c r="D4281" s="18">
        <v>121</v>
      </c>
      <c r="E4281" s="18" t="s">
        <v>59</v>
      </c>
      <c r="F4281" s="18" t="s">
        <v>55</v>
      </c>
      <c r="G4281" s="18">
        <v>1453</v>
      </c>
    </row>
    <row r="4282" spans="1:7" x14ac:dyDescent="0.2">
      <c r="A4282" s="18" t="s">
        <v>94</v>
      </c>
      <c r="B4282" s="18" t="s">
        <v>238</v>
      </c>
      <c r="C4282" s="18" t="s">
        <v>241</v>
      </c>
      <c r="D4282" s="18">
        <v>122</v>
      </c>
      <c r="E4282" s="18" t="s">
        <v>74</v>
      </c>
      <c r="F4282" s="18" t="s">
        <v>55</v>
      </c>
      <c r="G4282" s="18">
        <v>506</v>
      </c>
    </row>
    <row r="4283" spans="1:7" x14ac:dyDescent="0.2">
      <c r="A4283" s="18" t="s">
        <v>94</v>
      </c>
      <c r="B4283" s="18" t="s">
        <v>238</v>
      </c>
      <c r="C4283" s="18" t="s">
        <v>241</v>
      </c>
      <c r="D4283" s="18">
        <v>123</v>
      </c>
      <c r="E4283" s="18" t="s">
        <v>75</v>
      </c>
      <c r="F4283" s="18" t="s">
        <v>55</v>
      </c>
      <c r="G4283" s="18">
        <v>1919</v>
      </c>
    </row>
    <row r="4284" spans="1:7" x14ac:dyDescent="0.2">
      <c r="A4284" s="18" t="s">
        <v>94</v>
      </c>
      <c r="B4284" s="18" t="s">
        <v>238</v>
      </c>
      <c r="C4284" s="18" t="s">
        <v>241</v>
      </c>
      <c r="D4284" s="18">
        <v>13</v>
      </c>
      <c r="E4284" s="18" t="s">
        <v>135</v>
      </c>
      <c r="F4284" s="18" t="s">
        <v>33</v>
      </c>
      <c r="G4284" s="18">
        <v>638</v>
      </c>
    </row>
    <row r="4285" spans="1:7" x14ac:dyDescent="0.2">
      <c r="A4285" s="18" t="s">
        <v>94</v>
      </c>
      <c r="B4285" s="18" t="s">
        <v>238</v>
      </c>
      <c r="C4285" s="18" t="s">
        <v>241</v>
      </c>
      <c r="D4285" s="18">
        <v>130</v>
      </c>
      <c r="E4285" s="18" t="s">
        <v>60</v>
      </c>
      <c r="F4285" s="18" t="s">
        <v>55</v>
      </c>
      <c r="G4285" s="18">
        <v>3934</v>
      </c>
    </row>
    <row r="4286" spans="1:7" x14ac:dyDescent="0.2">
      <c r="A4286" s="18" t="s">
        <v>94</v>
      </c>
      <c r="B4286" s="18" t="s">
        <v>238</v>
      </c>
      <c r="C4286" s="18" t="s">
        <v>241</v>
      </c>
      <c r="D4286" s="18">
        <v>131</v>
      </c>
      <c r="E4286" s="18" t="s">
        <v>61</v>
      </c>
      <c r="F4286" s="18" t="s">
        <v>55</v>
      </c>
      <c r="G4286" s="18">
        <v>18</v>
      </c>
    </row>
    <row r="4287" spans="1:7" x14ac:dyDescent="0.2">
      <c r="A4287" s="18" t="s">
        <v>94</v>
      </c>
      <c r="B4287" s="18" t="s">
        <v>238</v>
      </c>
      <c r="C4287" s="18" t="s">
        <v>241</v>
      </c>
      <c r="D4287" s="18">
        <v>132</v>
      </c>
      <c r="E4287" s="18" t="s">
        <v>46</v>
      </c>
      <c r="F4287" s="18" t="s">
        <v>55</v>
      </c>
      <c r="G4287" s="18">
        <v>495</v>
      </c>
    </row>
    <row r="4288" spans="1:7" x14ac:dyDescent="0.2">
      <c r="A4288" s="18" t="s">
        <v>94</v>
      </c>
      <c r="B4288" s="18" t="s">
        <v>238</v>
      </c>
      <c r="C4288" s="18" t="s">
        <v>241</v>
      </c>
      <c r="D4288" s="18">
        <v>133</v>
      </c>
      <c r="E4288" s="18" t="s">
        <v>62</v>
      </c>
      <c r="F4288" s="18" t="s">
        <v>55</v>
      </c>
      <c r="G4288" s="18">
        <v>137</v>
      </c>
    </row>
    <row r="4289" spans="1:7" x14ac:dyDescent="0.2">
      <c r="A4289" s="18" t="s">
        <v>94</v>
      </c>
      <c r="B4289" s="18" t="s">
        <v>238</v>
      </c>
      <c r="C4289" s="18" t="s">
        <v>241</v>
      </c>
      <c r="D4289" s="18">
        <v>134</v>
      </c>
      <c r="E4289" s="18" t="s">
        <v>76</v>
      </c>
      <c r="F4289" s="18" t="s">
        <v>55</v>
      </c>
      <c r="G4289" s="18">
        <v>623</v>
      </c>
    </row>
    <row r="4290" spans="1:7" x14ac:dyDescent="0.2">
      <c r="A4290" s="18" t="s">
        <v>94</v>
      </c>
      <c r="B4290" s="18" t="s">
        <v>238</v>
      </c>
      <c r="C4290" s="18" t="s">
        <v>241</v>
      </c>
      <c r="D4290" s="18">
        <v>135</v>
      </c>
      <c r="E4290" s="18" t="s">
        <v>79</v>
      </c>
      <c r="F4290" s="18" t="s">
        <v>55</v>
      </c>
      <c r="G4290" s="18">
        <v>93</v>
      </c>
    </row>
    <row r="4291" spans="1:7" x14ac:dyDescent="0.2">
      <c r="A4291" s="18" t="s">
        <v>94</v>
      </c>
      <c r="B4291" s="18" t="s">
        <v>238</v>
      </c>
      <c r="C4291" s="18" t="s">
        <v>241</v>
      </c>
      <c r="D4291" s="18">
        <v>14</v>
      </c>
      <c r="E4291" s="18" t="s">
        <v>75</v>
      </c>
      <c r="F4291" s="18" t="s">
        <v>33</v>
      </c>
      <c r="G4291" s="18">
        <v>15</v>
      </c>
    </row>
    <row r="4292" spans="1:7" x14ac:dyDescent="0.2">
      <c r="A4292" s="18" t="s">
        <v>94</v>
      </c>
      <c r="B4292" s="18" t="s">
        <v>238</v>
      </c>
      <c r="C4292" s="18" t="s">
        <v>241</v>
      </c>
      <c r="D4292" s="18">
        <v>140</v>
      </c>
      <c r="E4292" s="18" t="s">
        <v>63</v>
      </c>
      <c r="F4292" s="18" t="s">
        <v>55</v>
      </c>
      <c r="G4292" s="18">
        <v>102</v>
      </c>
    </row>
    <row r="4293" spans="1:7" x14ac:dyDescent="0.2">
      <c r="A4293" s="18" t="s">
        <v>94</v>
      </c>
      <c r="B4293" s="18" t="s">
        <v>238</v>
      </c>
      <c r="C4293" s="18" t="s">
        <v>241</v>
      </c>
      <c r="D4293" s="18">
        <v>141</v>
      </c>
      <c r="E4293" s="18" t="s">
        <v>64</v>
      </c>
      <c r="F4293" s="18" t="s">
        <v>55</v>
      </c>
      <c r="G4293" s="18">
        <v>2863</v>
      </c>
    </row>
    <row r="4294" spans="1:7" x14ac:dyDescent="0.2">
      <c r="A4294" s="18" t="s">
        <v>94</v>
      </c>
      <c r="B4294" s="18" t="s">
        <v>238</v>
      </c>
      <c r="C4294" s="18" t="s">
        <v>241</v>
      </c>
      <c r="D4294" s="18">
        <v>142</v>
      </c>
      <c r="E4294" s="18" t="s">
        <v>117</v>
      </c>
      <c r="F4294" s="18" t="s">
        <v>55</v>
      </c>
      <c r="G4294" s="18">
        <v>2146</v>
      </c>
    </row>
    <row r="4295" spans="1:7" x14ac:dyDescent="0.2">
      <c r="A4295" s="18" t="s">
        <v>94</v>
      </c>
      <c r="B4295" s="18" t="s">
        <v>238</v>
      </c>
      <c r="C4295" s="18" t="s">
        <v>241</v>
      </c>
      <c r="D4295" s="18">
        <v>143</v>
      </c>
      <c r="E4295" s="18" t="s">
        <v>77</v>
      </c>
      <c r="F4295" s="18" t="s">
        <v>55</v>
      </c>
      <c r="G4295" s="18">
        <v>474</v>
      </c>
    </row>
    <row r="4296" spans="1:7" x14ac:dyDescent="0.2">
      <c r="A4296" s="18" t="s">
        <v>94</v>
      </c>
      <c r="B4296" s="18" t="s">
        <v>238</v>
      </c>
      <c r="C4296" s="18" t="s">
        <v>241</v>
      </c>
      <c r="D4296" s="18">
        <v>144</v>
      </c>
      <c r="E4296" s="18" t="s">
        <v>81</v>
      </c>
      <c r="F4296" s="18" t="s">
        <v>55</v>
      </c>
      <c r="G4296" s="18">
        <v>307</v>
      </c>
    </row>
    <row r="4297" spans="1:7" x14ac:dyDescent="0.2">
      <c r="A4297" s="18" t="s">
        <v>94</v>
      </c>
      <c r="B4297" s="18" t="s">
        <v>238</v>
      </c>
      <c r="C4297" s="18" t="s">
        <v>241</v>
      </c>
      <c r="D4297" s="18">
        <v>15</v>
      </c>
      <c r="E4297" s="18" t="s">
        <v>64</v>
      </c>
      <c r="F4297" s="18" t="s">
        <v>33</v>
      </c>
      <c r="G4297" s="18">
        <v>78</v>
      </c>
    </row>
    <row r="4298" spans="1:7" x14ac:dyDescent="0.2">
      <c r="A4298" s="18" t="s">
        <v>94</v>
      </c>
      <c r="B4298" s="18" t="s">
        <v>238</v>
      </c>
      <c r="C4298" s="18" t="s">
        <v>241</v>
      </c>
      <c r="D4298" s="18">
        <v>20</v>
      </c>
      <c r="E4298" s="18" t="s">
        <v>35</v>
      </c>
      <c r="F4298" s="18" t="s">
        <v>36</v>
      </c>
      <c r="G4298" s="18">
        <v>3747</v>
      </c>
    </row>
    <row r="4299" spans="1:7" x14ac:dyDescent="0.2">
      <c r="A4299" s="18" t="s">
        <v>94</v>
      </c>
      <c r="B4299" s="18" t="s">
        <v>238</v>
      </c>
      <c r="C4299" s="18" t="s">
        <v>241</v>
      </c>
      <c r="D4299" s="18">
        <v>21</v>
      </c>
      <c r="E4299" s="18" t="s">
        <v>37</v>
      </c>
      <c r="F4299" s="18" t="s">
        <v>36</v>
      </c>
      <c r="G4299" s="18">
        <v>3287</v>
      </c>
    </row>
    <row r="4300" spans="1:7" x14ac:dyDescent="0.2">
      <c r="A4300" s="18" t="s">
        <v>94</v>
      </c>
      <c r="B4300" s="18" t="s">
        <v>238</v>
      </c>
      <c r="C4300" s="18" t="s">
        <v>241</v>
      </c>
      <c r="D4300" s="18">
        <v>22</v>
      </c>
      <c r="E4300" s="18" t="s">
        <v>38</v>
      </c>
      <c r="F4300" s="18" t="s">
        <v>36</v>
      </c>
      <c r="G4300" s="18">
        <v>2007</v>
      </c>
    </row>
    <row r="4301" spans="1:7" x14ac:dyDescent="0.2">
      <c r="A4301" s="18" t="s">
        <v>94</v>
      </c>
      <c r="B4301" s="18" t="s">
        <v>238</v>
      </c>
      <c r="C4301" s="18" t="s">
        <v>241</v>
      </c>
      <c r="D4301" s="18">
        <v>23</v>
      </c>
      <c r="E4301" s="18" t="s">
        <v>39</v>
      </c>
      <c r="F4301" s="18" t="s">
        <v>36</v>
      </c>
      <c r="G4301" s="18">
        <v>11828</v>
      </c>
    </row>
    <row r="4302" spans="1:7" x14ac:dyDescent="0.2">
      <c r="A4302" s="18" t="s">
        <v>94</v>
      </c>
      <c r="B4302" s="18" t="s">
        <v>238</v>
      </c>
      <c r="C4302" s="18" t="s">
        <v>241</v>
      </c>
      <c r="D4302" s="18">
        <v>24</v>
      </c>
      <c r="E4302" s="18" t="s">
        <v>64</v>
      </c>
      <c r="F4302" s="18" t="s">
        <v>36</v>
      </c>
      <c r="G4302" s="18">
        <v>1201</v>
      </c>
    </row>
    <row r="4303" spans="1:7" x14ac:dyDescent="0.2">
      <c r="A4303" s="18" t="s">
        <v>94</v>
      </c>
      <c r="B4303" s="18" t="s">
        <v>238</v>
      </c>
      <c r="C4303" s="18" t="s">
        <v>241</v>
      </c>
      <c r="D4303" s="18">
        <v>25</v>
      </c>
      <c r="E4303" s="18" t="s">
        <v>35</v>
      </c>
      <c r="F4303" s="18" t="s">
        <v>36</v>
      </c>
      <c r="G4303" s="18">
        <v>39</v>
      </c>
    </row>
    <row r="4304" spans="1:7" x14ac:dyDescent="0.2">
      <c r="A4304" s="18" t="s">
        <v>94</v>
      </c>
      <c r="B4304" s="18" t="s">
        <v>238</v>
      </c>
      <c r="C4304" s="18" t="s">
        <v>241</v>
      </c>
      <c r="D4304" s="18">
        <v>26</v>
      </c>
      <c r="E4304" s="18" t="s">
        <v>64</v>
      </c>
      <c r="F4304" s="18" t="s">
        <v>36</v>
      </c>
      <c r="G4304" s="18">
        <v>14</v>
      </c>
    </row>
    <row r="4305" spans="1:7" x14ac:dyDescent="0.2">
      <c r="A4305" s="18" t="s">
        <v>94</v>
      </c>
      <c r="B4305" s="18" t="s">
        <v>238</v>
      </c>
      <c r="C4305" s="18" t="s">
        <v>241</v>
      </c>
      <c r="D4305" s="18">
        <v>30</v>
      </c>
      <c r="E4305" s="18" t="s">
        <v>40</v>
      </c>
      <c r="F4305" s="18" t="s">
        <v>36</v>
      </c>
      <c r="G4305" s="18">
        <v>548</v>
      </c>
    </row>
    <row r="4306" spans="1:7" x14ac:dyDescent="0.2">
      <c r="A4306" s="18" t="s">
        <v>94</v>
      </c>
      <c r="B4306" s="18" t="s">
        <v>238</v>
      </c>
      <c r="C4306" s="18" t="s">
        <v>241</v>
      </c>
      <c r="D4306" s="18">
        <v>31</v>
      </c>
      <c r="E4306" s="18" t="s">
        <v>41</v>
      </c>
      <c r="F4306" s="18" t="s">
        <v>36</v>
      </c>
      <c r="G4306" s="18">
        <v>8554</v>
      </c>
    </row>
    <row r="4307" spans="1:7" x14ac:dyDescent="0.2">
      <c r="A4307" s="18" t="s">
        <v>94</v>
      </c>
      <c r="B4307" s="18" t="s">
        <v>238</v>
      </c>
      <c r="C4307" s="18" t="s">
        <v>241</v>
      </c>
      <c r="D4307" s="18">
        <v>32</v>
      </c>
      <c r="E4307" s="18" t="s">
        <v>42</v>
      </c>
      <c r="F4307" s="18" t="s">
        <v>36</v>
      </c>
      <c r="G4307" s="18">
        <v>118</v>
      </c>
    </row>
    <row r="4308" spans="1:7" x14ac:dyDescent="0.2">
      <c r="A4308" s="18" t="s">
        <v>94</v>
      </c>
      <c r="B4308" s="18" t="s">
        <v>238</v>
      </c>
      <c r="C4308" s="18" t="s">
        <v>241</v>
      </c>
      <c r="D4308" s="18">
        <v>33</v>
      </c>
      <c r="E4308" s="18" t="s">
        <v>43</v>
      </c>
      <c r="F4308" s="18" t="s">
        <v>36</v>
      </c>
      <c r="G4308" s="18">
        <v>102</v>
      </c>
    </row>
    <row r="4309" spans="1:7" x14ac:dyDescent="0.2">
      <c r="A4309" s="18" t="s">
        <v>94</v>
      </c>
      <c r="B4309" s="18" t="s">
        <v>238</v>
      </c>
      <c r="C4309" s="18" t="s">
        <v>241</v>
      </c>
      <c r="D4309" s="18">
        <v>34</v>
      </c>
      <c r="E4309" s="18" t="s">
        <v>44</v>
      </c>
      <c r="F4309" s="18" t="s">
        <v>36</v>
      </c>
      <c r="G4309" s="18">
        <v>18</v>
      </c>
    </row>
    <row r="4310" spans="1:7" x14ac:dyDescent="0.2">
      <c r="A4310" s="18" t="s">
        <v>94</v>
      </c>
      <c r="B4310" s="18" t="s">
        <v>238</v>
      </c>
      <c r="C4310" s="18" t="s">
        <v>241</v>
      </c>
      <c r="D4310" s="18">
        <v>35</v>
      </c>
      <c r="E4310" s="18" t="s">
        <v>79</v>
      </c>
      <c r="F4310" s="18" t="s">
        <v>36</v>
      </c>
      <c r="G4310" s="18">
        <v>375</v>
      </c>
    </row>
    <row r="4311" spans="1:7" x14ac:dyDescent="0.2">
      <c r="A4311" s="18" t="s">
        <v>94</v>
      </c>
      <c r="B4311" s="18" t="s">
        <v>238</v>
      </c>
      <c r="C4311" s="18" t="s">
        <v>241</v>
      </c>
      <c r="D4311" s="18">
        <v>36</v>
      </c>
      <c r="E4311" s="18" t="s">
        <v>64</v>
      </c>
      <c r="F4311" s="18" t="s">
        <v>36</v>
      </c>
      <c r="G4311" s="18">
        <v>525</v>
      </c>
    </row>
    <row r="4312" spans="1:7" x14ac:dyDescent="0.2">
      <c r="A4312" s="18" t="s">
        <v>94</v>
      </c>
      <c r="B4312" s="18" t="s">
        <v>238</v>
      </c>
      <c r="C4312" s="18" t="s">
        <v>241</v>
      </c>
      <c r="D4312" s="18">
        <v>40</v>
      </c>
      <c r="E4312" s="18" t="s">
        <v>40</v>
      </c>
      <c r="F4312" s="18" t="s">
        <v>36</v>
      </c>
      <c r="G4312" s="18">
        <v>13</v>
      </c>
    </row>
    <row r="4313" spans="1:7" x14ac:dyDescent="0.2">
      <c r="A4313" s="18" t="s">
        <v>94</v>
      </c>
      <c r="B4313" s="18" t="s">
        <v>238</v>
      </c>
      <c r="C4313" s="18" t="s">
        <v>241</v>
      </c>
      <c r="D4313" s="18">
        <v>41</v>
      </c>
      <c r="E4313" s="18" t="s">
        <v>41</v>
      </c>
      <c r="F4313" s="18" t="s">
        <v>36</v>
      </c>
      <c r="G4313" s="18">
        <v>161</v>
      </c>
    </row>
    <row r="4314" spans="1:7" x14ac:dyDescent="0.2">
      <c r="A4314" s="18" t="s">
        <v>94</v>
      </c>
      <c r="B4314" s="18" t="s">
        <v>238</v>
      </c>
      <c r="C4314" s="18" t="s">
        <v>241</v>
      </c>
      <c r="D4314" s="18">
        <v>42</v>
      </c>
      <c r="E4314" s="18" t="s">
        <v>42</v>
      </c>
      <c r="F4314" s="18" t="s">
        <v>36</v>
      </c>
      <c r="G4314" s="18">
        <v>8</v>
      </c>
    </row>
    <row r="4315" spans="1:7" x14ac:dyDescent="0.2">
      <c r="A4315" s="18" t="s">
        <v>94</v>
      </c>
      <c r="B4315" s="18" t="s">
        <v>238</v>
      </c>
      <c r="C4315" s="18" t="s">
        <v>241</v>
      </c>
      <c r="D4315" s="18">
        <v>43</v>
      </c>
      <c r="E4315" s="18" t="s">
        <v>43</v>
      </c>
      <c r="F4315" s="18" t="s">
        <v>36</v>
      </c>
      <c r="G4315" s="18">
        <v>1</v>
      </c>
    </row>
    <row r="4316" spans="1:7" x14ac:dyDescent="0.2">
      <c r="A4316" s="18" t="s">
        <v>94</v>
      </c>
      <c r="B4316" s="18" t="s">
        <v>238</v>
      </c>
      <c r="C4316" s="18" t="s">
        <v>241</v>
      </c>
      <c r="D4316" s="18">
        <v>45</v>
      </c>
      <c r="E4316" s="18" t="s">
        <v>79</v>
      </c>
      <c r="F4316" s="18" t="s">
        <v>36</v>
      </c>
      <c r="G4316" s="18">
        <v>7</v>
      </c>
    </row>
    <row r="4317" spans="1:7" x14ac:dyDescent="0.2">
      <c r="A4317" s="18" t="s">
        <v>94</v>
      </c>
      <c r="B4317" s="18" t="s">
        <v>238</v>
      </c>
      <c r="C4317" s="18" t="s">
        <v>241</v>
      </c>
      <c r="D4317" s="18">
        <v>46</v>
      </c>
      <c r="E4317" s="18" t="s">
        <v>64</v>
      </c>
      <c r="F4317" s="18" t="s">
        <v>36</v>
      </c>
      <c r="G4317" s="18">
        <v>22</v>
      </c>
    </row>
    <row r="4318" spans="1:7" x14ac:dyDescent="0.2">
      <c r="A4318" s="18" t="s">
        <v>94</v>
      </c>
      <c r="B4318" s="18" t="s">
        <v>238</v>
      </c>
      <c r="C4318" s="18" t="s">
        <v>241</v>
      </c>
      <c r="D4318" s="18">
        <v>50</v>
      </c>
      <c r="E4318" s="18" t="s">
        <v>40</v>
      </c>
      <c r="F4318" s="18" t="s">
        <v>36</v>
      </c>
      <c r="G4318" s="18">
        <v>21</v>
      </c>
    </row>
    <row r="4319" spans="1:7" x14ac:dyDescent="0.2">
      <c r="A4319" s="18" t="s">
        <v>94</v>
      </c>
      <c r="B4319" s="18" t="s">
        <v>238</v>
      </c>
      <c r="C4319" s="18" t="s">
        <v>241</v>
      </c>
      <c r="D4319" s="18">
        <v>51</v>
      </c>
      <c r="E4319" s="18" t="s">
        <v>41</v>
      </c>
      <c r="F4319" s="18" t="s">
        <v>36</v>
      </c>
      <c r="G4319" s="18">
        <v>247</v>
      </c>
    </row>
    <row r="4320" spans="1:7" x14ac:dyDescent="0.2">
      <c r="A4320" s="18" t="s">
        <v>94</v>
      </c>
      <c r="B4320" s="18" t="s">
        <v>238</v>
      </c>
      <c r="C4320" s="18" t="s">
        <v>241</v>
      </c>
      <c r="D4320" s="18">
        <v>52</v>
      </c>
      <c r="E4320" s="18" t="s">
        <v>42</v>
      </c>
      <c r="F4320" s="18" t="s">
        <v>36</v>
      </c>
      <c r="G4320" s="18">
        <v>7</v>
      </c>
    </row>
    <row r="4321" spans="1:7" x14ac:dyDescent="0.2">
      <c r="A4321" s="18" t="s">
        <v>94</v>
      </c>
      <c r="B4321" s="18" t="s">
        <v>238</v>
      </c>
      <c r="C4321" s="18" t="s">
        <v>241</v>
      </c>
      <c r="D4321" s="18">
        <v>53</v>
      </c>
      <c r="E4321" s="18" t="s">
        <v>43</v>
      </c>
      <c r="F4321" s="18" t="s">
        <v>36</v>
      </c>
      <c r="G4321" s="18">
        <v>22</v>
      </c>
    </row>
    <row r="4322" spans="1:7" x14ac:dyDescent="0.2">
      <c r="A4322" s="18" t="s">
        <v>94</v>
      </c>
      <c r="B4322" s="18" t="s">
        <v>238</v>
      </c>
      <c r="C4322" s="18" t="s">
        <v>241</v>
      </c>
      <c r="D4322" s="18">
        <v>54</v>
      </c>
      <c r="E4322" s="18" t="s">
        <v>44</v>
      </c>
      <c r="F4322" s="18" t="s">
        <v>36</v>
      </c>
      <c r="G4322" s="18">
        <v>4</v>
      </c>
    </row>
    <row r="4323" spans="1:7" x14ac:dyDescent="0.2">
      <c r="A4323" s="18" t="s">
        <v>94</v>
      </c>
      <c r="B4323" s="18" t="s">
        <v>238</v>
      </c>
      <c r="C4323" s="18" t="s">
        <v>241</v>
      </c>
      <c r="D4323" s="18">
        <v>55</v>
      </c>
      <c r="E4323" s="18" t="s">
        <v>79</v>
      </c>
      <c r="F4323" s="18" t="s">
        <v>36</v>
      </c>
      <c r="G4323" s="18">
        <v>18</v>
      </c>
    </row>
    <row r="4324" spans="1:7" x14ac:dyDescent="0.2">
      <c r="A4324" s="18" t="s">
        <v>94</v>
      </c>
      <c r="B4324" s="18" t="s">
        <v>238</v>
      </c>
      <c r="C4324" s="18" t="s">
        <v>241</v>
      </c>
      <c r="D4324" s="18">
        <v>56</v>
      </c>
      <c r="E4324" s="18" t="s">
        <v>64</v>
      </c>
      <c r="F4324" s="18" t="s">
        <v>36</v>
      </c>
      <c r="G4324" s="18">
        <v>73</v>
      </c>
    </row>
    <row r="4325" spans="1:7" x14ac:dyDescent="0.2">
      <c r="A4325" s="18" t="s">
        <v>94</v>
      </c>
      <c r="B4325" s="18" t="s">
        <v>238</v>
      </c>
      <c r="C4325" s="18" t="s">
        <v>241</v>
      </c>
      <c r="D4325" s="18">
        <v>60</v>
      </c>
      <c r="E4325" s="18" t="s">
        <v>40</v>
      </c>
      <c r="F4325" s="18" t="s">
        <v>36</v>
      </c>
      <c r="G4325" s="18">
        <v>4</v>
      </c>
    </row>
    <row r="4326" spans="1:7" x14ac:dyDescent="0.2">
      <c r="A4326" s="18" t="s">
        <v>94</v>
      </c>
      <c r="B4326" s="18" t="s">
        <v>238</v>
      </c>
      <c r="C4326" s="18" t="s">
        <v>241</v>
      </c>
      <c r="D4326" s="18">
        <v>61</v>
      </c>
      <c r="E4326" s="18" t="s">
        <v>41</v>
      </c>
      <c r="F4326" s="18" t="s">
        <v>36</v>
      </c>
      <c r="G4326" s="18">
        <v>61</v>
      </c>
    </row>
    <row r="4327" spans="1:7" x14ac:dyDescent="0.2">
      <c r="A4327" s="18" t="s">
        <v>94</v>
      </c>
      <c r="B4327" s="18" t="s">
        <v>238</v>
      </c>
      <c r="C4327" s="18" t="s">
        <v>241</v>
      </c>
      <c r="D4327" s="18">
        <v>62</v>
      </c>
      <c r="E4327" s="18" t="s">
        <v>42</v>
      </c>
      <c r="F4327" s="18" t="s">
        <v>36</v>
      </c>
      <c r="G4327" s="18">
        <v>2</v>
      </c>
    </row>
    <row r="4328" spans="1:7" x14ac:dyDescent="0.2">
      <c r="A4328" s="18" t="s">
        <v>94</v>
      </c>
      <c r="B4328" s="18" t="s">
        <v>238</v>
      </c>
      <c r="C4328" s="18" t="s">
        <v>241</v>
      </c>
      <c r="D4328" s="18">
        <v>63</v>
      </c>
      <c r="E4328" s="18" t="s">
        <v>43</v>
      </c>
      <c r="F4328" s="18" t="s">
        <v>36</v>
      </c>
      <c r="G4328" s="18">
        <v>1</v>
      </c>
    </row>
    <row r="4329" spans="1:7" x14ac:dyDescent="0.2">
      <c r="A4329" s="18" t="s">
        <v>94</v>
      </c>
      <c r="B4329" s="18" t="s">
        <v>238</v>
      </c>
      <c r="C4329" s="18" t="s">
        <v>241</v>
      </c>
      <c r="D4329" s="18">
        <v>64</v>
      </c>
      <c r="E4329" s="18" t="s">
        <v>44</v>
      </c>
      <c r="F4329" s="18" t="s">
        <v>36</v>
      </c>
      <c r="G4329" s="18">
        <v>1</v>
      </c>
    </row>
    <row r="4330" spans="1:7" x14ac:dyDescent="0.2">
      <c r="A4330" s="18" t="s">
        <v>94</v>
      </c>
      <c r="B4330" s="18" t="s">
        <v>238</v>
      </c>
      <c r="C4330" s="18" t="s">
        <v>241</v>
      </c>
      <c r="D4330" s="18">
        <v>65</v>
      </c>
      <c r="E4330" s="18" t="s">
        <v>79</v>
      </c>
      <c r="F4330" s="18" t="s">
        <v>36</v>
      </c>
      <c r="G4330" s="18">
        <v>10</v>
      </c>
    </row>
    <row r="4331" spans="1:7" x14ac:dyDescent="0.2">
      <c r="A4331" s="18" t="s">
        <v>94</v>
      </c>
      <c r="B4331" s="18" t="s">
        <v>238</v>
      </c>
      <c r="C4331" s="18" t="s">
        <v>241</v>
      </c>
      <c r="D4331" s="18">
        <v>66</v>
      </c>
      <c r="E4331" s="18" t="s">
        <v>64</v>
      </c>
      <c r="F4331" s="18" t="s">
        <v>36</v>
      </c>
      <c r="G4331" s="18">
        <v>4</v>
      </c>
    </row>
    <row r="4332" spans="1:7" x14ac:dyDescent="0.2">
      <c r="A4332" s="18" t="s">
        <v>94</v>
      </c>
      <c r="B4332" s="18" t="s">
        <v>238</v>
      </c>
      <c r="C4332" s="18" t="s">
        <v>241</v>
      </c>
      <c r="D4332" s="18">
        <v>70</v>
      </c>
      <c r="E4332" s="18" t="s">
        <v>40</v>
      </c>
      <c r="F4332" s="18" t="s">
        <v>36</v>
      </c>
      <c r="G4332" s="18">
        <v>175</v>
      </c>
    </row>
    <row r="4333" spans="1:7" x14ac:dyDescent="0.2">
      <c r="A4333" s="18" t="s">
        <v>94</v>
      </c>
      <c r="B4333" s="18" t="s">
        <v>238</v>
      </c>
      <c r="C4333" s="18" t="s">
        <v>241</v>
      </c>
      <c r="D4333" s="18">
        <v>71</v>
      </c>
      <c r="E4333" s="18" t="s">
        <v>41</v>
      </c>
      <c r="F4333" s="18" t="s">
        <v>36</v>
      </c>
      <c r="G4333" s="18">
        <v>3331</v>
      </c>
    </row>
    <row r="4334" spans="1:7" x14ac:dyDescent="0.2">
      <c r="A4334" s="18" t="s">
        <v>94</v>
      </c>
      <c r="B4334" s="18" t="s">
        <v>238</v>
      </c>
      <c r="C4334" s="18" t="s">
        <v>241</v>
      </c>
      <c r="D4334" s="18">
        <v>72</v>
      </c>
      <c r="E4334" s="18" t="s">
        <v>42</v>
      </c>
      <c r="F4334" s="18" t="s">
        <v>36</v>
      </c>
      <c r="G4334" s="18">
        <v>64</v>
      </c>
    </row>
    <row r="4335" spans="1:7" x14ac:dyDescent="0.2">
      <c r="A4335" s="18" t="s">
        <v>94</v>
      </c>
      <c r="B4335" s="18" t="s">
        <v>238</v>
      </c>
      <c r="C4335" s="18" t="s">
        <v>241</v>
      </c>
      <c r="D4335" s="18">
        <v>73</v>
      </c>
      <c r="E4335" s="18" t="s">
        <v>43</v>
      </c>
      <c r="F4335" s="18" t="s">
        <v>36</v>
      </c>
      <c r="G4335" s="18">
        <v>29</v>
      </c>
    </row>
    <row r="4336" spans="1:7" x14ac:dyDescent="0.2">
      <c r="A4336" s="18" t="s">
        <v>94</v>
      </c>
      <c r="B4336" s="18" t="s">
        <v>238</v>
      </c>
      <c r="C4336" s="18" t="s">
        <v>241</v>
      </c>
      <c r="D4336" s="18">
        <v>74</v>
      </c>
      <c r="E4336" s="18" t="s">
        <v>44</v>
      </c>
      <c r="F4336" s="18" t="s">
        <v>36</v>
      </c>
      <c r="G4336" s="18">
        <v>6</v>
      </c>
    </row>
    <row r="4337" spans="1:7" x14ac:dyDescent="0.2">
      <c r="A4337" s="18" t="s">
        <v>94</v>
      </c>
      <c r="B4337" s="18" t="s">
        <v>238</v>
      </c>
      <c r="C4337" s="18" t="s">
        <v>241</v>
      </c>
      <c r="D4337" s="18">
        <v>75</v>
      </c>
      <c r="E4337" s="18" t="s">
        <v>79</v>
      </c>
      <c r="F4337" s="18" t="s">
        <v>36</v>
      </c>
      <c r="G4337" s="18">
        <v>199</v>
      </c>
    </row>
    <row r="4338" spans="1:7" x14ac:dyDescent="0.2">
      <c r="A4338" s="18" t="s">
        <v>94</v>
      </c>
      <c r="B4338" s="18" t="s">
        <v>238</v>
      </c>
      <c r="C4338" s="18" t="s">
        <v>241</v>
      </c>
      <c r="D4338" s="18">
        <v>76</v>
      </c>
      <c r="E4338" s="18" t="s">
        <v>64</v>
      </c>
      <c r="F4338" s="18" t="s">
        <v>36</v>
      </c>
      <c r="G4338" s="18">
        <v>359</v>
      </c>
    </row>
    <row r="4339" spans="1:7" x14ac:dyDescent="0.2">
      <c r="A4339" s="18" t="s">
        <v>94</v>
      </c>
      <c r="B4339" s="18" t="s">
        <v>238</v>
      </c>
      <c r="C4339" s="18" t="s">
        <v>241</v>
      </c>
      <c r="D4339" s="18">
        <v>80</v>
      </c>
      <c r="E4339" s="18" t="s">
        <v>168</v>
      </c>
      <c r="F4339" s="18" t="s">
        <v>36</v>
      </c>
      <c r="G4339" s="18">
        <v>361</v>
      </c>
    </row>
    <row r="4340" spans="1:7" x14ac:dyDescent="0.2">
      <c r="A4340" s="18" t="s">
        <v>94</v>
      </c>
      <c r="B4340" s="18" t="s">
        <v>238</v>
      </c>
      <c r="C4340" s="18" t="s">
        <v>241</v>
      </c>
      <c r="D4340" s="18">
        <v>81</v>
      </c>
      <c r="E4340" s="18" t="s">
        <v>46</v>
      </c>
      <c r="F4340" s="18" t="s">
        <v>36</v>
      </c>
      <c r="G4340" s="18">
        <v>908</v>
      </c>
    </row>
    <row r="4341" spans="1:7" x14ac:dyDescent="0.2">
      <c r="A4341" s="18" t="s">
        <v>94</v>
      </c>
      <c r="B4341" s="18" t="s">
        <v>238</v>
      </c>
      <c r="C4341" s="18" t="s">
        <v>241</v>
      </c>
      <c r="D4341" s="18">
        <v>82</v>
      </c>
      <c r="E4341" s="18" t="s">
        <v>47</v>
      </c>
      <c r="F4341" s="18" t="s">
        <v>36</v>
      </c>
      <c r="G4341" s="18">
        <v>651</v>
      </c>
    </row>
    <row r="4342" spans="1:7" x14ac:dyDescent="0.2">
      <c r="A4342" s="18" t="s">
        <v>94</v>
      </c>
      <c r="B4342" s="18" t="s">
        <v>238</v>
      </c>
      <c r="C4342" s="18" t="s">
        <v>241</v>
      </c>
      <c r="D4342" s="18">
        <v>83</v>
      </c>
      <c r="E4342" s="18" t="s">
        <v>48</v>
      </c>
      <c r="F4342" s="18" t="s">
        <v>36</v>
      </c>
      <c r="G4342" s="18">
        <v>2568</v>
      </c>
    </row>
    <row r="4343" spans="1:7" x14ac:dyDescent="0.2">
      <c r="A4343" s="18" t="s">
        <v>94</v>
      </c>
      <c r="B4343" s="18" t="s">
        <v>238</v>
      </c>
      <c r="C4343" s="18" t="s">
        <v>241</v>
      </c>
      <c r="D4343" s="18">
        <v>84</v>
      </c>
      <c r="E4343" s="18" t="s">
        <v>49</v>
      </c>
      <c r="F4343" s="18" t="s">
        <v>36</v>
      </c>
      <c r="G4343" s="18">
        <v>152</v>
      </c>
    </row>
    <row r="4344" spans="1:7" x14ac:dyDescent="0.2">
      <c r="A4344" s="18" t="s">
        <v>94</v>
      </c>
      <c r="B4344" s="18" t="s">
        <v>238</v>
      </c>
      <c r="C4344" s="18" t="s">
        <v>241</v>
      </c>
      <c r="D4344" s="18">
        <v>85</v>
      </c>
      <c r="E4344" s="18" t="s">
        <v>64</v>
      </c>
      <c r="F4344" s="18" t="s">
        <v>36</v>
      </c>
      <c r="G4344" s="18">
        <v>178</v>
      </c>
    </row>
    <row r="4345" spans="1:7" x14ac:dyDescent="0.2">
      <c r="A4345" s="18" t="s">
        <v>94</v>
      </c>
      <c r="B4345" s="18" t="s">
        <v>238</v>
      </c>
      <c r="C4345" s="18" t="s">
        <v>241</v>
      </c>
      <c r="D4345" s="18">
        <v>90</v>
      </c>
      <c r="E4345" s="18" t="s">
        <v>169</v>
      </c>
      <c r="F4345" s="18" t="s">
        <v>36</v>
      </c>
      <c r="G4345" s="18">
        <v>180</v>
      </c>
    </row>
    <row r="4346" spans="1:7" x14ac:dyDescent="0.2">
      <c r="A4346" s="18" t="s">
        <v>94</v>
      </c>
      <c r="B4346" s="18" t="s">
        <v>238</v>
      </c>
      <c r="C4346" s="18" t="s">
        <v>241</v>
      </c>
      <c r="D4346" s="18">
        <v>91</v>
      </c>
      <c r="E4346" s="18" t="s">
        <v>51</v>
      </c>
      <c r="F4346" s="18" t="s">
        <v>36</v>
      </c>
      <c r="G4346" s="18">
        <v>92</v>
      </c>
    </row>
    <row r="4347" spans="1:7" x14ac:dyDescent="0.2">
      <c r="A4347" s="18" t="s">
        <v>94</v>
      </c>
      <c r="B4347" s="18" t="s">
        <v>238</v>
      </c>
      <c r="C4347" s="18" t="s">
        <v>241</v>
      </c>
      <c r="D4347" s="18">
        <v>92</v>
      </c>
      <c r="E4347" s="18" t="s">
        <v>170</v>
      </c>
      <c r="F4347" s="18" t="s">
        <v>36</v>
      </c>
      <c r="G4347" s="18">
        <v>5</v>
      </c>
    </row>
    <row r="4348" spans="1:7" x14ac:dyDescent="0.2">
      <c r="A4348" s="18" t="s">
        <v>94</v>
      </c>
      <c r="B4348" s="18" t="s">
        <v>238</v>
      </c>
      <c r="C4348" s="18" t="s">
        <v>241</v>
      </c>
      <c r="D4348" s="18">
        <v>93</v>
      </c>
      <c r="E4348" s="18" t="s">
        <v>75</v>
      </c>
      <c r="F4348" s="18" t="s">
        <v>36</v>
      </c>
      <c r="G4348" s="18">
        <v>7</v>
      </c>
    </row>
    <row r="4349" spans="1:7" x14ac:dyDescent="0.2">
      <c r="A4349" s="18" t="s">
        <v>94</v>
      </c>
      <c r="B4349" s="18" t="s">
        <v>238</v>
      </c>
      <c r="C4349" s="18" t="s">
        <v>241</v>
      </c>
      <c r="D4349" s="18">
        <v>94</v>
      </c>
      <c r="E4349" s="18" t="s">
        <v>80</v>
      </c>
      <c r="F4349" s="18" t="s">
        <v>36</v>
      </c>
      <c r="G4349" s="18">
        <v>69</v>
      </c>
    </row>
    <row r="4350" spans="1:7" x14ac:dyDescent="0.2">
      <c r="A4350" s="18" t="s">
        <v>94</v>
      </c>
      <c r="B4350" s="18" t="s">
        <v>238</v>
      </c>
      <c r="C4350" s="18" t="s">
        <v>241</v>
      </c>
      <c r="D4350" s="18">
        <v>95</v>
      </c>
      <c r="E4350" s="18" t="s">
        <v>64</v>
      </c>
      <c r="F4350" s="18" t="s">
        <v>36</v>
      </c>
      <c r="G4350" s="18">
        <v>103</v>
      </c>
    </row>
    <row r="4351" spans="1:7" x14ac:dyDescent="0.2">
      <c r="A4351" s="18" t="s">
        <v>94</v>
      </c>
      <c r="B4351" s="18" t="s">
        <v>238</v>
      </c>
      <c r="C4351" s="18" t="s">
        <v>242</v>
      </c>
      <c r="D4351" s="18">
        <v>10</v>
      </c>
      <c r="E4351" s="18" t="s">
        <v>32</v>
      </c>
      <c r="F4351" s="18" t="s">
        <v>33</v>
      </c>
      <c r="G4351" s="18">
        <v>432</v>
      </c>
    </row>
    <row r="4352" spans="1:7" x14ac:dyDescent="0.2">
      <c r="A4352" s="18" t="s">
        <v>94</v>
      </c>
      <c r="B4352" s="18" t="s">
        <v>238</v>
      </c>
      <c r="C4352" s="18" t="s">
        <v>242</v>
      </c>
      <c r="D4352" s="18">
        <v>100</v>
      </c>
      <c r="E4352" s="18" t="s">
        <v>167</v>
      </c>
      <c r="F4352" s="18" t="s">
        <v>36</v>
      </c>
      <c r="G4352" s="18">
        <v>5167</v>
      </c>
    </row>
    <row r="4353" spans="1:7" x14ac:dyDescent="0.2">
      <c r="A4353" s="18" t="s">
        <v>94</v>
      </c>
      <c r="B4353" s="18" t="s">
        <v>238</v>
      </c>
      <c r="C4353" s="18" t="s">
        <v>242</v>
      </c>
      <c r="D4353" s="18">
        <v>11</v>
      </c>
      <c r="E4353" s="18" t="s">
        <v>134</v>
      </c>
      <c r="F4353" s="18" t="s">
        <v>33</v>
      </c>
      <c r="G4353" s="18">
        <v>214</v>
      </c>
    </row>
    <row r="4354" spans="1:7" x14ac:dyDescent="0.2">
      <c r="A4354" s="18" t="s">
        <v>94</v>
      </c>
      <c r="B4354" s="18" t="s">
        <v>238</v>
      </c>
      <c r="C4354" s="18" t="s">
        <v>242</v>
      </c>
      <c r="D4354" s="18">
        <v>110</v>
      </c>
      <c r="E4354" s="18" t="s">
        <v>54</v>
      </c>
      <c r="F4354" s="18" t="s">
        <v>55</v>
      </c>
      <c r="G4354" s="18">
        <v>241</v>
      </c>
    </row>
    <row r="4355" spans="1:7" x14ac:dyDescent="0.2">
      <c r="A4355" s="18" t="s">
        <v>94</v>
      </c>
      <c r="B4355" s="18" t="s">
        <v>238</v>
      </c>
      <c r="C4355" s="18" t="s">
        <v>242</v>
      </c>
      <c r="D4355" s="18">
        <v>111</v>
      </c>
      <c r="E4355" s="18" t="s">
        <v>56</v>
      </c>
      <c r="F4355" s="18" t="s">
        <v>55</v>
      </c>
      <c r="G4355" s="18">
        <v>666</v>
      </c>
    </row>
    <row r="4356" spans="1:7" x14ac:dyDescent="0.2">
      <c r="A4356" s="18" t="s">
        <v>94</v>
      </c>
      <c r="B4356" s="18" t="s">
        <v>238</v>
      </c>
      <c r="C4356" s="18" t="s">
        <v>242</v>
      </c>
      <c r="D4356" s="18">
        <v>112</v>
      </c>
      <c r="E4356" s="18" t="s">
        <v>57</v>
      </c>
      <c r="F4356" s="18" t="s">
        <v>55</v>
      </c>
      <c r="G4356" s="18">
        <v>378</v>
      </c>
    </row>
    <row r="4357" spans="1:7" x14ac:dyDescent="0.2">
      <c r="A4357" s="18" t="s">
        <v>94</v>
      </c>
      <c r="B4357" s="18" t="s">
        <v>238</v>
      </c>
      <c r="C4357" s="18" t="s">
        <v>242</v>
      </c>
      <c r="D4357" s="18">
        <v>113</v>
      </c>
      <c r="E4357" s="18" t="s">
        <v>73</v>
      </c>
      <c r="F4357" s="18" t="s">
        <v>55</v>
      </c>
      <c r="G4357" s="18">
        <v>894</v>
      </c>
    </row>
    <row r="4358" spans="1:7" x14ac:dyDescent="0.2">
      <c r="A4358" s="18" t="s">
        <v>94</v>
      </c>
      <c r="B4358" s="18" t="s">
        <v>238</v>
      </c>
      <c r="C4358" s="18" t="s">
        <v>242</v>
      </c>
      <c r="D4358" s="18">
        <v>120</v>
      </c>
      <c r="E4358" s="18" t="s">
        <v>58</v>
      </c>
      <c r="F4358" s="18" t="s">
        <v>55</v>
      </c>
      <c r="G4358" s="18">
        <v>584</v>
      </c>
    </row>
    <row r="4359" spans="1:7" x14ac:dyDescent="0.2">
      <c r="A4359" s="18" t="s">
        <v>94</v>
      </c>
      <c r="B4359" s="18" t="s">
        <v>238</v>
      </c>
      <c r="C4359" s="18" t="s">
        <v>242</v>
      </c>
      <c r="D4359" s="18">
        <v>121</v>
      </c>
      <c r="E4359" s="18" t="s">
        <v>59</v>
      </c>
      <c r="F4359" s="18" t="s">
        <v>55</v>
      </c>
      <c r="G4359" s="18">
        <v>1539</v>
      </c>
    </row>
    <row r="4360" spans="1:7" x14ac:dyDescent="0.2">
      <c r="A4360" s="18" t="s">
        <v>94</v>
      </c>
      <c r="B4360" s="18" t="s">
        <v>238</v>
      </c>
      <c r="C4360" s="18" t="s">
        <v>242</v>
      </c>
      <c r="D4360" s="18">
        <v>122</v>
      </c>
      <c r="E4360" s="18" t="s">
        <v>74</v>
      </c>
      <c r="F4360" s="18" t="s">
        <v>55</v>
      </c>
      <c r="G4360" s="18">
        <v>128</v>
      </c>
    </row>
    <row r="4361" spans="1:7" x14ac:dyDescent="0.2">
      <c r="A4361" s="18" t="s">
        <v>94</v>
      </c>
      <c r="B4361" s="18" t="s">
        <v>238</v>
      </c>
      <c r="C4361" s="18" t="s">
        <v>242</v>
      </c>
      <c r="D4361" s="18">
        <v>123</v>
      </c>
      <c r="E4361" s="18" t="s">
        <v>75</v>
      </c>
      <c r="F4361" s="18" t="s">
        <v>55</v>
      </c>
      <c r="G4361" s="18">
        <v>1943</v>
      </c>
    </row>
    <row r="4362" spans="1:7" x14ac:dyDescent="0.2">
      <c r="A4362" s="18" t="s">
        <v>94</v>
      </c>
      <c r="B4362" s="18" t="s">
        <v>238</v>
      </c>
      <c r="C4362" s="18" t="s">
        <v>242</v>
      </c>
      <c r="D4362" s="18">
        <v>13</v>
      </c>
      <c r="E4362" s="18" t="s">
        <v>135</v>
      </c>
      <c r="F4362" s="18" t="s">
        <v>33</v>
      </c>
      <c r="G4362" s="18">
        <v>728</v>
      </c>
    </row>
    <row r="4363" spans="1:7" x14ac:dyDescent="0.2">
      <c r="A4363" s="18" t="s">
        <v>94</v>
      </c>
      <c r="B4363" s="18" t="s">
        <v>238</v>
      </c>
      <c r="C4363" s="18" t="s">
        <v>242</v>
      </c>
      <c r="D4363" s="18">
        <v>130</v>
      </c>
      <c r="E4363" s="18" t="s">
        <v>60</v>
      </c>
      <c r="F4363" s="18" t="s">
        <v>55</v>
      </c>
      <c r="G4363" s="18">
        <v>3069</v>
      </c>
    </row>
    <row r="4364" spans="1:7" x14ac:dyDescent="0.2">
      <c r="A4364" s="18" t="s">
        <v>94</v>
      </c>
      <c r="B4364" s="18" t="s">
        <v>238</v>
      </c>
      <c r="C4364" s="18" t="s">
        <v>242</v>
      </c>
      <c r="D4364" s="18">
        <v>131</v>
      </c>
      <c r="E4364" s="18" t="s">
        <v>61</v>
      </c>
      <c r="F4364" s="18" t="s">
        <v>55</v>
      </c>
      <c r="G4364" s="18">
        <v>26</v>
      </c>
    </row>
    <row r="4365" spans="1:7" x14ac:dyDescent="0.2">
      <c r="A4365" s="18" t="s">
        <v>94</v>
      </c>
      <c r="B4365" s="18" t="s">
        <v>238</v>
      </c>
      <c r="C4365" s="18" t="s">
        <v>242</v>
      </c>
      <c r="D4365" s="18">
        <v>132</v>
      </c>
      <c r="E4365" s="18" t="s">
        <v>46</v>
      </c>
      <c r="F4365" s="18" t="s">
        <v>55</v>
      </c>
      <c r="G4365" s="18">
        <v>835</v>
      </c>
    </row>
    <row r="4366" spans="1:7" x14ac:dyDescent="0.2">
      <c r="A4366" s="18" t="s">
        <v>94</v>
      </c>
      <c r="B4366" s="18" t="s">
        <v>238</v>
      </c>
      <c r="C4366" s="18" t="s">
        <v>242</v>
      </c>
      <c r="D4366" s="18">
        <v>133</v>
      </c>
      <c r="E4366" s="18" t="s">
        <v>62</v>
      </c>
      <c r="F4366" s="18" t="s">
        <v>55</v>
      </c>
      <c r="G4366" s="18">
        <v>313</v>
      </c>
    </row>
    <row r="4367" spans="1:7" x14ac:dyDescent="0.2">
      <c r="A4367" s="18" t="s">
        <v>94</v>
      </c>
      <c r="B4367" s="18" t="s">
        <v>238</v>
      </c>
      <c r="C4367" s="18" t="s">
        <v>242</v>
      </c>
      <c r="D4367" s="18">
        <v>134</v>
      </c>
      <c r="E4367" s="18" t="s">
        <v>76</v>
      </c>
      <c r="F4367" s="18" t="s">
        <v>55</v>
      </c>
      <c r="G4367" s="18">
        <v>679</v>
      </c>
    </row>
    <row r="4368" spans="1:7" x14ac:dyDescent="0.2">
      <c r="A4368" s="18" t="s">
        <v>94</v>
      </c>
      <c r="B4368" s="18" t="s">
        <v>238</v>
      </c>
      <c r="C4368" s="18" t="s">
        <v>242</v>
      </c>
      <c r="D4368" s="18">
        <v>135</v>
      </c>
      <c r="E4368" s="18" t="s">
        <v>79</v>
      </c>
      <c r="F4368" s="18" t="s">
        <v>55</v>
      </c>
      <c r="G4368" s="18">
        <v>127</v>
      </c>
    </row>
    <row r="4369" spans="1:7" x14ac:dyDescent="0.2">
      <c r="A4369" s="18" t="s">
        <v>94</v>
      </c>
      <c r="B4369" s="18" t="s">
        <v>238</v>
      </c>
      <c r="C4369" s="18" t="s">
        <v>242</v>
      </c>
      <c r="D4369" s="18">
        <v>14</v>
      </c>
      <c r="E4369" s="18" t="s">
        <v>75</v>
      </c>
      <c r="F4369" s="18" t="s">
        <v>33</v>
      </c>
      <c r="G4369" s="18">
        <v>12</v>
      </c>
    </row>
    <row r="4370" spans="1:7" x14ac:dyDescent="0.2">
      <c r="A4370" s="18" t="s">
        <v>94</v>
      </c>
      <c r="B4370" s="18" t="s">
        <v>238</v>
      </c>
      <c r="C4370" s="18" t="s">
        <v>242</v>
      </c>
      <c r="D4370" s="18">
        <v>140</v>
      </c>
      <c r="E4370" s="18" t="s">
        <v>63</v>
      </c>
      <c r="F4370" s="18" t="s">
        <v>55</v>
      </c>
      <c r="G4370" s="18">
        <v>164</v>
      </c>
    </row>
    <row r="4371" spans="1:7" x14ac:dyDescent="0.2">
      <c r="A4371" s="18" t="s">
        <v>94</v>
      </c>
      <c r="B4371" s="18" t="s">
        <v>238</v>
      </c>
      <c r="C4371" s="18" t="s">
        <v>242</v>
      </c>
      <c r="D4371" s="18">
        <v>141</v>
      </c>
      <c r="E4371" s="18" t="s">
        <v>64</v>
      </c>
      <c r="F4371" s="18" t="s">
        <v>55</v>
      </c>
      <c r="G4371" s="18">
        <v>2892</v>
      </c>
    </row>
    <row r="4372" spans="1:7" x14ac:dyDescent="0.2">
      <c r="A4372" s="18" t="s">
        <v>94</v>
      </c>
      <c r="B4372" s="18" t="s">
        <v>238</v>
      </c>
      <c r="C4372" s="18" t="s">
        <v>242</v>
      </c>
      <c r="D4372" s="18">
        <v>142</v>
      </c>
      <c r="E4372" s="18" t="s">
        <v>117</v>
      </c>
      <c r="F4372" s="18" t="s">
        <v>55</v>
      </c>
      <c r="G4372" s="18">
        <v>1841</v>
      </c>
    </row>
    <row r="4373" spans="1:7" x14ac:dyDescent="0.2">
      <c r="A4373" s="18" t="s">
        <v>94</v>
      </c>
      <c r="B4373" s="18" t="s">
        <v>238</v>
      </c>
      <c r="C4373" s="18" t="s">
        <v>242</v>
      </c>
      <c r="D4373" s="18">
        <v>143</v>
      </c>
      <c r="E4373" s="18" t="s">
        <v>77</v>
      </c>
      <c r="F4373" s="18" t="s">
        <v>55</v>
      </c>
      <c r="G4373" s="18">
        <v>637</v>
      </c>
    </row>
    <row r="4374" spans="1:7" x14ac:dyDescent="0.2">
      <c r="A4374" s="18" t="s">
        <v>94</v>
      </c>
      <c r="B4374" s="18" t="s">
        <v>238</v>
      </c>
      <c r="C4374" s="18" t="s">
        <v>242</v>
      </c>
      <c r="D4374" s="18">
        <v>144</v>
      </c>
      <c r="E4374" s="18" t="s">
        <v>81</v>
      </c>
      <c r="F4374" s="18" t="s">
        <v>55</v>
      </c>
      <c r="G4374" s="18">
        <v>333</v>
      </c>
    </row>
    <row r="4375" spans="1:7" x14ac:dyDescent="0.2">
      <c r="A4375" s="18" t="s">
        <v>94</v>
      </c>
      <c r="B4375" s="18" t="s">
        <v>238</v>
      </c>
      <c r="C4375" s="18" t="s">
        <v>242</v>
      </c>
      <c r="D4375" s="18">
        <v>15</v>
      </c>
      <c r="E4375" s="18" t="s">
        <v>64</v>
      </c>
      <c r="F4375" s="18" t="s">
        <v>33</v>
      </c>
      <c r="G4375" s="18">
        <v>90</v>
      </c>
    </row>
    <row r="4376" spans="1:7" x14ac:dyDescent="0.2">
      <c r="A4376" s="18" t="s">
        <v>94</v>
      </c>
      <c r="B4376" s="18" t="s">
        <v>238</v>
      </c>
      <c r="C4376" s="18" t="s">
        <v>242</v>
      </c>
      <c r="D4376" s="18">
        <v>20</v>
      </c>
      <c r="E4376" s="18" t="s">
        <v>35</v>
      </c>
      <c r="F4376" s="18" t="s">
        <v>36</v>
      </c>
      <c r="G4376" s="18">
        <v>3705</v>
      </c>
    </row>
    <row r="4377" spans="1:7" x14ac:dyDescent="0.2">
      <c r="A4377" s="18" t="s">
        <v>94</v>
      </c>
      <c r="B4377" s="18" t="s">
        <v>238</v>
      </c>
      <c r="C4377" s="18" t="s">
        <v>242</v>
      </c>
      <c r="D4377" s="18">
        <v>21</v>
      </c>
      <c r="E4377" s="18" t="s">
        <v>37</v>
      </c>
      <c r="F4377" s="18" t="s">
        <v>36</v>
      </c>
      <c r="G4377" s="18">
        <v>2790</v>
      </c>
    </row>
    <row r="4378" spans="1:7" x14ac:dyDescent="0.2">
      <c r="A4378" s="18" t="s">
        <v>94</v>
      </c>
      <c r="B4378" s="18" t="s">
        <v>238</v>
      </c>
      <c r="C4378" s="18" t="s">
        <v>242</v>
      </c>
      <c r="D4378" s="18">
        <v>22</v>
      </c>
      <c r="E4378" s="18" t="s">
        <v>38</v>
      </c>
      <c r="F4378" s="18" t="s">
        <v>36</v>
      </c>
      <c r="G4378" s="18">
        <v>2362</v>
      </c>
    </row>
    <row r="4379" spans="1:7" x14ac:dyDescent="0.2">
      <c r="A4379" s="18" t="s">
        <v>94</v>
      </c>
      <c r="B4379" s="18" t="s">
        <v>238</v>
      </c>
      <c r="C4379" s="18" t="s">
        <v>242</v>
      </c>
      <c r="D4379" s="18">
        <v>23</v>
      </c>
      <c r="E4379" s="18" t="s">
        <v>39</v>
      </c>
      <c r="F4379" s="18" t="s">
        <v>36</v>
      </c>
      <c r="G4379" s="18">
        <v>11485</v>
      </c>
    </row>
    <row r="4380" spans="1:7" x14ac:dyDescent="0.2">
      <c r="A4380" s="18" t="s">
        <v>94</v>
      </c>
      <c r="B4380" s="18" t="s">
        <v>238</v>
      </c>
      <c r="C4380" s="18" t="s">
        <v>242</v>
      </c>
      <c r="D4380" s="18">
        <v>24</v>
      </c>
      <c r="E4380" s="18" t="s">
        <v>64</v>
      </c>
      <c r="F4380" s="18" t="s">
        <v>36</v>
      </c>
      <c r="G4380" s="18">
        <v>1207</v>
      </c>
    </row>
    <row r="4381" spans="1:7" x14ac:dyDescent="0.2">
      <c r="A4381" s="18" t="s">
        <v>94</v>
      </c>
      <c r="B4381" s="18" t="s">
        <v>238</v>
      </c>
      <c r="C4381" s="18" t="s">
        <v>242</v>
      </c>
      <c r="D4381" s="18">
        <v>25</v>
      </c>
      <c r="E4381" s="18" t="s">
        <v>35</v>
      </c>
      <c r="F4381" s="18" t="s">
        <v>36</v>
      </c>
      <c r="G4381" s="18">
        <v>18</v>
      </c>
    </row>
    <row r="4382" spans="1:7" x14ac:dyDescent="0.2">
      <c r="A4382" s="18" t="s">
        <v>94</v>
      </c>
      <c r="B4382" s="18" t="s">
        <v>238</v>
      </c>
      <c r="C4382" s="18" t="s">
        <v>242</v>
      </c>
      <c r="D4382" s="18">
        <v>26</v>
      </c>
      <c r="E4382" s="18" t="s">
        <v>64</v>
      </c>
      <c r="F4382" s="18" t="s">
        <v>36</v>
      </c>
      <c r="G4382" s="18">
        <v>13</v>
      </c>
    </row>
    <row r="4383" spans="1:7" x14ac:dyDescent="0.2">
      <c r="A4383" s="18" t="s">
        <v>94</v>
      </c>
      <c r="B4383" s="18" t="s">
        <v>238</v>
      </c>
      <c r="C4383" s="18" t="s">
        <v>242</v>
      </c>
      <c r="D4383" s="18">
        <v>30</v>
      </c>
      <c r="E4383" s="18" t="s">
        <v>40</v>
      </c>
      <c r="F4383" s="18" t="s">
        <v>36</v>
      </c>
      <c r="G4383" s="18">
        <v>568</v>
      </c>
    </row>
    <row r="4384" spans="1:7" x14ac:dyDescent="0.2">
      <c r="A4384" s="18" t="s">
        <v>94</v>
      </c>
      <c r="B4384" s="18" t="s">
        <v>238</v>
      </c>
      <c r="C4384" s="18" t="s">
        <v>242</v>
      </c>
      <c r="D4384" s="18">
        <v>31</v>
      </c>
      <c r="E4384" s="18" t="s">
        <v>41</v>
      </c>
      <c r="F4384" s="18" t="s">
        <v>36</v>
      </c>
      <c r="G4384" s="18">
        <v>8638</v>
      </c>
    </row>
    <row r="4385" spans="1:7" x14ac:dyDescent="0.2">
      <c r="A4385" s="18" t="s">
        <v>94</v>
      </c>
      <c r="B4385" s="18" t="s">
        <v>238</v>
      </c>
      <c r="C4385" s="18" t="s">
        <v>242</v>
      </c>
      <c r="D4385" s="18">
        <v>32</v>
      </c>
      <c r="E4385" s="18" t="s">
        <v>42</v>
      </c>
      <c r="F4385" s="18" t="s">
        <v>36</v>
      </c>
      <c r="G4385" s="18">
        <v>107</v>
      </c>
    </row>
    <row r="4386" spans="1:7" x14ac:dyDescent="0.2">
      <c r="A4386" s="18" t="s">
        <v>94</v>
      </c>
      <c r="B4386" s="18" t="s">
        <v>238</v>
      </c>
      <c r="C4386" s="18" t="s">
        <v>242</v>
      </c>
      <c r="D4386" s="18">
        <v>33</v>
      </c>
      <c r="E4386" s="18" t="s">
        <v>43</v>
      </c>
      <c r="F4386" s="18" t="s">
        <v>36</v>
      </c>
      <c r="G4386" s="18">
        <v>106</v>
      </c>
    </row>
    <row r="4387" spans="1:7" x14ac:dyDescent="0.2">
      <c r="A4387" s="18" t="s">
        <v>94</v>
      </c>
      <c r="B4387" s="18" t="s">
        <v>238</v>
      </c>
      <c r="C4387" s="18" t="s">
        <v>242</v>
      </c>
      <c r="D4387" s="18">
        <v>34</v>
      </c>
      <c r="E4387" s="18" t="s">
        <v>44</v>
      </c>
      <c r="F4387" s="18" t="s">
        <v>36</v>
      </c>
      <c r="G4387" s="18">
        <v>21</v>
      </c>
    </row>
    <row r="4388" spans="1:7" x14ac:dyDescent="0.2">
      <c r="A4388" s="18" t="s">
        <v>94</v>
      </c>
      <c r="B4388" s="18" t="s">
        <v>238</v>
      </c>
      <c r="C4388" s="18" t="s">
        <v>242</v>
      </c>
      <c r="D4388" s="18">
        <v>35</v>
      </c>
      <c r="E4388" s="18" t="s">
        <v>79</v>
      </c>
      <c r="F4388" s="18" t="s">
        <v>36</v>
      </c>
      <c r="G4388" s="18">
        <v>428</v>
      </c>
    </row>
    <row r="4389" spans="1:7" x14ac:dyDescent="0.2">
      <c r="A4389" s="18" t="s">
        <v>94</v>
      </c>
      <c r="B4389" s="18" t="s">
        <v>238</v>
      </c>
      <c r="C4389" s="18" t="s">
        <v>242</v>
      </c>
      <c r="D4389" s="18">
        <v>36</v>
      </c>
      <c r="E4389" s="18" t="s">
        <v>64</v>
      </c>
      <c r="F4389" s="18" t="s">
        <v>36</v>
      </c>
      <c r="G4389" s="18">
        <v>541</v>
      </c>
    </row>
    <row r="4390" spans="1:7" x14ac:dyDescent="0.2">
      <c r="A4390" s="18" t="s">
        <v>94</v>
      </c>
      <c r="B4390" s="18" t="s">
        <v>238</v>
      </c>
      <c r="C4390" s="18" t="s">
        <v>242</v>
      </c>
      <c r="D4390" s="18">
        <v>40</v>
      </c>
      <c r="E4390" s="18" t="s">
        <v>40</v>
      </c>
      <c r="F4390" s="18" t="s">
        <v>36</v>
      </c>
      <c r="G4390" s="18">
        <v>11</v>
      </c>
    </row>
    <row r="4391" spans="1:7" x14ac:dyDescent="0.2">
      <c r="A4391" s="18" t="s">
        <v>94</v>
      </c>
      <c r="B4391" s="18" t="s">
        <v>238</v>
      </c>
      <c r="C4391" s="18" t="s">
        <v>242</v>
      </c>
      <c r="D4391" s="18">
        <v>41</v>
      </c>
      <c r="E4391" s="18" t="s">
        <v>41</v>
      </c>
      <c r="F4391" s="18" t="s">
        <v>36</v>
      </c>
      <c r="G4391" s="18">
        <v>132</v>
      </c>
    </row>
    <row r="4392" spans="1:7" x14ac:dyDescent="0.2">
      <c r="A4392" s="18" t="s">
        <v>94</v>
      </c>
      <c r="B4392" s="18" t="s">
        <v>238</v>
      </c>
      <c r="C4392" s="18" t="s">
        <v>242</v>
      </c>
      <c r="D4392" s="18">
        <v>42</v>
      </c>
      <c r="E4392" s="18" t="s">
        <v>42</v>
      </c>
      <c r="F4392" s="18" t="s">
        <v>36</v>
      </c>
      <c r="G4392" s="18">
        <v>9</v>
      </c>
    </row>
    <row r="4393" spans="1:7" x14ac:dyDescent="0.2">
      <c r="A4393" s="18" t="s">
        <v>94</v>
      </c>
      <c r="B4393" s="18" t="s">
        <v>238</v>
      </c>
      <c r="C4393" s="18" t="s">
        <v>242</v>
      </c>
      <c r="D4393" s="18">
        <v>43</v>
      </c>
      <c r="E4393" s="18" t="s">
        <v>43</v>
      </c>
      <c r="F4393" s="18" t="s">
        <v>36</v>
      </c>
      <c r="G4393" s="18">
        <v>2</v>
      </c>
    </row>
    <row r="4394" spans="1:7" x14ac:dyDescent="0.2">
      <c r="A4394" s="18" t="s">
        <v>94</v>
      </c>
      <c r="B4394" s="18" t="s">
        <v>238</v>
      </c>
      <c r="C4394" s="18" t="s">
        <v>242</v>
      </c>
      <c r="D4394" s="18">
        <v>44</v>
      </c>
      <c r="E4394" s="18" t="s">
        <v>44</v>
      </c>
      <c r="F4394" s="18" t="s">
        <v>36</v>
      </c>
      <c r="G4394" s="18">
        <v>2</v>
      </c>
    </row>
    <row r="4395" spans="1:7" x14ac:dyDescent="0.2">
      <c r="A4395" s="18" t="s">
        <v>94</v>
      </c>
      <c r="B4395" s="18" t="s">
        <v>238</v>
      </c>
      <c r="C4395" s="18" t="s">
        <v>242</v>
      </c>
      <c r="D4395" s="18">
        <v>45</v>
      </c>
      <c r="E4395" s="18" t="s">
        <v>79</v>
      </c>
      <c r="F4395" s="18" t="s">
        <v>36</v>
      </c>
      <c r="G4395" s="18">
        <v>10</v>
      </c>
    </row>
    <row r="4396" spans="1:7" x14ac:dyDescent="0.2">
      <c r="A4396" s="18" t="s">
        <v>94</v>
      </c>
      <c r="B4396" s="18" t="s">
        <v>238</v>
      </c>
      <c r="C4396" s="18" t="s">
        <v>242</v>
      </c>
      <c r="D4396" s="18">
        <v>46</v>
      </c>
      <c r="E4396" s="18" t="s">
        <v>64</v>
      </c>
      <c r="F4396" s="18" t="s">
        <v>36</v>
      </c>
      <c r="G4396" s="18">
        <v>19</v>
      </c>
    </row>
    <row r="4397" spans="1:7" x14ac:dyDescent="0.2">
      <c r="A4397" s="18" t="s">
        <v>94</v>
      </c>
      <c r="B4397" s="18" t="s">
        <v>238</v>
      </c>
      <c r="C4397" s="18" t="s">
        <v>242</v>
      </c>
      <c r="D4397" s="18">
        <v>50</v>
      </c>
      <c r="E4397" s="18" t="s">
        <v>40</v>
      </c>
      <c r="F4397" s="18" t="s">
        <v>36</v>
      </c>
      <c r="G4397" s="18">
        <v>31</v>
      </c>
    </row>
    <row r="4398" spans="1:7" x14ac:dyDescent="0.2">
      <c r="A4398" s="18" t="s">
        <v>94</v>
      </c>
      <c r="B4398" s="18" t="s">
        <v>238</v>
      </c>
      <c r="C4398" s="18" t="s">
        <v>242</v>
      </c>
      <c r="D4398" s="18">
        <v>51</v>
      </c>
      <c r="E4398" s="18" t="s">
        <v>41</v>
      </c>
      <c r="F4398" s="18" t="s">
        <v>36</v>
      </c>
      <c r="G4398" s="18">
        <v>218</v>
      </c>
    </row>
    <row r="4399" spans="1:7" x14ac:dyDescent="0.2">
      <c r="A4399" s="18" t="s">
        <v>94</v>
      </c>
      <c r="B4399" s="18" t="s">
        <v>238</v>
      </c>
      <c r="C4399" s="18" t="s">
        <v>242</v>
      </c>
      <c r="D4399" s="18">
        <v>52</v>
      </c>
      <c r="E4399" s="18" t="s">
        <v>42</v>
      </c>
      <c r="F4399" s="18" t="s">
        <v>36</v>
      </c>
      <c r="G4399" s="18">
        <v>7</v>
      </c>
    </row>
    <row r="4400" spans="1:7" x14ac:dyDescent="0.2">
      <c r="A4400" s="18" t="s">
        <v>94</v>
      </c>
      <c r="B4400" s="18" t="s">
        <v>238</v>
      </c>
      <c r="C4400" s="18" t="s">
        <v>242</v>
      </c>
      <c r="D4400" s="18">
        <v>53</v>
      </c>
      <c r="E4400" s="18" t="s">
        <v>43</v>
      </c>
      <c r="F4400" s="18" t="s">
        <v>36</v>
      </c>
      <c r="G4400" s="18">
        <v>21</v>
      </c>
    </row>
    <row r="4401" spans="1:7" x14ac:dyDescent="0.2">
      <c r="A4401" s="18" t="s">
        <v>94</v>
      </c>
      <c r="B4401" s="18" t="s">
        <v>238</v>
      </c>
      <c r="C4401" s="18" t="s">
        <v>242</v>
      </c>
      <c r="D4401" s="18">
        <v>54</v>
      </c>
      <c r="E4401" s="18" t="s">
        <v>44</v>
      </c>
      <c r="F4401" s="18" t="s">
        <v>36</v>
      </c>
      <c r="G4401" s="18">
        <v>5</v>
      </c>
    </row>
    <row r="4402" spans="1:7" x14ac:dyDescent="0.2">
      <c r="A4402" s="18" t="s">
        <v>94</v>
      </c>
      <c r="B4402" s="18" t="s">
        <v>238</v>
      </c>
      <c r="C4402" s="18" t="s">
        <v>242</v>
      </c>
      <c r="D4402" s="18">
        <v>55</v>
      </c>
      <c r="E4402" s="18" t="s">
        <v>79</v>
      </c>
      <c r="F4402" s="18" t="s">
        <v>36</v>
      </c>
      <c r="G4402" s="18">
        <v>29</v>
      </c>
    </row>
    <row r="4403" spans="1:7" x14ac:dyDescent="0.2">
      <c r="A4403" s="18" t="s">
        <v>94</v>
      </c>
      <c r="B4403" s="18" t="s">
        <v>238</v>
      </c>
      <c r="C4403" s="18" t="s">
        <v>242</v>
      </c>
      <c r="D4403" s="18">
        <v>56</v>
      </c>
      <c r="E4403" s="18" t="s">
        <v>64</v>
      </c>
      <c r="F4403" s="18" t="s">
        <v>36</v>
      </c>
      <c r="G4403" s="18">
        <v>53</v>
      </c>
    </row>
    <row r="4404" spans="1:7" x14ac:dyDescent="0.2">
      <c r="A4404" s="18" t="s">
        <v>94</v>
      </c>
      <c r="B4404" s="18" t="s">
        <v>238</v>
      </c>
      <c r="C4404" s="18" t="s">
        <v>242</v>
      </c>
      <c r="D4404" s="18">
        <v>60</v>
      </c>
      <c r="E4404" s="18" t="s">
        <v>40</v>
      </c>
      <c r="F4404" s="18" t="s">
        <v>36</v>
      </c>
      <c r="G4404" s="18">
        <v>5</v>
      </c>
    </row>
    <row r="4405" spans="1:7" x14ac:dyDescent="0.2">
      <c r="A4405" s="18" t="s">
        <v>94</v>
      </c>
      <c r="B4405" s="18" t="s">
        <v>238</v>
      </c>
      <c r="C4405" s="18" t="s">
        <v>242</v>
      </c>
      <c r="D4405" s="18">
        <v>61</v>
      </c>
      <c r="E4405" s="18" t="s">
        <v>41</v>
      </c>
      <c r="F4405" s="18" t="s">
        <v>36</v>
      </c>
      <c r="G4405" s="18">
        <v>45</v>
      </c>
    </row>
    <row r="4406" spans="1:7" x14ac:dyDescent="0.2">
      <c r="A4406" s="18" t="s">
        <v>94</v>
      </c>
      <c r="B4406" s="18" t="s">
        <v>238</v>
      </c>
      <c r="C4406" s="18" t="s">
        <v>242</v>
      </c>
      <c r="D4406" s="18">
        <v>63</v>
      </c>
      <c r="E4406" s="18" t="s">
        <v>43</v>
      </c>
      <c r="F4406" s="18" t="s">
        <v>36</v>
      </c>
      <c r="G4406" s="18">
        <v>1</v>
      </c>
    </row>
    <row r="4407" spans="1:7" x14ac:dyDescent="0.2">
      <c r="A4407" s="18" t="s">
        <v>94</v>
      </c>
      <c r="B4407" s="18" t="s">
        <v>238</v>
      </c>
      <c r="C4407" s="18" t="s">
        <v>242</v>
      </c>
      <c r="D4407" s="18">
        <v>64</v>
      </c>
      <c r="E4407" s="18" t="s">
        <v>44</v>
      </c>
      <c r="F4407" s="18" t="s">
        <v>36</v>
      </c>
      <c r="G4407" s="18">
        <v>1</v>
      </c>
    </row>
    <row r="4408" spans="1:7" x14ac:dyDescent="0.2">
      <c r="A4408" s="18" t="s">
        <v>94</v>
      </c>
      <c r="B4408" s="18" t="s">
        <v>238</v>
      </c>
      <c r="C4408" s="18" t="s">
        <v>242</v>
      </c>
      <c r="D4408" s="18">
        <v>65</v>
      </c>
      <c r="E4408" s="18" t="s">
        <v>79</v>
      </c>
      <c r="F4408" s="18" t="s">
        <v>36</v>
      </c>
      <c r="G4408" s="18">
        <v>6</v>
      </c>
    </row>
    <row r="4409" spans="1:7" x14ac:dyDescent="0.2">
      <c r="A4409" s="18" t="s">
        <v>94</v>
      </c>
      <c r="B4409" s="18" t="s">
        <v>238</v>
      </c>
      <c r="C4409" s="18" t="s">
        <v>242</v>
      </c>
      <c r="D4409" s="18">
        <v>66</v>
      </c>
      <c r="E4409" s="18" t="s">
        <v>64</v>
      </c>
      <c r="F4409" s="18" t="s">
        <v>36</v>
      </c>
      <c r="G4409" s="18">
        <v>5</v>
      </c>
    </row>
    <row r="4410" spans="1:7" x14ac:dyDescent="0.2">
      <c r="A4410" s="18" t="s">
        <v>94</v>
      </c>
      <c r="B4410" s="18" t="s">
        <v>238</v>
      </c>
      <c r="C4410" s="18" t="s">
        <v>242</v>
      </c>
      <c r="D4410" s="18">
        <v>70</v>
      </c>
      <c r="E4410" s="18" t="s">
        <v>40</v>
      </c>
      <c r="F4410" s="18" t="s">
        <v>36</v>
      </c>
      <c r="G4410" s="18">
        <v>157</v>
      </c>
    </row>
    <row r="4411" spans="1:7" x14ac:dyDescent="0.2">
      <c r="A4411" s="18" t="s">
        <v>94</v>
      </c>
      <c r="B4411" s="18" t="s">
        <v>238</v>
      </c>
      <c r="C4411" s="18" t="s">
        <v>242</v>
      </c>
      <c r="D4411" s="18">
        <v>71</v>
      </c>
      <c r="E4411" s="18" t="s">
        <v>41</v>
      </c>
      <c r="F4411" s="18" t="s">
        <v>36</v>
      </c>
      <c r="G4411" s="18">
        <v>3432</v>
      </c>
    </row>
    <row r="4412" spans="1:7" x14ac:dyDescent="0.2">
      <c r="A4412" s="18" t="s">
        <v>94</v>
      </c>
      <c r="B4412" s="18" t="s">
        <v>238</v>
      </c>
      <c r="C4412" s="18" t="s">
        <v>242</v>
      </c>
      <c r="D4412" s="18">
        <v>72</v>
      </c>
      <c r="E4412" s="18" t="s">
        <v>42</v>
      </c>
      <c r="F4412" s="18" t="s">
        <v>36</v>
      </c>
      <c r="G4412" s="18">
        <v>73</v>
      </c>
    </row>
    <row r="4413" spans="1:7" x14ac:dyDescent="0.2">
      <c r="A4413" s="18" t="s">
        <v>94</v>
      </c>
      <c r="B4413" s="18" t="s">
        <v>238</v>
      </c>
      <c r="C4413" s="18" t="s">
        <v>242</v>
      </c>
      <c r="D4413" s="18">
        <v>73</v>
      </c>
      <c r="E4413" s="18" t="s">
        <v>43</v>
      </c>
      <c r="F4413" s="18" t="s">
        <v>36</v>
      </c>
      <c r="G4413" s="18">
        <v>28</v>
      </c>
    </row>
    <row r="4414" spans="1:7" x14ac:dyDescent="0.2">
      <c r="A4414" s="18" t="s">
        <v>94</v>
      </c>
      <c r="B4414" s="18" t="s">
        <v>238</v>
      </c>
      <c r="C4414" s="18" t="s">
        <v>242</v>
      </c>
      <c r="D4414" s="18">
        <v>74</v>
      </c>
      <c r="E4414" s="18" t="s">
        <v>44</v>
      </c>
      <c r="F4414" s="18" t="s">
        <v>36</v>
      </c>
      <c r="G4414" s="18">
        <v>15</v>
      </c>
    </row>
    <row r="4415" spans="1:7" x14ac:dyDescent="0.2">
      <c r="A4415" s="18" t="s">
        <v>94</v>
      </c>
      <c r="B4415" s="18" t="s">
        <v>238</v>
      </c>
      <c r="C4415" s="18" t="s">
        <v>242</v>
      </c>
      <c r="D4415" s="18">
        <v>75</v>
      </c>
      <c r="E4415" s="18" t="s">
        <v>79</v>
      </c>
      <c r="F4415" s="18" t="s">
        <v>36</v>
      </c>
      <c r="G4415" s="18">
        <v>182</v>
      </c>
    </row>
    <row r="4416" spans="1:7" x14ac:dyDescent="0.2">
      <c r="A4416" s="18" t="s">
        <v>94</v>
      </c>
      <c r="B4416" s="18" t="s">
        <v>238</v>
      </c>
      <c r="C4416" s="18" t="s">
        <v>242</v>
      </c>
      <c r="D4416" s="18">
        <v>76</v>
      </c>
      <c r="E4416" s="18" t="s">
        <v>64</v>
      </c>
      <c r="F4416" s="18" t="s">
        <v>36</v>
      </c>
      <c r="G4416" s="18">
        <v>323</v>
      </c>
    </row>
    <row r="4417" spans="1:7" x14ac:dyDescent="0.2">
      <c r="A4417" s="18" t="s">
        <v>94</v>
      </c>
      <c r="B4417" s="18" t="s">
        <v>238</v>
      </c>
      <c r="C4417" s="18" t="s">
        <v>242</v>
      </c>
      <c r="D4417" s="18">
        <v>80</v>
      </c>
      <c r="E4417" s="18" t="s">
        <v>168</v>
      </c>
      <c r="F4417" s="18" t="s">
        <v>36</v>
      </c>
      <c r="G4417" s="18">
        <v>287</v>
      </c>
    </row>
    <row r="4418" spans="1:7" x14ac:dyDescent="0.2">
      <c r="A4418" s="18" t="s">
        <v>94</v>
      </c>
      <c r="B4418" s="18" t="s">
        <v>238</v>
      </c>
      <c r="C4418" s="18" t="s">
        <v>242</v>
      </c>
      <c r="D4418" s="18">
        <v>81</v>
      </c>
      <c r="E4418" s="18" t="s">
        <v>46</v>
      </c>
      <c r="F4418" s="18" t="s">
        <v>36</v>
      </c>
      <c r="G4418" s="18">
        <v>1210</v>
      </c>
    </row>
    <row r="4419" spans="1:7" x14ac:dyDescent="0.2">
      <c r="A4419" s="18" t="s">
        <v>94</v>
      </c>
      <c r="B4419" s="18" t="s">
        <v>238</v>
      </c>
      <c r="C4419" s="18" t="s">
        <v>242</v>
      </c>
      <c r="D4419" s="18">
        <v>82</v>
      </c>
      <c r="E4419" s="18" t="s">
        <v>47</v>
      </c>
      <c r="F4419" s="18" t="s">
        <v>36</v>
      </c>
      <c r="G4419" s="18">
        <v>627</v>
      </c>
    </row>
    <row r="4420" spans="1:7" x14ac:dyDescent="0.2">
      <c r="A4420" s="18" t="s">
        <v>94</v>
      </c>
      <c r="B4420" s="18" t="s">
        <v>238</v>
      </c>
      <c r="C4420" s="18" t="s">
        <v>242</v>
      </c>
      <c r="D4420" s="18">
        <v>83</v>
      </c>
      <c r="E4420" s="18" t="s">
        <v>48</v>
      </c>
      <c r="F4420" s="18" t="s">
        <v>36</v>
      </c>
      <c r="G4420" s="18">
        <v>2312</v>
      </c>
    </row>
    <row r="4421" spans="1:7" x14ac:dyDescent="0.2">
      <c r="A4421" s="18" t="s">
        <v>94</v>
      </c>
      <c r="B4421" s="18" t="s">
        <v>238</v>
      </c>
      <c r="C4421" s="18" t="s">
        <v>242</v>
      </c>
      <c r="D4421" s="18">
        <v>84</v>
      </c>
      <c r="E4421" s="18" t="s">
        <v>49</v>
      </c>
      <c r="F4421" s="18" t="s">
        <v>36</v>
      </c>
      <c r="G4421" s="18">
        <v>172</v>
      </c>
    </row>
    <row r="4422" spans="1:7" x14ac:dyDescent="0.2">
      <c r="A4422" s="18" t="s">
        <v>94</v>
      </c>
      <c r="B4422" s="18" t="s">
        <v>238</v>
      </c>
      <c r="C4422" s="18" t="s">
        <v>242</v>
      </c>
      <c r="D4422" s="18">
        <v>85</v>
      </c>
      <c r="E4422" s="18" t="s">
        <v>64</v>
      </c>
      <c r="F4422" s="18" t="s">
        <v>36</v>
      </c>
      <c r="G4422" s="18">
        <v>251</v>
      </c>
    </row>
    <row r="4423" spans="1:7" x14ac:dyDescent="0.2">
      <c r="A4423" s="18" t="s">
        <v>94</v>
      </c>
      <c r="B4423" s="18" t="s">
        <v>238</v>
      </c>
      <c r="C4423" s="18" t="s">
        <v>242</v>
      </c>
      <c r="D4423" s="18">
        <v>90</v>
      </c>
      <c r="E4423" s="18" t="s">
        <v>169</v>
      </c>
      <c r="F4423" s="18" t="s">
        <v>36</v>
      </c>
      <c r="G4423" s="18">
        <v>158</v>
      </c>
    </row>
    <row r="4424" spans="1:7" x14ac:dyDescent="0.2">
      <c r="A4424" s="18" t="s">
        <v>94</v>
      </c>
      <c r="B4424" s="18" t="s">
        <v>238</v>
      </c>
      <c r="C4424" s="18" t="s">
        <v>242</v>
      </c>
      <c r="D4424" s="18">
        <v>91</v>
      </c>
      <c r="E4424" s="18" t="s">
        <v>51</v>
      </c>
      <c r="F4424" s="18" t="s">
        <v>36</v>
      </c>
      <c r="G4424" s="18">
        <v>66</v>
      </c>
    </row>
    <row r="4425" spans="1:7" x14ac:dyDescent="0.2">
      <c r="A4425" s="18" t="s">
        <v>94</v>
      </c>
      <c r="B4425" s="18" t="s">
        <v>238</v>
      </c>
      <c r="C4425" s="18" t="s">
        <v>242</v>
      </c>
      <c r="D4425" s="18">
        <v>92</v>
      </c>
      <c r="E4425" s="18" t="s">
        <v>170</v>
      </c>
      <c r="F4425" s="18" t="s">
        <v>36</v>
      </c>
      <c r="G4425" s="18">
        <v>10</v>
      </c>
    </row>
    <row r="4426" spans="1:7" x14ac:dyDescent="0.2">
      <c r="A4426" s="18" t="s">
        <v>94</v>
      </c>
      <c r="B4426" s="18" t="s">
        <v>238</v>
      </c>
      <c r="C4426" s="18" t="s">
        <v>242</v>
      </c>
      <c r="D4426" s="18">
        <v>93</v>
      </c>
      <c r="E4426" s="18" t="s">
        <v>75</v>
      </c>
      <c r="F4426" s="18" t="s">
        <v>36</v>
      </c>
      <c r="G4426" s="18">
        <v>12</v>
      </c>
    </row>
    <row r="4427" spans="1:7" x14ac:dyDescent="0.2">
      <c r="A4427" s="18" t="s">
        <v>94</v>
      </c>
      <c r="B4427" s="18" t="s">
        <v>238</v>
      </c>
      <c r="C4427" s="18" t="s">
        <v>242</v>
      </c>
      <c r="D4427" s="18">
        <v>94</v>
      </c>
      <c r="E4427" s="18" t="s">
        <v>80</v>
      </c>
      <c r="F4427" s="18" t="s">
        <v>36</v>
      </c>
      <c r="G4427" s="18">
        <v>69</v>
      </c>
    </row>
    <row r="4428" spans="1:7" x14ac:dyDescent="0.2">
      <c r="A4428" s="18" t="s">
        <v>94</v>
      </c>
      <c r="B4428" s="18" t="s">
        <v>238</v>
      </c>
      <c r="C4428" s="18" t="s">
        <v>242</v>
      </c>
      <c r="D4428" s="18">
        <v>95</v>
      </c>
      <c r="E4428" s="18" t="s">
        <v>64</v>
      </c>
      <c r="F4428" s="18" t="s">
        <v>36</v>
      </c>
      <c r="G4428" s="18">
        <v>156</v>
      </c>
    </row>
    <row r="4429" spans="1:7" x14ac:dyDescent="0.2">
      <c r="A4429" s="18" t="s">
        <v>94</v>
      </c>
      <c r="B4429" s="18" t="s">
        <v>243</v>
      </c>
      <c r="C4429" s="18" t="s">
        <v>244</v>
      </c>
      <c r="D4429" s="18">
        <v>10</v>
      </c>
      <c r="E4429" s="18" t="s">
        <v>32</v>
      </c>
      <c r="F4429" s="18" t="s">
        <v>33</v>
      </c>
      <c r="G4429" s="18">
        <v>453</v>
      </c>
    </row>
    <row r="4430" spans="1:7" x14ac:dyDescent="0.2">
      <c r="A4430" s="18" t="s">
        <v>94</v>
      </c>
      <c r="B4430" s="18" t="s">
        <v>243</v>
      </c>
      <c r="C4430" s="18" t="s">
        <v>244</v>
      </c>
      <c r="D4430" s="18">
        <v>100</v>
      </c>
      <c r="E4430" s="18" t="s">
        <v>167</v>
      </c>
      <c r="F4430" s="18" t="s">
        <v>36</v>
      </c>
      <c r="G4430" s="18">
        <v>3888</v>
      </c>
    </row>
    <row r="4431" spans="1:7" x14ac:dyDescent="0.2">
      <c r="A4431" s="18" t="s">
        <v>94</v>
      </c>
      <c r="B4431" s="18" t="s">
        <v>243</v>
      </c>
      <c r="C4431" s="18" t="s">
        <v>244</v>
      </c>
      <c r="D4431" s="18">
        <v>11</v>
      </c>
      <c r="E4431" s="18" t="s">
        <v>134</v>
      </c>
      <c r="F4431" s="18" t="s">
        <v>33</v>
      </c>
      <c r="G4431" s="18">
        <v>235</v>
      </c>
    </row>
    <row r="4432" spans="1:7" x14ac:dyDescent="0.2">
      <c r="A4432" s="18" t="s">
        <v>94</v>
      </c>
      <c r="B4432" s="18" t="s">
        <v>243</v>
      </c>
      <c r="C4432" s="18" t="s">
        <v>244</v>
      </c>
      <c r="D4432" s="18">
        <v>110</v>
      </c>
      <c r="E4432" s="18" t="s">
        <v>54</v>
      </c>
      <c r="F4432" s="18" t="s">
        <v>55</v>
      </c>
      <c r="G4432" s="18">
        <v>238</v>
      </c>
    </row>
    <row r="4433" spans="1:7" x14ac:dyDescent="0.2">
      <c r="A4433" s="18" t="s">
        <v>94</v>
      </c>
      <c r="B4433" s="18" t="s">
        <v>243</v>
      </c>
      <c r="C4433" s="18" t="s">
        <v>244</v>
      </c>
      <c r="D4433" s="18">
        <v>111</v>
      </c>
      <c r="E4433" s="18" t="s">
        <v>56</v>
      </c>
      <c r="F4433" s="18" t="s">
        <v>55</v>
      </c>
      <c r="G4433" s="18">
        <v>670</v>
      </c>
    </row>
    <row r="4434" spans="1:7" x14ac:dyDescent="0.2">
      <c r="A4434" s="18" t="s">
        <v>94</v>
      </c>
      <c r="B4434" s="18" t="s">
        <v>243</v>
      </c>
      <c r="C4434" s="18" t="s">
        <v>244</v>
      </c>
      <c r="D4434" s="18">
        <v>112</v>
      </c>
      <c r="E4434" s="18" t="s">
        <v>57</v>
      </c>
      <c r="F4434" s="18" t="s">
        <v>55</v>
      </c>
      <c r="G4434" s="18">
        <v>426</v>
      </c>
    </row>
    <row r="4435" spans="1:7" x14ac:dyDescent="0.2">
      <c r="A4435" s="18" t="s">
        <v>94</v>
      </c>
      <c r="B4435" s="18" t="s">
        <v>243</v>
      </c>
      <c r="C4435" s="18" t="s">
        <v>244</v>
      </c>
      <c r="D4435" s="18">
        <v>113</v>
      </c>
      <c r="E4435" s="18" t="s">
        <v>73</v>
      </c>
      <c r="F4435" s="18" t="s">
        <v>55</v>
      </c>
      <c r="G4435" s="18">
        <v>860</v>
      </c>
    </row>
    <row r="4436" spans="1:7" x14ac:dyDescent="0.2">
      <c r="A4436" s="18" t="s">
        <v>94</v>
      </c>
      <c r="B4436" s="18" t="s">
        <v>243</v>
      </c>
      <c r="C4436" s="18" t="s">
        <v>244</v>
      </c>
      <c r="D4436" s="18">
        <v>120</v>
      </c>
      <c r="E4436" s="18" t="s">
        <v>58</v>
      </c>
      <c r="F4436" s="18" t="s">
        <v>55</v>
      </c>
      <c r="G4436" s="18">
        <v>517</v>
      </c>
    </row>
    <row r="4437" spans="1:7" x14ac:dyDescent="0.2">
      <c r="A4437" s="18" t="s">
        <v>94</v>
      </c>
      <c r="B4437" s="18" t="s">
        <v>243</v>
      </c>
      <c r="C4437" s="18" t="s">
        <v>244</v>
      </c>
      <c r="D4437" s="18">
        <v>121</v>
      </c>
      <c r="E4437" s="18" t="s">
        <v>59</v>
      </c>
      <c r="F4437" s="18" t="s">
        <v>55</v>
      </c>
      <c r="G4437" s="18">
        <v>1439</v>
      </c>
    </row>
    <row r="4438" spans="1:7" x14ac:dyDescent="0.2">
      <c r="A4438" s="18" t="s">
        <v>94</v>
      </c>
      <c r="B4438" s="18" t="s">
        <v>243</v>
      </c>
      <c r="C4438" s="18" t="s">
        <v>244</v>
      </c>
      <c r="D4438" s="18">
        <v>122</v>
      </c>
      <c r="E4438" s="18" t="s">
        <v>74</v>
      </c>
      <c r="F4438" s="18" t="s">
        <v>55</v>
      </c>
      <c r="G4438" s="18">
        <v>159</v>
      </c>
    </row>
    <row r="4439" spans="1:7" x14ac:dyDescent="0.2">
      <c r="A4439" s="18" t="s">
        <v>94</v>
      </c>
      <c r="B4439" s="18" t="s">
        <v>243</v>
      </c>
      <c r="C4439" s="18" t="s">
        <v>244</v>
      </c>
      <c r="D4439" s="18">
        <v>123</v>
      </c>
      <c r="E4439" s="18" t="s">
        <v>75</v>
      </c>
      <c r="F4439" s="18" t="s">
        <v>55</v>
      </c>
      <c r="G4439" s="18">
        <v>1556</v>
      </c>
    </row>
    <row r="4440" spans="1:7" x14ac:dyDescent="0.2">
      <c r="A4440" s="18" t="s">
        <v>94</v>
      </c>
      <c r="B4440" s="18" t="s">
        <v>243</v>
      </c>
      <c r="C4440" s="18" t="s">
        <v>244</v>
      </c>
      <c r="D4440" s="18">
        <v>13</v>
      </c>
      <c r="E4440" s="18" t="s">
        <v>135</v>
      </c>
      <c r="F4440" s="18" t="s">
        <v>33</v>
      </c>
      <c r="G4440" s="18">
        <v>587</v>
      </c>
    </row>
    <row r="4441" spans="1:7" x14ac:dyDescent="0.2">
      <c r="A4441" s="18" t="s">
        <v>94</v>
      </c>
      <c r="B4441" s="18" t="s">
        <v>243</v>
      </c>
      <c r="C4441" s="18" t="s">
        <v>244</v>
      </c>
      <c r="D4441" s="18">
        <v>130</v>
      </c>
      <c r="E4441" s="18" t="s">
        <v>60</v>
      </c>
      <c r="F4441" s="18" t="s">
        <v>55</v>
      </c>
      <c r="G4441" s="18">
        <v>3547</v>
      </c>
    </row>
    <row r="4442" spans="1:7" x14ac:dyDescent="0.2">
      <c r="A4442" s="18" t="s">
        <v>94</v>
      </c>
      <c r="B4442" s="18" t="s">
        <v>243</v>
      </c>
      <c r="C4442" s="18" t="s">
        <v>244</v>
      </c>
      <c r="D4442" s="18">
        <v>131</v>
      </c>
      <c r="E4442" s="18" t="s">
        <v>61</v>
      </c>
      <c r="F4442" s="18" t="s">
        <v>55</v>
      </c>
      <c r="G4442" s="18">
        <v>22</v>
      </c>
    </row>
    <row r="4443" spans="1:7" x14ac:dyDescent="0.2">
      <c r="A4443" s="18" t="s">
        <v>94</v>
      </c>
      <c r="B4443" s="18" t="s">
        <v>243</v>
      </c>
      <c r="C4443" s="18" t="s">
        <v>244</v>
      </c>
      <c r="D4443" s="18">
        <v>132</v>
      </c>
      <c r="E4443" s="18" t="s">
        <v>46</v>
      </c>
      <c r="F4443" s="18" t="s">
        <v>55</v>
      </c>
      <c r="G4443" s="18">
        <v>938</v>
      </c>
    </row>
    <row r="4444" spans="1:7" x14ac:dyDescent="0.2">
      <c r="A4444" s="18" t="s">
        <v>94</v>
      </c>
      <c r="B4444" s="18" t="s">
        <v>243</v>
      </c>
      <c r="C4444" s="18" t="s">
        <v>244</v>
      </c>
      <c r="D4444" s="18">
        <v>133</v>
      </c>
      <c r="E4444" s="18" t="s">
        <v>62</v>
      </c>
      <c r="F4444" s="18" t="s">
        <v>55</v>
      </c>
      <c r="G4444" s="18">
        <v>358</v>
      </c>
    </row>
    <row r="4445" spans="1:7" x14ac:dyDescent="0.2">
      <c r="A4445" s="18" t="s">
        <v>94</v>
      </c>
      <c r="B4445" s="18" t="s">
        <v>243</v>
      </c>
      <c r="C4445" s="18" t="s">
        <v>244</v>
      </c>
      <c r="D4445" s="18">
        <v>134</v>
      </c>
      <c r="E4445" s="18" t="s">
        <v>76</v>
      </c>
      <c r="F4445" s="18" t="s">
        <v>55</v>
      </c>
      <c r="G4445" s="18">
        <v>656</v>
      </c>
    </row>
    <row r="4446" spans="1:7" x14ac:dyDescent="0.2">
      <c r="A4446" s="18" t="s">
        <v>94</v>
      </c>
      <c r="B4446" s="18" t="s">
        <v>243</v>
      </c>
      <c r="C4446" s="18" t="s">
        <v>244</v>
      </c>
      <c r="D4446" s="18">
        <v>135</v>
      </c>
      <c r="E4446" s="18" t="s">
        <v>79</v>
      </c>
      <c r="F4446" s="18" t="s">
        <v>55</v>
      </c>
      <c r="G4446" s="18">
        <v>107</v>
      </c>
    </row>
    <row r="4447" spans="1:7" x14ac:dyDescent="0.2">
      <c r="A4447" s="18" t="s">
        <v>94</v>
      </c>
      <c r="B4447" s="18" t="s">
        <v>243</v>
      </c>
      <c r="C4447" s="18" t="s">
        <v>244</v>
      </c>
      <c r="D4447" s="18">
        <v>14</v>
      </c>
      <c r="E4447" s="18" t="s">
        <v>75</v>
      </c>
      <c r="F4447" s="18" t="s">
        <v>33</v>
      </c>
      <c r="G4447" s="18">
        <v>16</v>
      </c>
    </row>
    <row r="4448" spans="1:7" x14ac:dyDescent="0.2">
      <c r="A4448" s="18" t="s">
        <v>94</v>
      </c>
      <c r="B4448" s="18" t="s">
        <v>243</v>
      </c>
      <c r="C4448" s="18" t="s">
        <v>244</v>
      </c>
      <c r="D4448" s="18">
        <v>140</v>
      </c>
      <c r="E4448" s="18" t="s">
        <v>63</v>
      </c>
      <c r="F4448" s="18" t="s">
        <v>55</v>
      </c>
      <c r="G4448" s="18">
        <v>176</v>
      </c>
    </row>
    <row r="4449" spans="1:7" x14ac:dyDescent="0.2">
      <c r="A4449" s="18" t="s">
        <v>94</v>
      </c>
      <c r="B4449" s="18" t="s">
        <v>243</v>
      </c>
      <c r="C4449" s="18" t="s">
        <v>244</v>
      </c>
      <c r="D4449" s="18">
        <v>141</v>
      </c>
      <c r="E4449" s="18" t="s">
        <v>64</v>
      </c>
      <c r="F4449" s="18" t="s">
        <v>55</v>
      </c>
      <c r="G4449" s="18">
        <v>2686</v>
      </c>
    </row>
    <row r="4450" spans="1:7" x14ac:dyDescent="0.2">
      <c r="A4450" s="18" t="s">
        <v>94</v>
      </c>
      <c r="B4450" s="18" t="s">
        <v>243</v>
      </c>
      <c r="C4450" s="18" t="s">
        <v>244</v>
      </c>
      <c r="D4450" s="18">
        <v>142</v>
      </c>
      <c r="E4450" s="18" t="s">
        <v>117</v>
      </c>
      <c r="F4450" s="18" t="s">
        <v>55</v>
      </c>
      <c r="G4450" s="18">
        <v>1898</v>
      </c>
    </row>
    <row r="4451" spans="1:7" x14ac:dyDescent="0.2">
      <c r="A4451" s="18" t="s">
        <v>94</v>
      </c>
      <c r="B4451" s="18" t="s">
        <v>243</v>
      </c>
      <c r="C4451" s="18" t="s">
        <v>244</v>
      </c>
      <c r="D4451" s="18">
        <v>143</v>
      </c>
      <c r="E4451" s="18" t="s">
        <v>77</v>
      </c>
      <c r="F4451" s="18" t="s">
        <v>55</v>
      </c>
      <c r="G4451" s="18">
        <v>517</v>
      </c>
    </row>
    <row r="4452" spans="1:7" x14ac:dyDescent="0.2">
      <c r="A4452" s="18" t="s">
        <v>94</v>
      </c>
      <c r="B4452" s="18" t="s">
        <v>243</v>
      </c>
      <c r="C4452" s="18" t="s">
        <v>244</v>
      </c>
      <c r="D4452" s="18">
        <v>144</v>
      </c>
      <c r="E4452" s="18" t="s">
        <v>81</v>
      </c>
      <c r="F4452" s="18" t="s">
        <v>55</v>
      </c>
      <c r="G4452" s="18">
        <v>270</v>
      </c>
    </row>
    <row r="4453" spans="1:7" x14ac:dyDescent="0.2">
      <c r="A4453" s="18" t="s">
        <v>94</v>
      </c>
      <c r="B4453" s="18" t="s">
        <v>243</v>
      </c>
      <c r="C4453" s="18" t="s">
        <v>244</v>
      </c>
      <c r="D4453" s="18">
        <v>15</v>
      </c>
      <c r="E4453" s="18" t="s">
        <v>64</v>
      </c>
      <c r="F4453" s="18" t="s">
        <v>33</v>
      </c>
      <c r="G4453" s="18">
        <v>68</v>
      </c>
    </row>
    <row r="4454" spans="1:7" x14ac:dyDescent="0.2">
      <c r="A4454" s="18" t="s">
        <v>94</v>
      </c>
      <c r="B4454" s="18" t="s">
        <v>243</v>
      </c>
      <c r="C4454" s="18" t="s">
        <v>244</v>
      </c>
      <c r="D4454" s="18">
        <v>20</v>
      </c>
      <c r="E4454" s="18" t="s">
        <v>35</v>
      </c>
      <c r="F4454" s="18" t="s">
        <v>36</v>
      </c>
      <c r="G4454" s="18">
        <v>3245</v>
      </c>
    </row>
    <row r="4455" spans="1:7" x14ac:dyDescent="0.2">
      <c r="A4455" s="18" t="s">
        <v>94</v>
      </c>
      <c r="B4455" s="18" t="s">
        <v>243</v>
      </c>
      <c r="C4455" s="18" t="s">
        <v>244</v>
      </c>
      <c r="D4455" s="18">
        <v>21</v>
      </c>
      <c r="E4455" s="18" t="s">
        <v>37</v>
      </c>
      <c r="F4455" s="18" t="s">
        <v>36</v>
      </c>
      <c r="G4455" s="18">
        <v>2751</v>
      </c>
    </row>
    <row r="4456" spans="1:7" x14ac:dyDescent="0.2">
      <c r="A4456" s="18" t="s">
        <v>94</v>
      </c>
      <c r="B4456" s="18" t="s">
        <v>243</v>
      </c>
      <c r="C4456" s="18" t="s">
        <v>244</v>
      </c>
      <c r="D4456" s="18">
        <v>22</v>
      </c>
      <c r="E4456" s="18" t="s">
        <v>38</v>
      </c>
      <c r="F4456" s="18" t="s">
        <v>36</v>
      </c>
      <c r="G4456" s="18">
        <v>2122</v>
      </c>
    </row>
    <row r="4457" spans="1:7" x14ac:dyDescent="0.2">
      <c r="A4457" s="18" t="s">
        <v>94</v>
      </c>
      <c r="B4457" s="18" t="s">
        <v>243</v>
      </c>
      <c r="C4457" s="18" t="s">
        <v>244</v>
      </c>
      <c r="D4457" s="18">
        <v>23</v>
      </c>
      <c r="E4457" s="18" t="s">
        <v>39</v>
      </c>
      <c r="F4457" s="18" t="s">
        <v>36</v>
      </c>
      <c r="G4457" s="18">
        <v>10315</v>
      </c>
    </row>
    <row r="4458" spans="1:7" x14ac:dyDescent="0.2">
      <c r="A4458" s="18" t="s">
        <v>94</v>
      </c>
      <c r="B4458" s="18" t="s">
        <v>243</v>
      </c>
      <c r="C4458" s="18" t="s">
        <v>244</v>
      </c>
      <c r="D4458" s="18">
        <v>24</v>
      </c>
      <c r="E4458" s="18" t="s">
        <v>64</v>
      </c>
      <c r="F4458" s="18" t="s">
        <v>36</v>
      </c>
      <c r="G4458" s="18">
        <v>1032</v>
      </c>
    </row>
    <row r="4459" spans="1:7" x14ac:dyDescent="0.2">
      <c r="A4459" s="18" t="s">
        <v>94</v>
      </c>
      <c r="B4459" s="18" t="s">
        <v>243</v>
      </c>
      <c r="C4459" s="18" t="s">
        <v>244</v>
      </c>
      <c r="D4459" s="18">
        <v>25</v>
      </c>
      <c r="E4459" s="18" t="s">
        <v>35</v>
      </c>
      <c r="F4459" s="18" t="s">
        <v>36</v>
      </c>
      <c r="G4459" s="18">
        <v>17</v>
      </c>
    </row>
    <row r="4460" spans="1:7" x14ac:dyDescent="0.2">
      <c r="A4460" s="18" t="s">
        <v>94</v>
      </c>
      <c r="B4460" s="18" t="s">
        <v>243</v>
      </c>
      <c r="C4460" s="18" t="s">
        <v>244</v>
      </c>
      <c r="D4460" s="18">
        <v>26</v>
      </c>
      <c r="E4460" s="18" t="s">
        <v>64</v>
      </c>
      <c r="F4460" s="18" t="s">
        <v>36</v>
      </c>
      <c r="G4460" s="18">
        <v>6</v>
      </c>
    </row>
    <row r="4461" spans="1:7" x14ac:dyDescent="0.2">
      <c r="A4461" s="18" t="s">
        <v>94</v>
      </c>
      <c r="B4461" s="18" t="s">
        <v>243</v>
      </c>
      <c r="C4461" s="18" t="s">
        <v>244</v>
      </c>
      <c r="D4461" s="18">
        <v>30</v>
      </c>
      <c r="E4461" s="18" t="s">
        <v>40</v>
      </c>
      <c r="F4461" s="18" t="s">
        <v>36</v>
      </c>
      <c r="G4461" s="18">
        <v>393</v>
      </c>
    </row>
    <row r="4462" spans="1:7" x14ac:dyDescent="0.2">
      <c r="A4462" s="18" t="s">
        <v>94</v>
      </c>
      <c r="B4462" s="18" t="s">
        <v>243</v>
      </c>
      <c r="C4462" s="18" t="s">
        <v>244</v>
      </c>
      <c r="D4462" s="18">
        <v>31</v>
      </c>
      <c r="E4462" s="18" t="s">
        <v>41</v>
      </c>
      <c r="F4462" s="18" t="s">
        <v>36</v>
      </c>
      <c r="G4462" s="18">
        <v>6344</v>
      </c>
    </row>
    <row r="4463" spans="1:7" x14ac:dyDescent="0.2">
      <c r="A4463" s="18" t="s">
        <v>94</v>
      </c>
      <c r="B4463" s="18" t="s">
        <v>243</v>
      </c>
      <c r="C4463" s="18" t="s">
        <v>244</v>
      </c>
      <c r="D4463" s="18">
        <v>32</v>
      </c>
      <c r="E4463" s="18" t="s">
        <v>42</v>
      </c>
      <c r="F4463" s="18" t="s">
        <v>36</v>
      </c>
      <c r="G4463" s="18">
        <v>86</v>
      </c>
    </row>
    <row r="4464" spans="1:7" x14ac:dyDescent="0.2">
      <c r="A4464" s="18" t="s">
        <v>94</v>
      </c>
      <c r="B4464" s="18" t="s">
        <v>243</v>
      </c>
      <c r="C4464" s="18" t="s">
        <v>244</v>
      </c>
      <c r="D4464" s="18">
        <v>33</v>
      </c>
      <c r="E4464" s="18" t="s">
        <v>43</v>
      </c>
      <c r="F4464" s="18" t="s">
        <v>36</v>
      </c>
      <c r="G4464" s="18">
        <v>71</v>
      </c>
    </row>
    <row r="4465" spans="1:7" x14ac:dyDescent="0.2">
      <c r="A4465" s="18" t="s">
        <v>94</v>
      </c>
      <c r="B4465" s="18" t="s">
        <v>243</v>
      </c>
      <c r="C4465" s="18" t="s">
        <v>244</v>
      </c>
      <c r="D4465" s="18">
        <v>34</v>
      </c>
      <c r="E4465" s="18" t="s">
        <v>44</v>
      </c>
      <c r="F4465" s="18" t="s">
        <v>36</v>
      </c>
      <c r="G4465" s="18">
        <v>28</v>
      </c>
    </row>
    <row r="4466" spans="1:7" x14ac:dyDescent="0.2">
      <c r="A4466" s="18" t="s">
        <v>94</v>
      </c>
      <c r="B4466" s="18" t="s">
        <v>243</v>
      </c>
      <c r="C4466" s="18" t="s">
        <v>244</v>
      </c>
      <c r="D4466" s="18">
        <v>35</v>
      </c>
      <c r="E4466" s="18" t="s">
        <v>79</v>
      </c>
      <c r="F4466" s="18" t="s">
        <v>36</v>
      </c>
      <c r="G4466" s="18">
        <v>386</v>
      </c>
    </row>
    <row r="4467" spans="1:7" x14ac:dyDescent="0.2">
      <c r="A4467" s="18" t="s">
        <v>94</v>
      </c>
      <c r="B4467" s="18" t="s">
        <v>243</v>
      </c>
      <c r="C4467" s="18" t="s">
        <v>244</v>
      </c>
      <c r="D4467" s="18">
        <v>36</v>
      </c>
      <c r="E4467" s="18" t="s">
        <v>64</v>
      </c>
      <c r="F4467" s="18" t="s">
        <v>36</v>
      </c>
      <c r="G4467" s="18">
        <v>422</v>
      </c>
    </row>
    <row r="4468" spans="1:7" x14ac:dyDescent="0.2">
      <c r="A4468" s="18" t="s">
        <v>94</v>
      </c>
      <c r="B4468" s="18" t="s">
        <v>243</v>
      </c>
      <c r="C4468" s="18" t="s">
        <v>244</v>
      </c>
      <c r="D4468" s="18">
        <v>40</v>
      </c>
      <c r="E4468" s="18" t="s">
        <v>40</v>
      </c>
      <c r="F4468" s="18" t="s">
        <v>36</v>
      </c>
      <c r="G4468" s="18">
        <v>12</v>
      </c>
    </row>
    <row r="4469" spans="1:7" x14ac:dyDescent="0.2">
      <c r="A4469" s="18" t="s">
        <v>94</v>
      </c>
      <c r="B4469" s="18" t="s">
        <v>243</v>
      </c>
      <c r="C4469" s="18" t="s">
        <v>244</v>
      </c>
      <c r="D4469" s="18">
        <v>41</v>
      </c>
      <c r="E4469" s="18" t="s">
        <v>41</v>
      </c>
      <c r="F4469" s="18" t="s">
        <v>36</v>
      </c>
      <c r="G4469" s="18">
        <v>138</v>
      </c>
    </row>
    <row r="4470" spans="1:7" x14ac:dyDescent="0.2">
      <c r="A4470" s="18" t="s">
        <v>94</v>
      </c>
      <c r="B4470" s="18" t="s">
        <v>243</v>
      </c>
      <c r="C4470" s="18" t="s">
        <v>244</v>
      </c>
      <c r="D4470" s="18">
        <v>42</v>
      </c>
      <c r="E4470" s="18" t="s">
        <v>42</v>
      </c>
      <c r="F4470" s="18" t="s">
        <v>36</v>
      </c>
      <c r="G4470" s="18">
        <v>17</v>
      </c>
    </row>
    <row r="4471" spans="1:7" x14ac:dyDescent="0.2">
      <c r="A4471" s="18" t="s">
        <v>94</v>
      </c>
      <c r="B4471" s="18" t="s">
        <v>243</v>
      </c>
      <c r="C4471" s="18" t="s">
        <v>244</v>
      </c>
      <c r="D4471" s="18">
        <v>43</v>
      </c>
      <c r="E4471" s="18" t="s">
        <v>43</v>
      </c>
      <c r="F4471" s="18" t="s">
        <v>36</v>
      </c>
      <c r="G4471" s="18">
        <v>1</v>
      </c>
    </row>
    <row r="4472" spans="1:7" x14ac:dyDescent="0.2">
      <c r="A4472" s="18" t="s">
        <v>94</v>
      </c>
      <c r="B4472" s="18" t="s">
        <v>243</v>
      </c>
      <c r="C4472" s="18" t="s">
        <v>244</v>
      </c>
      <c r="D4472" s="18">
        <v>44</v>
      </c>
      <c r="E4472" s="18" t="s">
        <v>44</v>
      </c>
      <c r="F4472" s="18" t="s">
        <v>36</v>
      </c>
      <c r="G4472" s="18">
        <v>1</v>
      </c>
    </row>
    <row r="4473" spans="1:7" x14ac:dyDescent="0.2">
      <c r="A4473" s="18" t="s">
        <v>94</v>
      </c>
      <c r="B4473" s="18" t="s">
        <v>243</v>
      </c>
      <c r="C4473" s="18" t="s">
        <v>244</v>
      </c>
      <c r="D4473" s="18">
        <v>45</v>
      </c>
      <c r="E4473" s="18" t="s">
        <v>79</v>
      </c>
      <c r="F4473" s="18" t="s">
        <v>36</v>
      </c>
      <c r="G4473" s="18">
        <v>5</v>
      </c>
    </row>
    <row r="4474" spans="1:7" x14ac:dyDescent="0.2">
      <c r="A4474" s="18" t="s">
        <v>94</v>
      </c>
      <c r="B4474" s="18" t="s">
        <v>243</v>
      </c>
      <c r="C4474" s="18" t="s">
        <v>244</v>
      </c>
      <c r="D4474" s="18">
        <v>46</v>
      </c>
      <c r="E4474" s="18" t="s">
        <v>64</v>
      </c>
      <c r="F4474" s="18" t="s">
        <v>36</v>
      </c>
      <c r="G4474" s="18">
        <v>13</v>
      </c>
    </row>
    <row r="4475" spans="1:7" x14ac:dyDescent="0.2">
      <c r="A4475" s="18" t="s">
        <v>94</v>
      </c>
      <c r="B4475" s="18" t="s">
        <v>243</v>
      </c>
      <c r="C4475" s="18" t="s">
        <v>244</v>
      </c>
      <c r="D4475" s="18">
        <v>50</v>
      </c>
      <c r="E4475" s="18" t="s">
        <v>40</v>
      </c>
      <c r="F4475" s="18" t="s">
        <v>36</v>
      </c>
      <c r="G4475" s="18">
        <v>10</v>
      </c>
    </row>
    <row r="4476" spans="1:7" x14ac:dyDescent="0.2">
      <c r="A4476" s="18" t="s">
        <v>94</v>
      </c>
      <c r="B4476" s="18" t="s">
        <v>243</v>
      </c>
      <c r="C4476" s="18" t="s">
        <v>244</v>
      </c>
      <c r="D4476" s="18">
        <v>51</v>
      </c>
      <c r="E4476" s="18" t="s">
        <v>41</v>
      </c>
      <c r="F4476" s="18" t="s">
        <v>36</v>
      </c>
      <c r="G4476" s="18">
        <v>188</v>
      </c>
    </row>
    <row r="4477" spans="1:7" x14ac:dyDescent="0.2">
      <c r="A4477" s="18" t="s">
        <v>94</v>
      </c>
      <c r="B4477" s="18" t="s">
        <v>243</v>
      </c>
      <c r="C4477" s="18" t="s">
        <v>244</v>
      </c>
      <c r="D4477" s="18">
        <v>52</v>
      </c>
      <c r="E4477" s="18" t="s">
        <v>42</v>
      </c>
      <c r="F4477" s="18" t="s">
        <v>36</v>
      </c>
      <c r="G4477" s="18">
        <v>5</v>
      </c>
    </row>
    <row r="4478" spans="1:7" x14ac:dyDescent="0.2">
      <c r="A4478" s="18" t="s">
        <v>94</v>
      </c>
      <c r="B4478" s="18" t="s">
        <v>243</v>
      </c>
      <c r="C4478" s="18" t="s">
        <v>244</v>
      </c>
      <c r="D4478" s="18">
        <v>53</v>
      </c>
      <c r="E4478" s="18" t="s">
        <v>43</v>
      </c>
      <c r="F4478" s="18" t="s">
        <v>36</v>
      </c>
      <c r="G4478" s="18">
        <v>25</v>
      </c>
    </row>
    <row r="4479" spans="1:7" x14ac:dyDescent="0.2">
      <c r="A4479" s="18" t="s">
        <v>94</v>
      </c>
      <c r="B4479" s="18" t="s">
        <v>243</v>
      </c>
      <c r="C4479" s="18" t="s">
        <v>244</v>
      </c>
      <c r="D4479" s="18">
        <v>54</v>
      </c>
      <c r="E4479" s="18" t="s">
        <v>44</v>
      </c>
      <c r="F4479" s="18" t="s">
        <v>36</v>
      </c>
      <c r="G4479" s="18">
        <v>3</v>
      </c>
    </row>
    <row r="4480" spans="1:7" x14ac:dyDescent="0.2">
      <c r="A4480" s="18" t="s">
        <v>94</v>
      </c>
      <c r="B4480" s="18" t="s">
        <v>243</v>
      </c>
      <c r="C4480" s="18" t="s">
        <v>244</v>
      </c>
      <c r="D4480" s="18">
        <v>55</v>
      </c>
      <c r="E4480" s="18" t="s">
        <v>79</v>
      </c>
      <c r="F4480" s="18" t="s">
        <v>36</v>
      </c>
      <c r="G4480" s="18">
        <v>21</v>
      </c>
    </row>
    <row r="4481" spans="1:7" x14ac:dyDescent="0.2">
      <c r="A4481" s="18" t="s">
        <v>94</v>
      </c>
      <c r="B4481" s="18" t="s">
        <v>243</v>
      </c>
      <c r="C4481" s="18" t="s">
        <v>244</v>
      </c>
      <c r="D4481" s="18">
        <v>56</v>
      </c>
      <c r="E4481" s="18" t="s">
        <v>64</v>
      </c>
      <c r="F4481" s="18" t="s">
        <v>36</v>
      </c>
      <c r="G4481" s="18">
        <v>56</v>
      </c>
    </row>
    <row r="4482" spans="1:7" x14ac:dyDescent="0.2">
      <c r="A4482" s="18" t="s">
        <v>94</v>
      </c>
      <c r="B4482" s="18" t="s">
        <v>243</v>
      </c>
      <c r="C4482" s="18" t="s">
        <v>244</v>
      </c>
      <c r="D4482" s="18">
        <v>60</v>
      </c>
      <c r="E4482" s="18" t="s">
        <v>40</v>
      </c>
      <c r="F4482" s="18" t="s">
        <v>36</v>
      </c>
      <c r="G4482" s="18">
        <v>10</v>
      </c>
    </row>
    <row r="4483" spans="1:7" x14ac:dyDescent="0.2">
      <c r="A4483" s="18" t="s">
        <v>94</v>
      </c>
      <c r="B4483" s="18" t="s">
        <v>243</v>
      </c>
      <c r="C4483" s="18" t="s">
        <v>244</v>
      </c>
      <c r="D4483" s="18">
        <v>61</v>
      </c>
      <c r="E4483" s="18" t="s">
        <v>41</v>
      </c>
      <c r="F4483" s="18" t="s">
        <v>36</v>
      </c>
      <c r="G4483" s="18">
        <v>39</v>
      </c>
    </row>
    <row r="4484" spans="1:7" x14ac:dyDescent="0.2">
      <c r="A4484" s="18" t="s">
        <v>94</v>
      </c>
      <c r="B4484" s="18" t="s">
        <v>243</v>
      </c>
      <c r="C4484" s="18" t="s">
        <v>244</v>
      </c>
      <c r="D4484" s="18">
        <v>63</v>
      </c>
      <c r="E4484" s="18" t="s">
        <v>43</v>
      </c>
      <c r="F4484" s="18" t="s">
        <v>36</v>
      </c>
      <c r="G4484" s="18">
        <v>3</v>
      </c>
    </row>
    <row r="4485" spans="1:7" x14ac:dyDescent="0.2">
      <c r="A4485" s="18" t="s">
        <v>94</v>
      </c>
      <c r="B4485" s="18" t="s">
        <v>243</v>
      </c>
      <c r="C4485" s="18" t="s">
        <v>244</v>
      </c>
      <c r="D4485" s="18">
        <v>65</v>
      </c>
      <c r="E4485" s="18" t="s">
        <v>79</v>
      </c>
      <c r="F4485" s="18" t="s">
        <v>36</v>
      </c>
      <c r="G4485" s="18">
        <v>6</v>
      </c>
    </row>
    <row r="4486" spans="1:7" x14ac:dyDescent="0.2">
      <c r="A4486" s="18" t="s">
        <v>94</v>
      </c>
      <c r="B4486" s="18" t="s">
        <v>243</v>
      </c>
      <c r="C4486" s="18" t="s">
        <v>244</v>
      </c>
      <c r="D4486" s="18">
        <v>66</v>
      </c>
      <c r="E4486" s="18" t="s">
        <v>64</v>
      </c>
      <c r="F4486" s="18" t="s">
        <v>36</v>
      </c>
      <c r="G4486" s="18">
        <v>3</v>
      </c>
    </row>
    <row r="4487" spans="1:7" x14ac:dyDescent="0.2">
      <c r="A4487" s="18" t="s">
        <v>94</v>
      </c>
      <c r="B4487" s="18" t="s">
        <v>243</v>
      </c>
      <c r="C4487" s="18" t="s">
        <v>244</v>
      </c>
      <c r="D4487" s="18">
        <v>70</v>
      </c>
      <c r="E4487" s="18" t="s">
        <v>40</v>
      </c>
      <c r="F4487" s="18" t="s">
        <v>36</v>
      </c>
      <c r="G4487" s="18">
        <v>146</v>
      </c>
    </row>
    <row r="4488" spans="1:7" x14ac:dyDescent="0.2">
      <c r="A4488" s="18" t="s">
        <v>94</v>
      </c>
      <c r="B4488" s="18" t="s">
        <v>243</v>
      </c>
      <c r="C4488" s="18" t="s">
        <v>244</v>
      </c>
      <c r="D4488" s="18">
        <v>71</v>
      </c>
      <c r="E4488" s="18" t="s">
        <v>41</v>
      </c>
      <c r="F4488" s="18" t="s">
        <v>36</v>
      </c>
      <c r="G4488" s="18">
        <v>2551</v>
      </c>
    </row>
    <row r="4489" spans="1:7" x14ac:dyDescent="0.2">
      <c r="A4489" s="18" t="s">
        <v>94</v>
      </c>
      <c r="B4489" s="18" t="s">
        <v>243</v>
      </c>
      <c r="C4489" s="18" t="s">
        <v>244</v>
      </c>
      <c r="D4489" s="18">
        <v>72</v>
      </c>
      <c r="E4489" s="18" t="s">
        <v>42</v>
      </c>
      <c r="F4489" s="18" t="s">
        <v>36</v>
      </c>
      <c r="G4489" s="18">
        <v>55</v>
      </c>
    </row>
    <row r="4490" spans="1:7" x14ac:dyDescent="0.2">
      <c r="A4490" s="18" t="s">
        <v>94</v>
      </c>
      <c r="B4490" s="18" t="s">
        <v>243</v>
      </c>
      <c r="C4490" s="18" t="s">
        <v>244</v>
      </c>
      <c r="D4490" s="18">
        <v>73</v>
      </c>
      <c r="E4490" s="18" t="s">
        <v>43</v>
      </c>
      <c r="F4490" s="18" t="s">
        <v>36</v>
      </c>
      <c r="G4490" s="18">
        <v>17</v>
      </c>
    </row>
    <row r="4491" spans="1:7" x14ac:dyDescent="0.2">
      <c r="A4491" s="18" t="s">
        <v>94</v>
      </c>
      <c r="B4491" s="18" t="s">
        <v>243</v>
      </c>
      <c r="C4491" s="18" t="s">
        <v>244</v>
      </c>
      <c r="D4491" s="18">
        <v>74</v>
      </c>
      <c r="E4491" s="18" t="s">
        <v>44</v>
      </c>
      <c r="F4491" s="18" t="s">
        <v>36</v>
      </c>
      <c r="G4491" s="18">
        <v>10</v>
      </c>
    </row>
    <row r="4492" spans="1:7" x14ac:dyDescent="0.2">
      <c r="A4492" s="18" t="s">
        <v>94</v>
      </c>
      <c r="B4492" s="18" t="s">
        <v>243</v>
      </c>
      <c r="C4492" s="18" t="s">
        <v>244</v>
      </c>
      <c r="D4492" s="18">
        <v>75</v>
      </c>
      <c r="E4492" s="18" t="s">
        <v>79</v>
      </c>
      <c r="F4492" s="18" t="s">
        <v>36</v>
      </c>
      <c r="G4492" s="18">
        <v>192</v>
      </c>
    </row>
    <row r="4493" spans="1:7" x14ac:dyDescent="0.2">
      <c r="A4493" s="18" t="s">
        <v>94</v>
      </c>
      <c r="B4493" s="18" t="s">
        <v>243</v>
      </c>
      <c r="C4493" s="18" t="s">
        <v>244</v>
      </c>
      <c r="D4493" s="18">
        <v>76</v>
      </c>
      <c r="E4493" s="18" t="s">
        <v>64</v>
      </c>
      <c r="F4493" s="18" t="s">
        <v>36</v>
      </c>
      <c r="G4493" s="18">
        <v>310</v>
      </c>
    </row>
    <row r="4494" spans="1:7" x14ac:dyDescent="0.2">
      <c r="A4494" s="18" t="s">
        <v>94</v>
      </c>
      <c r="B4494" s="18" t="s">
        <v>243</v>
      </c>
      <c r="C4494" s="18" t="s">
        <v>244</v>
      </c>
      <c r="D4494" s="18">
        <v>80</v>
      </c>
      <c r="E4494" s="18" t="s">
        <v>168</v>
      </c>
      <c r="F4494" s="18" t="s">
        <v>36</v>
      </c>
      <c r="G4494" s="18">
        <v>176</v>
      </c>
    </row>
    <row r="4495" spans="1:7" x14ac:dyDescent="0.2">
      <c r="A4495" s="18" t="s">
        <v>94</v>
      </c>
      <c r="B4495" s="18" t="s">
        <v>243</v>
      </c>
      <c r="C4495" s="18" t="s">
        <v>244</v>
      </c>
      <c r="D4495" s="18">
        <v>81</v>
      </c>
      <c r="E4495" s="18" t="s">
        <v>46</v>
      </c>
      <c r="F4495" s="18" t="s">
        <v>36</v>
      </c>
      <c r="G4495" s="18">
        <v>1016</v>
      </c>
    </row>
    <row r="4496" spans="1:7" x14ac:dyDescent="0.2">
      <c r="A4496" s="18" t="s">
        <v>94</v>
      </c>
      <c r="B4496" s="18" t="s">
        <v>243</v>
      </c>
      <c r="C4496" s="18" t="s">
        <v>244</v>
      </c>
      <c r="D4496" s="18">
        <v>82</v>
      </c>
      <c r="E4496" s="18" t="s">
        <v>47</v>
      </c>
      <c r="F4496" s="18" t="s">
        <v>36</v>
      </c>
      <c r="G4496" s="18">
        <v>467</v>
      </c>
    </row>
    <row r="4497" spans="1:7" x14ac:dyDescent="0.2">
      <c r="A4497" s="18" t="s">
        <v>94</v>
      </c>
      <c r="B4497" s="18" t="s">
        <v>243</v>
      </c>
      <c r="C4497" s="18" t="s">
        <v>244</v>
      </c>
      <c r="D4497" s="18">
        <v>83</v>
      </c>
      <c r="E4497" s="18" t="s">
        <v>48</v>
      </c>
      <c r="F4497" s="18" t="s">
        <v>36</v>
      </c>
      <c r="G4497" s="18">
        <v>1775</v>
      </c>
    </row>
    <row r="4498" spans="1:7" x14ac:dyDescent="0.2">
      <c r="A4498" s="18" t="s">
        <v>94</v>
      </c>
      <c r="B4498" s="18" t="s">
        <v>243</v>
      </c>
      <c r="C4498" s="18" t="s">
        <v>244</v>
      </c>
      <c r="D4498" s="18">
        <v>84</v>
      </c>
      <c r="E4498" s="18" t="s">
        <v>49</v>
      </c>
      <c r="F4498" s="18" t="s">
        <v>36</v>
      </c>
      <c r="G4498" s="18">
        <v>118</v>
      </c>
    </row>
    <row r="4499" spans="1:7" x14ac:dyDescent="0.2">
      <c r="A4499" s="18" t="s">
        <v>94</v>
      </c>
      <c r="B4499" s="18" t="s">
        <v>243</v>
      </c>
      <c r="C4499" s="18" t="s">
        <v>244</v>
      </c>
      <c r="D4499" s="18">
        <v>85</v>
      </c>
      <c r="E4499" s="18" t="s">
        <v>64</v>
      </c>
      <c r="F4499" s="18" t="s">
        <v>36</v>
      </c>
      <c r="G4499" s="18">
        <v>234</v>
      </c>
    </row>
    <row r="4500" spans="1:7" x14ac:dyDescent="0.2">
      <c r="A4500" s="18" t="s">
        <v>94</v>
      </c>
      <c r="B4500" s="18" t="s">
        <v>243</v>
      </c>
      <c r="C4500" s="18" t="s">
        <v>244</v>
      </c>
      <c r="D4500" s="18">
        <v>90</v>
      </c>
      <c r="E4500" s="18" t="s">
        <v>169</v>
      </c>
      <c r="F4500" s="18" t="s">
        <v>36</v>
      </c>
      <c r="G4500" s="18">
        <v>143</v>
      </c>
    </row>
    <row r="4501" spans="1:7" x14ac:dyDescent="0.2">
      <c r="A4501" s="18" t="s">
        <v>94</v>
      </c>
      <c r="B4501" s="18" t="s">
        <v>243</v>
      </c>
      <c r="C4501" s="18" t="s">
        <v>244</v>
      </c>
      <c r="D4501" s="18">
        <v>91</v>
      </c>
      <c r="E4501" s="18" t="s">
        <v>51</v>
      </c>
      <c r="F4501" s="18" t="s">
        <v>36</v>
      </c>
      <c r="G4501" s="18">
        <v>34</v>
      </c>
    </row>
    <row r="4502" spans="1:7" x14ac:dyDescent="0.2">
      <c r="A4502" s="18" t="s">
        <v>94</v>
      </c>
      <c r="B4502" s="18" t="s">
        <v>243</v>
      </c>
      <c r="C4502" s="18" t="s">
        <v>244</v>
      </c>
      <c r="D4502" s="18">
        <v>92</v>
      </c>
      <c r="E4502" s="18" t="s">
        <v>170</v>
      </c>
      <c r="F4502" s="18" t="s">
        <v>36</v>
      </c>
      <c r="G4502" s="18">
        <v>8</v>
      </c>
    </row>
    <row r="4503" spans="1:7" x14ac:dyDescent="0.2">
      <c r="A4503" s="18" t="s">
        <v>94</v>
      </c>
      <c r="B4503" s="18" t="s">
        <v>243</v>
      </c>
      <c r="C4503" s="18" t="s">
        <v>244</v>
      </c>
      <c r="D4503" s="18">
        <v>93</v>
      </c>
      <c r="E4503" s="18" t="s">
        <v>75</v>
      </c>
      <c r="F4503" s="18" t="s">
        <v>36</v>
      </c>
      <c r="G4503" s="18">
        <v>12</v>
      </c>
    </row>
    <row r="4504" spans="1:7" x14ac:dyDescent="0.2">
      <c r="A4504" s="18" t="s">
        <v>94</v>
      </c>
      <c r="B4504" s="18" t="s">
        <v>243</v>
      </c>
      <c r="C4504" s="18" t="s">
        <v>244</v>
      </c>
      <c r="D4504" s="18">
        <v>94</v>
      </c>
      <c r="E4504" s="18" t="s">
        <v>80</v>
      </c>
      <c r="F4504" s="18" t="s">
        <v>36</v>
      </c>
      <c r="G4504" s="18">
        <v>44</v>
      </c>
    </row>
    <row r="4505" spans="1:7" x14ac:dyDescent="0.2">
      <c r="A4505" s="18" t="s">
        <v>94</v>
      </c>
      <c r="B4505" s="18" t="s">
        <v>243</v>
      </c>
      <c r="C4505" s="18" t="s">
        <v>244</v>
      </c>
      <c r="D4505" s="18">
        <v>95</v>
      </c>
      <c r="E4505" s="18" t="s">
        <v>64</v>
      </c>
      <c r="F4505" s="18" t="s">
        <v>36</v>
      </c>
      <c r="G4505" s="18">
        <v>129</v>
      </c>
    </row>
    <row r="4506" spans="1:7" x14ac:dyDescent="0.2">
      <c r="A4506" s="18" t="s">
        <v>144</v>
      </c>
      <c r="B4506" s="18" t="s">
        <v>243</v>
      </c>
      <c r="C4506" s="18" t="s">
        <v>245</v>
      </c>
      <c r="D4506" s="18">
        <v>10</v>
      </c>
      <c r="E4506" s="18" t="s">
        <v>32</v>
      </c>
      <c r="F4506" s="18" t="s">
        <v>33</v>
      </c>
      <c r="G4506" s="18">
        <v>543</v>
      </c>
    </row>
    <row r="4507" spans="1:7" x14ac:dyDescent="0.2">
      <c r="A4507" s="18" t="s">
        <v>144</v>
      </c>
      <c r="B4507" s="18" t="s">
        <v>243</v>
      </c>
      <c r="C4507" s="18" t="s">
        <v>245</v>
      </c>
      <c r="D4507" s="18">
        <v>100</v>
      </c>
      <c r="E4507" s="18" t="s">
        <v>167</v>
      </c>
      <c r="F4507" s="18" t="s">
        <v>36</v>
      </c>
      <c r="G4507" s="18">
        <v>3680</v>
      </c>
    </row>
    <row r="4508" spans="1:7" x14ac:dyDescent="0.2">
      <c r="A4508" s="18" t="s">
        <v>144</v>
      </c>
      <c r="B4508" s="18" t="s">
        <v>243</v>
      </c>
      <c r="C4508" s="18" t="s">
        <v>245</v>
      </c>
      <c r="D4508" s="18">
        <v>11</v>
      </c>
      <c r="E4508" s="18" t="s">
        <v>134</v>
      </c>
      <c r="F4508" s="18" t="s">
        <v>33</v>
      </c>
      <c r="G4508" s="18">
        <v>299</v>
      </c>
    </row>
    <row r="4509" spans="1:7" x14ac:dyDescent="0.2">
      <c r="A4509" s="18" t="s">
        <v>144</v>
      </c>
      <c r="B4509" s="18" t="s">
        <v>243</v>
      </c>
      <c r="C4509" s="18" t="s">
        <v>245</v>
      </c>
      <c r="D4509" s="18">
        <v>110</v>
      </c>
      <c r="E4509" s="18" t="s">
        <v>54</v>
      </c>
      <c r="F4509" s="18" t="s">
        <v>55</v>
      </c>
      <c r="G4509" s="18">
        <v>168</v>
      </c>
    </row>
    <row r="4510" spans="1:7" x14ac:dyDescent="0.2">
      <c r="A4510" s="18" t="s">
        <v>144</v>
      </c>
      <c r="B4510" s="18" t="s">
        <v>243</v>
      </c>
      <c r="C4510" s="18" t="s">
        <v>245</v>
      </c>
      <c r="D4510" s="18">
        <v>111</v>
      </c>
      <c r="E4510" s="18" t="s">
        <v>56</v>
      </c>
      <c r="F4510" s="18" t="s">
        <v>55</v>
      </c>
      <c r="G4510" s="18">
        <v>677</v>
      </c>
    </row>
    <row r="4511" spans="1:7" x14ac:dyDescent="0.2">
      <c r="A4511" s="18" t="s">
        <v>144</v>
      </c>
      <c r="B4511" s="18" t="s">
        <v>243</v>
      </c>
      <c r="C4511" s="18" t="s">
        <v>245</v>
      </c>
      <c r="D4511" s="18">
        <v>112</v>
      </c>
      <c r="E4511" s="18" t="s">
        <v>57</v>
      </c>
      <c r="F4511" s="18" t="s">
        <v>55</v>
      </c>
      <c r="G4511" s="18">
        <v>665</v>
      </c>
    </row>
    <row r="4512" spans="1:7" x14ac:dyDescent="0.2">
      <c r="A4512" s="18" t="s">
        <v>144</v>
      </c>
      <c r="B4512" s="18" t="s">
        <v>243</v>
      </c>
      <c r="C4512" s="18" t="s">
        <v>245</v>
      </c>
      <c r="D4512" s="18">
        <v>113</v>
      </c>
      <c r="E4512" s="18" t="s">
        <v>73</v>
      </c>
      <c r="F4512" s="18" t="s">
        <v>55</v>
      </c>
      <c r="G4512" s="18">
        <v>945</v>
      </c>
    </row>
    <row r="4513" spans="1:7" x14ac:dyDescent="0.2">
      <c r="A4513" s="18" t="s">
        <v>144</v>
      </c>
      <c r="B4513" s="18" t="s">
        <v>243</v>
      </c>
      <c r="C4513" s="18" t="s">
        <v>245</v>
      </c>
      <c r="D4513" s="18">
        <v>120</v>
      </c>
      <c r="E4513" s="18" t="s">
        <v>58</v>
      </c>
      <c r="F4513" s="18" t="s">
        <v>55</v>
      </c>
      <c r="G4513" s="18">
        <v>623</v>
      </c>
    </row>
    <row r="4514" spans="1:7" x14ac:dyDescent="0.2">
      <c r="A4514" s="18" t="s">
        <v>144</v>
      </c>
      <c r="B4514" s="18" t="s">
        <v>243</v>
      </c>
      <c r="C4514" s="18" t="s">
        <v>245</v>
      </c>
      <c r="D4514" s="18">
        <v>121</v>
      </c>
      <c r="E4514" s="18" t="s">
        <v>59</v>
      </c>
      <c r="F4514" s="18" t="s">
        <v>55</v>
      </c>
      <c r="G4514" s="18">
        <v>1565</v>
      </c>
    </row>
    <row r="4515" spans="1:7" x14ac:dyDescent="0.2">
      <c r="A4515" s="18" t="s">
        <v>144</v>
      </c>
      <c r="B4515" s="18" t="s">
        <v>243</v>
      </c>
      <c r="C4515" s="18" t="s">
        <v>245</v>
      </c>
      <c r="D4515" s="18">
        <v>122</v>
      </c>
      <c r="E4515" s="18" t="s">
        <v>74</v>
      </c>
      <c r="F4515" s="18" t="s">
        <v>55</v>
      </c>
      <c r="G4515" s="18">
        <v>728</v>
      </c>
    </row>
    <row r="4516" spans="1:7" x14ac:dyDescent="0.2">
      <c r="A4516" s="18" t="s">
        <v>144</v>
      </c>
      <c r="B4516" s="18" t="s">
        <v>243</v>
      </c>
      <c r="C4516" s="18" t="s">
        <v>245</v>
      </c>
      <c r="D4516" s="18">
        <v>123</v>
      </c>
      <c r="E4516" s="18" t="s">
        <v>75</v>
      </c>
      <c r="F4516" s="18" t="s">
        <v>55</v>
      </c>
      <c r="G4516" s="18">
        <v>2190</v>
      </c>
    </row>
    <row r="4517" spans="1:7" x14ac:dyDescent="0.2">
      <c r="A4517" s="18" t="s">
        <v>144</v>
      </c>
      <c r="B4517" s="18" t="s">
        <v>243</v>
      </c>
      <c r="C4517" s="18" t="s">
        <v>245</v>
      </c>
      <c r="D4517" s="18">
        <v>13</v>
      </c>
      <c r="E4517" s="18" t="s">
        <v>135</v>
      </c>
      <c r="F4517" s="18" t="s">
        <v>33</v>
      </c>
      <c r="G4517" s="18">
        <v>557</v>
      </c>
    </row>
    <row r="4518" spans="1:7" x14ac:dyDescent="0.2">
      <c r="A4518" s="18" t="s">
        <v>144</v>
      </c>
      <c r="B4518" s="18" t="s">
        <v>243</v>
      </c>
      <c r="C4518" s="18" t="s">
        <v>245</v>
      </c>
      <c r="D4518" s="18">
        <v>130</v>
      </c>
      <c r="E4518" s="18" t="s">
        <v>60</v>
      </c>
      <c r="F4518" s="18" t="s">
        <v>55</v>
      </c>
      <c r="G4518" s="18">
        <v>4675</v>
      </c>
    </row>
    <row r="4519" spans="1:7" x14ac:dyDescent="0.2">
      <c r="A4519" s="18" t="s">
        <v>144</v>
      </c>
      <c r="B4519" s="18" t="s">
        <v>243</v>
      </c>
      <c r="C4519" s="18" t="s">
        <v>245</v>
      </c>
      <c r="D4519" s="18">
        <v>131</v>
      </c>
      <c r="E4519" s="18" t="s">
        <v>61</v>
      </c>
      <c r="F4519" s="18" t="s">
        <v>55</v>
      </c>
      <c r="G4519" s="18">
        <v>35</v>
      </c>
    </row>
    <row r="4520" spans="1:7" x14ac:dyDescent="0.2">
      <c r="A4520" s="18" t="s">
        <v>144</v>
      </c>
      <c r="B4520" s="18" t="s">
        <v>243</v>
      </c>
      <c r="C4520" s="18" t="s">
        <v>245</v>
      </c>
      <c r="D4520" s="18">
        <v>132</v>
      </c>
      <c r="E4520" s="18" t="s">
        <v>46</v>
      </c>
      <c r="F4520" s="18" t="s">
        <v>55</v>
      </c>
      <c r="G4520" s="18">
        <v>479</v>
      </c>
    </row>
    <row r="4521" spans="1:7" x14ac:dyDescent="0.2">
      <c r="A4521" s="18" t="s">
        <v>144</v>
      </c>
      <c r="B4521" s="18" t="s">
        <v>243</v>
      </c>
      <c r="C4521" s="18" t="s">
        <v>245</v>
      </c>
      <c r="D4521" s="18">
        <v>133</v>
      </c>
      <c r="E4521" s="18" t="s">
        <v>62</v>
      </c>
      <c r="F4521" s="18" t="s">
        <v>55</v>
      </c>
      <c r="G4521" s="18">
        <v>131</v>
      </c>
    </row>
    <row r="4522" spans="1:7" x14ac:dyDescent="0.2">
      <c r="A4522" s="18" t="s">
        <v>144</v>
      </c>
      <c r="B4522" s="18" t="s">
        <v>243</v>
      </c>
      <c r="C4522" s="18" t="s">
        <v>245</v>
      </c>
      <c r="D4522" s="18">
        <v>134</v>
      </c>
      <c r="E4522" s="18" t="s">
        <v>76</v>
      </c>
      <c r="F4522" s="18" t="s">
        <v>55</v>
      </c>
      <c r="G4522" s="18">
        <v>636</v>
      </c>
    </row>
    <row r="4523" spans="1:7" x14ac:dyDescent="0.2">
      <c r="A4523" s="18" t="s">
        <v>144</v>
      </c>
      <c r="B4523" s="18" t="s">
        <v>243</v>
      </c>
      <c r="C4523" s="18" t="s">
        <v>245</v>
      </c>
      <c r="D4523" s="18">
        <v>135</v>
      </c>
      <c r="E4523" s="18" t="s">
        <v>79</v>
      </c>
      <c r="F4523" s="18" t="s">
        <v>55</v>
      </c>
      <c r="G4523" s="18">
        <v>72</v>
      </c>
    </row>
    <row r="4524" spans="1:7" x14ac:dyDescent="0.2">
      <c r="A4524" s="18" t="s">
        <v>144</v>
      </c>
      <c r="B4524" s="18" t="s">
        <v>243</v>
      </c>
      <c r="C4524" s="18" t="s">
        <v>245</v>
      </c>
      <c r="D4524" s="18">
        <v>14</v>
      </c>
      <c r="E4524" s="18" t="s">
        <v>75</v>
      </c>
      <c r="F4524" s="18" t="s">
        <v>33</v>
      </c>
      <c r="G4524" s="18">
        <v>26</v>
      </c>
    </row>
    <row r="4525" spans="1:7" x14ac:dyDescent="0.2">
      <c r="A4525" s="18" t="s">
        <v>144</v>
      </c>
      <c r="B4525" s="18" t="s">
        <v>243</v>
      </c>
      <c r="C4525" s="18" t="s">
        <v>245</v>
      </c>
      <c r="D4525" s="18">
        <v>140</v>
      </c>
      <c r="E4525" s="18" t="s">
        <v>63</v>
      </c>
      <c r="F4525" s="18" t="s">
        <v>55</v>
      </c>
      <c r="G4525" s="18">
        <v>145</v>
      </c>
    </row>
    <row r="4526" spans="1:7" x14ac:dyDescent="0.2">
      <c r="A4526" s="18" t="s">
        <v>144</v>
      </c>
      <c r="B4526" s="18" t="s">
        <v>243</v>
      </c>
      <c r="C4526" s="18" t="s">
        <v>245</v>
      </c>
      <c r="D4526" s="18">
        <v>141</v>
      </c>
      <c r="E4526" s="18" t="s">
        <v>64</v>
      </c>
      <c r="F4526" s="18" t="s">
        <v>55</v>
      </c>
      <c r="G4526" s="18">
        <v>3062</v>
      </c>
    </row>
    <row r="4527" spans="1:7" x14ac:dyDescent="0.2">
      <c r="A4527" s="18" t="s">
        <v>144</v>
      </c>
      <c r="B4527" s="18" t="s">
        <v>243</v>
      </c>
      <c r="C4527" s="18" t="s">
        <v>245</v>
      </c>
      <c r="D4527" s="18">
        <v>142</v>
      </c>
      <c r="E4527" s="18" t="s">
        <v>117</v>
      </c>
      <c r="F4527" s="18" t="s">
        <v>55</v>
      </c>
      <c r="G4527" s="18">
        <v>2901</v>
      </c>
    </row>
    <row r="4528" spans="1:7" x14ac:dyDescent="0.2">
      <c r="A4528" s="18" t="s">
        <v>144</v>
      </c>
      <c r="B4528" s="18" t="s">
        <v>243</v>
      </c>
      <c r="C4528" s="18" t="s">
        <v>245</v>
      </c>
      <c r="D4528" s="18">
        <v>143</v>
      </c>
      <c r="E4528" s="18" t="s">
        <v>77</v>
      </c>
      <c r="F4528" s="18" t="s">
        <v>55</v>
      </c>
      <c r="G4528" s="18">
        <v>497</v>
      </c>
    </row>
    <row r="4529" spans="1:7" x14ac:dyDescent="0.2">
      <c r="A4529" s="18" t="s">
        <v>144</v>
      </c>
      <c r="B4529" s="18" t="s">
        <v>243</v>
      </c>
      <c r="C4529" s="18" t="s">
        <v>245</v>
      </c>
      <c r="D4529" s="18">
        <v>144</v>
      </c>
      <c r="E4529" s="18" t="s">
        <v>81</v>
      </c>
      <c r="F4529" s="18" t="s">
        <v>55</v>
      </c>
      <c r="G4529" s="18">
        <v>298</v>
      </c>
    </row>
    <row r="4530" spans="1:7" x14ac:dyDescent="0.2">
      <c r="A4530" s="18" t="s">
        <v>144</v>
      </c>
      <c r="B4530" s="18" t="s">
        <v>243</v>
      </c>
      <c r="C4530" s="18" t="s">
        <v>245</v>
      </c>
      <c r="D4530" s="18">
        <v>15</v>
      </c>
      <c r="E4530" s="18" t="s">
        <v>64</v>
      </c>
      <c r="F4530" s="18" t="s">
        <v>33</v>
      </c>
      <c r="G4530" s="18">
        <v>81</v>
      </c>
    </row>
    <row r="4531" spans="1:7" x14ac:dyDescent="0.2">
      <c r="A4531" s="18" t="s">
        <v>144</v>
      </c>
      <c r="B4531" s="18" t="s">
        <v>243</v>
      </c>
      <c r="C4531" s="18" t="s">
        <v>245</v>
      </c>
      <c r="D4531" s="18">
        <v>20</v>
      </c>
      <c r="E4531" s="18" t="s">
        <v>35</v>
      </c>
      <c r="F4531" s="18" t="s">
        <v>36</v>
      </c>
      <c r="G4531" s="18">
        <v>3254</v>
      </c>
    </row>
    <row r="4532" spans="1:7" x14ac:dyDescent="0.2">
      <c r="A4532" s="18" t="s">
        <v>144</v>
      </c>
      <c r="B4532" s="18" t="s">
        <v>243</v>
      </c>
      <c r="C4532" s="18" t="s">
        <v>245</v>
      </c>
      <c r="D4532" s="18">
        <v>21</v>
      </c>
      <c r="E4532" s="18" t="s">
        <v>37</v>
      </c>
      <c r="F4532" s="18" t="s">
        <v>36</v>
      </c>
      <c r="G4532" s="18">
        <v>2706</v>
      </c>
    </row>
    <row r="4533" spans="1:7" x14ac:dyDescent="0.2">
      <c r="A4533" s="18" t="s">
        <v>144</v>
      </c>
      <c r="B4533" s="18" t="s">
        <v>243</v>
      </c>
      <c r="C4533" s="18" t="s">
        <v>245</v>
      </c>
      <c r="D4533" s="18">
        <v>22</v>
      </c>
      <c r="E4533" s="18" t="s">
        <v>38</v>
      </c>
      <c r="F4533" s="18" t="s">
        <v>36</v>
      </c>
      <c r="G4533" s="18">
        <v>1765</v>
      </c>
    </row>
    <row r="4534" spans="1:7" x14ac:dyDescent="0.2">
      <c r="A4534" s="18" t="s">
        <v>144</v>
      </c>
      <c r="B4534" s="18" t="s">
        <v>243</v>
      </c>
      <c r="C4534" s="18" t="s">
        <v>245</v>
      </c>
      <c r="D4534" s="18">
        <v>23</v>
      </c>
      <c r="E4534" s="18" t="s">
        <v>39</v>
      </c>
      <c r="F4534" s="18" t="s">
        <v>36</v>
      </c>
      <c r="G4534" s="18">
        <v>11059</v>
      </c>
    </row>
    <row r="4535" spans="1:7" x14ac:dyDescent="0.2">
      <c r="A4535" s="18" t="s">
        <v>144</v>
      </c>
      <c r="B4535" s="18" t="s">
        <v>243</v>
      </c>
      <c r="C4535" s="18" t="s">
        <v>245</v>
      </c>
      <c r="D4535" s="18">
        <v>24</v>
      </c>
      <c r="E4535" s="18" t="s">
        <v>64</v>
      </c>
      <c r="F4535" s="18" t="s">
        <v>36</v>
      </c>
      <c r="G4535" s="18">
        <v>1092</v>
      </c>
    </row>
    <row r="4536" spans="1:7" x14ac:dyDescent="0.2">
      <c r="A4536" s="18" t="s">
        <v>144</v>
      </c>
      <c r="B4536" s="18" t="s">
        <v>243</v>
      </c>
      <c r="C4536" s="18" t="s">
        <v>245</v>
      </c>
      <c r="D4536" s="18">
        <v>25</v>
      </c>
      <c r="E4536" s="18" t="s">
        <v>35</v>
      </c>
      <c r="F4536" s="18" t="s">
        <v>36</v>
      </c>
      <c r="G4536" s="18">
        <v>22</v>
      </c>
    </row>
    <row r="4537" spans="1:7" x14ac:dyDescent="0.2">
      <c r="A4537" s="18" t="s">
        <v>144</v>
      </c>
      <c r="B4537" s="18" t="s">
        <v>243</v>
      </c>
      <c r="C4537" s="18" t="s">
        <v>245</v>
      </c>
      <c r="D4537" s="18">
        <v>26</v>
      </c>
      <c r="E4537" s="18" t="s">
        <v>64</v>
      </c>
      <c r="F4537" s="18" t="s">
        <v>36</v>
      </c>
      <c r="G4537" s="18">
        <v>11</v>
      </c>
    </row>
    <row r="4538" spans="1:7" x14ac:dyDescent="0.2">
      <c r="A4538" s="18" t="s">
        <v>144</v>
      </c>
      <c r="B4538" s="18" t="s">
        <v>243</v>
      </c>
      <c r="C4538" s="18" t="s">
        <v>245</v>
      </c>
      <c r="D4538" s="18">
        <v>30</v>
      </c>
      <c r="E4538" s="18" t="s">
        <v>40</v>
      </c>
      <c r="F4538" s="18" t="s">
        <v>36</v>
      </c>
      <c r="G4538" s="18">
        <v>371</v>
      </c>
    </row>
    <row r="4539" spans="1:7" x14ac:dyDescent="0.2">
      <c r="A4539" s="18" t="s">
        <v>144</v>
      </c>
      <c r="B4539" s="18" t="s">
        <v>243</v>
      </c>
      <c r="C4539" s="18" t="s">
        <v>245</v>
      </c>
      <c r="D4539" s="18">
        <v>31</v>
      </c>
      <c r="E4539" s="18" t="s">
        <v>41</v>
      </c>
      <c r="F4539" s="18" t="s">
        <v>36</v>
      </c>
      <c r="G4539" s="18">
        <v>6245</v>
      </c>
    </row>
    <row r="4540" spans="1:7" x14ac:dyDescent="0.2">
      <c r="A4540" s="18" t="s">
        <v>144</v>
      </c>
      <c r="B4540" s="18" t="s">
        <v>243</v>
      </c>
      <c r="C4540" s="18" t="s">
        <v>245</v>
      </c>
      <c r="D4540" s="18">
        <v>32</v>
      </c>
      <c r="E4540" s="18" t="s">
        <v>42</v>
      </c>
      <c r="F4540" s="18" t="s">
        <v>36</v>
      </c>
      <c r="G4540" s="18">
        <v>90</v>
      </c>
    </row>
    <row r="4541" spans="1:7" x14ac:dyDescent="0.2">
      <c r="A4541" s="18" t="s">
        <v>144</v>
      </c>
      <c r="B4541" s="18" t="s">
        <v>243</v>
      </c>
      <c r="C4541" s="18" t="s">
        <v>245</v>
      </c>
      <c r="D4541" s="18">
        <v>33</v>
      </c>
      <c r="E4541" s="18" t="s">
        <v>43</v>
      </c>
      <c r="F4541" s="18" t="s">
        <v>36</v>
      </c>
      <c r="G4541" s="18">
        <v>70</v>
      </c>
    </row>
    <row r="4542" spans="1:7" x14ac:dyDescent="0.2">
      <c r="A4542" s="18" t="s">
        <v>144</v>
      </c>
      <c r="B4542" s="18" t="s">
        <v>243</v>
      </c>
      <c r="C4542" s="18" t="s">
        <v>245</v>
      </c>
      <c r="D4542" s="18">
        <v>34</v>
      </c>
      <c r="E4542" s="18" t="s">
        <v>44</v>
      </c>
      <c r="F4542" s="18" t="s">
        <v>36</v>
      </c>
      <c r="G4542" s="18">
        <v>13</v>
      </c>
    </row>
    <row r="4543" spans="1:7" x14ac:dyDescent="0.2">
      <c r="A4543" s="18" t="s">
        <v>144</v>
      </c>
      <c r="B4543" s="18" t="s">
        <v>243</v>
      </c>
      <c r="C4543" s="18" t="s">
        <v>245</v>
      </c>
      <c r="D4543" s="18">
        <v>35</v>
      </c>
      <c r="E4543" s="18" t="s">
        <v>79</v>
      </c>
      <c r="F4543" s="18" t="s">
        <v>36</v>
      </c>
      <c r="G4543" s="18">
        <v>243</v>
      </c>
    </row>
    <row r="4544" spans="1:7" x14ac:dyDescent="0.2">
      <c r="A4544" s="18" t="s">
        <v>144</v>
      </c>
      <c r="B4544" s="18" t="s">
        <v>243</v>
      </c>
      <c r="C4544" s="18" t="s">
        <v>245</v>
      </c>
      <c r="D4544" s="18">
        <v>36</v>
      </c>
      <c r="E4544" s="18" t="s">
        <v>64</v>
      </c>
      <c r="F4544" s="18" t="s">
        <v>36</v>
      </c>
      <c r="G4544" s="18">
        <v>438</v>
      </c>
    </row>
    <row r="4545" spans="1:7" x14ac:dyDescent="0.2">
      <c r="A4545" s="18" t="s">
        <v>144</v>
      </c>
      <c r="B4545" s="18" t="s">
        <v>243</v>
      </c>
      <c r="C4545" s="18" t="s">
        <v>245</v>
      </c>
      <c r="D4545" s="18">
        <v>40</v>
      </c>
      <c r="E4545" s="18" t="s">
        <v>40</v>
      </c>
      <c r="F4545" s="18" t="s">
        <v>36</v>
      </c>
      <c r="G4545" s="18">
        <v>8</v>
      </c>
    </row>
    <row r="4546" spans="1:7" x14ac:dyDescent="0.2">
      <c r="A4546" s="18" t="s">
        <v>144</v>
      </c>
      <c r="B4546" s="18" t="s">
        <v>243</v>
      </c>
      <c r="C4546" s="18" t="s">
        <v>245</v>
      </c>
      <c r="D4546" s="18">
        <v>41</v>
      </c>
      <c r="E4546" s="18" t="s">
        <v>41</v>
      </c>
      <c r="F4546" s="18" t="s">
        <v>36</v>
      </c>
      <c r="G4546" s="18">
        <v>156</v>
      </c>
    </row>
    <row r="4547" spans="1:7" x14ac:dyDescent="0.2">
      <c r="A4547" s="18" t="s">
        <v>144</v>
      </c>
      <c r="B4547" s="18" t="s">
        <v>243</v>
      </c>
      <c r="C4547" s="18" t="s">
        <v>245</v>
      </c>
      <c r="D4547" s="18">
        <v>42</v>
      </c>
      <c r="E4547" s="18" t="s">
        <v>42</v>
      </c>
      <c r="F4547" s="18" t="s">
        <v>36</v>
      </c>
      <c r="G4547" s="18">
        <v>7</v>
      </c>
    </row>
    <row r="4548" spans="1:7" x14ac:dyDescent="0.2">
      <c r="A4548" s="18" t="s">
        <v>144</v>
      </c>
      <c r="B4548" s="18" t="s">
        <v>243</v>
      </c>
      <c r="C4548" s="18" t="s">
        <v>245</v>
      </c>
      <c r="D4548" s="18">
        <v>43</v>
      </c>
      <c r="E4548" s="18" t="s">
        <v>43</v>
      </c>
      <c r="F4548" s="18" t="s">
        <v>36</v>
      </c>
      <c r="G4548" s="18">
        <v>2</v>
      </c>
    </row>
    <row r="4549" spans="1:7" x14ac:dyDescent="0.2">
      <c r="A4549" s="18" t="s">
        <v>144</v>
      </c>
      <c r="B4549" s="18" t="s">
        <v>243</v>
      </c>
      <c r="C4549" s="18" t="s">
        <v>245</v>
      </c>
      <c r="D4549" s="18">
        <v>44</v>
      </c>
      <c r="E4549" s="18" t="s">
        <v>44</v>
      </c>
      <c r="F4549" s="18" t="s">
        <v>36</v>
      </c>
      <c r="G4549" s="18">
        <v>2</v>
      </c>
    </row>
    <row r="4550" spans="1:7" x14ac:dyDescent="0.2">
      <c r="A4550" s="18" t="s">
        <v>144</v>
      </c>
      <c r="B4550" s="18" t="s">
        <v>243</v>
      </c>
      <c r="C4550" s="18" t="s">
        <v>245</v>
      </c>
      <c r="D4550" s="18">
        <v>45</v>
      </c>
      <c r="E4550" s="18" t="s">
        <v>79</v>
      </c>
      <c r="F4550" s="18" t="s">
        <v>36</v>
      </c>
      <c r="G4550" s="18">
        <v>7</v>
      </c>
    </row>
    <row r="4551" spans="1:7" x14ac:dyDescent="0.2">
      <c r="A4551" s="18" t="s">
        <v>144</v>
      </c>
      <c r="B4551" s="18" t="s">
        <v>243</v>
      </c>
      <c r="C4551" s="18" t="s">
        <v>245</v>
      </c>
      <c r="D4551" s="18">
        <v>46</v>
      </c>
      <c r="E4551" s="18" t="s">
        <v>64</v>
      </c>
      <c r="F4551" s="18" t="s">
        <v>36</v>
      </c>
      <c r="G4551" s="18">
        <v>20</v>
      </c>
    </row>
    <row r="4552" spans="1:7" x14ac:dyDescent="0.2">
      <c r="A4552" s="18" t="s">
        <v>144</v>
      </c>
      <c r="B4552" s="18" t="s">
        <v>243</v>
      </c>
      <c r="C4552" s="18" t="s">
        <v>245</v>
      </c>
      <c r="D4552" s="18">
        <v>50</v>
      </c>
      <c r="E4552" s="18" t="s">
        <v>40</v>
      </c>
      <c r="F4552" s="18" t="s">
        <v>36</v>
      </c>
      <c r="G4552" s="18">
        <v>10</v>
      </c>
    </row>
    <row r="4553" spans="1:7" x14ac:dyDescent="0.2">
      <c r="A4553" s="18" t="s">
        <v>144</v>
      </c>
      <c r="B4553" s="18" t="s">
        <v>243</v>
      </c>
      <c r="C4553" s="18" t="s">
        <v>245</v>
      </c>
      <c r="D4553" s="18">
        <v>51</v>
      </c>
      <c r="E4553" s="18" t="s">
        <v>41</v>
      </c>
      <c r="F4553" s="18" t="s">
        <v>36</v>
      </c>
      <c r="G4553" s="18">
        <v>164</v>
      </c>
    </row>
    <row r="4554" spans="1:7" x14ac:dyDescent="0.2">
      <c r="A4554" s="18" t="s">
        <v>144</v>
      </c>
      <c r="B4554" s="18" t="s">
        <v>243</v>
      </c>
      <c r="C4554" s="18" t="s">
        <v>245</v>
      </c>
      <c r="D4554" s="18">
        <v>52</v>
      </c>
      <c r="E4554" s="18" t="s">
        <v>42</v>
      </c>
      <c r="F4554" s="18" t="s">
        <v>36</v>
      </c>
      <c r="G4554" s="18">
        <v>4</v>
      </c>
    </row>
    <row r="4555" spans="1:7" x14ac:dyDescent="0.2">
      <c r="A4555" s="18" t="s">
        <v>144</v>
      </c>
      <c r="B4555" s="18" t="s">
        <v>243</v>
      </c>
      <c r="C4555" s="18" t="s">
        <v>245</v>
      </c>
      <c r="D4555" s="18">
        <v>53</v>
      </c>
      <c r="E4555" s="18" t="s">
        <v>43</v>
      </c>
      <c r="F4555" s="18" t="s">
        <v>36</v>
      </c>
      <c r="G4555" s="18">
        <v>19</v>
      </c>
    </row>
    <row r="4556" spans="1:7" x14ac:dyDescent="0.2">
      <c r="A4556" s="18" t="s">
        <v>144</v>
      </c>
      <c r="B4556" s="18" t="s">
        <v>243</v>
      </c>
      <c r="C4556" s="18" t="s">
        <v>245</v>
      </c>
      <c r="D4556" s="18">
        <v>54</v>
      </c>
      <c r="E4556" s="18" t="s">
        <v>44</v>
      </c>
      <c r="F4556" s="18" t="s">
        <v>36</v>
      </c>
      <c r="G4556" s="18">
        <v>3</v>
      </c>
    </row>
    <row r="4557" spans="1:7" x14ac:dyDescent="0.2">
      <c r="A4557" s="18" t="s">
        <v>144</v>
      </c>
      <c r="B4557" s="18" t="s">
        <v>243</v>
      </c>
      <c r="C4557" s="18" t="s">
        <v>245</v>
      </c>
      <c r="D4557" s="18">
        <v>55</v>
      </c>
      <c r="E4557" s="18" t="s">
        <v>79</v>
      </c>
      <c r="F4557" s="18" t="s">
        <v>36</v>
      </c>
      <c r="G4557" s="18">
        <v>19</v>
      </c>
    </row>
    <row r="4558" spans="1:7" x14ac:dyDescent="0.2">
      <c r="A4558" s="18" t="s">
        <v>144</v>
      </c>
      <c r="B4558" s="18" t="s">
        <v>243</v>
      </c>
      <c r="C4558" s="18" t="s">
        <v>245</v>
      </c>
      <c r="D4558" s="18">
        <v>56</v>
      </c>
      <c r="E4558" s="18" t="s">
        <v>64</v>
      </c>
      <c r="F4558" s="18" t="s">
        <v>36</v>
      </c>
      <c r="G4558" s="18">
        <v>61</v>
      </c>
    </row>
    <row r="4559" spans="1:7" x14ac:dyDescent="0.2">
      <c r="A4559" s="18" t="s">
        <v>144</v>
      </c>
      <c r="B4559" s="18" t="s">
        <v>243</v>
      </c>
      <c r="C4559" s="18" t="s">
        <v>245</v>
      </c>
      <c r="D4559" s="18">
        <v>60</v>
      </c>
      <c r="E4559" s="18" t="s">
        <v>40</v>
      </c>
      <c r="F4559" s="18" t="s">
        <v>36</v>
      </c>
      <c r="G4559" s="18">
        <v>4</v>
      </c>
    </row>
    <row r="4560" spans="1:7" x14ac:dyDescent="0.2">
      <c r="A4560" s="18" t="s">
        <v>144</v>
      </c>
      <c r="B4560" s="18" t="s">
        <v>243</v>
      </c>
      <c r="C4560" s="18" t="s">
        <v>245</v>
      </c>
      <c r="D4560" s="18">
        <v>61</v>
      </c>
      <c r="E4560" s="18" t="s">
        <v>41</v>
      </c>
      <c r="F4560" s="18" t="s">
        <v>36</v>
      </c>
      <c r="G4560" s="18">
        <v>50</v>
      </c>
    </row>
    <row r="4561" spans="1:7" x14ac:dyDescent="0.2">
      <c r="A4561" s="18" t="s">
        <v>144</v>
      </c>
      <c r="B4561" s="18" t="s">
        <v>243</v>
      </c>
      <c r="C4561" s="18" t="s">
        <v>245</v>
      </c>
      <c r="D4561" s="18">
        <v>62</v>
      </c>
      <c r="E4561" s="18" t="s">
        <v>42</v>
      </c>
      <c r="F4561" s="18" t="s">
        <v>36</v>
      </c>
      <c r="G4561" s="18">
        <v>2</v>
      </c>
    </row>
    <row r="4562" spans="1:7" x14ac:dyDescent="0.2">
      <c r="A4562" s="18" t="s">
        <v>144</v>
      </c>
      <c r="B4562" s="18" t="s">
        <v>243</v>
      </c>
      <c r="C4562" s="18" t="s">
        <v>245</v>
      </c>
      <c r="D4562" s="18">
        <v>63</v>
      </c>
      <c r="E4562" s="18" t="s">
        <v>43</v>
      </c>
      <c r="F4562" s="18" t="s">
        <v>36</v>
      </c>
      <c r="G4562" s="18">
        <v>1</v>
      </c>
    </row>
    <row r="4563" spans="1:7" x14ac:dyDescent="0.2">
      <c r="A4563" s="18" t="s">
        <v>144</v>
      </c>
      <c r="B4563" s="18" t="s">
        <v>243</v>
      </c>
      <c r="C4563" s="18" t="s">
        <v>245</v>
      </c>
      <c r="D4563" s="18">
        <v>65</v>
      </c>
      <c r="E4563" s="18" t="s">
        <v>79</v>
      </c>
      <c r="F4563" s="18" t="s">
        <v>36</v>
      </c>
      <c r="G4563" s="18">
        <v>2</v>
      </c>
    </row>
    <row r="4564" spans="1:7" x14ac:dyDescent="0.2">
      <c r="A4564" s="18" t="s">
        <v>144</v>
      </c>
      <c r="B4564" s="18" t="s">
        <v>243</v>
      </c>
      <c r="C4564" s="18" t="s">
        <v>245</v>
      </c>
      <c r="D4564" s="18">
        <v>66</v>
      </c>
      <c r="E4564" s="18" t="s">
        <v>64</v>
      </c>
      <c r="F4564" s="18" t="s">
        <v>36</v>
      </c>
      <c r="G4564" s="18">
        <v>7</v>
      </c>
    </row>
    <row r="4565" spans="1:7" x14ac:dyDescent="0.2">
      <c r="A4565" s="18" t="s">
        <v>144</v>
      </c>
      <c r="B4565" s="18" t="s">
        <v>243</v>
      </c>
      <c r="C4565" s="18" t="s">
        <v>245</v>
      </c>
      <c r="D4565" s="18">
        <v>70</v>
      </c>
      <c r="E4565" s="18" t="s">
        <v>40</v>
      </c>
      <c r="F4565" s="18" t="s">
        <v>36</v>
      </c>
      <c r="G4565" s="18">
        <v>145</v>
      </c>
    </row>
    <row r="4566" spans="1:7" x14ac:dyDescent="0.2">
      <c r="A4566" s="18" t="s">
        <v>144</v>
      </c>
      <c r="B4566" s="18" t="s">
        <v>243</v>
      </c>
      <c r="C4566" s="18" t="s">
        <v>245</v>
      </c>
      <c r="D4566" s="18">
        <v>71</v>
      </c>
      <c r="E4566" s="18" t="s">
        <v>41</v>
      </c>
      <c r="F4566" s="18" t="s">
        <v>36</v>
      </c>
      <c r="G4566" s="18">
        <v>2540</v>
      </c>
    </row>
    <row r="4567" spans="1:7" x14ac:dyDescent="0.2">
      <c r="A4567" s="18" t="s">
        <v>144</v>
      </c>
      <c r="B4567" s="18" t="s">
        <v>243</v>
      </c>
      <c r="C4567" s="18" t="s">
        <v>245</v>
      </c>
      <c r="D4567" s="18">
        <v>72</v>
      </c>
      <c r="E4567" s="18" t="s">
        <v>42</v>
      </c>
      <c r="F4567" s="18" t="s">
        <v>36</v>
      </c>
      <c r="G4567" s="18">
        <v>46</v>
      </c>
    </row>
    <row r="4568" spans="1:7" x14ac:dyDescent="0.2">
      <c r="A4568" s="18" t="s">
        <v>144</v>
      </c>
      <c r="B4568" s="18" t="s">
        <v>243</v>
      </c>
      <c r="C4568" s="18" t="s">
        <v>245</v>
      </c>
      <c r="D4568" s="18">
        <v>73</v>
      </c>
      <c r="E4568" s="18" t="s">
        <v>43</v>
      </c>
      <c r="F4568" s="18" t="s">
        <v>36</v>
      </c>
      <c r="G4568" s="18">
        <v>14</v>
      </c>
    </row>
    <row r="4569" spans="1:7" x14ac:dyDescent="0.2">
      <c r="A4569" s="18" t="s">
        <v>144</v>
      </c>
      <c r="B4569" s="18" t="s">
        <v>243</v>
      </c>
      <c r="C4569" s="18" t="s">
        <v>245</v>
      </c>
      <c r="D4569" s="18">
        <v>74</v>
      </c>
      <c r="E4569" s="18" t="s">
        <v>44</v>
      </c>
      <c r="F4569" s="18" t="s">
        <v>36</v>
      </c>
      <c r="G4569" s="18">
        <v>3</v>
      </c>
    </row>
    <row r="4570" spans="1:7" x14ac:dyDescent="0.2">
      <c r="A4570" s="18" t="s">
        <v>144</v>
      </c>
      <c r="B4570" s="18" t="s">
        <v>243</v>
      </c>
      <c r="C4570" s="18" t="s">
        <v>245</v>
      </c>
      <c r="D4570" s="18">
        <v>75</v>
      </c>
      <c r="E4570" s="18" t="s">
        <v>79</v>
      </c>
      <c r="F4570" s="18" t="s">
        <v>36</v>
      </c>
      <c r="G4570" s="18">
        <v>150</v>
      </c>
    </row>
    <row r="4571" spans="1:7" x14ac:dyDescent="0.2">
      <c r="A4571" s="18" t="s">
        <v>144</v>
      </c>
      <c r="B4571" s="18" t="s">
        <v>243</v>
      </c>
      <c r="C4571" s="18" t="s">
        <v>245</v>
      </c>
      <c r="D4571" s="18">
        <v>76</v>
      </c>
      <c r="E4571" s="18" t="s">
        <v>64</v>
      </c>
      <c r="F4571" s="18" t="s">
        <v>36</v>
      </c>
      <c r="G4571" s="18">
        <v>348</v>
      </c>
    </row>
    <row r="4572" spans="1:7" x14ac:dyDescent="0.2">
      <c r="A4572" s="18" t="s">
        <v>144</v>
      </c>
      <c r="B4572" s="18" t="s">
        <v>243</v>
      </c>
      <c r="C4572" s="18" t="s">
        <v>245</v>
      </c>
      <c r="D4572" s="18">
        <v>80</v>
      </c>
      <c r="E4572" s="18" t="s">
        <v>168</v>
      </c>
      <c r="F4572" s="18" t="s">
        <v>36</v>
      </c>
      <c r="G4572" s="18">
        <v>194</v>
      </c>
    </row>
    <row r="4573" spans="1:7" x14ac:dyDescent="0.2">
      <c r="A4573" s="18" t="s">
        <v>144</v>
      </c>
      <c r="B4573" s="18" t="s">
        <v>243</v>
      </c>
      <c r="C4573" s="18" t="s">
        <v>245</v>
      </c>
      <c r="D4573" s="18">
        <v>81</v>
      </c>
      <c r="E4573" s="18" t="s">
        <v>46</v>
      </c>
      <c r="F4573" s="18" t="s">
        <v>36</v>
      </c>
      <c r="G4573" s="18">
        <v>710</v>
      </c>
    </row>
    <row r="4574" spans="1:7" x14ac:dyDescent="0.2">
      <c r="A4574" s="18" t="s">
        <v>144</v>
      </c>
      <c r="B4574" s="18" t="s">
        <v>243</v>
      </c>
      <c r="C4574" s="18" t="s">
        <v>245</v>
      </c>
      <c r="D4574" s="18">
        <v>82</v>
      </c>
      <c r="E4574" s="18" t="s">
        <v>47</v>
      </c>
      <c r="F4574" s="18" t="s">
        <v>36</v>
      </c>
      <c r="G4574" s="18">
        <v>541</v>
      </c>
    </row>
    <row r="4575" spans="1:7" x14ac:dyDescent="0.2">
      <c r="A4575" s="18" t="s">
        <v>144</v>
      </c>
      <c r="B4575" s="18" t="s">
        <v>243</v>
      </c>
      <c r="C4575" s="18" t="s">
        <v>245</v>
      </c>
      <c r="D4575" s="18">
        <v>83</v>
      </c>
      <c r="E4575" s="18" t="s">
        <v>48</v>
      </c>
      <c r="F4575" s="18" t="s">
        <v>36</v>
      </c>
      <c r="G4575" s="18">
        <v>1855</v>
      </c>
    </row>
    <row r="4576" spans="1:7" x14ac:dyDescent="0.2">
      <c r="A4576" s="18" t="s">
        <v>144</v>
      </c>
      <c r="B4576" s="18" t="s">
        <v>243</v>
      </c>
      <c r="C4576" s="18" t="s">
        <v>245</v>
      </c>
      <c r="D4576" s="18">
        <v>84</v>
      </c>
      <c r="E4576" s="18" t="s">
        <v>49</v>
      </c>
      <c r="F4576" s="18" t="s">
        <v>36</v>
      </c>
      <c r="G4576" s="18">
        <v>124</v>
      </c>
    </row>
    <row r="4577" spans="1:7" x14ac:dyDescent="0.2">
      <c r="A4577" s="18" t="s">
        <v>144</v>
      </c>
      <c r="B4577" s="18" t="s">
        <v>243</v>
      </c>
      <c r="C4577" s="18" t="s">
        <v>245</v>
      </c>
      <c r="D4577" s="18">
        <v>85</v>
      </c>
      <c r="E4577" s="18" t="s">
        <v>64</v>
      </c>
      <c r="F4577" s="18" t="s">
        <v>36</v>
      </c>
      <c r="G4577" s="18">
        <v>174</v>
      </c>
    </row>
    <row r="4578" spans="1:7" x14ac:dyDescent="0.2">
      <c r="A4578" s="18" t="s">
        <v>144</v>
      </c>
      <c r="B4578" s="18" t="s">
        <v>243</v>
      </c>
      <c r="C4578" s="18" t="s">
        <v>245</v>
      </c>
      <c r="D4578" s="18">
        <v>90</v>
      </c>
      <c r="E4578" s="18" t="s">
        <v>169</v>
      </c>
      <c r="F4578" s="18" t="s">
        <v>36</v>
      </c>
      <c r="G4578" s="18">
        <v>122</v>
      </c>
    </row>
    <row r="4579" spans="1:7" x14ac:dyDescent="0.2">
      <c r="A4579" s="18" t="s">
        <v>144</v>
      </c>
      <c r="B4579" s="18" t="s">
        <v>243</v>
      </c>
      <c r="C4579" s="18" t="s">
        <v>245</v>
      </c>
      <c r="D4579" s="18">
        <v>91</v>
      </c>
      <c r="E4579" s="18" t="s">
        <v>51</v>
      </c>
      <c r="F4579" s="18" t="s">
        <v>36</v>
      </c>
      <c r="G4579" s="18">
        <v>14</v>
      </c>
    </row>
    <row r="4580" spans="1:7" x14ac:dyDescent="0.2">
      <c r="A4580" s="18" t="s">
        <v>144</v>
      </c>
      <c r="B4580" s="18" t="s">
        <v>243</v>
      </c>
      <c r="C4580" s="18" t="s">
        <v>245</v>
      </c>
      <c r="D4580" s="18">
        <v>92</v>
      </c>
      <c r="E4580" s="18" t="s">
        <v>170</v>
      </c>
      <c r="F4580" s="18" t="s">
        <v>36</v>
      </c>
      <c r="G4580" s="18">
        <v>7</v>
      </c>
    </row>
    <row r="4581" spans="1:7" x14ac:dyDescent="0.2">
      <c r="A4581" s="18" t="s">
        <v>144</v>
      </c>
      <c r="B4581" s="18" t="s">
        <v>243</v>
      </c>
      <c r="C4581" s="18" t="s">
        <v>245</v>
      </c>
      <c r="D4581" s="18">
        <v>93</v>
      </c>
      <c r="E4581" s="18" t="s">
        <v>75</v>
      </c>
      <c r="F4581" s="18" t="s">
        <v>36</v>
      </c>
      <c r="G4581" s="18">
        <v>5</v>
      </c>
    </row>
    <row r="4582" spans="1:7" x14ac:dyDescent="0.2">
      <c r="A4582" s="18" t="s">
        <v>144</v>
      </c>
      <c r="B4582" s="18" t="s">
        <v>243</v>
      </c>
      <c r="C4582" s="18" t="s">
        <v>245</v>
      </c>
      <c r="D4582" s="18">
        <v>94</v>
      </c>
      <c r="E4582" s="18" t="s">
        <v>80</v>
      </c>
      <c r="F4582" s="18" t="s">
        <v>36</v>
      </c>
      <c r="G4582" s="18">
        <v>49</v>
      </c>
    </row>
    <row r="4583" spans="1:7" x14ac:dyDescent="0.2">
      <c r="A4583" s="18" t="s">
        <v>144</v>
      </c>
      <c r="B4583" s="18" t="s">
        <v>243</v>
      </c>
      <c r="C4583" s="18" t="s">
        <v>245</v>
      </c>
      <c r="D4583" s="18">
        <v>95</v>
      </c>
      <c r="E4583" s="18" t="s">
        <v>64</v>
      </c>
      <c r="F4583" s="18" t="s">
        <v>36</v>
      </c>
      <c r="G4583" s="18">
        <v>86</v>
      </c>
    </row>
    <row r="4584" spans="1:7" x14ac:dyDescent="0.2">
      <c r="A4584" s="18" t="s">
        <v>144</v>
      </c>
      <c r="B4584" s="18" t="s">
        <v>243</v>
      </c>
      <c r="C4584" s="18" t="s">
        <v>246</v>
      </c>
      <c r="D4584" s="18">
        <v>10</v>
      </c>
      <c r="E4584" s="18" t="s">
        <v>32</v>
      </c>
      <c r="F4584" s="18" t="s">
        <v>33</v>
      </c>
      <c r="G4584" s="18">
        <v>543</v>
      </c>
    </row>
    <row r="4585" spans="1:7" x14ac:dyDescent="0.2">
      <c r="A4585" s="18" t="s">
        <v>144</v>
      </c>
      <c r="B4585" s="18" t="s">
        <v>243</v>
      </c>
      <c r="C4585" s="18" t="s">
        <v>246</v>
      </c>
      <c r="D4585" s="18">
        <v>100</v>
      </c>
      <c r="E4585" s="18" t="s">
        <v>167</v>
      </c>
      <c r="F4585" s="18" t="s">
        <v>36</v>
      </c>
      <c r="G4585" s="18">
        <v>4461</v>
      </c>
    </row>
    <row r="4586" spans="1:7" x14ac:dyDescent="0.2">
      <c r="A4586" s="18" t="s">
        <v>144</v>
      </c>
      <c r="B4586" s="18" t="s">
        <v>243</v>
      </c>
      <c r="C4586" s="18" t="s">
        <v>246</v>
      </c>
      <c r="D4586" s="18">
        <v>11</v>
      </c>
      <c r="E4586" s="18" t="s">
        <v>134</v>
      </c>
      <c r="F4586" s="18" t="s">
        <v>33</v>
      </c>
      <c r="G4586" s="18">
        <v>276</v>
      </c>
    </row>
    <row r="4587" spans="1:7" x14ac:dyDescent="0.2">
      <c r="A4587" s="18" t="s">
        <v>144</v>
      </c>
      <c r="B4587" s="18" t="s">
        <v>243</v>
      </c>
      <c r="C4587" s="18" t="s">
        <v>246</v>
      </c>
      <c r="D4587" s="18">
        <v>110</v>
      </c>
      <c r="E4587" s="18" t="s">
        <v>54</v>
      </c>
      <c r="F4587" s="18" t="s">
        <v>55</v>
      </c>
      <c r="G4587" s="18">
        <v>213</v>
      </c>
    </row>
    <row r="4588" spans="1:7" x14ac:dyDescent="0.2">
      <c r="A4588" s="18" t="s">
        <v>144</v>
      </c>
      <c r="B4588" s="18" t="s">
        <v>243</v>
      </c>
      <c r="C4588" s="18" t="s">
        <v>246</v>
      </c>
      <c r="D4588" s="18">
        <v>111</v>
      </c>
      <c r="E4588" s="18" t="s">
        <v>56</v>
      </c>
      <c r="F4588" s="18" t="s">
        <v>55</v>
      </c>
      <c r="G4588" s="18">
        <v>732</v>
      </c>
    </row>
    <row r="4589" spans="1:7" x14ac:dyDescent="0.2">
      <c r="A4589" s="18" t="s">
        <v>144</v>
      </c>
      <c r="B4589" s="18" t="s">
        <v>243</v>
      </c>
      <c r="C4589" s="18" t="s">
        <v>246</v>
      </c>
      <c r="D4589" s="18">
        <v>112</v>
      </c>
      <c r="E4589" s="18" t="s">
        <v>57</v>
      </c>
      <c r="F4589" s="18" t="s">
        <v>55</v>
      </c>
      <c r="G4589" s="18">
        <v>764</v>
      </c>
    </row>
    <row r="4590" spans="1:7" x14ac:dyDescent="0.2">
      <c r="A4590" s="18" t="s">
        <v>144</v>
      </c>
      <c r="B4590" s="18" t="s">
        <v>243</v>
      </c>
      <c r="C4590" s="18" t="s">
        <v>246</v>
      </c>
      <c r="D4590" s="18">
        <v>113</v>
      </c>
      <c r="E4590" s="18" t="s">
        <v>73</v>
      </c>
      <c r="F4590" s="18" t="s">
        <v>55</v>
      </c>
      <c r="G4590" s="18">
        <v>1071</v>
      </c>
    </row>
    <row r="4591" spans="1:7" x14ac:dyDescent="0.2">
      <c r="A4591" s="18" t="s">
        <v>144</v>
      </c>
      <c r="B4591" s="18" t="s">
        <v>243</v>
      </c>
      <c r="C4591" s="18" t="s">
        <v>246</v>
      </c>
      <c r="D4591" s="18">
        <v>120</v>
      </c>
      <c r="E4591" s="18" t="s">
        <v>58</v>
      </c>
      <c r="F4591" s="18" t="s">
        <v>55</v>
      </c>
      <c r="G4591" s="18">
        <v>645</v>
      </c>
    </row>
    <row r="4592" spans="1:7" x14ac:dyDescent="0.2">
      <c r="A4592" s="18" t="s">
        <v>144</v>
      </c>
      <c r="B4592" s="18" t="s">
        <v>243</v>
      </c>
      <c r="C4592" s="18" t="s">
        <v>246</v>
      </c>
      <c r="D4592" s="18">
        <v>121</v>
      </c>
      <c r="E4592" s="18" t="s">
        <v>59</v>
      </c>
      <c r="F4592" s="18" t="s">
        <v>55</v>
      </c>
      <c r="G4592" s="18">
        <v>1616</v>
      </c>
    </row>
    <row r="4593" spans="1:7" x14ac:dyDescent="0.2">
      <c r="A4593" s="18" t="s">
        <v>144</v>
      </c>
      <c r="B4593" s="18" t="s">
        <v>243</v>
      </c>
      <c r="C4593" s="18" t="s">
        <v>246</v>
      </c>
      <c r="D4593" s="18">
        <v>122</v>
      </c>
      <c r="E4593" s="18" t="s">
        <v>74</v>
      </c>
      <c r="F4593" s="18" t="s">
        <v>55</v>
      </c>
      <c r="G4593" s="18">
        <v>586</v>
      </c>
    </row>
    <row r="4594" spans="1:7" x14ac:dyDescent="0.2">
      <c r="A4594" s="18" t="s">
        <v>144</v>
      </c>
      <c r="B4594" s="18" t="s">
        <v>243</v>
      </c>
      <c r="C4594" s="18" t="s">
        <v>246</v>
      </c>
      <c r="D4594" s="18">
        <v>123</v>
      </c>
      <c r="E4594" s="18" t="s">
        <v>75</v>
      </c>
      <c r="F4594" s="18" t="s">
        <v>55</v>
      </c>
      <c r="G4594" s="18">
        <v>2196</v>
      </c>
    </row>
    <row r="4595" spans="1:7" x14ac:dyDescent="0.2">
      <c r="A4595" s="18" t="s">
        <v>144</v>
      </c>
      <c r="B4595" s="18" t="s">
        <v>243</v>
      </c>
      <c r="C4595" s="18" t="s">
        <v>246</v>
      </c>
      <c r="D4595" s="18">
        <v>13</v>
      </c>
      <c r="E4595" s="18" t="s">
        <v>135</v>
      </c>
      <c r="F4595" s="18" t="s">
        <v>33</v>
      </c>
      <c r="G4595" s="18">
        <v>570</v>
      </c>
    </row>
    <row r="4596" spans="1:7" x14ac:dyDescent="0.2">
      <c r="A4596" s="18" t="s">
        <v>144</v>
      </c>
      <c r="B4596" s="18" t="s">
        <v>243</v>
      </c>
      <c r="C4596" s="18" t="s">
        <v>246</v>
      </c>
      <c r="D4596" s="18">
        <v>130</v>
      </c>
      <c r="E4596" s="18" t="s">
        <v>60</v>
      </c>
      <c r="F4596" s="18" t="s">
        <v>55</v>
      </c>
      <c r="G4596" s="18">
        <v>4968</v>
      </c>
    </row>
    <row r="4597" spans="1:7" x14ac:dyDescent="0.2">
      <c r="A4597" s="18" t="s">
        <v>144</v>
      </c>
      <c r="B4597" s="18" t="s">
        <v>243</v>
      </c>
      <c r="C4597" s="18" t="s">
        <v>246</v>
      </c>
      <c r="D4597" s="18">
        <v>131</v>
      </c>
      <c r="E4597" s="18" t="s">
        <v>61</v>
      </c>
      <c r="F4597" s="18" t="s">
        <v>55</v>
      </c>
      <c r="G4597" s="18">
        <v>21</v>
      </c>
    </row>
    <row r="4598" spans="1:7" x14ac:dyDescent="0.2">
      <c r="A4598" s="18" t="s">
        <v>144</v>
      </c>
      <c r="B4598" s="18" t="s">
        <v>243</v>
      </c>
      <c r="C4598" s="18" t="s">
        <v>246</v>
      </c>
      <c r="D4598" s="18">
        <v>132</v>
      </c>
      <c r="E4598" s="18" t="s">
        <v>46</v>
      </c>
      <c r="F4598" s="18" t="s">
        <v>55</v>
      </c>
      <c r="G4598" s="18">
        <v>476</v>
      </c>
    </row>
    <row r="4599" spans="1:7" x14ac:dyDescent="0.2">
      <c r="A4599" s="18" t="s">
        <v>144</v>
      </c>
      <c r="B4599" s="18" t="s">
        <v>243</v>
      </c>
      <c r="C4599" s="18" t="s">
        <v>246</v>
      </c>
      <c r="D4599" s="18">
        <v>133</v>
      </c>
      <c r="E4599" s="18" t="s">
        <v>62</v>
      </c>
      <c r="F4599" s="18" t="s">
        <v>55</v>
      </c>
      <c r="G4599" s="18">
        <v>150</v>
      </c>
    </row>
    <row r="4600" spans="1:7" x14ac:dyDescent="0.2">
      <c r="A4600" s="18" t="s">
        <v>144</v>
      </c>
      <c r="B4600" s="18" t="s">
        <v>243</v>
      </c>
      <c r="C4600" s="18" t="s">
        <v>246</v>
      </c>
      <c r="D4600" s="18">
        <v>134</v>
      </c>
      <c r="E4600" s="18" t="s">
        <v>76</v>
      </c>
      <c r="F4600" s="18" t="s">
        <v>55</v>
      </c>
      <c r="G4600" s="18">
        <v>661</v>
      </c>
    </row>
    <row r="4601" spans="1:7" x14ac:dyDescent="0.2">
      <c r="A4601" s="18" t="s">
        <v>144</v>
      </c>
      <c r="B4601" s="18" t="s">
        <v>243</v>
      </c>
      <c r="C4601" s="18" t="s">
        <v>246</v>
      </c>
      <c r="D4601" s="18">
        <v>135</v>
      </c>
      <c r="E4601" s="18" t="s">
        <v>79</v>
      </c>
      <c r="F4601" s="18" t="s">
        <v>55</v>
      </c>
      <c r="G4601" s="18">
        <v>110</v>
      </c>
    </row>
    <row r="4602" spans="1:7" x14ac:dyDescent="0.2">
      <c r="A4602" s="18" t="s">
        <v>144</v>
      </c>
      <c r="B4602" s="18" t="s">
        <v>243</v>
      </c>
      <c r="C4602" s="18" t="s">
        <v>246</v>
      </c>
      <c r="D4602" s="18">
        <v>14</v>
      </c>
      <c r="E4602" s="18" t="s">
        <v>75</v>
      </c>
      <c r="F4602" s="18" t="s">
        <v>33</v>
      </c>
      <c r="G4602" s="18">
        <v>15</v>
      </c>
    </row>
    <row r="4603" spans="1:7" x14ac:dyDescent="0.2">
      <c r="A4603" s="18" t="s">
        <v>144</v>
      </c>
      <c r="B4603" s="18" t="s">
        <v>243</v>
      </c>
      <c r="C4603" s="18" t="s">
        <v>246</v>
      </c>
      <c r="D4603" s="18">
        <v>140</v>
      </c>
      <c r="E4603" s="18" t="s">
        <v>63</v>
      </c>
      <c r="F4603" s="18" t="s">
        <v>55</v>
      </c>
      <c r="G4603" s="18">
        <v>100</v>
      </c>
    </row>
    <row r="4604" spans="1:7" x14ac:dyDescent="0.2">
      <c r="A4604" s="18" t="s">
        <v>144</v>
      </c>
      <c r="B4604" s="18" t="s">
        <v>243</v>
      </c>
      <c r="C4604" s="18" t="s">
        <v>246</v>
      </c>
      <c r="D4604" s="18">
        <v>141</v>
      </c>
      <c r="E4604" s="18" t="s">
        <v>64</v>
      </c>
      <c r="F4604" s="18" t="s">
        <v>55</v>
      </c>
      <c r="G4604" s="18">
        <v>3237</v>
      </c>
    </row>
    <row r="4605" spans="1:7" x14ac:dyDescent="0.2">
      <c r="A4605" s="18" t="s">
        <v>144</v>
      </c>
      <c r="B4605" s="18" t="s">
        <v>243</v>
      </c>
      <c r="C4605" s="18" t="s">
        <v>246</v>
      </c>
      <c r="D4605" s="18">
        <v>142</v>
      </c>
      <c r="E4605" s="18" t="s">
        <v>117</v>
      </c>
      <c r="F4605" s="18" t="s">
        <v>55</v>
      </c>
      <c r="G4605" s="18">
        <v>2752</v>
      </c>
    </row>
    <row r="4606" spans="1:7" x14ac:dyDescent="0.2">
      <c r="A4606" s="18" t="s">
        <v>144</v>
      </c>
      <c r="B4606" s="18" t="s">
        <v>243</v>
      </c>
      <c r="C4606" s="18" t="s">
        <v>246</v>
      </c>
      <c r="D4606" s="18">
        <v>143</v>
      </c>
      <c r="E4606" s="18" t="s">
        <v>77</v>
      </c>
      <c r="F4606" s="18" t="s">
        <v>55</v>
      </c>
      <c r="G4606" s="18">
        <v>583</v>
      </c>
    </row>
    <row r="4607" spans="1:7" x14ac:dyDescent="0.2">
      <c r="A4607" s="18" t="s">
        <v>144</v>
      </c>
      <c r="B4607" s="18" t="s">
        <v>243</v>
      </c>
      <c r="C4607" s="18" t="s">
        <v>246</v>
      </c>
      <c r="D4607" s="18">
        <v>144</v>
      </c>
      <c r="E4607" s="18" t="s">
        <v>81</v>
      </c>
      <c r="F4607" s="18" t="s">
        <v>55</v>
      </c>
      <c r="G4607" s="18">
        <v>311</v>
      </c>
    </row>
    <row r="4608" spans="1:7" x14ac:dyDescent="0.2">
      <c r="A4608" s="18" t="s">
        <v>144</v>
      </c>
      <c r="B4608" s="18" t="s">
        <v>243</v>
      </c>
      <c r="C4608" s="18" t="s">
        <v>246</v>
      </c>
      <c r="D4608" s="18">
        <v>15</v>
      </c>
      <c r="E4608" s="18" t="s">
        <v>64</v>
      </c>
      <c r="F4608" s="18" t="s">
        <v>33</v>
      </c>
      <c r="G4608" s="18">
        <v>77</v>
      </c>
    </row>
    <row r="4609" spans="1:7" x14ac:dyDescent="0.2">
      <c r="A4609" s="18" t="s">
        <v>144</v>
      </c>
      <c r="B4609" s="18" t="s">
        <v>243</v>
      </c>
      <c r="C4609" s="18" t="s">
        <v>246</v>
      </c>
      <c r="D4609" s="18">
        <v>20</v>
      </c>
      <c r="E4609" s="18" t="s">
        <v>35</v>
      </c>
      <c r="F4609" s="18" t="s">
        <v>36</v>
      </c>
      <c r="G4609" s="18">
        <v>3490</v>
      </c>
    </row>
    <row r="4610" spans="1:7" x14ac:dyDescent="0.2">
      <c r="A4610" s="18" t="s">
        <v>144</v>
      </c>
      <c r="B4610" s="18" t="s">
        <v>243</v>
      </c>
      <c r="C4610" s="18" t="s">
        <v>246</v>
      </c>
      <c r="D4610" s="18">
        <v>21</v>
      </c>
      <c r="E4610" s="18" t="s">
        <v>37</v>
      </c>
      <c r="F4610" s="18" t="s">
        <v>36</v>
      </c>
      <c r="G4610" s="18">
        <v>3073</v>
      </c>
    </row>
    <row r="4611" spans="1:7" x14ac:dyDescent="0.2">
      <c r="A4611" s="18" t="s">
        <v>144</v>
      </c>
      <c r="B4611" s="18" t="s">
        <v>243</v>
      </c>
      <c r="C4611" s="18" t="s">
        <v>246</v>
      </c>
      <c r="D4611" s="18">
        <v>22</v>
      </c>
      <c r="E4611" s="18" t="s">
        <v>38</v>
      </c>
      <c r="F4611" s="18" t="s">
        <v>36</v>
      </c>
      <c r="G4611" s="18">
        <v>1924</v>
      </c>
    </row>
    <row r="4612" spans="1:7" x14ac:dyDescent="0.2">
      <c r="A4612" s="18" t="s">
        <v>144</v>
      </c>
      <c r="B4612" s="18" t="s">
        <v>243</v>
      </c>
      <c r="C4612" s="18" t="s">
        <v>246</v>
      </c>
      <c r="D4612" s="18">
        <v>23</v>
      </c>
      <c r="E4612" s="18" t="s">
        <v>39</v>
      </c>
      <c r="F4612" s="18" t="s">
        <v>36</v>
      </c>
      <c r="G4612" s="18">
        <v>11729</v>
      </c>
    </row>
    <row r="4613" spans="1:7" x14ac:dyDescent="0.2">
      <c r="A4613" s="18" t="s">
        <v>144</v>
      </c>
      <c r="B4613" s="18" t="s">
        <v>243</v>
      </c>
      <c r="C4613" s="18" t="s">
        <v>246</v>
      </c>
      <c r="D4613" s="18">
        <v>24</v>
      </c>
      <c r="E4613" s="18" t="s">
        <v>64</v>
      </c>
      <c r="F4613" s="18" t="s">
        <v>36</v>
      </c>
      <c r="G4613" s="18">
        <v>1161</v>
      </c>
    </row>
    <row r="4614" spans="1:7" x14ac:dyDescent="0.2">
      <c r="A4614" s="18" t="s">
        <v>144</v>
      </c>
      <c r="B4614" s="18" t="s">
        <v>243</v>
      </c>
      <c r="C4614" s="18" t="s">
        <v>246</v>
      </c>
      <c r="D4614" s="18">
        <v>25</v>
      </c>
      <c r="E4614" s="18" t="s">
        <v>35</v>
      </c>
      <c r="F4614" s="18" t="s">
        <v>36</v>
      </c>
      <c r="G4614" s="18">
        <v>40</v>
      </c>
    </row>
    <row r="4615" spans="1:7" x14ac:dyDescent="0.2">
      <c r="A4615" s="18" t="s">
        <v>144</v>
      </c>
      <c r="B4615" s="18" t="s">
        <v>243</v>
      </c>
      <c r="C4615" s="18" t="s">
        <v>246</v>
      </c>
      <c r="D4615" s="18">
        <v>26</v>
      </c>
      <c r="E4615" s="18" t="s">
        <v>64</v>
      </c>
      <c r="F4615" s="18" t="s">
        <v>36</v>
      </c>
      <c r="G4615" s="18">
        <v>15</v>
      </c>
    </row>
    <row r="4616" spans="1:7" x14ac:dyDescent="0.2">
      <c r="A4616" s="18" t="s">
        <v>144</v>
      </c>
      <c r="B4616" s="18" t="s">
        <v>243</v>
      </c>
      <c r="C4616" s="18" t="s">
        <v>246</v>
      </c>
      <c r="D4616" s="18">
        <v>30</v>
      </c>
      <c r="E4616" s="18" t="s">
        <v>40</v>
      </c>
      <c r="F4616" s="18" t="s">
        <v>36</v>
      </c>
      <c r="G4616" s="18">
        <v>539</v>
      </c>
    </row>
    <row r="4617" spans="1:7" x14ac:dyDescent="0.2">
      <c r="A4617" s="18" t="s">
        <v>144</v>
      </c>
      <c r="B4617" s="18" t="s">
        <v>243</v>
      </c>
      <c r="C4617" s="18" t="s">
        <v>246</v>
      </c>
      <c r="D4617" s="18">
        <v>31</v>
      </c>
      <c r="E4617" s="18" t="s">
        <v>41</v>
      </c>
      <c r="F4617" s="18" t="s">
        <v>36</v>
      </c>
      <c r="G4617" s="18">
        <v>8136</v>
      </c>
    </row>
    <row r="4618" spans="1:7" x14ac:dyDescent="0.2">
      <c r="A4618" s="18" t="s">
        <v>144</v>
      </c>
      <c r="B4618" s="18" t="s">
        <v>243</v>
      </c>
      <c r="C4618" s="18" t="s">
        <v>246</v>
      </c>
      <c r="D4618" s="18">
        <v>32</v>
      </c>
      <c r="E4618" s="18" t="s">
        <v>42</v>
      </c>
      <c r="F4618" s="18" t="s">
        <v>36</v>
      </c>
      <c r="G4618" s="18">
        <v>89</v>
      </c>
    </row>
    <row r="4619" spans="1:7" x14ac:dyDescent="0.2">
      <c r="A4619" s="18" t="s">
        <v>144</v>
      </c>
      <c r="B4619" s="18" t="s">
        <v>243</v>
      </c>
      <c r="C4619" s="18" t="s">
        <v>246</v>
      </c>
      <c r="D4619" s="18">
        <v>33</v>
      </c>
      <c r="E4619" s="18" t="s">
        <v>43</v>
      </c>
      <c r="F4619" s="18" t="s">
        <v>36</v>
      </c>
      <c r="G4619" s="18">
        <v>69</v>
      </c>
    </row>
    <row r="4620" spans="1:7" x14ac:dyDescent="0.2">
      <c r="A4620" s="18" t="s">
        <v>144</v>
      </c>
      <c r="B4620" s="18" t="s">
        <v>243</v>
      </c>
      <c r="C4620" s="18" t="s">
        <v>246</v>
      </c>
      <c r="D4620" s="18">
        <v>34</v>
      </c>
      <c r="E4620" s="18" t="s">
        <v>44</v>
      </c>
      <c r="F4620" s="18" t="s">
        <v>36</v>
      </c>
      <c r="G4620" s="18">
        <v>24</v>
      </c>
    </row>
    <row r="4621" spans="1:7" x14ac:dyDescent="0.2">
      <c r="A4621" s="18" t="s">
        <v>144</v>
      </c>
      <c r="B4621" s="18" t="s">
        <v>243</v>
      </c>
      <c r="C4621" s="18" t="s">
        <v>246</v>
      </c>
      <c r="D4621" s="18">
        <v>35</v>
      </c>
      <c r="E4621" s="18" t="s">
        <v>79</v>
      </c>
      <c r="F4621" s="18" t="s">
        <v>36</v>
      </c>
      <c r="G4621" s="18">
        <v>369</v>
      </c>
    </row>
    <row r="4622" spans="1:7" x14ac:dyDescent="0.2">
      <c r="A4622" s="18" t="s">
        <v>144</v>
      </c>
      <c r="B4622" s="18" t="s">
        <v>243</v>
      </c>
      <c r="C4622" s="18" t="s">
        <v>246</v>
      </c>
      <c r="D4622" s="18">
        <v>36</v>
      </c>
      <c r="E4622" s="18" t="s">
        <v>64</v>
      </c>
      <c r="F4622" s="18" t="s">
        <v>36</v>
      </c>
      <c r="G4622" s="18">
        <v>490</v>
      </c>
    </row>
    <row r="4623" spans="1:7" x14ac:dyDescent="0.2">
      <c r="A4623" s="18" t="s">
        <v>144</v>
      </c>
      <c r="B4623" s="18" t="s">
        <v>243</v>
      </c>
      <c r="C4623" s="18" t="s">
        <v>246</v>
      </c>
      <c r="D4623" s="18">
        <v>40</v>
      </c>
      <c r="E4623" s="18" t="s">
        <v>40</v>
      </c>
      <c r="F4623" s="18" t="s">
        <v>36</v>
      </c>
      <c r="G4623" s="18">
        <v>10</v>
      </c>
    </row>
    <row r="4624" spans="1:7" x14ac:dyDescent="0.2">
      <c r="A4624" s="18" t="s">
        <v>144</v>
      </c>
      <c r="B4624" s="18" t="s">
        <v>243</v>
      </c>
      <c r="C4624" s="18" t="s">
        <v>246</v>
      </c>
      <c r="D4624" s="18">
        <v>41</v>
      </c>
      <c r="E4624" s="18" t="s">
        <v>41</v>
      </c>
      <c r="F4624" s="18" t="s">
        <v>36</v>
      </c>
      <c r="G4624" s="18">
        <v>145</v>
      </c>
    </row>
    <row r="4625" spans="1:7" x14ac:dyDescent="0.2">
      <c r="A4625" s="18" t="s">
        <v>144</v>
      </c>
      <c r="B4625" s="18" t="s">
        <v>243</v>
      </c>
      <c r="C4625" s="18" t="s">
        <v>246</v>
      </c>
      <c r="D4625" s="18">
        <v>42</v>
      </c>
      <c r="E4625" s="18" t="s">
        <v>42</v>
      </c>
      <c r="F4625" s="18" t="s">
        <v>36</v>
      </c>
      <c r="G4625" s="18">
        <v>10</v>
      </c>
    </row>
    <row r="4626" spans="1:7" x14ac:dyDescent="0.2">
      <c r="A4626" s="18" t="s">
        <v>144</v>
      </c>
      <c r="B4626" s="18" t="s">
        <v>243</v>
      </c>
      <c r="C4626" s="18" t="s">
        <v>246</v>
      </c>
      <c r="D4626" s="18">
        <v>45</v>
      </c>
      <c r="E4626" s="18" t="s">
        <v>79</v>
      </c>
      <c r="F4626" s="18" t="s">
        <v>36</v>
      </c>
      <c r="G4626" s="18">
        <v>6</v>
      </c>
    </row>
    <row r="4627" spans="1:7" x14ac:dyDescent="0.2">
      <c r="A4627" s="18" t="s">
        <v>144</v>
      </c>
      <c r="B4627" s="18" t="s">
        <v>243</v>
      </c>
      <c r="C4627" s="18" t="s">
        <v>246</v>
      </c>
      <c r="D4627" s="18">
        <v>46</v>
      </c>
      <c r="E4627" s="18" t="s">
        <v>64</v>
      </c>
      <c r="F4627" s="18" t="s">
        <v>36</v>
      </c>
      <c r="G4627" s="18">
        <v>22</v>
      </c>
    </row>
    <row r="4628" spans="1:7" x14ac:dyDescent="0.2">
      <c r="A4628" s="18" t="s">
        <v>144</v>
      </c>
      <c r="B4628" s="18" t="s">
        <v>243</v>
      </c>
      <c r="C4628" s="18" t="s">
        <v>246</v>
      </c>
      <c r="D4628" s="18">
        <v>50</v>
      </c>
      <c r="E4628" s="18" t="s">
        <v>40</v>
      </c>
      <c r="F4628" s="18" t="s">
        <v>36</v>
      </c>
      <c r="G4628" s="18">
        <v>16</v>
      </c>
    </row>
    <row r="4629" spans="1:7" x14ac:dyDescent="0.2">
      <c r="A4629" s="18" t="s">
        <v>144</v>
      </c>
      <c r="B4629" s="18" t="s">
        <v>243</v>
      </c>
      <c r="C4629" s="18" t="s">
        <v>246</v>
      </c>
      <c r="D4629" s="18">
        <v>51</v>
      </c>
      <c r="E4629" s="18" t="s">
        <v>41</v>
      </c>
      <c r="F4629" s="18" t="s">
        <v>36</v>
      </c>
      <c r="G4629" s="18">
        <v>190</v>
      </c>
    </row>
    <row r="4630" spans="1:7" x14ac:dyDescent="0.2">
      <c r="A4630" s="18" t="s">
        <v>144</v>
      </c>
      <c r="B4630" s="18" t="s">
        <v>243</v>
      </c>
      <c r="C4630" s="18" t="s">
        <v>246</v>
      </c>
      <c r="D4630" s="18">
        <v>52</v>
      </c>
      <c r="E4630" s="18" t="s">
        <v>42</v>
      </c>
      <c r="F4630" s="18" t="s">
        <v>36</v>
      </c>
      <c r="G4630" s="18">
        <v>6</v>
      </c>
    </row>
    <row r="4631" spans="1:7" x14ac:dyDescent="0.2">
      <c r="A4631" s="18" t="s">
        <v>144</v>
      </c>
      <c r="B4631" s="18" t="s">
        <v>243</v>
      </c>
      <c r="C4631" s="18" t="s">
        <v>246</v>
      </c>
      <c r="D4631" s="18">
        <v>53</v>
      </c>
      <c r="E4631" s="18" t="s">
        <v>43</v>
      </c>
      <c r="F4631" s="18" t="s">
        <v>36</v>
      </c>
      <c r="G4631" s="18">
        <v>24</v>
      </c>
    </row>
    <row r="4632" spans="1:7" x14ac:dyDescent="0.2">
      <c r="A4632" s="18" t="s">
        <v>144</v>
      </c>
      <c r="B4632" s="18" t="s">
        <v>243</v>
      </c>
      <c r="C4632" s="18" t="s">
        <v>246</v>
      </c>
      <c r="D4632" s="18">
        <v>54</v>
      </c>
      <c r="E4632" s="18" t="s">
        <v>44</v>
      </c>
      <c r="F4632" s="18" t="s">
        <v>36</v>
      </c>
      <c r="G4632" s="18">
        <v>4</v>
      </c>
    </row>
    <row r="4633" spans="1:7" x14ac:dyDescent="0.2">
      <c r="A4633" s="18" t="s">
        <v>144</v>
      </c>
      <c r="B4633" s="18" t="s">
        <v>243</v>
      </c>
      <c r="C4633" s="18" t="s">
        <v>246</v>
      </c>
      <c r="D4633" s="18">
        <v>55</v>
      </c>
      <c r="E4633" s="18" t="s">
        <v>79</v>
      </c>
      <c r="F4633" s="18" t="s">
        <v>36</v>
      </c>
      <c r="G4633" s="18">
        <v>27</v>
      </c>
    </row>
    <row r="4634" spans="1:7" x14ac:dyDescent="0.2">
      <c r="A4634" s="18" t="s">
        <v>144</v>
      </c>
      <c r="B4634" s="18" t="s">
        <v>243</v>
      </c>
      <c r="C4634" s="18" t="s">
        <v>246</v>
      </c>
      <c r="D4634" s="18">
        <v>56</v>
      </c>
      <c r="E4634" s="18" t="s">
        <v>64</v>
      </c>
      <c r="F4634" s="18" t="s">
        <v>36</v>
      </c>
      <c r="G4634" s="18">
        <v>85</v>
      </c>
    </row>
    <row r="4635" spans="1:7" x14ac:dyDescent="0.2">
      <c r="A4635" s="18" t="s">
        <v>144</v>
      </c>
      <c r="B4635" s="18" t="s">
        <v>243</v>
      </c>
      <c r="C4635" s="18" t="s">
        <v>246</v>
      </c>
      <c r="D4635" s="18">
        <v>60</v>
      </c>
      <c r="E4635" s="18" t="s">
        <v>40</v>
      </c>
      <c r="F4635" s="18" t="s">
        <v>36</v>
      </c>
      <c r="G4635" s="18">
        <v>5</v>
      </c>
    </row>
    <row r="4636" spans="1:7" x14ac:dyDescent="0.2">
      <c r="A4636" s="18" t="s">
        <v>144</v>
      </c>
      <c r="B4636" s="18" t="s">
        <v>243</v>
      </c>
      <c r="C4636" s="18" t="s">
        <v>246</v>
      </c>
      <c r="D4636" s="18">
        <v>61</v>
      </c>
      <c r="E4636" s="18" t="s">
        <v>41</v>
      </c>
      <c r="F4636" s="18" t="s">
        <v>36</v>
      </c>
      <c r="G4636" s="18">
        <v>53</v>
      </c>
    </row>
    <row r="4637" spans="1:7" x14ac:dyDescent="0.2">
      <c r="A4637" s="18" t="s">
        <v>144</v>
      </c>
      <c r="B4637" s="18" t="s">
        <v>243</v>
      </c>
      <c r="C4637" s="18" t="s">
        <v>246</v>
      </c>
      <c r="D4637" s="18">
        <v>62</v>
      </c>
      <c r="E4637" s="18" t="s">
        <v>42</v>
      </c>
      <c r="F4637" s="18" t="s">
        <v>36</v>
      </c>
      <c r="G4637" s="18">
        <v>1</v>
      </c>
    </row>
    <row r="4638" spans="1:7" x14ac:dyDescent="0.2">
      <c r="A4638" s="18" t="s">
        <v>144</v>
      </c>
      <c r="B4638" s="18" t="s">
        <v>243</v>
      </c>
      <c r="C4638" s="18" t="s">
        <v>246</v>
      </c>
      <c r="D4638" s="18">
        <v>65</v>
      </c>
      <c r="E4638" s="18" t="s">
        <v>79</v>
      </c>
      <c r="F4638" s="18" t="s">
        <v>36</v>
      </c>
      <c r="G4638" s="18">
        <v>5</v>
      </c>
    </row>
    <row r="4639" spans="1:7" x14ac:dyDescent="0.2">
      <c r="A4639" s="18" t="s">
        <v>144</v>
      </c>
      <c r="B4639" s="18" t="s">
        <v>243</v>
      </c>
      <c r="C4639" s="18" t="s">
        <v>246</v>
      </c>
      <c r="D4639" s="18">
        <v>66</v>
      </c>
      <c r="E4639" s="18" t="s">
        <v>64</v>
      </c>
      <c r="F4639" s="18" t="s">
        <v>36</v>
      </c>
      <c r="G4639" s="18">
        <v>2</v>
      </c>
    </row>
    <row r="4640" spans="1:7" x14ac:dyDescent="0.2">
      <c r="A4640" s="18" t="s">
        <v>144</v>
      </c>
      <c r="B4640" s="18" t="s">
        <v>243</v>
      </c>
      <c r="C4640" s="18" t="s">
        <v>246</v>
      </c>
      <c r="D4640" s="18">
        <v>70</v>
      </c>
      <c r="E4640" s="18" t="s">
        <v>40</v>
      </c>
      <c r="F4640" s="18" t="s">
        <v>36</v>
      </c>
      <c r="G4640" s="18">
        <v>175</v>
      </c>
    </row>
    <row r="4641" spans="1:7" x14ac:dyDescent="0.2">
      <c r="A4641" s="18" t="s">
        <v>144</v>
      </c>
      <c r="B4641" s="18" t="s">
        <v>243</v>
      </c>
      <c r="C4641" s="18" t="s">
        <v>246</v>
      </c>
      <c r="D4641" s="18">
        <v>71</v>
      </c>
      <c r="E4641" s="18" t="s">
        <v>41</v>
      </c>
      <c r="F4641" s="18" t="s">
        <v>36</v>
      </c>
      <c r="G4641" s="18">
        <v>3100</v>
      </c>
    </row>
    <row r="4642" spans="1:7" x14ac:dyDescent="0.2">
      <c r="A4642" s="18" t="s">
        <v>144</v>
      </c>
      <c r="B4642" s="18" t="s">
        <v>243</v>
      </c>
      <c r="C4642" s="18" t="s">
        <v>246</v>
      </c>
      <c r="D4642" s="18">
        <v>72</v>
      </c>
      <c r="E4642" s="18" t="s">
        <v>42</v>
      </c>
      <c r="F4642" s="18" t="s">
        <v>36</v>
      </c>
      <c r="G4642" s="18">
        <v>62</v>
      </c>
    </row>
    <row r="4643" spans="1:7" x14ac:dyDescent="0.2">
      <c r="A4643" s="18" t="s">
        <v>144</v>
      </c>
      <c r="B4643" s="18" t="s">
        <v>243</v>
      </c>
      <c r="C4643" s="18" t="s">
        <v>246</v>
      </c>
      <c r="D4643" s="18">
        <v>73</v>
      </c>
      <c r="E4643" s="18" t="s">
        <v>43</v>
      </c>
      <c r="F4643" s="18" t="s">
        <v>36</v>
      </c>
      <c r="G4643" s="18">
        <v>19</v>
      </c>
    </row>
    <row r="4644" spans="1:7" x14ac:dyDescent="0.2">
      <c r="A4644" s="18" t="s">
        <v>144</v>
      </c>
      <c r="B4644" s="18" t="s">
        <v>243</v>
      </c>
      <c r="C4644" s="18" t="s">
        <v>246</v>
      </c>
      <c r="D4644" s="18">
        <v>74</v>
      </c>
      <c r="E4644" s="18" t="s">
        <v>44</v>
      </c>
      <c r="F4644" s="18" t="s">
        <v>36</v>
      </c>
      <c r="G4644" s="18">
        <v>3</v>
      </c>
    </row>
    <row r="4645" spans="1:7" x14ac:dyDescent="0.2">
      <c r="A4645" s="18" t="s">
        <v>144</v>
      </c>
      <c r="B4645" s="18" t="s">
        <v>243</v>
      </c>
      <c r="C4645" s="18" t="s">
        <v>246</v>
      </c>
      <c r="D4645" s="18">
        <v>75</v>
      </c>
      <c r="E4645" s="18" t="s">
        <v>79</v>
      </c>
      <c r="F4645" s="18" t="s">
        <v>36</v>
      </c>
      <c r="G4645" s="18">
        <v>210</v>
      </c>
    </row>
    <row r="4646" spans="1:7" x14ac:dyDescent="0.2">
      <c r="A4646" s="18" t="s">
        <v>144</v>
      </c>
      <c r="B4646" s="18" t="s">
        <v>243</v>
      </c>
      <c r="C4646" s="18" t="s">
        <v>246</v>
      </c>
      <c r="D4646" s="18">
        <v>76</v>
      </c>
      <c r="E4646" s="18" t="s">
        <v>64</v>
      </c>
      <c r="F4646" s="18" t="s">
        <v>36</v>
      </c>
      <c r="G4646" s="18">
        <v>368</v>
      </c>
    </row>
    <row r="4647" spans="1:7" x14ac:dyDescent="0.2">
      <c r="A4647" s="18" t="s">
        <v>144</v>
      </c>
      <c r="B4647" s="18" t="s">
        <v>243</v>
      </c>
      <c r="C4647" s="18" t="s">
        <v>246</v>
      </c>
      <c r="D4647" s="18">
        <v>80</v>
      </c>
      <c r="E4647" s="18" t="s">
        <v>168</v>
      </c>
      <c r="F4647" s="18" t="s">
        <v>36</v>
      </c>
      <c r="G4647" s="18">
        <v>372</v>
      </c>
    </row>
    <row r="4648" spans="1:7" x14ac:dyDescent="0.2">
      <c r="A4648" s="18" t="s">
        <v>144</v>
      </c>
      <c r="B4648" s="18" t="s">
        <v>243</v>
      </c>
      <c r="C4648" s="18" t="s">
        <v>246</v>
      </c>
      <c r="D4648" s="18">
        <v>81</v>
      </c>
      <c r="E4648" s="18" t="s">
        <v>46</v>
      </c>
      <c r="F4648" s="18" t="s">
        <v>36</v>
      </c>
      <c r="G4648" s="18">
        <v>796</v>
      </c>
    </row>
    <row r="4649" spans="1:7" x14ac:dyDescent="0.2">
      <c r="A4649" s="18" t="s">
        <v>144</v>
      </c>
      <c r="B4649" s="18" t="s">
        <v>243</v>
      </c>
      <c r="C4649" s="18" t="s">
        <v>246</v>
      </c>
      <c r="D4649" s="18">
        <v>82</v>
      </c>
      <c r="E4649" s="18" t="s">
        <v>47</v>
      </c>
      <c r="F4649" s="18" t="s">
        <v>36</v>
      </c>
      <c r="G4649" s="18">
        <v>684</v>
      </c>
    </row>
    <row r="4650" spans="1:7" x14ac:dyDescent="0.2">
      <c r="A4650" s="18" t="s">
        <v>144</v>
      </c>
      <c r="B4650" s="18" t="s">
        <v>243</v>
      </c>
      <c r="C4650" s="18" t="s">
        <v>246</v>
      </c>
      <c r="D4650" s="18">
        <v>83</v>
      </c>
      <c r="E4650" s="18" t="s">
        <v>48</v>
      </c>
      <c r="F4650" s="18" t="s">
        <v>36</v>
      </c>
      <c r="G4650" s="18">
        <v>2265</v>
      </c>
    </row>
    <row r="4651" spans="1:7" x14ac:dyDescent="0.2">
      <c r="A4651" s="18" t="s">
        <v>144</v>
      </c>
      <c r="B4651" s="18" t="s">
        <v>243</v>
      </c>
      <c r="C4651" s="18" t="s">
        <v>246</v>
      </c>
      <c r="D4651" s="18">
        <v>84</v>
      </c>
      <c r="E4651" s="18" t="s">
        <v>49</v>
      </c>
      <c r="F4651" s="18" t="s">
        <v>36</v>
      </c>
      <c r="G4651" s="18">
        <v>122</v>
      </c>
    </row>
    <row r="4652" spans="1:7" x14ac:dyDescent="0.2">
      <c r="A4652" s="18" t="s">
        <v>144</v>
      </c>
      <c r="B4652" s="18" t="s">
        <v>243</v>
      </c>
      <c r="C4652" s="18" t="s">
        <v>246</v>
      </c>
      <c r="D4652" s="18">
        <v>85</v>
      </c>
      <c r="E4652" s="18" t="s">
        <v>64</v>
      </c>
      <c r="F4652" s="18" t="s">
        <v>36</v>
      </c>
      <c r="G4652" s="18">
        <v>202</v>
      </c>
    </row>
    <row r="4653" spans="1:7" x14ac:dyDescent="0.2">
      <c r="A4653" s="18" t="s">
        <v>144</v>
      </c>
      <c r="B4653" s="18" t="s">
        <v>243</v>
      </c>
      <c r="C4653" s="18" t="s">
        <v>246</v>
      </c>
      <c r="D4653" s="18">
        <v>90</v>
      </c>
      <c r="E4653" s="18" t="s">
        <v>169</v>
      </c>
      <c r="F4653" s="18" t="s">
        <v>36</v>
      </c>
      <c r="G4653" s="18">
        <v>135</v>
      </c>
    </row>
    <row r="4654" spans="1:7" x14ac:dyDescent="0.2">
      <c r="A4654" s="18" t="s">
        <v>144</v>
      </c>
      <c r="B4654" s="18" t="s">
        <v>243</v>
      </c>
      <c r="C4654" s="18" t="s">
        <v>246</v>
      </c>
      <c r="D4654" s="18">
        <v>91</v>
      </c>
      <c r="E4654" s="18" t="s">
        <v>51</v>
      </c>
      <c r="F4654" s="18" t="s">
        <v>36</v>
      </c>
      <c r="G4654" s="18">
        <v>26</v>
      </c>
    </row>
    <row r="4655" spans="1:7" x14ac:dyDescent="0.2">
      <c r="A4655" s="18" t="s">
        <v>144</v>
      </c>
      <c r="B4655" s="18" t="s">
        <v>243</v>
      </c>
      <c r="C4655" s="18" t="s">
        <v>246</v>
      </c>
      <c r="D4655" s="18">
        <v>92</v>
      </c>
      <c r="E4655" s="18" t="s">
        <v>170</v>
      </c>
      <c r="F4655" s="18" t="s">
        <v>36</v>
      </c>
      <c r="G4655" s="18">
        <v>4</v>
      </c>
    </row>
    <row r="4656" spans="1:7" x14ac:dyDescent="0.2">
      <c r="A4656" s="18" t="s">
        <v>144</v>
      </c>
      <c r="B4656" s="18" t="s">
        <v>243</v>
      </c>
      <c r="C4656" s="18" t="s">
        <v>246</v>
      </c>
      <c r="D4656" s="18">
        <v>93</v>
      </c>
      <c r="E4656" s="18" t="s">
        <v>75</v>
      </c>
      <c r="F4656" s="18" t="s">
        <v>36</v>
      </c>
      <c r="G4656" s="18">
        <v>8</v>
      </c>
    </row>
    <row r="4657" spans="1:7" x14ac:dyDescent="0.2">
      <c r="A4657" s="18" t="s">
        <v>144</v>
      </c>
      <c r="B4657" s="18" t="s">
        <v>243</v>
      </c>
      <c r="C4657" s="18" t="s">
        <v>246</v>
      </c>
      <c r="D4657" s="18">
        <v>94</v>
      </c>
      <c r="E4657" s="18" t="s">
        <v>80</v>
      </c>
      <c r="F4657" s="18" t="s">
        <v>36</v>
      </c>
      <c r="G4657" s="18">
        <v>62</v>
      </c>
    </row>
    <row r="4658" spans="1:7" x14ac:dyDescent="0.2">
      <c r="A4658" s="18" t="s">
        <v>144</v>
      </c>
      <c r="B4658" s="18" t="s">
        <v>243</v>
      </c>
      <c r="C4658" s="18" t="s">
        <v>246</v>
      </c>
      <c r="D4658" s="18">
        <v>95</v>
      </c>
      <c r="E4658" s="18" t="s">
        <v>64</v>
      </c>
      <c r="F4658" s="18" t="s">
        <v>36</v>
      </c>
      <c r="G4658" s="18">
        <v>120</v>
      </c>
    </row>
    <row r="4659" spans="1:7" x14ac:dyDescent="0.2">
      <c r="A4659" s="18" t="s">
        <v>144</v>
      </c>
      <c r="B4659" s="18" t="s">
        <v>243</v>
      </c>
      <c r="C4659" s="18" t="s">
        <v>247</v>
      </c>
      <c r="D4659" s="18">
        <v>10</v>
      </c>
      <c r="E4659" s="18" t="s">
        <v>32</v>
      </c>
      <c r="F4659" s="18" t="s">
        <v>33</v>
      </c>
      <c r="G4659" s="18">
        <v>481</v>
      </c>
    </row>
    <row r="4660" spans="1:7" x14ac:dyDescent="0.2">
      <c r="A4660" s="18" t="s">
        <v>144</v>
      </c>
      <c r="B4660" s="18" t="s">
        <v>243</v>
      </c>
      <c r="C4660" s="18" t="s">
        <v>247</v>
      </c>
      <c r="D4660" s="18">
        <v>100</v>
      </c>
      <c r="E4660" s="18" t="s">
        <v>167</v>
      </c>
      <c r="F4660" s="18" t="s">
        <v>36</v>
      </c>
      <c r="G4660" s="18">
        <v>4925</v>
      </c>
    </row>
    <row r="4661" spans="1:7" x14ac:dyDescent="0.2">
      <c r="A4661" s="18" t="s">
        <v>144</v>
      </c>
      <c r="B4661" s="18" t="s">
        <v>243</v>
      </c>
      <c r="C4661" s="18" t="s">
        <v>247</v>
      </c>
      <c r="D4661" s="18">
        <v>11</v>
      </c>
      <c r="E4661" s="18" t="s">
        <v>134</v>
      </c>
      <c r="F4661" s="18" t="s">
        <v>33</v>
      </c>
      <c r="G4661" s="18">
        <v>217</v>
      </c>
    </row>
    <row r="4662" spans="1:7" x14ac:dyDescent="0.2">
      <c r="A4662" s="18" t="s">
        <v>144</v>
      </c>
      <c r="B4662" s="18" t="s">
        <v>243</v>
      </c>
      <c r="C4662" s="18" t="s">
        <v>247</v>
      </c>
      <c r="D4662" s="18">
        <v>110</v>
      </c>
      <c r="E4662" s="18" t="s">
        <v>54</v>
      </c>
      <c r="F4662" s="18" t="s">
        <v>55</v>
      </c>
      <c r="G4662" s="18">
        <v>271</v>
      </c>
    </row>
    <row r="4663" spans="1:7" x14ac:dyDescent="0.2">
      <c r="A4663" s="18" t="s">
        <v>144</v>
      </c>
      <c r="B4663" s="18" t="s">
        <v>243</v>
      </c>
      <c r="C4663" s="18" t="s">
        <v>247</v>
      </c>
      <c r="D4663" s="18">
        <v>111</v>
      </c>
      <c r="E4663" s="18" t="s">
        <v>56</v>
      </c>
      <c r="F4663" s="18" t="s">
        <v>55</v>
      </c>
      <c r="G4663" s="18">
        <v>808</v>
      </c>
    </row>
    <row r="4664" spans="1:7" x14ac:dyDescent="0.2">
      <c r="A4664" s="18" t="s">
        <v>144</v>
      </c>
      <c r="B4664" s="18" t="s">
        <v>243</v>
      </c>
      <c r="C4664" s="18" t="s">
        <v>247</v>
      </c>
      <c r="D4664" s="18">
        <v>112</v>
      </c>
      <c r="E4664" s="18" t="s">
        <v>57</v>
      </c>
      <c r="F4664" s="18" t="s">
        <v>55</v>
      </c>
      <c r="G4664" s="18">
        <v>398</v>
      </c>
    </row>
    <row r="4665" spans="1:7" x14ac:dyDescent="0.2">
      <c r="A4665" s="18" t="s">
        <v>144</v>
      </c>
      <c r="B4665" s="18" t="s">
        <v>243</v>
      </c>
      <c r="C4665" s="18" t="s">
        <v>247</v>
      </c>
      <c r="D4665" s="18">
        <v>113</v>
      </c>
      <c r="E4665" s="18" t="s">
        <v>73</v>
      </c>
      <c r="F4665" s="18" t="s">
        <v>55</v>
      </c>
      <c r="G4665" s="18">
        <v>860</v>
      </c>
    </row>
    <row r="4666" spans="1:7" x14ac:dyDescent="0.2">
      <c r="A4666" s="18" t="s">
        <v>144</v>
      </c>
      <c r="B4666" s="18" t="s">
        <v>243</v>
      </c>
      <c r="C4666" s="18" t="s">
        <v>247</v>
      </c>
      <c r="D4666" s="18">
        <v>120</v>
      </c>
      <c r="E4666" s="18" t="s">
        <v>58</v>
      </c>
      <c r="F4666" s="18" t="s">
        <v>55</v>
      </c>
      <c r="G4666" s="18">
        <v>596</v>
      </c>
    </row>
    <row r="4667" spans="1:7" x14ac:dyDescent="0.2">
      <c r="A4667" s="18" t="s">
        <v>144</v>
      </c>
      <c r="B4667" s="18" t="s">
        <v>243</v>
      </c>
      <c r="C4667" s="18" t="s">
        <v>247</v>
      </c>
      <c r="D4667" s="18">
        <v>121</v>
      </c>
      <c r="E4667" s="18" t="s">
        <v>59</v>
      </c>
      <c r="F4667" s="18" t="s">
        <v>55</v>
      </c>
      <c r="G4667" s="18">
        <v>1653</v>
      </c>
    </row>
    <row r="4668" spans="1:7" x14ac:dyDescent="0.2">
      <c r="A4668" s="18" t="s">
        <v>144</v>
      </c>
      <c r="B4668" s="18" t="s">
        <v>243</v>
      </c>
      <c r="C4668" s="18" t="s">
        <v>247</v>
      </c>
      <c r="D4668" s="18">
        <v>122</v>
      </c>
      <c r="E4668" s="18" t="s">
        <v>74</v>
      </c>
      <c r="F4668" s="18" t="s">
        <v>55</v>
      </c>
      <c r="G4668" s="18">
        <v>182</v>
      </c>
    </row>
    <row r="4669" spans="1:7" x14ac:dyDescent="0.2">
      <c r="A4669" s="18" t="s">
        <v>144</v>
      </c>
      <c r="B4669" s="18" t="s">
        <v>243</v>
      </c>
      <c r="C4669" s="18" t="s">
        <v>247</v>
      </c>
      <c r="D4669" s="18">
        <v>123</v>
      </c>
      <c r="E4669" s="18" t="s">
        <v>75</v>
      </c>
      <c r="F4669" s="18" t="s">
        <v>55</v>
      </c>
      <c r="G4669" s="18">
        <v>2221</v>
      </c>
    </row>
    <row r="4670" spans="1:7" x14ac:dyDescent="0.2">
      <c r="A4670" s="18" t="s">
        <v>144</v>
      </c>
      <c r="B4670" s="18" t="s">
        <v>243</v>
      </c>
      <c r="C4670" s="18" t="s">
        <v>247</v>
      </c>
      <c r="D4670" s="18">
        <v>13</v>
      </c>
      <c r="E4670" s="18" t="s">
        <v>135</v>
      </c>
      <c r="F4670" s="18" t="s">
        <v>33</v>
      </c>
      <c r="G4670" s="18">
        <v>554</v>
      </c>
    </row>
    <row r="4671" spans="1:7" x14ac:dyDescent="0.2">
      <c r="A4671" s="18" t="s">
        <v>144</v>
      </c>
      <c r="B4671" s="18" t="s">
        <v>243</v>
      </c>
      <c r="C4671" s="18" t="s">
        <v>247</v>
      </c>
      <c r="D4671" s="18">
        <v>130</v>
      </c>
      <c r="E4671" s="18" t="s">
        <v>60</v>
      </c>
      <c r="F4671" s="18" t="s">
        <v>55</v>
      </c>
      <c r="G4671" s="18">
        <v>3422</v>
      </c>
    </row>
    <row r="4672" spans="1:7" x14ac:dyDescent="0.2">
      <c r="A4672" s="18" t="s">
        <v>144</v>
      </c>
      <c r="B4672" s="18" t="s">
        <v>243</v>
      </c>
      <c r="C4672" s="18" t="s">
        <v>247</v>
      </c>
      <c r="D4672" s="18">
        <v>131</v>
      </c>
      <c r="E4672" s="18" t="s">
        <v>61</v>
      </c>
      <c r="F4672" s="18" t="s">
        <v>55</v>
      </c>
      <c r="G4672" s="18">
        <v>22</v>
      </c>
    </row>
    <row r="4673" spans="1:7" x14ac:dyDescent="0.2">
      <c r="A4673" s="18" t="s">
        <v>144</v>
      </c>
      <c r="B4673" s="18" t="s">
        <v>243</v>
      </c>
      <c r="C4673" s="18" t="s">
        <v>247</v>
      </c>
      <c r="D4673" s="18">
        <v>132</v>
      </c>
      <c r="E4673" s="18" t="s">
        <v>46</v>
      </c>
      <c r="F4673" s="18" t="s">
        <v>55</v>
      </c>
      <c r="G4673" s="18">
        <v>841</v>
      </c>
    </row>
    <row r="4674" spans="1:7" x14ac:dyDescent="0.2">
      <c r="A4674" s="18" t="s">
        <v>144</v>
      </c>
      <c r="B4674" s="18" t="s">
        <v>243</v>
      </c>
      <c r="C4674" s="18" t="s">
        <v>247</v>
      </c>
      <c r="D4674" s="18">
        <v>133</v>
      </c>
      <c r="E4674" s="18" t="s">
        <v>62</v>
      </c>
      <c r="F4674" s="18" t="s">
        <v>55</v>
      </c>
      <c r="G4674" s="18">
        <v>311</v>
      </c>
    </row>
    <row r="4675" spans="1:7" x14ac:dyDescent="0.2">
      <c r="A4675" s="18" t="s">
        <v>144</v>
      </c>
      <c r="B4675" s="18" t="s">
        <v>243</v>
      </c>
      <c r="C4675" s="18" t="s">
        <v>247</v>
      </c>
      <c r="D4675" s="18">
        <v>134</v>
      </c>
      <c r="E4675" s="18" t="s">
        <v>76</v>
      </c>
      <c r="F4675" s="18" t="s">
        <v>55</v>
      </c>
      <c r="G4675" s="18">
        <v>725</v>
      </c>
    </row>
    <row r="4676" spans="1:7" x14ac:dyDescent="0.2">
      <c r="A4676" s="18" t="s">
        <v>144</v>
      </c>
      <c r="B4676" s="18" t="s">
        <v>243</v>
      </c>
      <c r="C4676" s="18" t="s">
        <v>247</v>
      </c>
      <c r="D4676" s="18">
        <v>135</v>
      </c>
      <c r="E4676" s="18" t="s">
        <v>79</v>
      </c>
      <c r="F4676" s="18" t="s">
        <v>55</v>
      </c>
      <c r="G4676" s="18">
        <v>143</v>
      </c>
    </row>
    <row r="4677" spans="1:7" x14ac:dyDescent="0.2">
      <c r="A4677" s="18" t="s">
        <v>144</v>
      </c>
      <c r="B4677" s="18" t="s">
        <v>243</v>
      </c>
      <c r="C4677" s="18" t="s">
        <v>247</v>
      </c>
      <c r="D4677" s="18">
        <v>14</v>
      </c>
      <c r="E4677" s="18" t="s">
        <v>75</v>
      </c>
      <c r="F4677" s="18" t="s">
        <v>33</v>
      </c>
      <c r="G4677" s="18">
        <v>18</v>
      </c>
    </row>
    <row r="4678" spans="1:7" x14ac:dyDescent="0.2">
      <c r="A4678" s="18" t="s">
        <v>144</v>
      </c>
      <c r="B4678" s="18" t="s">
        <v>243</v>
      </c>
      <c r="C4678" s="18" t="s">
        <v>247</v>
      </c>
      <c r="D4678" s="18">
        <v>140</v>
      </c>
      <c r="E4678" s="18" t="s">
        <v>63</v>
      </c>
      <c r="F4678" s="18" t="s">
        <v>55</v>
      </c>
      <c r="G4678" s="18">
        <v>145</v>
      </c>
    </row>
    <row r="4679" spans="1:7" x14ac:dyDescent="0.2">
      <c r="A4679" s="18" t="s">
        <v>144</v>
      </c>
      <c r="B4679" s="18" t="s">
        <v>243</v>
      </c>
      <c r="C4679" s="18" t="s">
        <v>247</v>
      </c>
      <c r="D4679" s="18">
        <v>141</v>
      </c>
      <c r="E4679" s="18" t="s">
        <v>64</v>
      </c>
      <c r="F4679" s="18" t="s">
        <v>55</v>
      </c>
      <c r="G4679" s="18">
        <v>2878</v>
      </c>
    </row>
    <row r="4680" spans="1:7" x14ac:dyDescent="0.2">
      <c r="A4680" s="18" t="s">
        <v>144</v>
      </c>
      <c r="B4680" s="18" t="s">
        <v>243</v>
      </c>
      <c r="C4680" s="18" t="s">
        <v>247</v>
      </c>
      <c r="D4680" s="18">
        <v>142</v>
      </c>
      <c r="E4680" s="18" t="s">
        <v>117</v>
      </c>
      <c r="F4680" s="18" t="s">
        <v>55</v>
      </c>
      <c r="G4680" s="18">
        <v>1898</v>
      </c>
    </row>
    <row r="4681" spans="1:7" x14ac:dyDescent="0.2">
      <c r="A4681" s="18" t="s">
        <v>144</v>
      </c>
      <c r="B4681" s="18" t="s">
        <v>243</v>
      </c>
      <c r="C4681" s="18" t="s">
        <v>247</v>
      </c>
      <c r="D4681" s="18">
        <v>143</v>
      </c>
      <c r="E4681" s="18" t="s">
        <v>77</v>
      </c>
      <c r="F4681" s="18" t="s">
        <v>55</v>
      </c>
      <c r="G4681" s="18">
        <v>903</v>
      </c>
    </row>
    <row r="4682" spans="1:7" x14ac:dyDescent="0.2">
      <c r="A4682" s="18" t="s">
        <v>144</v>
      </c>
      <c r="B4682" s="18" t="s">
        <v>243</v>
      </c>
      <c r="C4682" s="18" t="s">
        <v>247</v>
      </c>
      <c r="D4682" s="18">
        <v>144</v>
      </c>
      <c r="E4682" s="18" t="s">
        <v>81</v>
      </c>
      <c r="F4682" s="18" t="s">
        <v>55</v>
      </c>
      <c r="G4682" s="18">
        <v>301</v>
      </c>
    </row>
    <row r="4683" spans="1:7" x14ac:dyDescent="0.2">
      <c r="A4683" s="18" t="s">
        <v>144</v>
      </c>
      <c r="B4683" s="18" t="s">
        <v>243</v>
      </c>
      <c r="C4683" s="18" t="s">
        <v>247</v>
      </c>
      <c r="D4683" s="18">
        <v>15</v>
      </c>
      <c r="E4683" s="18" t="s">
        <v>64</v>
      </c>
      <c r="F4683" s="18" t="s">
        <v>33</v>
      </c>
      <c r="G4683" s="18">
        <v>91</v>
      </c>
    </row>
    <row r="4684" spans="1:7" x14ac:dyDescent="0.2">
      <c r="A4684" s="18" t="s">
        <v>144</v>
      </c>
      <c r="B4684" s="18" t="s">
        <v>243</v>
      </c>
      <c r="C4684" s="18" t="s">
        <v>247</v>
      </c>
      <c r="D4684" s="18">
        <v>20</v>
      </c>
      <c r="E4684" s="18" t="s">
        <v>35</v>
      </c>
      <c r="F4684" s="18" t="s">
        <v>36</v>
      </c>
      <c r="G4684" s="18">
        <v>3609</v>
      </c>
    </row>
    <row r="4685" spans="1:7" x14ac:dyDescent="0.2">
      <c r="A4685" s="18" t="s">
        <v>144</v>
      </c>
      <c r="B4685" s="18" t="s">
        <v>243</v>
      </c>
      <c r="C4685" s="18" t="s">
        <v>247</v>
      </c>
      <c r="D4685" s="18">
        <v>21</v>
      </c>
      <c r="E4685" s="18" t="s">
        <v>37</v>
      </c>
      <c r="F4685" s="18" t="s">
        <v>36</v>
      </c>
      <c r="G4685" s="18">
        <v>2972</v>
      </c>
    </row>
    <row r="4686" spans="1:7" x14ac:dyDescent="0.2">
      <c r="A4686" s="18" t="s">
        <v>144</v>
      </c>
      <c r="B4686" s="18" t="s">
        <v>243</v>
      </c>
      <c r="C4686" s="18" t="s">
        <v>247</v>
      </c>
      <c r="D4686" s="18">
        <v>22</v>
      </c>
      <c r="E4686" s="18" t="s">
        <v>38</v>
      </c>
      <c r="F4686" s="18" t="s">
        <v>36</v>
      </c>
      <c r="G4686" s="18">
        <v>2481</v>
      </c>
    </row>
    <row r="4687" spans="1:7" x14ac:dyDescent="0.2">
      <c r="A4687" s="18" t="s">
        <v>144</v>
      </c>
      <c r="B4687" s="18" t="s">
        <v>243</v>
      </c>
      <c r="C4687" s="18" t="s">
        <v>247</v>
      </c>
      <c r="D4687" s="18">
        <v>23</v>
      </c>
      <c r="E4687" s="18" t="s">
        <v>39</v>
      </c>
      <c r="F4687" s="18" t="s">
        <v>36</v>
      </c>
      <c r="G4687" s="18">
        <v>12120</v>
      </c>
    </row>
    <row r="4688" spans="1:7" x14ac:dyDescent="0.2">
      <c r="A4688" s="18" t="s">
        <v>144</v>
      </c>
      <c r="B4688" s="18" t="s">
        <v>243</v>
      </c>
      <c r="C4688" s="18" t="s">
        <v>247</v>
      </c>
      <c r="D4688" s="18">
        <v>24</v>
      </c>
      <c r="E4688" s="18" t="s">
        <v>64</v>
      </c>
      <c r="F4688" s="18" t="s">
        <v>36</v>
      </c>
      <c r="G4688" s="18">
        <v>1249</v>
      </c>
    </row>
    <row r="4689" spans="1:7" x14ac:dyDescent="0.2">
      <c r="A4689" s="18" t="s">
        <v>144</v>
      </c>
      <c r="B4689" s="18" t="s">
        <v>243</v>
      </c>
      <c r="C4689" s="18" t="s">
        <v>247</v>
      </c>
      <c r="D4689" s="18">
        <v>25</v>
      </c>
      <c r="E4689" s="18" t="s">
        <v>35</v>
      </c>
      <c r="F4689" s="18" t="s">
        <v>36</v>
      </c>
      <c r="G4689" s="18">
        <v>19</v>
      </c>
    </row>
    <row r="4690" spans="1:7" x14ac:dyDescent="0.2">
      <c r="A4690" s="18" t="s">
        <v>144</v>
      </c>
      <c r="B4690" s="18" t="s">
        <v>243</v>
      </c>
      <c r="C4690" s="18" t="s">
        <v>247</v>
      </c>
      <c r="D4690" s="18">
        <v>26</v>
      </c>
      <c r="E4690" s="18" t="s">
        <v>64</v>
      </c>
      <c r="F4690" s="18" t="s">
        <v>36</v>
      </c>
      <c r="G4690" s="18">
        <v>13</v>
      </c>
    </row>
    <row r="4691" spans="1:7" x14ac:dyDescent="0.2">
      <c r="A4691" s="18" t="s">
        <v>144</v>
      </c>
      <c r="B4691" s="18" t="s">
        <v>243</v>
      </c>
      <c r="C4691" s="18" t="s">
        <v>247</v>
      </c>
      <c r="D4691" s="18">
        <v>30</v>
      </c>
      <c r="E4691" s="18" t="s">
        <v>40</v>
      </c>
      <c r="F4691" s="18" t="s">
        <v>36</v>
      </c>
      <c r="G4691" s="18">
        <v>502</v>
      </c>
    </row>
    <row r="4692" spans="1:7" x14ac:dyDescent="0.2">
      <c r="A4692" s="18" t="s">
        <v>144</v>
      </c>
      <c r="B4692" s="18" t="s">
        <v>243</v>
      </c>
      <c r="C4692" s="18" t="s">
        <v>247</v>
      </c>
      <c r="D4692" s="18">
        <v>31</v>
      </c>
      <c r="E4692" s="18" t="s">
        <v>41</v>
      </c>
      <c r="F4692" s="18" t="s">
        <v>36</v>
      </c>
      <c r="G4692" s="18">
        <v>8046</v>
      </c>
    </row>
    <row r="4693" spans="1:7" x14ac:dyDescent="0.2">
      <c r="A4693" s="18" t="s">
        <v>144</v>
      </c>
      <c r="B4693" s="18" t="s">
        <v>243</v>
      </c>
      <c r="C4693" s="18" t="s">
        <v>247</v>
      </c>
      <c r="D4693" s="18">
        <v>32</v>
      </c>
      <c r="E4693" s="18" t="s">
        <v>42</v>
      </c>
      <c r="F4693" s="18" t="s">
        <v>36</v>
      </c>
      <c r="G4693" s="18">
        <v>111</v>
      </c>
    </row>
    <row r="4694" spans="1:7" x14ac:dyDescent="0.2">
      <c r="A4694" s="18" t="s">
        <v>144</v>
      </c>
      <c r="B4694" s="18" t="s">
        <v>243</v>
      </c>
      <c r="C4694" s="18" t="s">
        <v>247</v>
      </c>
      <c r="D4694" s="18">
        <v>33</v>
      </c>
      <c r="E4694" s="18" t="s">
        <v>43</v>
      </c>
      <c r="F4694" s="18" t="s">
        <v>36</v>
      </c>
      <c r="G4694" s="18">
        <v>78</v>
      </c>
    </row>
    <row r="4695" spans="1:7" x14ac:dyDescent="0.2">
      <c r="A4695" s="18" t="s">
        <v>144</v>
      </c>
      <c r="B4695" s="18" t="s">
        <v>243</v>
      </c>
      <c r="C4695" s="18" t="s">
        <v>247</v>
      </c>
      <c r="D4695" s="18">
        <v>34</v>
      </c>
      <c r="E4695" s="18" t="s">
        <v>44</v>
      </c>
      <c r="F4695" s="18" t="s">
        <v>36</v>
      </c>
      <c r="G4695" s="18">
        <v>19</v>
      </c>
    </row>
    <row r="4696" spans="1:7" x14ac:dyDescent="0.2">
      <c r="A4696" s="18" t="s">
        <v>144</v>
      </c>
      <c r="B4696" s="18" t="s">
        <v>243</v>
      </c>
      <c r="C4696" s="18" t="s">
        <v>247</v>
      </c>
      <c r="D4696" s="18">
        <v>35</v>
      </c>
      <c r="E4696" s="18" t="s">
        <v>79</v>
      </c>
      <c r="F4696" s="18" t="s">
        <v>36</v>
      </c>
      <c r="G4696" s="18">
        <v>456</v>
      </c>
    </row>
    <row r="4697" spans="1:7" x14ac:dyDescent="0.2">
      <c r="A4697" s="18" t="s">
        <v>144</v>
      </c>
      <c r="B4697" s="18" t="s">
        <v>243</v>
      </c>
      <c r="C4697" s="18" t="s">
        <v>247</v>
      </c>
      <c r="D4697" s="18">
        <v>36</v>
      </c>
      <c r="E4697" s="18" t="s">
        <v>64</v>
      </c>
      <c r="F4697" s="18" t="s">
        <v>36</v>
      </c>
      <c r="G4697" s="18">
        <v>493</v>
      </c>
    </row>
    <row r="4698" spans="1:7" x14ac:dyDescent="0.2">
      <c r="A4698" s="18" t="s">
        <v>144</v>
      </c>
      <c r="B4698" s="18" t="s">
        <v>243</v>
      </c>
      <c r="C4698" s="18" t="s">
        <v>247</v>
      </c>
      <c r="D4698" s="18">
        <v>40</v>
      </c>
      <c r="E4698" s="18" t="s">
        <v>40</v>
      </c>
      <c r="F4698" s="18" t="s">
        <v>36</v>
      </c>
      <c r="G4698" s="18">
        <v>6</v>
      </c>
    </row>
    <row r="4699" spans="1:7" x14ac:dyDescent="0.2">
      <c r="A4699" s="18" t="s">
        <v>144</v>
      </c>
      <c r="B4699" s="18" t="s">
        <v>243</v>
      </c>
      <c r="C4699" s="18" t="s">
        <v>247</v>
      </c>
      <c r="D4699" s="18">
        <v>41</v>
      </c>
      <c r="E4699" s="18" t="s">
        <v>41</v>
      </c>
      <c r="F4699" s="18" t="s">
        <v>36</v>
      </c>
      <c r="G4699" s="18">
        <v>141</v>
      </c>
    </row>
    <row r="4700" spans="1:7" x14ac:dyDescent="0.2">
      <c r="A4700" s="18" t="s">
        <v>144</v>
      </c>
      <c r="B4700" s="18" t="s">
        <v>243</v>
      </c>
      <c r="C4700" s="18" t="s">
        <v>247</v>
      </c>
      <c r="D4700" s="18">
        <v>42</v>
      </c>
      <c r="E4700" s="18" t="s">
        <v>42</v>
      </c>
      <c r="F4700" s="18" t="s">
        <v>36</v>
      </c>
      <c r="G4700" s="18">
        <v>13</v>
      </c>
    </row>
    <row r="4701" spans="1:7" x14ac:dyDescent="0.2">
      <c r="A4701" s="18" t="s">
        <v>144</v>
      </c>
      <c r="B4701" s="18" t="s">
        <v>243</v>
      </c>
      <c r="C4701" s="18" t="s">
        <v>247</v>
      </c>
      <c r="D4701" s="18">
        <v>43</v>
      </c>
      <c r="E4701" s="18" t="s">
        <v>43</v>
      </c>
      <c r="F4701" s="18" t="s">
        <v>36</v>
      </c>
      <c r="G4701" s="18">
        <v>1</v>
      </c>
    </row>
    <row r="4702" spans="1:7" x14ac:dyDescent="0.2">
      <c r="A4702" s="18" t="s">
        <v>144</v>
      </c>
      <c r="B4702" s="18" t="s">
        <v>243</v>
      </c>
      <c r="C4702" s="18" t="s">
        <v>247</v>
      </c>
      <c r="D4702" s="18">
        <v>45</v>
      </c>
      <c r="E4702" s="18" t="s">
        <v>79</v>
      </c>
      <c r="F4702" s="18" t="s">
        <v>36</v>
      </c>
      <c r="G4702" s="18">
        <v>7</v>
      </c>
    </row>
    <row r="4703" spans="1:7" x14ac:dyDescent="0.2">
      <c r="A4703" s="18" t="s">
        <v>144</v>
      </c>
      <c r="B4703" s="18" t="s">
        <v>243</v>
      </c>
      <c r="C4703" s="18" t="s">
        <v>247</v>
      </c>
      <c r="D4703" s="18">
        <v>46</v>
      </c>
      <c r="E4703" s="18" t="s">
        <v>64</v>
      </c>
      <c r="F4703" s="18" t="s">
        <v>36</v>
      </c>
      <c r="G4703" s="18">
        <v>13</v>
      </c>
    </row>
    <row r="4704" spans="1:7" x14ac:dyDescent="0.2">
      <c r="A4704" s="18" t="s">
        <v>144</v>
      </c>
      <c r="B4704" s="18" t="s">
        <v>243</v>
      </c>
      <c r="C4704" s="18" t="s">
        <v>247</v>
      </c>
      <c r="D4704" s="18">
        <v>50</v>
      </c>
      <c r="E4704" s="18" t="s">
        <v>40</v>
      </c>
      <c r="F4704" s="18" t="s">
        <v>36</v>
      </c>
      <c r="G4704" s="18">
        <v>15</v>
      </c>
    </row>
    <row r="4705" spans="1:7" x14ac:dyDescent="0.2">
      <c r="A4705" s="18" t="s">
        <v>144</v>
      </c>
      <c r="B4705" s="18" t="s">
        <v>243</v>
      </c>
      <c r="C4705" s="18" t="s">
        <v>247</v>
      </c>
      <c r="D4705" s="18">
        <v>51</v>
      </c>
      <c r="E4705" s="18" t="s">
        <v>41</v>
      </c>
      <c r="F4705" s="18" t="s">
        <v>36</v>
      </c>
      <c r="G4705" s="18">
        <v>232</v>
      </c>
    </row>
    <row r="4706" spans="1:7" x14ac:dyDescent="0.2">
      <c r="A4706" s="18" t="s">
        <v>144</v>
      </c>
      <c r="B4706" s="18" t="s">
        <v>243</v>
      </c>
      <c r="C4706" s="18" t="s">
        <v>247</v>
      </c>
      <c r="D4706" s="18">
        <v>52</v>
      </c>
      <c r="E4706" s="18" t="s">
        <v>42</v>
      </c>
      <c r="F4706" s="18" t="s">
        <v>36</v>
      </c>
      <c r="G4706" s="18">
        <v>5</v>
      </c>
    </row>
    <row r="4707" spans="1:7" x14ac:dyDescent="0.2">
      <c r="A4707" s="18" t="s">
        <v>144</v>
      </c>
      <c r="B4707" s="18" t="s">
        <v>243</v>
      </c>
      <c r="C4707" s="18" t="s">
        <v>247</v>
      </c>
      <c r="D4707" s="18">
        <v>53</v>
      </c>
      <c r="E4707" s="18" t="s">
        <v>43</v>
      </c>
      <c r="F4707" s="18" t="s">
        <v>36</v>
      </c>
      <c r="G4707" s="18">
        <v>27</v>
      </c>
    </row>
    <row r="4708" spans="1:7" x14ac:dyDescent="0.2">
      <c r="A4708" s="18" t="s">
        <v>144</v>
      </c>
      <c r="B4708" s="18" t="s">
        <v>243</v>
      </c>
      <c r="C4708" s="18" t="s">
        <v>247</v>
      </c>
      <c r="D4708" s="18">
        <v>54</v>
      </c>
      <c r="E4708" s="18" t="s">
        <v>44</v>
      </c>
      <c r="F4708" s="18" t="s">
        <v>36</v>
      </c>
      <c r="G4708" s="18">
        <v>1</v>
      </c>
    </row>
    <row r="4709" spans="1:7" x14ac:dyDescent="0.2">
      <c r="A4709" s="18" t="s">
        <v>144</v>
      </c>
      <c r="B4709" s="18" t="s">
        <v>243</v>
      </c>
      <c r="C4709" s="18" t="s">
        <v>247</v>
      </c>
      <c r="D4709" s="18">
        <v>55</v>
      </c>
      <c r="E4709" s="18" t="s">
        <v>79</v>
      </c>
      <c r="F4709" s="18" t="s">
        <v>36</v>
      </c>
      <c r="G4709" s="18">
        <v>28</v>
      </c>
    </row>
    <row r="4710" spans="1:7" x14ac:dyDescent="0.2">
      <c r="A4710" s="18" t="s">
        <v>144</v>
      </c>
      <c r="B4710" s="18" t="s">
        <v>243</v>
      </c>
      <c r="C4710" s="18" t="s">
        <v>247</v>
      </c>
      <c r="D4710" s="18">
        <v>56</v>
      </c>
      <c r="E4710" s="18" t="s">
        <v>64</v>
      </c>
      <c r="F4710" s="18" t="s">
        <v>36</v>
      </c>
      <c r="G4710" s="18">
        <v>60</v>
      </c>
    </row>
    <row r="4711" spans="1:7" x14ac:dyDescent="0.2">
      <c r="A4711" s="18" t="s">
        <v>144</v>
      </c>
      <c r="B4711" s="18" t="s">
        <v>243</v>
      </c>
      <c r="C4711" s="18" t="s">
        <v>247</v>
      </c>
      <c r="D4711" s="18">
        <v>60</v>
      </c>
      <c r="E4711" s="18" t="s">
        <v>40</v>
      </c>
      <c r="F4711" s="18" t="s">
        <v>36</v>
      </c>
      <c r="G4711" s="18">
        <v>2</v>
      </c>
    </row>
    <row r="4712" spans="1:7" x14ac:dyDescent="0.2">
      <c r="A4712" s="18" t="s">
        <v>144</v>
      </c>
      <c r="B4712" s="18" t="s">
        <v>243</v>
      </c>
      <c r="C4712" s="18" t="s">
        <v>247</v>
      </c>
      <c r="D4712" s="18">
        <v>61</v>
      </c>
      <c r="E4712" s="18" t="s">
        <v>41</v>
      </c>
      <c r="F4712" s="18" t="s">
        <v>36</v>
      </c>
      <c r="G4712" s="18">
        <v>64</v>
      </c>
    </row>
    <row r="4713" spans="1:7" x14ac:dyDescent="0.2">
      <c r="A4713" s="18" t="s">
        <v>144</v>
      </c>
      <c r="B4713" s="18" t="s">
        <v>243</v>
      </c>
      <c r="C4713" s="18" t="s">
        <v>247</v>
      </c>
      <c r="D4713" s="18">
        <v>62</v>
      </c>
      <c r="E4713" s="18" t="s">
        <v>42</v>
      </c>
      <c r="F4713" s="18" t="s">
        <v>36</v>
      </c>
      <c r="G4713" s="18">
        <v>1</v>
      </c>
    </row>
    <row r="4714" spans="1:7" x14ac:dyDescent="0.2">
      <c r="A4714" s="18" t="s">
        <v>144</v>
      </c>
      <c r="B4714" s="18" t="s">
        <v>243</v>
      </c>
      <c r="C4714" s="18" t="s">
        <v>247</v>
      </c>
      <c r="D4714" s="18">
        <v>65</v>
      </c>
      <c r="E4714" s="18" t="s">
        <v>79</v>
      </c>
      <c r="F4714" s="18" t="s">
        <v>36</v>
      </c>
      <c r="G4714" s="18">
        <v>9</v>
      </c>
    </row>
    <row r="4715" spans="1:7" x14ac:dyDescent="0.2">
      <c r="A4715" s="18" t="s">
        <v>144</v>
      </c>
      <c r="B4715" s="18" t="s">
        <v>243</v>
      </c>
      <c r="C4715" s="18" t="s">
        <v>247</v>
      </c>
      <c r="D4715" s="18">
        <v>66</v>
      </c>
      <c r="E4715" s="18" t="s">
        <v>64</v>
      </c>
      <c r="F4715" s="18" t="s">
        <v>36</v>
      </c>
      <c r="G4715" s="18">
        <v>11</v>
      </c>
    </row>
    <row r="4716" spans="1:7" x14ac:dyDescent="0.2">
      <c r="A4716" s="18" t="s">
        <v>144</v>
      </c>
      <c r="B4716" s="18" t="s">
        <v>243</v>
      </c>
      <c r="C4716" s="18" t="s">
        <v>247</v>
      </c>
      <c r="D4716" s="18">
        <v>70</v>
      </c>
      <c r="E4716" s="18" t="s">
        <v>40</v>
      </c>
      <c r="F4716" s="18" t="s">
        <v>36</v>
      </c>
      <c r="G4716" s="18">
        <v>162</v>
      </c>
    </row>
    <row r="4717" spans="1:7" x14ac:dyDescent="0.2">
      <c r="A4717" s="18" t="s">
        <v>144</v>
      </c>
      <c r="B4717" s="18" t="s">
        <v>243</v>
      </c>
      <c r="C4717" s="18" t="s">
        <v>247</v>
      </c>
      <c r="D4717" s="18">
        <v>71</v>
      </c>
      <c r="E4717" s="18" t="s">
        <v>41</v>
      </c>
      <c r="F4717" s="18" t="s">
        <v>36</v>
      </c>
      <c r="G4717" s="18">
        <v>3001</v>
      </c>
    </row>
    <row r="4718" spans="1:7" x14ac:dyDescent="0.2">
      <c r="A4718" s="18" t="s">
        <v>144</v>
      </c>
      <c r="B4718" s="18" t="s">
        <v>243</v>
      </c>
      <c r="C4718" s="18" t="s">
        <v>247</v>
      </c>
      <c r="D4718" s="18">
        <v>72</v>
      </c>
      <c r="E4718" s="18" t="s">
        <v>42</v>
      </c>
      <c r="F4718" s="18" t="s">
        <v>36</v>
      </c>
      <c r="G4718" s="18">
        <v>57</v>
      </c>
    </row>
    <row r="4719" spans="1:7" x14ac:dyDescent="0.2">
      <c r="A4719" s="18" t="s">
        <v>144</v>
      </c>
      <c r="B4719" s="18" t="s">
        <v>243</v>
      </c>
      <c r="C4719" s="18" t="s">
        <v>247</v>
      </c>
      <c r="D4719" s="18">
        <v>73</v>
      </c>
      <c r="E4719" s="18" t="s">
        <v>43</v>
      </c>
      <c r="F4719" s="18" t="s">
        <v>36</v>
      </c>
      <c r="G4719" s="18">
        <v>15</v>
      </c>
    </row>
    <row r="4720" spans="1:7" x14ac:dyDescent="0.2">
      <c r="A4720" s="18" t="s">
        <v>144</v>
      </c>
      <c r="B4720" s="18" t="s">
        <v>243</v>
      </c>
      <c r="C4720" s="18" t="s">
        <v>247</v>
      </c>
      <c r="D4720" s="18">
        <v>74</v>
      </c>
      <c r="E4720" s="18" t="s">
        <v>44</v>
      </c>
      <c r="F4720" s="18" t="s">
        <v>36</v>
      </c>
      <c r="G4720" s="18">
        <v>8</v>
      </c>
    </row>
    <row r="4721" spans="1:7" x14ac:dyDescent="0.2">
      <c r="A4721" s="18" t="s">
        <v>144</v>
      </c>
      <c r="B4721" s="18" t="s">
        <v>243</v>
      </c>
      <c r="C4721" s="18" t="s">
        <v>247</v>
      </c>
      <c r="D4721" s="18">
        <v>75</v>
      </c>
      <c r="E4721" s="18" t="s">
        <v>79</v>
      </c>
      <c r="F4721" s="18" t="s">
        <v>36</v>
      </c>
      <c r="G4721" s="18">
        <v>176</v>
      </c>
    </row>
    <row r="4722" spans="1:7" x14ac:dyDescent="0.2">
      <c r="A4722" s="18" t="s">
        <v>144</v>
      </c>
      <c r="B4722" s="18" t="s">
        <v>243</v>
      </c>
      <c r="C4722" s="18" t="s">
        <v>247</v>
      </c>
      <c r="D4722" s="18">
        <v>76</v>
      </c>
      <c r="E4722" s="18" t="s">
        <v>64</v>
      </c>
      <c r="F4722" s="18" t="s">
        <v>36</v>
      </c>
      <c r="G4722" s="18">
        <v>350</v>
      </c>
    </row>
    <row r="4723" spans="1:7" x14ac:dyDescent="0.2">
      <c r="A4723" s="18" t="s">
        <v>144</v>
      </c>
      <c r="B4723" s="18" t="s">
        <v>243</v>
      </c>
      <c r="C4723" s="18" t="s">
        <v>247</v>
      </c>
      <c r="D4723" s="18">
        <v>80</v>
      </c>
      <c r="E4723" s="18" t="s">
        <v>168</v>
      </c>
      <c r="F4723" s="18" t="s">
        <v>36</v>
      </c>
      <c r="G4723" s="18">
        <v>241</v>
      </c>
    </row>
    <row r="4724" spans="1:7" x14ac:dyDescent="0.2">
      <c r="A4724" s="18" t="s">
        <v>144</v>
      </c>
      <c r="B4724" s="18" t="s">
        <v>243</v>
      </c>
      <c r="C4724" s="18" t="s">
        <v>247</v>
      </c>
      <c r="D4724" s="18">
        <v>81</v>
      </c>
      <c r="E4724" s="18" t="s">
        <v>46</v>
      </c>
      <c r="F4724" s="18" t="s">
        <v>36</v>
      </c>
      <c r="G4724" s="18">
        <v>1181</v>
      </c>
    </row>
    <row r="4725" spans="1:7" x14ac:dyDescent="0.2">
      <c r="A4725" s="18" t="s">
        <v>144</v>
      </c>
      <c r="B4725" s="18" t="s">
        <v>243</v>
      </c>
      <c r="C4725" s="18" t="s">
        <v>247</v>
      </c>
      <c r="D4725" s="18">
        <v>82</v>
      </c>
      <c r="E4725" s="18" t="s">
        <v>47</v>
      </c>
      <c r="F4725" s="18" t="s">
        <v>36</v>
      </c>
      <c r="G4725" s="18">
        <v>708</v>
      </c>
    </row>
    <row r="4726" spans="1:7" x14ac:dyDescent="0.2">
      <c r="A4726" s="18" t="s">
        <v>144</v>
      </c>
      <c r="B4726" s="18" t="s">
        <v>243</v>
      </c>
      <c r="C4726" s="18" t="s">
        <v>247</v>
      </c>
      <c r="D4726" s="18">
        <v>83</v>
      </c>
      <c r="E4726" s="18" t="s">
        <v>48</v>
      </c>
      <c r="F4726" s="18" t="s">
        <v>36</v>
      </c>
      <c r="G4726" s="18">
        <v>1991</v>
      </c>
    </row>
    <row r="4727" spans="1:7" x14ac:dyDescent="0.2">
      <c r="A4727" s="18" t="s">
        <v>144</v>
      </c>
      <c r="B4727" s="18" t="s">
        <v>243</v>
      </c>
      <c r="C4727" s="18" t="s">
        <v>247</v>
      </c>
      <c r="D4727" s="18">
        <v>84</v>
      </c>
      <c r="E4727" s="18" t="s">
        <v>49</v>
      </c>
      <c r="F4727" s="18" t="s">
        <v>36</v>
      </c>
      <c r="G4727" s="18">
        <v>165</v>
      </c>
    </row>
    <row r="4728" spans="1:7" x14ac:dyDescent="0.2">
      <c r="A4728" s="18" t="s">
        <v>144</v>
      </c>
      <c r="B4728" s="18" t="s">
        <v>243</v>
      </c>
      <c r="C4728" s="18" t="s">
        <v>247</v>
      </c>
      <c r="D4728" s="18">
        <v>85</v>
      </c>
      <c r="E4728" s="18" t="s">
        <v>64</v>
      </c>
      <c r="F4728" s="18" t="s">
        <v>36</v>
      </c>
      <c r="G4728" s="18">
        <v>221</v>
      </c>
    </row>
    <row r="4729" spans="1:7" x14ac:dyDescent="0.2">
      <c r="A4729" s="18" t="s">
        <v>144</v>
      </c>
      <c r="B4729" s="18" t="s">
        <v>243</v>
      </c>
      <c r="C4729" s="18" t="s">
        <v>247</v>
      </c>
      <c r="D4729" s="18">
        <v>90</v>
      </c>
      <c r="E4729" s="18" t="s">
        <v>169</v>
      </c>
      <c r="F4729" s="18" t="s">
        <v>36</v>
      </c>
      <c r="G4729" s="18">
        <v>148</v>
      </c>
    </row>
    <row r="4730" spans="1:7" x14ac:dyDescent="0.2">
      <c r="A4730" s="18" t="s">
        <v>144</v>
      </c>
      <c r="B4730" s="18" t="s">
        <v>243</v>
      </c>
      <c r="C4730" s="18" t="s">
        <v>247</v>
      </c>
      <c r="D4730" s="18">
        <v>91</v>
      </c>
      <c r="E4730" s="18" t="s">
        <v>51</v>
      </c>
      <c r="F4730" s="18" t="s">
        <v>36</v>
      </c>
      <c r="G4730" s="18">
        <v>39</v>
      </c>
    </row>
    <row r="4731" spans="1:7" x14ac:dyDescent="0.2">
      <c r="A4731" s="18" t="s">
        <v>144</v>
      </c>
      <c r="B4731" s="18" t="s">
        <v>243</v>
      </c>
      <c r="C4731" s="18" t="s">
        <v>247</v>
      </c>
      <c r="D4731" s="18">
        <v>92</v>
      </c>
      <c r="E4731" s="18" t="s">
        <v>170</v>
      </c>
      <c r="F4731" s="18" t="s">
        <v>36</v>
      </c>
      <c r="G4731" s="18">
        <v>6</v>
      </c>
    </row>
    <row r="4732" spans="1:7" x14ac:dyDescent="0.2">
      <c r="A4732" s="18" t="s">
        <v>144</v>
      </c>
      <c r="B4732" s="18" t="s">
        <v>243</v>
      </c>
      <c r="C4732" s="18" t="s">
        <v>247</v>
      </c>
      <c r="D4732" s="18">
        <v>93</v>
      </c>
      <c r="E4732" s="18" t="s">
        <v>75</v>
      </c>
      <c r="F4732" s="18" t="s">
        <v>36</v>
      </c>
      <c r="G4732" s="18">
        <v>12</v>
      </c>
    </row>
    <row r="4733" spans="1:7" x14ac:dyDescent="0.2">
      <c r="A4733" s="18" t="s">
        <v>144</v>
      </c>
      <c r="B4733" s="18" t="s">
        <v>243</v>
      </c>
      <c r="C4733" s="18" t="s">
        <v>247</v>
      </c>
      <c r="D4733" s="18">
        <v>94</v>
      </c>
      <c r="E4733" s="18" t="s">
        <v>80</v>
      </c>
      <c r="F4733" s="18" t="s">
        <v>36</v>
      </c>
      <c r="G4733" s="18">
        <v>40</v>
      </c>
    </row>
    <row r="4734" spans="1:7" x14ac:dyDescent="0.2">
      <c r="A4734" s="18" t="s">
        <v>144</v>
      </c>
      <c r="B4734" s="18" t="s">
        <v>243</v>
      </c>
      <c r="C4734" s="18" t="s">
        <v>247</v>
      </c>
      <c r="D4734" s="18">
        <v>95</v>
      </c>
      <c r="E4734" s="18" t="s">
        <v>64</v>
      </c>
      <c r="F4734" s="18" t="s">
        <v>36</v>
      </c>
      <c r="G4734" s="18">
        <v>117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0000"/>
  </sheetPr>
  <dimension ref="A1:Y205"/>
  <sheetViews>
    <sheetView showGridLines="0" topLeftCell="C1" zoomScaleNormal="100" workbookViewId="0">
      <pane ySplit="4" topLeftCell="A97" activePane="bottomLeft" state="frozen"/>
      <selection activeCell="E101" sqref="E101"/>
      <selection pane="bottomLeft" activeCell="D103" sqref="D103:U103"/>
    </sheetView>
  </sheetViews>
  <sheetFormatPr defaultColWidth="9.140625" defaultRowHeight="15" x14ac:dyDescent="0.2"/>
  <cols>
    <col min="1" max="1" width="5.140625" style="51" bestFit="1" customWidth="1"/>
    <col min="2" max="2" width="29.5703125" style="51" bestFit="1" customWidth="1"/>
    <col min="3" max="3" width="35.42578125" style="51" bestFit="1" customWidth="1"/>
    <col min="4" max="4" width="37" style="51" bestFit="1" customWidth="1"/>
    <col min="5" max="7" width="9.7109375" style="51" bestFit="1" customWidth="1"/>
    <col min="8" max="12" width="9.5703125" style="51" bestFit="1" customWidth="1"/>
    <col min="13" max="13" width="10" style="51" bestFit="1" customWidth="1"/>
    <col min="14" max="19" width="9.5703125" style="51" bestFit="1" customWidth="1"/>
    <col min="20" max="21" width="12.140625" style="51" customWidth="1"/>
    <col min="22" max="16384" width="9.140625" style="51"/>
  </cols>
  <sheetData>
    <row r="1" spans="1:25" ht="15.75" x14ac:dyDescent="0.25">
      <c r="A1" s="46"/>
      <c r="B1" s="46"/>
      <c r="C1" s="46"/>
      <c r="D1" s="46"/>
      <c r="E1" s="46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</row>
    <row r="2" spans="1:25" ht="15" customHeight="1" x14ac:dyDescent="0.25">
      <c r="A2" s="45"/>
      <c r="B2" s="46"/>
      <c r="C2" s="45"/>
      <c r="D2" s="45"/>
      <c r="E2" s="52" t="s">
        <v>95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45"/>
      <c r="W2" s="45"/>
      <c r="X2" s="45"/>
      <c r="Y2" s="45"/>
    </row>
    <row r="3" spans="1:25" ht="43.5" customHeight="1" x14ac:dyDescent="0.2">
      <c r="A3" s="45"/>
      <c r="B3" s="53" t="s">
        <v>96</v>
      </c>
      <c r="C3" s="53"/>
      <c r="D3" s="53"/>
      <c r="E3" s="50" t="s">
        <v>72</v>
      </c>
      <c r="F3" s="50" t="s">
        <v>78</v>
      </c>
      <c r="G3" s="50" t="s">
        <v>82</v>
      </c>
      <c r="H3" s="50" t="s">
        <v>83</v>
      </c>
      <c r="I3" s="50" t="s">
        <v>84</v>
      </c>
      <c r="J3" s="50" t="s">
        <v>85</v>
      </c>
      <c r="K3" s="50" t="s">
        <v>86</v>
      </c>
      <c r="L3" s="50" t="s">
        <v>87</v>
      </c>
      <c r="M3" s="50" t="s">
        <v>88</v>
      </c>
      <c r="N3" s="50" t="s">
        <v>89</v>
      </c>
      <c r="O3" s="50" t="s">
        <v>90</v>
      </c>
      <c r="P3" s="50" t="s">
        <v>91</v>
      </c>
      <c r="Q3" s="50" t="s">
        <v>92</v>
      </c>
      <c r="R3" s="50" t="s">
        <v>93</v>
      </c>
      <c r="S3" s="50" t="s">
        <v>94</v>
      </c>
      <c r="T3" s="50" t="str">
        <f>_xlfn.CONCAT("Year ending ", config!B5, " ", config!B6 - 1)</f>
        <v>Year ending December 2024</v>
      </c>
      <c r="U3" s="50" t="str">
        <f>_xlfn.CONCAT("Year ending ", config!B5, " ", config!B6 )</f>
        <v>Year ending December 2025</v>
      </c>
      <c r="V3" s="50"/>
      <c r="W3" s="50"/>
      <c r="X3" s="50"/>
      <c r="Y3" s="54"/>
    </row>
    <row r="4" spans="1:25" ht="14.25" customHeight="1" x14ac:dyDescent="0.25">
      <c r="A4" s="46"/>
      <c r="B4" s="46" t="s">
        <v>97</v>
      </c>
      <c r="C4" s="46"/>
      <c r="D4" s="46"/>
      <c r="E4" s="44" cm="1">
        <f t="array" ref="E4">SUMPRODUCT((Data!$A$2:$A$26362=E$3)*(Data!$G$2:$G$26362))</f>
        <v>272185</v>
      </c>
      <c r="F4" s="44" cm="1">
        <f t="array" ref="F4">SUMPRODUCT((Data!$A$2:$A$26362=F$3)*(Data!$G$2:$G$26362))</f>
        <v>249488</v>
      </c>
      <c r="G4" s="44" cm="1">
        <f t="array" ref="G4">SUMPRODUCT((Data!$A$2:$A$26362=G$3)*(Data!$G$2:$G$26362))</f>
        <v>231762</v>
      </c>
      <c r="H4" s="44" cm="1">
        <f t="array" ref="H4">SUMPRODUCT((Data!$A$2:$A$26362=H$3)*(Data!$G$2:$G$26362))</f>
        <v>224120</v>
      </c>
      <c r="I4" s="44" cm="1">
        <f t="array" ref="I4">SUMPRODUCT((Data!$A$2:$A$26362=I$3)*(Data!$G$2:$G$26362))</f>
        <v>215877</v>
      </c>
      <c r="J4" s="44" cm="1">
        <f t="array" ref="J4">SUMPRODUCT((Data!$A$2:$A$26362=J$3)*(Data!$G$2:$G$26362))</f>
        <v>214423</v>
      </c>
      <c r="K4" s="44" cm="1">
        <f t="array" ref="K4">SUMPRODUCT((Data!$A$2:$A$26362=K$3)*(Data!$G$2:$G$26362))</f>
        <v>223997</v>
      </c>
      <c r="L4" s="44" cm="1">
        <f t="array" ref="L4">SUMPRODUCT((Data!$A$2:$A$26362=L$3)*(Data!$G$2:$G$26362))</f>
        <v>226088</v>
      </c>
      <c r="M4" s="44" cm="1">
        <f t="array" ref="M4">SUMPRODUCT((Data!$A$2:$A$26362=M$3)*(Data!$G$2:$G$26362))</f>
        <v>231245</v>
      </c>
      <c r="N4" s="44" cm="1">
        <f t="array" ref="N4">SUMPRODUCT((Data!$A$2:$A$26362=N$3)*(Data!$G$2:$G$26362))</f>
        <v>231635</v>
      </c>
      <c r="O4" s="44" cm="1">
        <f t="array" ref="O4">SUMPRODUCT((Data!$A$2:$A$26362=O$3)*(Data!$G$2:$G$26362))</f>
        <v>216182</v>
      </c>
      <c r="P4" s="44" cm="1">
        <f t="array" ref="P4">SUMPRODUCT((Data!$A$2:$A$26362=P$3)*(Data!$G$2:$G$26362))</f>
        <v>229895</v>
      </c>
      <c r="Q4" s="44" cm="1">
        <f t="array" ref="Q4">SUMPRODUCT((Data!$A$2:$A$26362=Q$3)*(Data!$G$2:$G$26362))</f>
        <v>244520</v>
      </c>
      <c r="R4" s="44" cm="1">
        <f t="array" ref="R4">SUMPRODUCT((Data!$A$2:$A$26362=R$3)*(Data!$G$2:$G$26362))</f>
        <v>254084</v>
      </c>
      <c r="S4" s="44" cm="1">
        <f t="array" ref="S4">SUMPRODUCT((Data!$A$2:$A$26362=S$3)*(Data!$G$2:$G$26362))</f>
        <v>250943</v>
      </c>
      <c r="T4" s="44" cm="1">
        <f t="array" ref="T4">SUMPRODUCT((Data!$B$2:$B$26362=T$3)*(Data!$G$2:$G$26362))</f>
        <v>252449</v>
      </c>
      <c r="U4" s="44" cm="1">
        <f t="array" ref="U4">SUMPRODUCT((Data!$B$2:$B$26362=U$3)*(Data!$G$2:$G$26362))</f>
        <v>252162</v>
      </c>
      <c r="V4" s="45"/>
      <c r="W4" s="45"/>
      <c r="X4" s="45"/>
      <c r="Y4" s="46"/>
    </row>
    <row r="5" spans="1:25" ht="15.75" x14ac:dyDescent="0.25">
      <c r="A5" s="45"/>
      <c r="B5" s="46" t="s">
        <v>33</v>
      </c>
      <c r="C5" s="46" t="s">
        <v>97</v>
      </c>
      <c r="D5" s="45"/>
      <c r="E5" s="44" cm="1">
        <f t="array" ref="E5">SUMPRODUCT((Data!$A$2:$A$26362=E$3)*(Data!$F$2:$F$26362=$B5)*(Data!$G$2:$G$26362))</f>
        <v>10853</v>
      </c>
      <c r="F5" s="44" cm="1">
        <f t="array" ref="F5">SUMPRODUCT((Data!$A$2:$A$26362=F$3)*(Data!$F$2:$F$26362=$B5)*(Data!$G$2:$G$26362))</f>
        <v>9617</v>
      </c>
      <c r="G5" s="44" cm="1">
        <f t="array" ref="G5">SUMPRODUCT((Data!$A$2:$A$26362=G$3)*(Data!$F$2:$F$26362=$B5)*(Data!$G$2:$G$26362))</f>
        <v>8799</v>
      </c>
      <c r="H5" s="44" cm="1">
        <f t="array" ref="H5">SUMPRODUCT((Data!$A$2:$A$26362=H$3)*(Data!$F$2:$F$26362=$B5)*(Data!$G$2:$G$26362))</f>
        <v>7618</v>
      </c>
      <c r="I5" s="44" cm="1">
        <f t="array" ref="I5">SUMPRODUCT((Data!$A$2:$A$26362=I$3)*(Data!$F$2:$F$26362=$B5)*(Data!$G$2:$G$26362))</f>
        <v>6810</v>
      </c>
      <c r="J5" s="44" cm="1">
        <f t="array" ref="J5">SUMPRODUCT((Data!$A$2:$A$26362=J$3)*(Data!$F$2:$F$26362=$B5)*(Data!$G$2:$G$26362))</f>
        <v>6945</v>
      </c>
      <c r="K5" s="44" cm="1">
        <f t="array" ref="K5">SUMPRODUCT((Data!$A$2:$A$26362=K$3)*(Data!$F$2:$F$26362=$B5)*(Data!$G$2:$G$26362))</f>
        <v>6957</v>
      </c>
      <c r="L5" s="44" cm="1">
        <f t="array" ref="L5">SUMPRODUCT((Data!$A$2:$A$26362=L$3)*(Data!$F$2:$F$26362=$B5)*(Data!$G$2:$G$26362))</f>
        <v>7289</v>
      </c>
      <c r="M5" s="44" cm="1">
        <f t="array" ref="M5">SUMPRODUCT((Data!$A$2:$A$26362=M$3)*(Data!$F$2:$F$26362=$B5)*(Data!$G$2:$G$26362))</f>
        <v>7161</v>
      </c>
      <c r="N5" s="44" cm="1">
        <f t="array" ref="N5">SUMPRODUCT((Data!$A$2:$A$26362=N$3)*(Data!$F$2:$F$26362=$B5)*(Data!$G$2:$G$26362))</f>
        <v>6550</v>
      </c>
      <c r="O5" s="44" cm="1">
        <f t="array" ref="O5">SUMPRODUCT((Data!$A$2:$A$26362=O$3)*(Data!$F$2:$F$26362=$B5)*(Data!$G$2:$G$26362))</f>
        <v>4813</v>
      </c>
      <c r="P5" s="44" cm="1">
        <f t="array" ref="P5">SUMPRODUCT((Data!$A$2:$A$26362=P$3)*(Data!$F$2:$F$26362=$B5)*(Data!$G$2:$G$26362))</f>
        <v>6267</v>
      </c>
      <c r="Q5" s="44" cm="1">
        <f t="array" ref="Q5">SUMPRODUCT((Data!$A$2:$A$26362=Q$3)*(Data!$F$2:$F$26362=$B5)*(Data!$G$2:$G$26362))</f>
        <v>6422</v>
      </c>
      <c r="R5" s="44" cm="1">
        <f t="array" ref="R5">SUMPRODUCT((Data!$A$2:$A$26362=R$3)*(Data!$F$2:$F$26362=$B5)*(Data!$G$2:$G$26362))</f>
        <v>6482</v>
      </c>
      <c r="S5" s="44" cm="1">
        <f t="array" ref="S5">SUMPRODUCT((Data!$A$2:$A$26362=S$3)*(Data!$F$2:$F$26362=$B5)*(Data!$G$2:$G$26362))</f>
        <v>5737</v>
      </c>
      <c r="T5" s="44" cm="1">
        <f t="array" ref="T5">SUMPRODUCT((Data!$B$2:$B$26362=T$3)*(Data!$F$2:$F$26362=$B5)*(Data!$G$2:$G$26362))</f>
        <v>5885</v>
      </c>
      <c r="U5" s="44" cm="1">
        <f t="array" ref="U5">SUMPRODUCT((Data!$B$2:$B$26362=U$3)*(Data!$F$2:$F$26362=$B5)*(Data!$G$2:$G$26362))</f>
        <v>5707</v>
      </c>
      <c r="V5" s="45"/>
      <c r="W5" s="45"/>
      <c r="X5" s="45"/>
      <c r="Y5" s="46"/>
    </row>
    <row r="6" spans="1:25" ht="15.75" x14ac:dyDescent="0.25">
      <c r="A6" s="45">
        <v>10</v>
      </c>
      <c r="B6" s="45" t="s">
        <v>98</v>
      </c>
      <c r="C6" s="45" t="s">
        <v>32</v>
      </c>
      <c r="D6" s="45"/>
      <c r="E6" s="47" cm="1">
        <f t="array" ref="E6">SUMPRODUCT((Data!$A$2:$A$26362=E$3)*(Data!$D$2:$D$26362=$A6)*(Data!$G$2:$G$26362))</f>
        <v>7330</v>
      </c>
      <c r="F6" s="47" cm="1">
        <f t="array" ref="F6">SUMPRODUCT((Data!$A$2:$A$26362=F$3)*(Data!$D$2:$D$26362=$A6)*(Data!$G$2:$G$26362))</f>
        <v>6622</v>
      </c>
      <c r="G6" s="47" cm="1">
        <f t="array" ref="G6">SUMPRODUCT((Data!$A$2:$A$26362=G$3)*(Data!$D$2:$D$26362=$A6)*(Data!$G$2:$G$26362))</f>
        <v>3684</v>
      </c>
      <c r="H6" s="47" cm="1">
        <f t="array" ref="H6">SUMPRODUCT((Data!$A$2:$A$26362=H$3)*(Data!$D$2:$D$26362=$A6)*(Data!$G$2:$G$26362))</f>
        <v>3023</v>
      </c>
      <c r="I6" s="47" cm="1">
        <f t="array" ref="I6">SUMPRODUCT((Data!$A$2:$A$26362=I$3)*(Data!$D$2:$D$26362=$A6)*(Data!$G$2:$G$26362))</f>
        <v>2661</v>
      </c>
      <c r="J6" s="47" cm="1">
        <f t="array" ref="J6">SUMPRODUCT((Data!$A$2:$A$26362=J$3)*(Data!$D$2:$D$26362=$A6)*(Data!$G$2:$G$26362))</f>
        <v>2694</v>
      </c>
      <c r="K6" s="47" cm="1">
        <f t="array" ref="K6">SUMPRODUCT((Data!$A$2:$A$26362=K$3)*(Data!$D$2:$D$26362=$A6)*(Data!$G$2:$G$26362))</f>
        <v>2547</v>
      </c>
      <c r="L6" s="47" cm="1">
        <f t="array" ref="L6">SUMPRODUCT((Data!$A$2:$A$26362=L$3)*(Data!$D$2:$D$26362=$A6)*(Data!$G$2:$G$26362))</f>
        <v>2796</v>
      </c>
      <c r="M6" s="47" cm="1">
        <f t="array" ref="M6">SUMPRODUCT((Data!$A$2:$A$26362=M$3)*(Data!$D$2:$D$26362=$A6)*(Data!$G$2:$G$26362))</f>
        <v>2672</v>
      </c>
      <c r="N6" s="47" cm="1">
        <f t="array" ref="N6">SUMPRODUCT((Data!$A$2:$A$26362=N$3)*(Data!$D$2:$D$26362=$A6)*(Data!$G$2:$G$26362))</f>
        <v>2283</v>
      </c>
      <c r="O6" s="47" cm="1">
        <f t="array" ref="O6">SUMPRODUCT((Data!$A$2:$A$26362=O$3)*(Data!$D$2:$D$26362=$A6)*(Data!$G$2:$G$26362))</f>
        <v>1888</v>
      </c>
      <c r="P6" s="47" cm="1">
        <f t="array" ref="P6">SUMPRODUCT((Data!$A$2:$A$26362=P$3)*(Data!$D$2:$D$26362=$A6)*(Data!$G$2:$G$26362))</f>
        <v>1914</v>
      </c>
      <c r="Q6" s="47" cm="1">
        <f t="array" ref="Q6">SUMPRODUCT((Data!$A$2:$A$26362=Q$3)*(Data!$D$2:$D$26362=$A6)*(Data!$G$2:$G$26362))</f>
        <v>2191</v>
      </c>
      <c r="R6" s="47" cm="1">
        <f t="array" ref="R6">SUMPRODUCT((Data!$A$2:$A$26362=R$3)*(Data!$D$2:$D$26362=$A6)*(Data!$G$2:$G$26362))</f>
        <v>2182</v>
      </c>
      <c r="S6" s="47" cm="1">
        <f t="array" ref="S6">SUMPRODUCT((Data!$A$2:$A$26362=S$3)*(Data!$D$2:$D$26362=$A6)*(Data!$G$2:$G$26362))</f>
        <v>1962</v>
      </c>
      <c r="T6" s="47" cm="1">
        <f t="array" ref="T6">SUMPRODUCT((Data!$B$2:$B$26362=T$3)*(Data!$D$2:$D$26362=$A6)*(Data!$G$2:$G$26362))</f>
        <v>1972</v>
      </c>
      <c r="U6" s="47" cm="1">
        <f t="array" ref="U6">SUMPRODUCT((Data!$B$2:$B$26362=U$3)*(Data!$D$2:$D$26362=$A6)*(Data!$G$2:$G$26362))</f>
        <v>2020</v>
      </c>
      <c r="V6" s="45"/>
      <c r="W6" s="45"/>
      <c r="X6" s="45"/>
      <c r="Y6" s="46"/>
    </row>
    <row r="7" spans="1:25" ht="15.75" x14ac:dyDescent="0.25">
      <c r="A7" s="45">
        <v>11</v>
      </c>
      <c r="B7" s="45" t="s">
        <v>98</v>
      </c>
      <c r="C7" s="45" t="s">
        <v>34</v>
      </c>
      <c r="D7" s="45"/>
      <c r="E7" s="47" cm="1">
        <f t="array" ref="E7">SUMPRODUCT((Data!$A$2:$A$26362=E$3)*(Data!$D$2:$D$26362=$A7)*(Data!$G$2:$G$26362))</f>
        <v>3484</v>
      </c>
      <c r="F7" s="47" cm="1">
        <f t="array" ref="F7">SUMPRODUCT((Data!$A$2:$A$26362=F$3)*(Data!$D$2:$D$26362=$A7)*(Data!$G$2:$G$26362))</f>
        <v>2969</v>
      </c>
      <c r="G7" s="47" cm="1">
        <f t="array" ref="G7">SUMPRODUCT((Data!$A$2:$A$26362=G$3)*(Data!$D$2:$D$26362=$A7)*(Data!$G$2:$G$26362))</f>
        <v>1703</v>
      </c>
      <c r="H7" s="47" cm="1">
        <f t="array" ref="H7">SUMPRODUCT((Data!$A$2:$A$476362=H$3)*(Data!$D$2:$D$476362=$A7)*(Data!$G$2:$G$476362))</f>
        <v>1411</v>
      </c>
      <c r="I7" s="47" cm="1">
        <f t="array" ref="I7">SUMPRODUCT((Data!$A$2:$A$26362=I$3)*(Data!$D$2:$D$26362=$A7)*(Data!$G$2:$G$26362))</f>
        <v>1313</v>
      </c>
      <c r="J7" s="47" cm="1">
        <f t="array" ref="J7">SUMPRODUCT((Data!$A$2:$A$26362=J$3)*(Data!$D$2:$D$26362=$A7)*(Data!$G$2:$G$26362))</f>
        <v>1292</v>
      </c>
      <c r="K7" s="47" cm="1">
        <f t="array" ref="K7">SUMPRODUCT((Data!$A$2:$A$26362=K$3)*(Data!$D$2:$D$26362=$A7)*(Data!$G$2:$G$26362))</f>
        <v>1260</v>
      </c>
      <c r="L7" s="47" cm="1">
        <f t="array" ref="L7">SUMPRODUCT((Data!$A$2:$A$26362=L$3)*(Data!$D$2:$D$26362=$A7)*(Data!$G$2:$G$26362))</f>
        <v>1158</v>
      </c>
      <c r="M7" s="47" cm="1">
        <f t="array" ref="M7">SUMPRODUCT((Data!$A$2:$A$26362=M$3)*(Data!$D$2:$D$26362=$A7)*(Data!$G$2:$G$26362))</f>
        <v>1013</v>
      </c>
      <c r="N7" s="47" cm="1">
        <f t="array" ref="N7">SUMPRODUCT((Data!$A$2:$A$26362=N$3)*(Data!$D$2:$D$26362=$A7)*(Data!$G$2:$G$26362))</f>
        <v>875</v>
      </c>
      <c r="O7" s="47" cm="1">
        <f t="array" ref="O7">SUMPRODUCT((Data!$A$2:$A$26362=O$3)*(Data!$D$2:$D$26362=$A7)*(Data!$G$2:$G$26362))</f>
        <v>738</v>
      </c>
      <c r="P7" s="47" cm="1">
        <f t="array" ref="P7">SUMPRODUCT((Data!$A$2:$A$26362=P$3)*(Data!$D$2:$D$26362=$A7)*(Data!$G$2:$G$26362))</f>
        <v>798</v>
      </c>
      <c r="Q7" s="47" cm="1">
        <f t="array" ref="Q7">SUMPRODUCT((Data!$A$2:$A$26362=Q$3)*(Data!$D$2:$D$26362=$A7)*(Data!$G$2:$G$26362))</f>
        <v>831</v>
      </c>
      <c r="R7" s="47" cm="1">
        <f t="array" ref="R7">SUMPRODUCT((Data!$A$2:$A$26362=R$3)*(Data!$D$2:$D$26362=$A7)*(Data!$G$2:$G$26362))</f>
        <v>905</v>
      </c>
      <c r="S7" s="47" cm="1">
        <f t="array" ref="S7">SUMPRODUCT((Data!$A$2:$A$26362=S$3)*(Data!$D$2:$D$26362=$A7)*(Data!$G$2:$G$26362))</f>
        <v>833</v>
      </c>
      <c r="T7" s="47" cm="1">
        <f t="array" ref="T7">SUMPRODUCT((Data!$B$2:$B$26362=T$3)*(Data!$D$2:$D$26362=$A7)*(Data!$G$2:$G$26362))</f>
        <v>778</v>
      </c>
      <c r="U7" s="47" cm="1">
        <f t="array" ref="U7">SUMPRODUCT((Data!$B$2:$B$26362=U$3)*(Data!$D$2:$D$26362=$A7)*(Data!$G$2:$G$26362))</f>
        <v>1027</v>
      </c>
      <c r="V7" s="45"/>
      <c r="W7" s="45"/>
      <c r="X7" s="45"/>
      <c r="Y7" s="46"/>
    </row>
    <row r="8" spans="1:25" ht="15.75" x14ac:dyDescent="0.25">
      <c r="A8" s="45">
        <v>13</v>
      </c>
      <c r="B8" s="45" t="s">
        <v>98</v>
      </c>
      <c r="C8" s="45" t="s">
        <v>99</v>
      </c>
      <c r="D8" s="45"/>
      <c r="E8" s="49" t="s">
        <v>100</v>
      </c>
      <c r="F8" s="49" t="s">
        <v>100</v>
      </c>
      <c r="G8" s="47" cm="1">
        <f t="array" ref="G8">SUMPRODUCT((Data!$A$2:$A$26362=G$3)*(Data!$D$2:$D$26362=$A8)*(Data!$G$2:$G$26362))</f>
        <v>3112</v>
      </c>
      <c r="H8" s="47" cm="1">
        <f t="array" ref="H8">SUMPRODUCT((Data!$A$2:$A$26362=H$3)*(Data!$D$2:$D$26362=$A8)*(Data!$G$2:$G$26362))</f>
        <v>2886</v>
      </c>
      <c r="I8" s="47" cm="1">
        <f t="array" ref="I8">SUMPRODUCT((Data!$A$2:$A$26362=I$3)*(Data!$D$2:$D$26362=$A8)*(Data!$G$2:$G$26362))</f>
        <v>2536</v>
      </c>
      <c r="J8" s="47" cm="1">
        <f t="array" ref="J8">SUMPRODUCT((Data!$A$2:$A$26362=J$3)*(Data!$D$2:$D$26362=$A8)*(Data!$G$2:$G$26362))</f>
        <v>2666</v>
      </c>
      <c r="K8" s="47" cm="1">
        <f t="array" ref="K8">SUMPRODUCT((Data!$A$2:$A$26362=K$3)*(Data!$D$2:$D$26362=$A8)*(Data!$G$2:$G$26362))</f>
        <v>2837</v>
      </c>
      <c r="L8" s="47" cm="1">
        <f t="array" ref="L8">SUMPRODUCT((Data!$A$2:$A$26362=L$3)*(Data!$D$2:$D$26362=$A8)*(Data!$G$2:$G$26362))</f>
        <v>3028</v>
      </c>
      <c r="M8" s="47" cm="1">
        <f t="array" ref="M8">SUMPRODUCT((Data!$A$2:$A$26362=M$3)*(Data!$D$2:$D$26362=$A8)*(Data!$G$2:$G$26362))</f>
        <v>3140</v>
      </c>
      <c r="N8" s="47" cm="1">
        <f t="array" ref="N8">SUMPRODUCT((Data!$A$2:$A$26362=N$3)*(Data!$D$2:$D$26362=$A8)*(Data!$G$2:$G$26362))</f>
        <v>3073</v>
      </c>
      <c r="O8" s="47" cm="1">
        <f t="array" ref="O8">SUMPRODUCT((Data!$A$2:$A$26362=O$3)*(Data!$D$2:$D$26362=$A8)*(Data!$G$2:$G$26362))</f>
        <v>1898</v>
      </c>
      <c r="P8" s="47" cm="1">
        <f t="array" ref="P8">SUMPRODUCT((Data!$A$2:$A$26362=P$3)*(Data!$D$2:$D$26362=$A8)*(Data!$G$2:$G$26362))</f>
        <v>3213</v>
      </c>
      <c r="Q8" s="47" cm="1">
        <f t="array" ref="Q8">SUMPRODUCT((Data!$A$2:$A$26362=Q$3)*(Data!$D$2:$D$26362=$A8)*(Data!$G$2:$G$26362))</f>
        <v>3042</v>
      </c>
      <c r="R8" s="47" cm="1">
        <f t="array" ref="R8">SUMPRODUCT((Data!$A$2:$A$26362=R$3)*(Data!$D$2:$D$26362=$A8)*(Data!$G$2:$G$26362))</f>
        <v>3021</v>
      </c>
      <c r="S8" s="47" cm="1">
        <f t="array" ref="S8">SUMPRODUCT((Data!$A$2:$A$26362=S$3)*(Data!$D$2:$D$26362=$A8)*(Data!$G$2:$G$26362))</f>
        <v>2581</v>
      </c>
      <c r="T8" s="47" cm="1">
        <f t="array" ref="T8">SUMPRODUCT((Data!$B$2:$B$26362=T$3)*(Data!$D$2:$D$26362=$A8)*(Data!$G$2:$G$26362))</f>
        <v>2756</v>
      </c>
      <c r="U8" s="47" cm="1">
        <f t="array" ref="U8">SUMPRODUCT((Data!$B$2:$B$26362=U$3)*(Data!$D$2:$D$26362=$A8)*(Data!$G$2:$G$26362))</f>
        <v>2268</v>
      </c>
      <c r="V8" s="45"/>
      <c r="W8" s="45"/>
      <c r="X8" s="45"/>
      <c r="Y8" s="46"/>
    </row>
    <row r="9" spans="1:25" ht="15.75" x14ac:dyDescent="0.25">
      <c r="A9" s="45">
        <v>14</v>
      </c>
      <c r="B9" s="45" t="s">
        <v>98</v>
      </c>
      <c r="C9" s="45" t="s">
        <v>75</v>
      </c>
      <c r="D9" s="45"/>
      <c r="E9" s="49" t="s">
        <v>100</v>
      </c>
      <c r="F9" s="49" t="s">
        <v>100</v>
      </c>
      <c r="G9" s="47" cm="1">
        <f t="array" ref="G9">SUMPRODUCT((Data!$A$2:$A$26362=G$3)*(Data!$D$2:$D$26362=$A9)*(Data!$G$2:$G$26362))</f>
        <v>42</v>
      </c>
      <c r="H9" s="47" cm="1">
        <f t="array" ref="H9">SUMPRODUCT((Data!$A$2:$A$26362=H$3)*(Data!$D$2:$D$26362=$A9)*(Data!$G$2:$G$26362))</f>
        <v>49</v>
      </c>
      <c r="I9" s="47" cm="1">
        <f t="array" ref="I9">SUMPRODUCT((Data!$A$2:$A$26362=I$3)*(Data!$D$2:$D$26362=$A9)*(Data!$G$2:$G$26362))</f>
        <v>35</v>
      </c>
      <c r="J9" s="47" cm="1">
        <f t="array" ref="J9">SUMPRODUCT((Data!$A$2:$A$26362=J$3)*(Data!$D$2:$D$26362=$A9)*(Data!$G$2:$G$26362))</f>
        <v>41</v>
      </c>
      <c r="K9" s="47" cm="1">
        <f t="array" ref="K9">SUMPRODUCT((Data!$A$2:$A$26362=K$3)*(Data!$D$2:$D$26362=$A9)*(Data!$G$2:$G$26362))</f>
        <v>64</v>
      </c>
      <c r="L9" s="47" cm="1">
        <f t="array" ref="L9">SUMPRODUCT((Data!$A$2:$A$26362=L$3)*(Data!$D$2:$D$26362=$A9)*(Data!$G$2:$G$26362))</f>
        <v>45</v>
      </c>
      <c r="M9" s="47" cm="1">
        <f t="array" ref="M9">SUMPRODUCT((Data!$A$2:$A$26362=M$3)*(Data!$D$2:$D$26362=$A9)*(Data!$G$2:$G$26362))</f>
        <v>53</v>
      </c>
      <c r="N9" s="47" cm="1">
        <f t="array" ref="N9">SUMPRODUCT((Data!$A$2:$A$26362=N$3)*(Data!$D$2:$D$26362=$A9)*(Data!$G$2:$G$26362))</f>
        <v>42</v>
      </c>
      <c r="O9" s="47" cm="1">
        <f t="array" ref="O9">SUMPRODUCT((Data!$A$2:$A$26362=O$3)*(Data!$D$2:$D$26362=$A9)*(Data!$G$2:$G$26362))</f>
        <v>57</v>
      </c>
      <c r="P9" s="47" cm="1">
        <f t="array" ref="P9">SUMPRODUCT((Data!$A$2:$A$26362=P$3)*(Data!$D$2:$D$26362=$A9)*(Data!$G$2:$G$26362))</f>
        <v>73</v>
      </c>
      <c r="Q9" s="47" cm="1">
        <f t="array" ref="Q9">SUMPRODUCT((Data!$A$2:$A$26362=Q$3)*(Data!$D$2:$D$26362=$A9)*(Data!$G$2:$G$26362))</f>
        <v>50</v>
      </c>
      <c r="R9" s="47" cm="1">
        <f t="array" ref="R9">SUMPRODUCT((Data!$A$2:$A$26362=R$3)*(Data!$D$2:$D$26362=$A9)*(Data!$G$2:$G$26362))</f>
        <v>40</v>
      </c>
      <c r="S9" s="47" cm="1">
        <f t="array" ref="S9">SUMPRODUCT((Data!$A$2:$A$26362=S$3)*(Data!$D$2:$D$26362=$A9)*(Data!$G$2:$G$26362))</f>
        <v>52</v>
      </c>
      <c r="T9" s="47" cm="1">
        <f t="array" ref="T9">SUMPRODUCT((Data!$B$2:$B$26362=T$3)*(Data!$D$2:$D$26362=$A9)*(Data!$G$2:$G$26362))</f>
        <v>42</v>
      </c>
      <c r="U9" s="47" cm="1">
        <f t="array" ref="U9">SUMPRODUCT((Data!$B$2:$B$26362=U$3)*(Data!$D$2:$D$26362=$A9)*(Data!$G$2:$G$26362))</f>
        <v>75</v>
      </c>
      <c r="V9" s="45"/>
      <c r="W9" s="45"/>
      <c r="X9" s="45"/>
      <c r="Y9" s="46"/>
    </row>
    <row r="10" spans="1:25" x14ac:dyDescent="0.2">
      <c r="A10" s="45">
        <v>15</v>
      </c>
      <c r="B10" s="45" t="s">
        <v>98</v>
      </c>
      <c r="C10" s="45" t="s">
        <v>64</v>
      </c>
      <c r="D10" s="45"/>
      <c r="E10" s="49" t="s">
        <v>100</v>
      </c>
      <c r="F10" s="49" t="s">
        <v>100</v>
      </c>
      <c r="G10" s="45" cm="1">
        <f t="array" ref="G10">SUMPRODUCT((Data!$A$2:$A$26362=G$3)*(Data!$D$2:$D$26362=$A10)*(Data!$G$2:$G$26362))</f>
        <v>258</v>
      </c>
      <c r="H10" s="45" cm="1">
        <f t="array" ref="H10">SUMPRODUCT((Data!$A$2:$A$26362=H$3)*(Data!$D$2:$D$26362=$A10)*(Data!$G$2:$G$26362))</f>
        <v>249</v>
      </c>
      <c r="I10" s="45" cm="1">
        <f t="array" ref="I10">SUMPRODUCT((Data!$A$2:$A$26362=I$3)*(Data!$D$2:$D$26362=$A10)*(Data!$G$2:$G$26362))</f>
        <v>265</v>
      </c>
      <c r="J10" s="45" cm="1">
        <f t="array" ref="J10">SUMPRODUCT((Data!$A$2:$A$26362=J$3)*(Data!$D$2:$D$26362=$A10)*(Data!$G$2:$G$26362))</f>
        <v>252</v>
      </c>
      <c r="K10" s="45" cm="1">
        <f t="array" ref="K10">SUMPRODUCT((Data!$A$2:$A$26362=K$3)*(Data!$D$2:$D$26362=$A10)*(Data!$G$2:$G$26362))</f>
        <v>249</v>
      </c>
      <c r="L10" s="45" cm="1">
        <f t="array" ref="L10">SUMPRODUCT((Data!$A$2:$A$26362=L$3)*(Data!$D$2:$D$26362=$A10)*(Data!$G$2:$G$26362))</f>
        <v>262</v>
      </c>
      <c r="M10" s="45" cm="1">
        <f t="array" ref="M10">SUMPRODUCT((Data!$A$2:$A$26362=M$3)*(Data!$D$2:$D$26362=$A10)*(Data!$G$2:$G$26362))</f>
        <v>283</v>
      </c>
      <c r="N10" s="45" cm="1">
        <f t="array" ref="N10">SUMPRODUCT((Data!$A$2:$A$26362=N$3)*(Data!$D$2:$D$26362=$A10)*(Data!$G$2:$G$26362))</f>
        <v>277</v>
      </c>
      <c r="O10" s="45" cm="1">
        <f t="array" ref="O10">SUMPRODUCT((Data!$A$2:$A$26362=O$3)*(Data!$D$2:$D$26362=$A10)*(Data!$G$2:$G$26362))</f>
        <v>232</v>
      </c>
      <c r="P10" s="45" cm="1">
        <f t="array" ref="P10">SUMPRODUCT((Data!$A$2:$A$26362=P$3)*(Data!$D$2:$D$26362=$A10)*(Data!$G$2:$G$26362))</f>
        <v>269</v>
      </c>
      <c r="Q10" s="45" cm="1">
        <f t="array" ref="Q10">SUMPRODUCT((Data!$A$2:$A$26362=Q$3)*(Data!$D$2:$D$26362=$A10)*(Data!$G$2:$G$26362))</f>
        <v>308</v>
      </c>
      <c r="R10" s="45" cm="1">
        <f t="array" ref="R10">SUMPRODUCT((Data!$A$2:$A$26362=R$3)*(Data!$D$2:$D$26362=$A10)*(Data!$G$2:$G$26362))</f>
        <v>334</v>
      </c>
      <c r="S10" s="45" cm="1">
        <f t="array" ref="S10">SUMPRODUCT((Data!$A$2:$A$26362=S$3)*(Data!$D$2:$D$26362=$A10)*(Data!$G$2:$G$26362))</f>
        <v>309</v>
      </c>
      <c r="T10" s="45" cm="1">
        <f t="array" ref="T10">SUMPRODUCT((Data!$B$2:$B$26362=T$3)*(Data!$D$2:$D$26362=$A10)*(Data!$G$2:$G$26362))</f>
        <v>337</v>
      </c>
      <c r="U10" s="45" cm="1">
        <f t="array" ref="U10">SUMPRODUCT((Data!$B$2:$B$26362=U$3)*(Data!$D$2:$D$26362=$A10)*(Data!$G$2:$G$26362))</f>
        <v>317</v>
      </c>
      <c r="V10" s="45"/>
      <c r="W10" s="45"/>
      <c r="X10" s="45"/>
      <c r="Y10" s="45"/>
    </row>
    <row r="11" spans="1:25" x14ac:dyDescent="0.2">
      <c r="A11" s="45">
        <v>997</v>
      </c>
      <c r="B11" s="45" t="s">
        <v>98</v>
      </c>
      <c r="C11" s="45" t="s">
        <v>101</v>
      </c>
      <c r="D11" s="45"/>
      <c r="E11" s="49" t="s">
        <v>100</v>
      </c>
      <c r="F11" s="49" t="s">
        <v>100</v>
      </c>
      <c r="G11" s="49" t="s">
        <v>100</v>
      </c>
      <c r="H11" s="49" t="s">
        <v>100</v>
      </c>
      <c r="I11" s="49" t="s">
        <v>100</v>
      </c>
      <c r="J11" s="49" t="s">
        <v>100</v>
      </c>
      <c r="K11" s="49" t="s">
        <v>100</v>
      </c>
      <c r="L11" s="49" t="s">
        <v>100</v>
      </c>
      <c r="M11" s="49" t="s">
        <v>100</v>
      </c>
      <c r="N11" s="49" t="s">
        <v>100</v>
      </c>
      <c r="O11" s="49" t="s">
        <v>100</v>
      </c>
      <c r="P11" s="49" t="s">
        <v>100</v>
      </c>
      <c r="Q11" s="49" t="s">
        <v>100</v>
      </c>
      <c r="R11" s="49" t="s">
        <v>100</v>
      </c>
      <c r="S11" s="49" t="s">
        <v>100</v>
      </c>
      <c r="T11" s="49" t="s">
        <v>100</v>
      </c>
      <c r="U11" s="49" t="s">
        <v>100</v>
      </c>
      <c r="V11" s="45"/>
      <c r="W11" s="45"/>
      <c r="X11" s="45"/>
      <c r="Y11" s="45"/>
    </row>
    <row r="12" spans="1:25" ht="15.75" x14ac:dyDescent="0.25">
      <c r="A12" s="45"/>
      <c r="B12" s="46" t="s">
        <v>36</v>
      </c>
      <c r="C12" s="46" t="s">
        <v>97</v>
      </c>
      <c r="D12" s="45"/>
      <c r="E12" s="44" cm="1">
        <f t="array" ref="E12">SUMPRODUCT((Data!$A$2:$A$26362=E$3)*(Data!$F$2:$F$26362=$B12)*(Data!$G$2:$G$26362))</f>
        <v>185536</v>
      </c>
      <c r="F12" s="44" cm="1">
        <f t="array" ref="F12">SUMPRODUCT((Data!$A$2:$A$26362=F$3)*(Data!$F$2:$F$26362=$B12)*(Data!$G$2:$G$26362))</f>
        <v>167555</v>
      </c>
      <c r="G12" s="44" cm="1">
        <f t="array" ref="G12">SUMPRODUCT((Data!$A$2:$A$26362=G$3)*(Data!$F$2:$F$26362=$B12)*(Data!$G$2:$G$26362))</f>
        <v>158655</v>
      </c>
      <c r="H12" s="44" cm="1">
        <f t="array" ref="H12">SUMPRODUCT((Data!$A$2:$A$26362=H$3)*(Data!$F$2:$F$26362=$B12)*(Data!$G$2:$G$26362))</f>
        <v>149110</v>
      </c>
      <c r="I12" s="44" cm="1">
        <f t="array" ref="I12">SUMPRODUCT((Data!$A$2:$A$26362=I$3)*(Data!$F$2:$F$26362=$B12)*(Data!$G$2:$G$26362))</f>
        <v>143727</v>
      </c>
      <c r="J12" s="44" cm="1">
        <f t="array" ref="J12">SUMPRODUCT((Data!$A$2:$A$26362=J$3)*(Data!$F$2:$F$26362=$B12)*(Data!$G$2:$G$26362))</f>
        <v>142441</v>
      </c>
      <c r="K12" s="44" cm="1">
        <f t="array" ref="K12">SUMPRODUCT((Data!$A$2:$A$26362=K$3)*(Data!$F$2:$F$26362=$B12)*(Data!$G$2:$G$26362))</f>
        <v>151763</v>
      </c>
      <c r="L12" s="44" cm="1">
        <f t="array" ref="L12">SUMPRODUCT((Data!$A$2:$A$26362=L$3)*(Data!$F$2:$F$26362=$B12)*(Data!$G$2:$G$26362))</f>
        <v>151722</v>
      </c>
      <c r="M12" s="44" cm="1">
        <f t="array" ref="M12">SUMPRODUCT((Data!$A$2:$A$26362=M$3)*(Data!$F$2:$F$26362=$B12)*(Data!$G$2:$G$26362))</f>
        <v>151043</v>
      </c>
      <c r="N12" s="44" cm="1">
        <f t="array" ref="N12">SUMPRODUCT((Data!$A$2:$A$26362=N$3)*(Data!$F$2:$F$26362=$B12)*(Data!$G$2:$G$26362))</f>
        <v>157291</v>
      </c>
      <c r="O12" s="44" cm="1">
        <f t="array" ref="O12">SUMPRODUCT((Data!$A$2:$A$26362=O$3)*(Data!$F$2:$F$26362=$B12)*(Data!$G$2:$G$26362))</f>
        <v>140171</v>
      </c>
      <c r="P12" s="44" cm="1">
        <f t="array" ref="P12">SUMPRODUCT((Data!$A$2:$A$26362=P$3)*(Data!$F$2:$F$26362=$B12)*(Data!$G$2:$G$26362))</f>
        <v>159751</v>
      </c>
      <c r="Q12" s="44" cm="1">
        <f t="array" ref="Q12">SUMPRODUCT((Data!$A$2:$A$26362=Q$3)*(Data!$F$2:$F$26362=$B12)*(Data!$G$2:$G$26362))</f>
        <v>167655</v>
      </c>
      <c r="R12" s="44" cm="1">
        <f t="array" ref="R12">SUMPRODUCT((Data!$A$2:$A$26362=R$3)*(Data!$F$2:$F$26362=$B12)*(Data!$G$2:$G$26362))</f>
        <v>181905</v>
      </c>
      <c r="S12" s="44" cm="1">
        <f t="array" ref="S12">SUMPRODUCT((Data!$A$2:$A$26362=S$3)*(Data!$F$2:$F$26362=$B12)*(Data!$G$2:$G$26362))</f>
        <v>176726</v>
      </c>
      <c r="T12" s="44" cm="1">
        <f t="array" ref="T12">SUMPRODUCT((Data!$B$2:$B$26362=T$3)*(Data!$F$2:$F$26362=$B12)*(Data!$G$2:$G$26362))</f>
        <v>180154</v>
      </c>
      <c r="U12" s="44" cm="1">
        <f t="array" ref="U12">SUMPRODUCT((Data!$B$2:$B$26362=U$3)*(Data!$F$2:$F$26362=$B12)*(Data!$G$2:$G$26362))</f>
        <v>169153</v>
      </c>
      <c r="V12" s="45"/>
      <c r="W12" s="45"/>
      <c r="X12" s="45"/>
      <c r="Y12" s="45"/>
    </row>
    <row r="13" spans="1:25" x14ac:dyDescent="0.2">
      <c r="A13" s="45"/>
      <c r="B13" s="45" t="s">
        <v>102</v>
      </c>
      <c r="C13" s="45" t="s">
        <v>103</v>
      </c>
      <c r="D13" s="45" t="s">
        <v>97</v>
      </c>
      <c r="E13" s="45">
        <f>SUM(E14:E18)</f>
        <v>73789</v>
      </c>
      <c r="F13" s="45">
        <f t="shared" ref="F13:P13" si="0">SUM(F14:F18)</f>
        <v>69292</v>
      </c>
      <c r="G13" s="45">
        <f t="shared" si="0"/>
        <v>63245</v>
      </c>
      <c r="H13" s="45">
        <f t="shared" si="0"/>
        <v>61835</v>
      </c>
      <c r="I13" s="45">
        <f t="shared" si="0"/>
        <v>58963</v>
      </c>
      <c r="J13" s="45">
        <f t="shared" si="0"/>
        <v>60108</v>
      </c>
      <c r="K13" s="45">
        <f t="shared" si="0"/>
        <v>63785</v>
      </c>
      <c r="L13" s="45">
        <f t="shared" si="0"/>
        <v>64909</v>
      </c>
      <c r="M13" s="45">
        <f t="shared" si="0"/>
        <v>67221</v>
      </c>
      <c r="N13" s="45">
        <f t="shared" si="0"/>
        <v>70548</v>
      </c>
      <c r="O13" s="45">
        <f t="shared" si="0"/>
        <v>63665</v>
      </c>
      <c r="P13" s="45">
        <f t="shared" si="0"/>
        <v>73909</v>
      </c>
      <c r="Q13" s="45">
        <f t="shared" ref="Q13:U13" si="1">SUM(Q14:Q18)</f>
        <v>82168</v>
      </c>
      <c r="R13" s="45">
        <f t="shared" si="1"/>
        <v>87995</v>
      </c>
      <c r="S13" s="45">
        <f t="shared" ref="S13" si="2">SUM(S14:S18)</f>
        <v>84581</v>
      </c>
      <c r="T13" s="45">
        <f t="shared" si="1"/>
        <v>86370</v>
      </c>
      <c r="U13" s="45">
        <f t="shared" si="1"/>
        <v>83149</v>
      </c>
      <c r="V13" s="45"/>
      <c r="W13" s="45"/>
      <c r="X13" s="45"/>
      <c r="Y13" s="45"/>
    </row>
    <row r="14" spans="1:25" x14ac:dyDescent="0.2">
      <c r="A14" s="45">
        <v>20</v>
      </c>
      <c r="B14" s="45" t="s">
        <v>102</v>
      </c>
      <c r="C14" s="45" t="s">
        <v>103</v>
      </c>
      <c r="D14" s="45" t="s">
        <v>35</v>
      </c>
      <c r="E14" s="45" cm="1">
        <f t="array" ref="E14">SUMPRODUCT((Data!$A$2:$A$26362=E$3)*(Data!$D$2:$D$26362=$A14)*(Data!$G$2:$G$26362))</f>
        <v>25736</v>
      </c>
      <c r="F14" s="45" cm="1">
        <f t="array" ref="F14">SUMPRODUCT((Data!$A$2:$A$26362=F$3)*(Data!$D$2:$D$26362=$A14)*(Data!$G$2:$G$26362))</f>
        <v>22983</v>
      </c>
      <c r="G14" s="45" cm="1">
        <f t="array" ref="G14">SUMPRODUCT((Data!$A$2:$A$26362=G$3)*(Data!$D$2:$D$26362=$A14)*(Data!$G$2:$G$26362))</f>
        <v>15066</v>
      </c>
      <c r="H14" s="45" cm="1">
        <f t="array" ref="H14">SUMPRODUCT((Data!$A$2:$A$26362=H$3)*(Data!$D$2:$D$26362=$A14)*(Data!$G$2:$G$26362))</f>
        <v>13577</v>
      </c>
      <c r="I14" s="45" cm="1">
        <f t="array" ref="I14">SUMPRODUCT((Data!$A$2:$A$26362=I$3)*(Data!$D$2:$D$26362=$A14)*(Data!$G$2:$G$26362))</f>
        <v>12812</v>
      </c>
      <c r="J14" s="45" cm="1">
        <f t="array" ref="J14">SUMPRODUCT((Data!$A$2:$A$26362=J$3)*(Data!$D$2:$D$26362=$A14)*(Data!$G$2:$G$26362))</f>
        <v>12693</v>
      </c>
      <c r="K14" s="45" cm="1">
        <f t="array" ref="K14">SUMPRODUCT((Data!$A$2:$A$26362=K$3)*(Data!$D$2:$D$26362=$A14)*(Data!$G$2:$G$26362))</f>
        <v>13737</v>
      </c>
      <c r="L14" s="45" cm="1">
        <f t="array" ref="L14">SUMPRODUCT((Data!$A$2:$A$26362=L$3)*(Data!$D$2:$D$26362=$A14)*(Data!$G$2:$G$26362))</f>
        <v>14113</v>
      </c>
      <c r="M14" s="45" cm="1">
        <f t="array" ref="M14">SUMPRODUCT((Data!$A$2:$A$26362=M$3)*(Data!$D$2:$D$26362=$A14)*(Data!$G$2:$G$26362))</f>
        <v>14606</v>
      </c>
      <c r="N14" s="45" cm="1">
        <f t="array" ref="N14">SUMPRODUCT((Data!$A$2:$A$26362=N$3)*(Data!$D$2:$D$26362=$A14)*(Data!$G$2:$G$26362))</f>
        <v>14729</v>
      </c>
      <c r="O14" s="45" cm="1">
        <f t="array" ref="O14">SUMPRODUCT((Data!$A$2:$A$26362=O$3)*(Data!$D$2:$D$26362=$A14)*(Data!$G$2:$G$26362))</f>
        <v>11260</v>
      </c>
      <c r="P14" s="45" cm="1">
        <f t="array" ref="P14">SUMPRODUCT((Data!$A$2:$A$26362=P$3)*(Data!$D$2:$D$26362=$A14)*(Data!$G$2:$G$26362))</f>
        <v>14454</v>
      </c>
      <c r="Q14" s="45" cm="1">
        <f t="array" ref="Q14">SUMPRODUCT((Data!$A$2:$A$26362=Q$3)*(Data!$D$2:$D$26362=$A14)*(Data!$G$2:$G$26362))</f>
        <v>15517</v>
      </c>
      <c r="R14" s="45" cm="1">
        <f t="array" ref="R14">SUMPRODUCT((Data!$A$2:$A$26362=R$3)*(Data!$D$2:$D$26362=$A14)*(Data!$G$2:$G$26362))</f>
        <v>15577</v>
      </c>
      <c r="S14" s="45" cm="1">
        <f t="array" ref="S14">SUMPRODUCT((Data!$A$2:$A$26362=S$3)*(Data!$D$2:$D$26362=$A14)*(Data!$G$2:$G$26362))</f>
        <v>14240</v>
      </c>
      <c r="T14" s="45" cm="1">
        <f t="array" ref="T14">SUMPRODUCT((Data!$B$2:$B$26362=T$3)*(Data!$D$2:$D$26362=$A14)*(Data!$G$2:$G$26362))</f>
        <v>14714</v>
      </c>
      <c r="U14" s="45" cm="1">
        <f t="array" ref="U14">SUMPRODUCT((Data!$B$2:$B$26362=U$3)*(Data!$D$2:$D$26362=$A14)*(Data!$G$2:$G$26362))</f>
        <v>13598</v>
      </c>
      <c r="V14" s="45"/>
      <c r="W14" s="45"/>
      <c r="X14" s="45"/>
      <c r="Y14" s="45"/>
    </row>
    <row r="15" spans="1:25" x14ac:dyDescent="0.2">
      <c r="A15" s="45">
        <v>21</v>
      </c>
      <c r="B15" s="45" t="s">
        <v>102</v>
      </c>
      <c r="C15" s="45" t="s">
        <v>103</v>
      </c>
      <c r="D15" s="45" t="s">
        <v>37</v>
      </c>
      <c r="E15" s="45" cm="1">
        <f t="array" ref="E15">SUMPRODUCT((Data!$A$2:$A$26362=E$3)*(Data!$D$2:$D$26362=$A15)*(Data!$G$2:$G$26362))</f>
        <v>8800</v>
      </c>
      <c r="F15" s="45" cm="1">
        <f t="array" ref="F15">SUMPRODUCT((Data!$A$2:$A$26362=F$3)*(Data!$D$2:$D$26362=$A15)*(Data!$G$2:$G$26362))</f>
        <v>7776</v>
      </c>
      <c r="G15" s="45" cm="1">
        <f t="array" ref="G15">SUMPRODUCT((Data!$A$2:$A$26362=G$3)*(Data!$D$2:$D$26362=$A15)*(Data!$G$2:$G$26362))</f>
        <v>7449</v>
      </c>
      <c r="H15" s="45" cm="1">
        <f t="array" ref="H15">SUMPRODUCT((Data!$A$2:$A$26362=H$3)*(Data!$D$2:$D$26362=$A15)*(Data!$G$2:$G$26362))</f>
        <v>7244</v>
      </c>
      <c r="I15" s="45" cm="1">
        <f t="array" ref="I15">SUMPRODUCT((Data!$A$2:$A$26362=I$3)*(Data!$D$2:$D$26362=$A15)*(Data!$G$2:$G$26362))</f>
        <v>6752</v>
      </c>
      <c r="J15" s="45" cm="1">
        <f t="array" ref="J15">SUMPRODUCT((Data!$A$2:$A$26362=J$3)*(Data!$D$2:$D$26362=$A15)*(Data!$G$2:$G$26362))</f>
        <v>7237</v>
      </c>
      <c r="K15" s="45" cm="1">
        <f t="array" ref="K15">SUMPRODUCT((Data!$A$2:$A$26362=K$3)*(Data!$D$2:$D$26362=$A15)*(Data!$G$2:$G$26362))</f>
        <v>7896</v>
      </c>
      <c r="L15" s="45" cm="1">
        <f t="array" ref="L15">SUMPRODUCT((Data!$A$2:$A$26362=L$3)*(Data!$D$2:$D$26362=$A15)*(Data!$G$2:$G$26362))</f>
        <v>8531</v>
      </c>
      <c r="M15" s="45" cm="1">
        <f t="array" ref="M15">SUMPRODUCT((Data!$A$2:$A$26362=M$3)*(Data!$D$2:$D$26362=$A15)*(Data!$G$2:$G$26362))</f>
        <v>9159</v>
      </c>
      <c r="N15" s="45" cm="1">
        <f t="array" ref="N15">SUMPRODUCT((Data!$A$2:$A$26362=N$3)*(Data!$D$2:$D$26362=$A15)*(Data!$G$2:$G$26362))</f>
        <v>9761</v>
      </c>
      <c r="O15" s="45" cm="1">
        <f t="array" ref="O15">SUMPRODUCT((Data!$A$2:$A$26362=O$3)*(Data!$D$2:$D$26362=$A15)*(Data!$G$2:$G$26362))</f>
        <v>8940</v>
      </c>
      <c r="P15" s="45" cm="1">
        <f t="array" ref="P15">SUMPRODUCT((Data!$A$2:$A$26362=P$3)*(Data!$D$2:$D$26362=$A15)*(Data!$G$2:$G$26362))</f>
        <v>10384</v>
      </c>
      <c r="Q15" s="45" cm="1">
        <f t="array" ref="Q15">SUMPRODUCT((Data!$A$2:$A$26362=Q$3)*(Data!$D$2:$D$26362=$A15)*(Data!$G$2:$G$26362))</f>
        <v>11784</v>
      </c>
      <c r="R15" s="45" cm="1">
        <f t="array" ref="R15">SUMPRODUCT((Data!$A$2:$A$26362=R$3)*(Data!$D$2:$D$26362=$A15)*(Data!$G$2:$G$26362))</f>
        <v>12706</v>
      </c>
      <c r="S15" s="45" cm="1">
        <f t="array" ref="S15">SUMPRODUCT((Data!$A$2:$A$26362=S$3)*(Data!$D$2:$D$26362=$A15)*(Data!$G$2:$G$26362))</f>
        <v>12143</v>
      </c>
      <c r="T15" s="45" cm="1">
        <f t="array" ref="T15">SUMPRODUCT((Data!$B$2:$B$26362=T$3)*(Data!$D$2:$D$26362=$A15)*(Data!$G$2:$G$26362))</f>
        <v>12617</v>
      </c>
      <c r="U15" s="45" cm="1">
        <f t="array" ref="U15">SUMPRODUCT((Data!$B$2:$B$26362=U$3)*(Data!$D$2:$D$26362=$A15)*(Data!$G$2:$G$26362))</f>
        <v>11502</v>
      </c>
      <c r="V15" s="45"/>
      <c r="W15" s="45"/>
      <c r="X15" s="45"/>
      <c r="Y15" s="45"/>
    </row>
    <row r="16" spans="1:25" x14ac:dyDescent="0.2">
      <c r="A16" s="45">
        <v>22</v>
      </c>
      <c r="B16" s="45" t="s">
        <v>102</v>
      </c>
      <c r="C16" s="45" t="s">
        <v>103</v>
      </c>
      <c r="D16" s="45" t="s">
        <v>38</v>
      </c>
      <c r="E16" s="45" cm="1">
        <f t="array" ref="E16">SUMPRODUCT((Data!$A$2:$A$26362=E$3)*(Data!$D$2:$D$26362=$A16)*(Data!$G$2:$G$26362))</f>
        <v>4228</v>
      </c>
      <c r="F16" s="45" cm="1">
        <f t="array" ref="F16">SUMPRODUCT((Data!$A$2:$A$26362=F$3)*(Data!$D$2:$D$26362=$A16)*(Data!$G$2:$G$26362))</f>
        <v>3684</v>
      </c>
      <c r="G16" s="45" cm="1">
        <f t="array" ref="G16">SUMPRODUCT((Data!$A$2:$A$26362=G$3)*(Data!$D$2:$D$26362=$A16)*(Data!$G$2:$G$26362))</f>
        <v>3590</v>
      </c>
      <c r="H16" s="45" cm="1">
        <f t="array" ref="H16">SUMPRODUCT((Data!$A$2:$A$26362=H$3)*(Data!$D$2:$D$26362=$A16)*(Data!$G$2:$G$26362))</f>
        <v>3307</v>
      </c>
      <c r="I16" s="45" cm="1">
        <f t="array" ref="I16">SUMPRODUCT((Data!$A$2:$A$26362=I$3)*(Data!$D$2:$D$26362=$A16)*(Data!$G$2:$G$26362))</f>
        <v>3105</v>
      </c>
      <c r="J16" s="45" cm="1">
        <f t="array" ref="J16">SUMPRODUCT((Data!$A$2:$A$26362=J$3)*(Data!$D$2:$D$26362=$A16)*(Data!$G$2:$G$26362))</f>
        <v>3471</v>
      </c>
      <c r="K16" s="45" cm="1">
        <f t="array" ref="K16">SUMPRODUCT((Data!$A$2:$A$26362=K$3)*(Data!$D$2:$D$26362=$A16)*(Data!$G$2:$G$26362))</f>
        <v>4341</v>
      </c>
      <c r="L16" s="45" cm="1">
        <f t="array" ref="L16">SUMPRODUCT((Data!$A$2:$A$26362=L$3)*(Data!$D$2:$D$26362=$A16)*(Data!$G$2:$G$26362))</f>
        <v>4535</v>
      </c>
      <c r="M16" s="45" cm="1">
        <f t="array" ref="M16">SUMPRODUCT((Data!$A$2:$A$26362=M$3)*(Data!$D$2:$D$26362=$A16)*(Data!$G$2:$G$26362))</f>
        <v>5015</v>
      </c>
      <c r="N16" s="45" cm="1">
        <f t="array" ref="N16">SUMPRODUCT((Data!$A$2:$A$26362=N$3)*(Data!$D$2:$D$26362=$A16)*(Data!$G$2:$G$26362))</f>
        <v>5439</v>
      </c>
      <c r="O16" s="45" cm="1">
        <f t="array" ref="O16">SUMPRODUCT((Data!$A$2:$A$26362=O$3)*(Data!$D$2:$D$26362=$A16)*(Data!$G$2:$G$26362))</f>
        <v>4872</v>
      </c>
      <c r="P16" s="45" cm="1">
        <f t="array" ref="P16">SUMPRODUCT((Data!$A$2:$A$26362=P$3)*(Data!$D$2:$D$26362=$A16)*(Data!$G$2:$G$26362))</f>
        <v>6165</v>
      </c>
      <c r="Q16" s="45" cm="1">
        <f t="array" ref="Q16">SUMPRODUCT((Data!$A$2:$A$26362=Q$3)*(Data!$D$2:$D$26362=$A16)*(Data!$G$2:$G$26362))</f>
        <v>7467</v>
      </c>
      <c r="R16" s="45" cm="1">
        <f t="array" ref="R16">SUMPRODUCT((Data!$A$2:$A$26362=R$3)*(Data!$D$2:$D$26362=$A16)*(Data!$G$2:$G$26362))</f>
        <v>8317</v>
      </c>
      <c r="S16" s="45" cm="1">
        <f t="array" ref="S16">SUMPRODUCT((Data!$A$2:$A$26362=S$3)*(Data!$D$2:$D$26362=$A16)*(Data!$G$2:$G$26362))</f>
        <v>8431</v>
      </c>
      <c r="T16" s="45" cm="1">
        <f t="array" ref="T16">SUMPRODUCT((Data!$B$2:$B$26362=T$3)*(Data!$D$2:$D$26362=$A16)*(Data!$G$2:$G$26362))</f>
        <v>8523</v>
      </c>
      <c r="U16" s="45" cm="1">
        <f t="array" ref="U16">SUMPRODUCT((Data!$B$2:$B$26362=U$3)*(Data!$D$2:$D$26362=$A16)*(Data!$G$2:$G$26362))</f>
        <v>8292</v>
      </c>
      <c r="V16" s="45"/>
      <c r="W16" s="45"/>
      <c r="X16" s="45"/>
      <c r="Y16" s="45"/>
    </row>
    <row r="17" spans="1:25" ht="15" customHeight="1" x14ac:dyDescent="0.2">
      <c r="A17" s="45">
        <v>23</v>
      </c>
      <c r="B17" s="45" t="s">
        <v>102</v>
      </c>
      <c r="C17" s="45" t="s">
        <v>103</v>
      </c>
      <c r="D17" s="45" t="s">
        <v>39</v>
      </c>
      <c r="E17" s="48" cm="1">
        <f t="array" ref="E17">SUMPRODUCT((Data!$A$2:$A$26362=E$3)*(Data!$D$2:$D$26362=$A17)*(Data!$G$2:$G$26362))</f>
        <v>35025</v>
      </c>
      <c r="F17" s="48" cm="1">
        <f t="array" ref="F17">SUMPRODUCT((Data!$A$2:$A$26362=F$3)*(Data!$D$2:$D$26362=$A17)*(Data!$G$2:$G$26362))</f>
        <v>34849</v>
      </c>
      <c r="G17" s="48" cm="1">
        <f t="array" ref="G17">SUMPRODUCT((Data!$A$2:$A$26362=G$3)*(Data!$D$2:$D$26362=$A17)*(Data!$G$2:$G$26362))</f>
        <v>33955</v>
      </c>
      <c r="H17" s="48" cm="1">
        <f t="array" ref="H17">SUMPRODUCT((Data!$A$2:$A$26362=H$3)*(Data!$D$2:$D$26362=$A17)*(Data!$G$2:$G$26362))</f>
        <v>34115</v>
      </c>
      <c r="I17" s="48" cm="1">
        <f t="array" ref="I17">SUMPRODUCT((Data!$A$2:$A$26362=I$3)*(Data!$D$2:$D$26362=$A17)*(Data!$G$2:$G$26362))</f>
        <v>32935</v>
      </c>
      <c r="J17" s="48" cm="1">
        <f t="array" ref="J17">SUMPRODUCT((Data!$A$2:$A$26362=J$3)*(Data!$D$2:$D$26362=$A17)*(Data!$G$2:$G$26362))</f>
        <v>33191</v>
      </c>
      <c r="K17" s="48" cm="1">
        <f t="array" ref="K17">SUMPRODUCT((Data!$A$2:$A$26362=K$3)*(Data!$D$2:$D$26362=$A17)*(Data!$G$2:$G$26362))</f>
        <v>34197</v>
      </c>
      <c r="L17" s="48" cm="1">
        <f t="array" ref="L17">SUMPRODUCT((Data!$A$2:$A$26362=L$3)*(Data!$D$2:$D$26362=$A17)*(Data!$G$2:$G$26362))</f>
        <v>33901</v>
      </c>
      <c r="M17" s="48" cm="1">
        <f t="array" ref="M17">SUMPRODUCT((Data!$A$2:$A$26362=M$3)*(Data!$D$2:$D$26362=$A17)*(Data!$G$2:$G$26362))</f>
        <v>34656</v>
      </c>
      <c r="N17" s="48" cm="1">
        <f t="array" ref="N17">SUMPRODUCT((Data!$A$2:$A$26362=N$3)*(Data!$D$2:$D$26362=$A17)*(Data!$G$2:$G$26362))</f>
        <v>36595</v>
      </c>
      <c r="O17" s="48" cm="1">
        <f t="array" ref="O17">SUMPRODUCT((Data!$A$2:$A$26362=O$3)*(Data!$D$2:$D$26362=$A17)*(Data!$G$2:$G$26362))</f>
        <v>35314</v>
      </c>
      <c r="P17" s="48" cm="1">
        <f t="array" ref="P17">SUMPRODUCT((Data!$A$2:$A$26362=P$3)*(Data!$D$2:$D$26362=$A17)*(Data!$G$2:$G$26362))</f>
        <v>38898</v>
      </c>
      <c r="Q17" s="48" cm="1">
        <f t="array" ref="Q17">SUMPRODUCT((Data!$A$2:$A$26362=Q$3)*(Data!$D$2:$D$26362=$A17)*(Data!$G$2:$G$26362))</f>
        <v>42954</v>
      </c>
      <c r="R17" s="48" cm="1">
        <f t="array" ref="R17">SUMPRODUCT((Data!$A$2:$A$26362=R$3)*(Data!$D$2:$D$26362=$A17)*(Data!$G$2:$G$26362))</f>
        <v>46523</v>
      </c>
      <c r="S17" s="48" cm="1">
        <f t="array" ref="S17">SUMPRODUCT((Data!$A$2:$A$26362=S$3)*(Data!$D$2:$D$26362=$A17)*(Data!$G$2:$G$26362))</f>
        <v>45248</v>
      </c>
      <c r="T17" s="48" cm="1">
        <f t="array" ref="T17">SUMPRODUCT((Data!$B$2:$B$26362=T$3)*(Data!$D$2:$D$26362=$A17)*(Data!$G$2:$G$26362))</f>
        <v>45819</v>
      </c>
      <c r="U17" s="48" cm="1">
        <f t="array" ref="U17">SUMPRODUCT((Data!$B$2:$B$26362=U$3)*(Data!$D$2:$D$26362=$A17)*(Data!$G$2:$G$26362))</f>
        <v>45223</v>
      </c>
      <c r="V17" s="55"/>
      <c r="W17" s="55"/>
      <c r="X17" s="55"/>
      <c r="Y17" s="55"/>
    </row>
    <row r="18" spans="1:25" x14ac:dyDescent="0.2">
      <c r="A18" s="45">
        <v>24</v>
      </c>
      <c r="B18" s="45" t="s">
        <v>102</v>
      </c>
      <c r="C18" s="45" t="s">
        <v>103</v>
      </c>
      <c r="D18" s="45" t="s">
        <v>64</v>
      </c>
      <c r="E18" s="49" t="s">
        <v>100</v>
      </c>
      <c r="F18" s="49" t="s">
        <v>100</v>
      </c>
      <c r="G18" s="45" cm="1">
        <f t="array" ref="G18">SUMPRODUCT((Data!$A$2:$A$26362=G$3)*(Data!$D$2:$D$26362=$A18)*(Data!$G$2:$G$26362))</f>
        <v>3185</v>
      </c>
      <c r="H18" s="45" cm="1">
        <f t="array" ref="H18">SUMPRODUCT((Data!$A$2:$A$26362=H$3)*(Data!$D$2:$D$26362=$A18)*(Data!$G$2:$G$26362))</f>
        <v>3592</v>
      </c>
      <c r="I18" s="45" cm="1">
        <f t="array" ref="I18">SUMPRODUCT((Data!$A$2:$A$26362=I$3)*(Data!$D$2:$D$26362=$A18)*(Data!$G$2:$G$26362))</f>
        <v>3359</v>
      </c>
      <c r="J18" s="45" cm="1">
        <f t="array" ref="J18">SUMPRODUCT((Data!$A$2:$A$26362=J$3)*(Data!$D$2:$D$26362=$A18)*(Data!$G$2:$G$26362))</f>
        <v>3516</v>
      </c>
      <c r="K18" s="45" cm="1">
        <f t="array" ref="K18">SUMPRODUCT((Data!$A$2:$A$26362=K$3)*(Data!$D$2:$D$26362=$A18)*(Data!$G$2:$G$26362))</f>
        <v>3614</v>
      </c>
      <c r="L18" s="45" cm="1">
        <f t="array" ref="L18">SUMPRODUCT((Data!$A$2:$A$26362=L$3)*(Data!$D$2:$D$26362=$A18)*(Data!$G$2:$G$26362))</f>
        <v>3829</v>
      </c>
      <c r="M18" s="45" cm="1">
        <f t="array" ref="M18">SUMPRODUCT((Data!$A$2:$A$26362=M$3)*(Data!$D$2:$D$26362=$A18)*(Data!$G$2:$G$26362))</f>
        <v>3785</v>
      </c>
      <c r="N18" s="45" cm="1">
        <f t="array" ref="N18">SUMPRODUCT((Data!$A$2:$A$26362=N$3)*(Data!$D$2:$D$26362=$A18)*(Data!$G$2:$G$26362))</f>
        <v>4024</v>
      </c>
      <c r="O18" s="45" cm="1">
        <f t="array" ref="O18">SUMPRODUCT((Data!$A$2:$A$26362=O$3)*(Data!$D$2:$D$26362=$A18)*(Data!$G$2:$G$26362))</f>
        <v>3279</v>
      </c>
      <c r="P18" s="45" cm="1">
        <f t="array" ref="P18">SUMPRODUCT((Data!$A$2:$A$26362=P$3)*(Data!$D$2:$D$26362=$A18)*(Data!$G$2:$G$26362))</f>
        <v>4008</v>
      </c>
      <c r="Q18" s="45" cm="1">
        <f t="array" ref="Q18">SUMPRODUCT((Data!$A$2:$A$26362=Q$3)*(Data!$D$2:$D$26362=$A18)*(Data!$G$2:$G$26362))</f>
        <v>4446</v>
      </c>
      <c r="R18" s="45" cm="1">
        <f t="array" ref="R18">SUMPRODUCT((Data!$A$2:$A$26362=R$3)*(Data!$D$2:$D$26362=$A18)*(Data!$G$2:$G$26362))</f>
        <v>4872</v>
      </c>
      <c r="S18" s="45" cm="1">
        <f t="array" ref="S18">SUMPRODUCT((Data!$A$2:$A$26362=S$3)*(Data!$D$2:$D$26362=$A18)*(Data!$G$2:$G$26362))</f>
        <v>4519</v>
      </c>
      <c r="T18" s="45" cm="1">
        <f t="array" ref="T18">SUMPRODUCT((Data!$B$2:$B$26362=T$3)*(Data!$D$2:$D$26362=$A18)*(Data!$G$2:$G$26362))</f>
        <v>4697</v>
      </c>
      <c r="U18" s="45" cm="1">
        <f t="array" ref="U18">SUMPRODUCT((Data!$B$2:$B$26362=U$3)*(Data!$D$2:$D$26362=$A18)*(Data!$G$2:$G$26362))</f>
        <v>4534</v>
      </c>
      <c r="V18" s="45"/>
      <c r="W18" s="45"/>
      <c r="X18" s="45"/>
      <c r="Y18" s="45"/>
    </row>
    <row r="19" spans="1:25" x14ac:dyDescent="0.2">
      <c r="A19" s="45"/>
      <c r="B19" s="45" t="s">
        <v>102</v>
      </c>
      <c r="C19" s="45" t="s">
        <v>104</v>
      </c>
      <c r="D19" s="45" t="s">
        <v>97</v>
      </c>
      <c r="E19" s="49" t="s">
        <v>100</v>
      </c>
      <c r="F19" s="49" t="s">
        <v>100</v>
      </c>
      <c r="G19" s="45">
        <f t="shared" ref="G19:P19" si="3">SUM(G20:G21)</f>
        <v>108</v>
      </c>
      <c r="H19" s="45">
        <f t="shared" si="3"/>
        <v>162</v>
      </c>
      <c r="I19" s="45">
        <f t="shared" si="3"/>
        <v>162</v>
      </c>
      <c r="J19" s="45">
        <f t="shared" si="3"/>
        <v>138</v>
      </c>
      <c r="K19" s="45">
        <f t="shared" si="3"/>
        <v>151</v>
      </c>
      <c r="L19" s="45">
        <f t="shared" si="3"/>
        <v>156</v>
      </c>
      <c r="M19" s="45">
        <f t="shared" si="3"/>
        <v>143</v>
      </c>
      <c r="N19" s="45">
        <f t="shared" si="3"/>
        <v>171</v>
      </c>
      <c r="O19" s="45">
        <f t="shared" si="3"/>
        <v>174</v>
      </c>
      <c r="P19" s="45">
        <f t="shared" si="3"/>
        <v>172</v>
      </c>
      <c r="Q19" s="45">
        <f t="shared" ref="Q19:U19" si="4">SUM(Q20:Q21)</f>
        <v>170</v>
      </c>
      <c r="R19" s="45">
        <f t="shared" si="4"/>
        <v>203</v>
      </c>
      <c r="S19" s="45">
        <f t="shared" ref="S19" si="5">SUM(S20:S21)</f>
        <v>168</v>
      </c>
      <c r="T19" s="45">
        <f t="shared" si="4"/>
        <v>185</v>
      </c>
      <c r="U19" s="45">
        <f t="shared" si="4"/>
        <v>143</v>
      </c>
      <c r="V19" s="45"/>
      <c r="W19" s="45"/>
      <c r="X19" s="45"/>
      <c r="Y19" s="45"/>
    </row>
    <row r="20" spans="1:25" x14ac:dyDescent="0.2">
      <c r="A20" s="45">
        <v>25</v>
      </c>
      <c r="B20" s="45" t="s">
        <v>102</v>
      </c>
      <c r="C20" s="45" t="s">
        <v>104</v>
      </c>
      <c r="D20" s="45" t="s">
        <v>35</v>
      </c>
      <c r="E20" s="49" t="s">
        <v>100</v>
      </c>
      <c r="F20" s="49" t="s">
        <v>100</v>
      </c>
      <c r="G20" s="45" cm="1">
        <f t="array" ref="G20">SUMPRODUCT((Data!$A$2:$A$26362=G$3)*(Data!$D$2:$D$26362=$A20)*(Data!$G$2:$G$26362))</f>
        <v>108</v>
      </c>
      <c r="H20" s="45" cm="1">
        <f t="array" ref="H20">SUMPRODUCT((Data!$A$2:$A$26362=H$3)*(Data!$D$2:$D$26362=$A20)*(Data!$G$2:$G$26362))</f>
        <v>128</v>
      </c>
      <c r="I20" s="45" cm="1">
        <f t="array" ref="I20">SUMPRODUCT((Data!$A$2:$A$26362=I$3)*(Data!$D$2:$D$26362=$A20)*(Data!$G$2:$G$26362))</f>
        <v>126</v>
      </c>
      <c r="J20" s="45" cm="1">
        <f t="array" ref="J20">SUMPRODUCT((Data!$A$2:$A$26362=J$3)*(Data!$D$2:$D$26362=$A20)*(Data!$G$2:$G$26362))</f>
        <v>104</v>
      </c>
      <c r="K20" s="45" cm="1">
        <f t="array" ref="K20">SUMPRODUCT((Data!$A$2:$A$26362=K$3)*(Data!$D$2:$D$26362=$A20)*(Data!$G$2:$G$26362))</f>
        <v>120</v>
      </c>
      <c r="L20" s="45" cm="1">
        <f t="array" ref="L20">SUMPRODUCT((Data!$A$2:$A$26362=L$3)*(Data!$D$2:$D$26362=$A20)*(Data!$G$2:$G$26362))</f>
        <v>130</v>
      </c>
      <c r="M20" s="45" cm="1">
        <f t="array" ref="M20">SUMPRODUCT((Data!$A$2:$A$26362=M$3)*(Data!$D$2:$D$26362=$A20)*(Data!$G$2:$G$26362))</f>
        <v>111</v>
      </c>
      <c r="N20" s="45" cm="1">
        <f t="array" ref="N20">SUMPRODUCT((Data!$A$2:$A$26362=N$3)*(Data!$D$2:$D$26362=$A20)*(Data!$G$2:$G$26362))</f>
        <v>128</v>
      </c>
      <c r="O20" s="45" cm="1">
        <f t="array" ref="O20">SUMPRODUCT((Data!$A$2:$A$26362=O$3)*(Data!$D$2:$D$26362=$A20)*(Data!$G$2:$G$26362))</f>
        <v>137</v>
      </c>
      <c r="P20" s="45" cm="1">
        <f t="array" ref="P20">SUMPRODUCT((Data!$A$2:$A$26362=P$3)*(Data!$D$2:$D$26362=$A20)*(Data!$G$2:$G$26362))</f>
        <v>130</v>
      </c>
      <c r="Q20" s="45" cm="1">
        <f t="array" ref="Q20">SUMPRODUCT((Data!$A$2:$A$26362=Q$3)*(Data!$D$2:$D$26362=$A20)*(Data!$G$2:$G$26362))</f>
        <v>134</v>
      </c>
      <c r="R20" s="45" cm="1">
        <f t="array" ref="R20">SUMPRODUCT((Data!$A$2:$A$26362=R$3)*(Data!$D$2:$D$26362=$A20)*(Data!$G$2:$G$26362))</f>
        <v>148</v>
      </c>
      <c r="S20" s="45" cm="1">
        <f t="array" ref="S20">SUMPRODUCT((Data!$A$2:$A$26362=S$3)*(Data!$D$2:$D$26362=$A20)*(Data!$G$2:$G$26362))</f>
        <v>119</v>
      </c>
      <c r="T20" s="45" cm="1">
        <f t="array" ref="T20">SUMPRODUCT((Data!$B$2:$B$26362=T$3)*(Data!$D$2:$D$26362=$A20)*(Data!$G$2:$G$26362))</f>
        <v>132</v>
      </c>
      <c r="U20" s="45" cm="1">
        <f t="array" ref="U20">SUMPRODUCT((Data!$B$2:$B$26362=U$3)*(Data!$D$2:$D$26362=$A20)*(Data!$G$2:$G$26362))</f>
        <v>98</v>
      </c>
      <c r="V20" s="45"/>
      <c r="W20" s="45"/>
      <c r="X20" s="45"/>
      <c r="Y20" s="45"/>
    </row>
    <row r="21" spans="1:25" ht="15" customHeight="1" x14ac:dyDescent="0.2">
      <c r="A21" s="45">
        <v>26</v>
      </c>
      <c r="B21" s="45" t="s">
        <v>102</v>
      </c>
      <c r="C21" s="45" t="s">
        <v>104</v>
      </c>
      <c r="D21" s="45" t="s">
        <v>64</v>
      </c>
      <c r="E21" s="49" t="s">
        <v>100</v>
      </c>
      <c r="F21" s="49" t="s">
        <v>100</v>
      </c>
      <c r="G21" s="49" t="s">
        <v>100</v>
      </c>
      <c r="H21" s="48" cm="1">
        <f t="array" ref="H21">SUMPRODUCT((Data!$A$2:$A$26362=H$3)*(Data!$D$2:$D$26362=$A21)*(Data!$G$2:$G$26362))</f>
        <v>34</v>
      </c>
      <c r="I21" s="48" cm="1">
        <f t="array" ref="I21">SUMPRODUCT((Data!$A$2:$A$26362=I$3)*(Data!$D$2:$D$26362=$A21)*(Data!$G$2:$G$26362))</f>
        <v>36</v>
      </c>
      <c r="J21" s="48" cm="1">
        <f t="array" ref="J21">SUMPRODUCT((Data!$A$2:$A$26362=J$3)*(Data!$D$2:$D$26362=$A21)*(Data!$G$2:$G$26362))</f>
        <v>34</v>
      </c>
      <c r="K21" s="48" cm="1">
        <f t="array" ref="K21">SUMPRODUCT((Data!$A$2:$A$26362=K$3)*(Data!$D$2:$D$26362=$A21)*(Data!$G$2:$G$26362))</f>
        <v>31</v>
      </c>
      <c r="L21" s="48" cm="1">
        <f t="array" ref="L21">SUMPRODUCT((Data!$A$2:$A$26362=L$3)*(Data!$D$2:$D$26362=$A21)*(Data!$G$2:$G$26362))</f>
        <v>26</v>
      </c>
      <c r="M21" s="48" cm="1">
        <f t="array" ref="M21">SUMPRODUCT((Data!$A$2:$A$26362=M$3)*(Data!$D$2:$D$26362=$A21)*(Data!$G$2:$G$26362))</f>
        <v>32</v>
      </c>
      <c r="N21" s="48" cm="1">
        <f t="array" ref="N21">SUMPRODUCT((Data!$A$2:$A$26362=N$3)*(Data!$D$2:$D$26362=$A21)*(Data!$G$2:$G$26362))</f>
        <v>43</v>
      </c>
      <c r="O21" s="48" cm="1">
        <f t="array" ref="O21">SUMPRODUCT((Data!$A$2:$A$26362=O$3)*(Data!$D$2:$D$26362=$A21)*(Data!$G$2:$G$26362))</f>
        <v>37</v>
      </c>
      <c r="P21" s="48" cm="1">
        <f t="array" ref="P21">SUMPRODUCT((Data!$A$2:$A$26362=P$3)*(Data!$D$2:$D$26362=$A21)*(Data!$G$2:$G$26362))</f>
        <v>42</v>
      </c>
      <c r="Q21" s="48" cm="1">
        <f t="array" ref="Q21">SUMPRODUCT((Data!$A$2:$A$26362=Q$3)*(Data!$D$2:$D$26362=$A21)*(Data!$G$2:$G$26362))</f>
        <v>36</v>
      </c>
      <c r="R21" s="48" cm="1">
        <f t="array" ref="R21">SUMPRODUCT((Data!$A$2:$A$26362=R$3)*(Data!$D$2:$D$26362=$A21)*(Data!$G$2:$G$26362))</f>
        <v>55</v>
      </c>
      <c r="S21" s="48" cm="1">
        <f t="array" ref="S21">SUMPRODUCT((Data!$A$2:$A$26362=S$3)*(Data!$D$2:$D$26362=$A21)*(Data!$G$2:$G$26362))</f>
        <v>49</v>
      </c>
      <c r="T21" s="48" cm="1">
        <f t="array" ref="T21">SUMPRODUCT((Data!$B$2:$B$26362=T$3)*(Data!$D$2:$D$26362=$A21)*(Data!$G$2:$G$26362))</f>
        <v>53</v>
      </c>
      <c r="U21" s="48" cm="1">
        <f t="array" ref="U21">SUMPRODUCT((Data!$B$2:$B$26362=U$3)*(Data!$D$2:$D$26362=$A21)*(Data!$G$2:$G$26362))</f>
        <v>45</v>
      </c>
      <c r="V21" s="55"/>
      <c r="W21" s="55"/>
      <c r="X21" s="55"/>
      <c r="Y21" s="55"/>
    </row>
    <row r="22" spans="1:25" ht="15" customHeight="1" x14ac:dyDescent="0.2">
      <c r="A22" s="45"/>
      <c r="B22" s="45" t="s">
        <v>102</v>
      </c>
      <c r="C22" s="45" t="s">
        <v>105</v>
      </c>
      <c r="D22" s="45" t="s">
        <v>97</v>
      </c>
      <c r="E22" s="45">
        <f t="shared" ref="E22" si="6">SUM(E23:E29)</f>
        <v>38511</v>
      </c>
      <c r="F22" s="45">
        <f t="shared" ref="F22:P22" si="7">SUM(F23:F29)</f>
        <v>34548</v>
      </c>
      <c r="G22" s="45">
        <f t="shared" si="7"/>
        <v>34393</v>
      </c>
      <c r="H22" s="45">
        <f t="shared" si="7"/>
        <v>32276</v>
      </c>
      <c r="I22" s="45">
        <f t="shared" si="7"/>
        <v>32731</v>
      </c>
      <c r="J22" s="45">
        <f t="shared" si="7"/>
        <v>31943</v>
      </c>
      <c r="K22" s="45">
        <f t="shared" si="7"/>
        <v>34590</v>
      </c>
      <c r="L22" s="45">
        <f t="shared" si="7"/>
        <v>34648</v>
      </c>
      <c r="M22" s="45">
        <f t="shared" si="7"/>
        <v>32949</v>
      </c>
      <c r="N22" s="45">
        <f t="shared" si="7"/>
        <v>35093</v>
      </c>
      <c r="O22" s="45">
        <f t="shared" si="7"/>
        <v>30590</v>
      </c>
      <c r="P22" s="45">
        <f t="shared" si="7"/>
        <v>33317</v>
      </c>
      <c r="Q22" s="45">
        <f t="shared" ref="Q22:U22" si="8">SUM(Q23:Q29)</f>
        <v>33124</v>
      </c>
      <c r="R22" s="45">
        <f t="shared" si="8"/>
        <v>37126</v>
      </c>
      <c r="S22" s="45">
        <f t="shared" ref="S22" si="9">SUM(S23:S29)</f>
        <v>36631</v>
      </c>
      <c r="T22" s="45">
        <f t="shared" si="8"/>
        <v>37263</v>
      </c>
      <c r="U22" s="45">
        <f t="shared" si="8"/>
        <v>34621</v>
      </c>
      <c r="V22" s="55"/>
      <c r="W22" s="55"/>
      <c r="X22" s="55"/>
      <c r="Y22" s="55"/>
    </row>
    <row r="23" spans="1:25" x14ac:dyDescent="0.2">
      <c r="A23" s="45">
        <v>30</v>
      </c>
      <c r="B23" s="45" t="s">
        <v>102</v>
      </c>
      <c r="C23" s="45" t="s">
        <v>105</v>
      </c>
      <c r="D23" s="45" t="s">
        <v>40</v>
      </c>
      <c r="E23" s="45" cm="1">
        <f t="array" ref="E23">SUMPRODUCT((Data!$A$2:$A$26362=E$3)*(Data!$D$2:$D$26362=$A23)*(Data!$G$2:$G$26362))</f>
        <v>2427</v>
      </c>
      <c r="F23" s="45" cm="1">
        <f t="array" ref="F23">SUMPRODUCT((Data!$A$2:$A$26362=F$3)*(Data!$D$2:$D$26362=$A23)*(Data!$G$2:$G$26362))</f>
        <v>2098</v>
      </c>
      <c r="G23" s="45" cm="1">
        <f t="array" ref="G23">SUMPRODUCT((Data!$A$2:$A$26362=G$3)*(Data!$D$2:$D$26362=$A23)*(Data!$G$2:$G$26362))</f>
        <v>1481</v>
      </c>
      <c r="H23" s="45" cm="1">
        <f t="array" ref="H23">SUMPRODUCT((Data!$A$2:$A$26362=H$3)*(Data!$D$2:$D$26362=$A23)*(Data!$G$2:$G$26362))</f>
        <v>1252</v>
      </c>
      <c r="I23" s="45" cm="1">
        <f t="array" ref="I23">SUMPRODUCT((Data!$A$2:$A$26362=I$3)*(Data!$D$2:$D$26362=$A23)*(Data!$G$2:$G$26362))</f>
        <v>1244</v>
      </c>
      <c r="J23" s="45" cm="1">
        <f t="array" ref="J23">SUMPRODUCT((Data!$A$2:$A$26362=J$3)*(Data!$D$2:$D$26362=$A23)*(Data!$G$2:$G$26362))</f>
        <v>1345</v>
      </c>
      <c r="K23" s="45" cm="1">
        <f t="array" ref="K23">SUMPRODUCT((Data!$A$2:$A$26362=K$3)*(Data!$D$2:$D$26362=$A23)*(Data!$G$2:$G$26362))</f>
        <v>1432</v>
      </c>
      <c r="L23" s="45" cm="1">
        <f t="array" ref="L23">SUMPRODUCT((Data!$A$2:$A$26362=L$3)*(Data!$D$2:$D$26362=$A23)*(Data!$G$2:$G$26362))</f>
        <v>1381</v>
      </c>
      <c r="M23" s="45" cm="1">
        <f t="array" ref="M23">SUMPRODUCT((Data!$A$2:$A$26362=M$3)*(Data!$D$2:$D$26362=$A23)*(Data!$G$2:$G$26362))</f>
        <v>1465</v>
      </c>
      <c r="N23" s="45" cm="1">
        <f t="array" ref="N23">SUMPRODUCT((Data!$A$2:$A$26362=N$3)*(Data!$D$2:$D$26362=$A23)*(Data!$G$2:$G$26362))</f>
        <v>1576</v>
      </c>
      <c r="O23" s="45" cm="1">
        <f t="array" ref="O23">SUMPRODUCT((Data!$A$2:$A$26362=O$3)*(Data!$D$2:$D$26362=$A23)*(Data!$G$2:$G$26362))</f>
        <v>1433</v>
      </c>
      <c r="P23" s="45" cm="1">
        <f t="array" ref="P23">SUMPRODUCT((Data!$A$2:$A$26362=P$3)*(Data!$D$2:$D$26362=$A23)*(Data!$G$2:$G$26362))</f>
        <v>1635</v>
      </c>
      <c r="Q23" s="45" cm="1">
        <f t="array" ref="Q23">SUMPRODUCT((Data!$A$2:$A$26362=Q$3)*(Data!$D$2:$D$26362=$A23)*(Data!$G$2:$G$26362))</f>
        <v>1772</v>
      </c>
      <c r="R23" s="45" cm="1">
        <f t="array" ref="R23">SUMPRODUCT((Data!$A$2:$A$26362=R$3)*(Data!$D$2:$D$26362=$A23)*(Data!$G$2:$G$26362))</f>
        <v>2009</v>
      </c>
      <c r="S23" s="45" cm="1">
        <f t="array" ref="S23">SUMPRODUCT((Data!$A$2:$A$26362=S$3)*(Data!$D$2:$D$26362=$A23)*(Data!$G$2:$G$26362))</f>
        <v>1937</v>
      </c>
      <c r="T23" s="45" cm="1">
        <f t="array" ref="T23">SUMPRODUCT((Data!$B$2:$B$26362=T$3)*(Data!$D$2:$D$26362=$A23)*(Data!$G$2:$G$26362))</f>
        <v>1995</v>
      </c>
      <c r="U23" s="45" cm="1">
        <f t="array" ref="U23">SUMPRODUCT((Data!$B$2:$B$26362=U$3)*(Data!$D$2:$D$26362=$A23)*(Data!$G$2:$G$26362))</f>
        <v>1805</v>
      </c>
      <c r="V23" s="45"/>
      <c r="W23" s="45"/>
      <c r="X23" s="45"/>
      <c r="Y23" s="45"/>
    </row>
    <row r="24" spans="1:25" x14ac:dyDescent="0.2">
      <c r="A24" s="45">
        <v>31</v>
      </c>
      <c r="B24" s="45" t="s">
        <v>102</v>
      </c>
      <c r="C24" s="45" t="s">
        <v>105</v>
      </c>
      <c r="D24" s="45" t="s">
        <v>41</v>
      </c>
      <c r="E24" s="45" cm="1">
        <f t="array" ref="E24">SUMPRODUCT((Data!$A$2:$A$26362=E$3)*(Data!$D$2:$D$26362=$A24)*(Data!$G$2:$G$26362))</f>
        <v>32970</v>
      </c>
      <c r="F24" s="45" cm="1">
        <f t="array" ref="F24">SUMPRODUCT((Data!$A$2:$A$26362=F$3)*(Data!$D$2:$D$26362=$A24)*(Data!$G$2:$G$26362))</f>
        <v>30066</v>
      </c>
      <c r="G24" s="45" cm="1">
        <f t="array" ref="G24">SUMPRODUCT((Data!$A$2:$A$26362=G$3)*(Data!$D$2:$D$26362=$A24)*(Data!$G$2:$G$26362))</f>
        <v>28697</v>
      </c>
      <c r="H24" s="45" cm="1">
        <f t="array" ref="H24">SUMPRODUCT((Data!$A$2:$A$26362=H$3)*(Data!$D$2:$D$26362=$A24)*(Data!$G$2:$G$26362))</f>
        <v>27009</v>
      </c>
      <c r="I24" s="45" cm="1">
        <f t="array" ref="I24">SUMPRODUCT((Data!$A$2:$A$26362=I$3)*(Data!$D$2:$D$26362=$A24)*(Data!$G$2:$G$26362))</f>
        <v>27862</v>
      </c>
      <c r="J24" s="45" cm="1">
        <f t="array" ref="J24">SUMPRODUCT((Data!$A$2:$A$26362=J$3)*(Data!$D$2:$D$26362=$A24)*(Data!$G$2:$G$26362))</f>
        <v>26939</v>
      </c>
      <c r="K24" s="45" cm="1">
        <f t="array" ref="K24">SUMPRODUCT((Data!$A$2:$A$26362=K$3)*(Data!$D$2:$D$26362=$A24)*(Data!$G$2:$G$26362))</f>
        <v>29413</v>
      </c>
      <c r="L24" s="45" cm="1">
        <f t="array" ref="L24">SUMPRODUCT((Data!$A$2:$A$26362=L$3)*(Data!$D$2:$D$26362=$A24)*(Data!$G$2:$G$26362))</f>
        <v>29371</v>
      </c>
      <c r="M24" s="45" cm="1">
        <f t="array" ref="M24">SUMPRODUCT((Data!$A$2:$A$26362=M$3)*(Data!$D$2:$D$26362=$A24)*(Data!$G$2:$G$26362))</f>
        <v>27583</v>
      </c>
      <c r="N24" s="45" cm="1">
        <f t="array" ref="N24">SUMPRODUCT((Data!$A$2:$A$26362=N$3)*(Data!$D$2:$D$26362=$A24)*(Data!$G$2:$G$26362))</f>
        <v>29276</v>
      </c>
      <c r="O24" s="45" cm="1">
        <f t="array" ref="O24">SUMPRODUCT((Data!$A$2:$A$26362=O$3)*(Data!$D$2:$D$26362=$A24)*(Data!$G$2:$G$26362))</f>
        <v>25321</v>
      </c>
      <c r="P24" s="45" cm="1">
        <f t="array" ref="P24">SUMPRODUCT((Data!$A$2:$A$26362=P$3)*(Data!$D$2:$D$26362=$A24)*(Data!$G$2:$G$26362))</f>
        <v>27535</v>
      </c>
      <c r="Q24" s="45" cm="1">
        <f t="array" ref="Q24">SUMPRODUCT((Data!$A$2:$A$26362=Q$3)*(Data!$D$2:$D$26362=$A24)*(Data!$G$2:$G$26362))</f>
        <v>27100</v>
      </c>
      <c r="R24" s="45" cm="1">
        <f t="array" ref="R24">SUMPRODUCT((Data!$A$2:$A$26362=R$3)*(Data!$D$2:$D$26362=$A24)*(Data!$G$2:$G$26362))</f>
        <v>30689</v>
      </c>
      <c r="S24" s="45" cm="1">
        <f t="array" ref="S24">SUMPRODUCT((Data!$A$2:$A$26362=S$3)*(Data!$D$2:$D$26362=$A24)*(Data!$G$2:$G$26362))</f>
        <v>30429</v>
      </c>
      <c r="T24" s="45" cm="1">
        <f t="array" ref="T24">SUMPRODUCT((Data!$B$2:$B$26362=T$3)*(Data!$D$2:$D$26362=$A24)*(Data!$G$2:$G$26362))</f>
        <v>30970</v>
      </c>
      <c r="U24" s="45" cm="1">
        <f t="array" ref="U24">SUMPRODUCT((Data!$B$2:$B$26362=U$3)*(Data!$D$2:$D$26362=$A24)*(Data!$G$2:$G$26362))</f>
        <v>28771</v>
      </c>
      <c r="V24" s="45"/>
      <c r="W24" s="45"/>
      <c r="X24" s="45"/>
      <c r="Y24" s="45"/>
    </row>
    <row r="25" spans="1:25" x14ac:dyDescent="0.2">
      <c r="A25" s="45">
        <v>32</v>
      </c>
      <c r="B25" s="45" t="s">
        <v>102</v>
      </c>
      <c r="C25" s="45" t="s">
        <v>105</v>
      </c>
      <c r="D25" s="45" t="s">
        <v>42</v>
      </c>
      <c r="E25" s="45" cm="1">
        <f t="array" ref="E25">SUMPRODUCT((Data!$A$2:$A$26362=E$3)*(Data!$D$2:$D$26362=$A25)*(Data!$G$2:$G$26362))</f>
        <v>1404</v>
      </c>
      <c r="F25" s="45" cm="1">
        <f t="array" ref="F25">SUMPRODUCT((Data!$A$2:$A$26362=F$3)*(Data!$D$2:$D$26362=$A25)*(Data!$G$2:$G$26362))</f>
        <v>1046</v>
      </c>
      <c r="G25" s="45" cm="1">
        <f t="array" ref="G25">SUMPRODUCT((Data!$A$2:$A$26362=G$3)*(Data!$D$2:$D$26362=$A25)*(Data!$G$2:$G$26362))</f>
        <v>523</v>
      </c>
      <c r="H25" s="45" cm="1">
        <f t="array" ref="H25">SUMPRODUCT((Data!$A$2:$A$26362=H$3)*(Data!$D$2:$D$26362=$A25)*(Data!$G$2:$G$26362))</f>
        <v>421</v>
      </c>
      <c r="I25" s="45" cm="1">
        <f t="array" ref="I25">SUMPRODUCT((Data!$A$2:$A$26362=I$3)*(Data!$D$2:$D$26362=$A25)*(Data!$G$2:$G$26362))</f>
        <v>332</v>
      </c>
      <c r="J25" s="45" cm="1">
        <f t="array" ref="J25">SUMPRODUCT((Data!$A$2:$A$26362=J$3)*(Data!$D$2:$D$26362=$A25)*(Data!$G$2:$G$26362))</f>
        <v>346</v>
      </c>
      <c r="K25" s="45" cm="1">
        <f t="array" ref="K25">SUMPRODUCT((Data!$A$2:$A$26362=K$3)*(Data!$D$2:$D$26362=$A25)*(Data!$G$2:$G$26362))</f>
        <v>389</v>
      </c>
      <c r="L25" s="45" cm="1">
        <f t="array" ref="L25">SUMPRODUCT((Data!$A$2:$A$26362=L$3)*(Data!$D$2:$D$26362=$A25)*(Data!$G$2:$G$26362))</f>
        <v>415</v>
      </c>
      <c r="M25" s="45" cm="1">
        <f t="array" ref="M25">SUMPRODUCT((Data!$A$2:$A$26362=M$3)*(Data!$D$2:$D$26362=$A25)*(Data!$G$2:$G$26362))</f>
        <v>404</v>
      </c>
      <c r="N25" s="45" cm="1">
        <f t="array" ref="N25">SUMPRODUCT((Data!$A$2:$A$26362=N$3)*(Data!$D$2:$D$26362=$A25)*(Data!$G$2:$G$26362))</f>
        <v>387</v>
      </c>
      <c r="O25" s="45" cm="1">
        <f t="array" ref="O25">SUMPRODUCT((Data!$A$2:$A$26362=O$3)*(Data!$D$2:$D$26362=$A25)*(Data!$G$2:$G$26362))</f>
        <v>334</v>
      </c>
      <c r="P25" s="45" cm="1">
        <f t="array" ref="P25">SUMPRODUCT((Data!$A$2:$A$26362=P$3)*(Data!$D$2:$D$26362=$A25)*(Data!$G$2:$G$26362))</f>
        <v>376</v>
      </c>
      <c r="Q25" s="45" cm="1">
        <f t="array" ref="Q25">SUMPRODUCT((Data!$A$2:$A$26362=Q$3)*(Data!$D$2:$D$26362=$A25)*(Data!$G$2:$G$26362))</f>
        <v>388</v>
      </c>
      <c r="R25" s="45" cm="1">
        <f t="array" ref="R25">SUMPRODUCT((Data!$A$2:$A$26362=R$3)*(Data!$D$2:$D$26362=$A25)*(Data!$G$2:$G$26362))</f>
        <v>425</v>
      </c>
      <c r="S25" s="45" cm="1">
        <f t="array" ref="S25">SUMPRODUCT((Data!$A$2:$A$26362=S$3)*(Data!$D$2:$D$26362=$A25)*(Data!$G$2:$G$26362))</f>
        <v>397</v>
      </c>
      <c r="T25" s="45" cm="1">
        <f t="array" ref="T25">SUMPRODUCT((Data!$B$2:$B$26362=T$3)*(Data!$D$2:$D$26362=$A25)*(Data!$G$2:$G$26362))</f>
        <v>410</v>
      </c>
      <c r="U25" s="45" cm="1">
        <f t="array" ref="U25">SUMPRODUCT((Data!$B$2:$B$26362=U$3)*(Data!$D$2:$D$26362=$A25)*(Data!$G$2:$G$26362))</f>
        <v>376</v>
      </c>
      <c r="V25" s="45"/>
      <c r="W25" s="45"/>
      <c r="X25" s="45"/>
      <c r="Y25" s="45"/>
    </row>
    <row r="26" spans="1:25" x14ac:dyDescent="0.2">
      <c r="A26" s="45">
        <v>33</v>
      </c>
      <c r="B26" s="45" t="s">
        <v>102</v>
      </c>
      <c r="C26" s="45" t="s">
        <v>105</v>
      </c>
      <c r="D26" s="45" t="s">
        <v>43</v>
      </c>
      <c r="E26" s="45" cm="1">
        <f t="array" ref="E26">SUMPRODUCT((Data!$A$2:$A$26362=E$3)*(Data!$D$2:$D$26362=$A26)*(Data!$G$2:$G$26362))</f>
        <v>1250</v>
      </c>
      <c r="F26" s="45" cm="1">
        <f t="array" ref="F26">SUMPRODUCT((Data!$A$2:$A$26362=F$3)*(Data!$D$2:$D$26362=$A26)*(Data!$G$2:$G$26362))</f>
        <v>977</v>
      </c>
      <c r="G26" s="45" cm="1">
        <f t="array" ref="G26">SUMPRODUCT((Data!$A$2:$A$26362=G$3)*(Data!$D$2:$D$26362=$A26)*(Data!$G$2:$G$26362))</f>
        <v>688</v>
      </c>
      <c r="H26" s="45" cm="1">
        <f t="array" ref="H26">SUMPRODUCT((Data!$A$2:$A$26362=H$3)*(Data!$D$2:$D$26362=$A26)*(Data!$G$2:$G$26362))</f>
        <v>534</v>
      </c>
      <c r="I26" s="45" cm="1">
        <f t="array" ref="I26">SUMPRODUCT((Data!$A$2:$A$26362=I$3)*(Data!$D$2:$D$26362=$A26)*(Data!$G$2:$G$26362))</f>
        <v>511</v>
      </c>
      <c r="J26" s="45" cm="1">
        <f t="array" ref="J26">SUMPRODUCT((Data!$A$2:$A$26362=J$3)*(Data!$D$2:$D$26362=$A26)*(Data!$G$2:$G$26362))</f>
        <v>481</v>
      </c>
      <c r="K26" s="45" cm="1">
        <f t="array" ref="K26">SUMPRODUCT((Data!$A$2:$A$26362=K$3)*(Data!$D$2:$D$26362=$A26)*(Data!$G$2:$G$26362))</f>
        <v>473</v>
      </c>
      <c r="L26" s="45" cm="1">
        <f t="array" ref="L26">SUMPRODUCT((Data!$A$2:$A$26362=L$3)*(Data!$D$2:$D$26362=$A26)*(Data!$G$2:$G$26362))</f>
        <v>420</v>
      </c>
      <c r="M26" s="45" cm="1">
        <f t="array" ref="M26">SUMPRODUCT((Data!$A$2:$A$26362=M$3)*(Data!$D$2:$D$26362=$A26)*(Data!$G$2:$G$26362))</f>
        <v>432</v>
      </c>
      <c r="N26" s="45" cm="1">
        <f t="array" ref="N26">SUMPRODUCT((Data!$A$2:$A$26362=N$3)*(Data!$D$2:$D$26362=$A26)*(Data!$G$2:$G$26362))</f>
        <v>414</v>
      </c>
      <c r="O26" s="45" cm="1">
        <f t="array" ref="O26">SUMPRODUCT((Data!$A$2:$A$26362=O$3)*(Data!$D$2:$D$26362=$A26)*(Data!$G$2:$G$26362))</f>
        <v>320</v>
      </c>
      <c r="P26" s="45" cm="1">
        <f t="array" ref="P26">SUMPRODUCT((Data!$A$2:$A$26362=P$3)*(Data!$D$2:$D$26362=$A26)*(Data!$G$2:$G$26362))</f>
        <v>388</v>
      </c>
      <c r="Q26" s="45" cm="1">
        <f t="array" ref="Q26">SUMPRODUCT((Data!$A$2:$A$26362=Q$3)*(Data!$D$2:$D$26362=$A26)*(Data!$G$2:$G$26362))</f>
        <v>332</v>
      </c>
      <c r="R26" s="45" cm="1">
        <f t="array" ref="R26">SUMPRODUCT((Data!$A$2:$A$26362=R$3)*(Data!$D$2:$D$26362=$A26)*(Data!$G$2:$G$26362))</f>
        <v>382</v>
      </c>
      <c r="S26" s="45" cm="1">
        <f t="array" ref="S26">SUMPRODUCT((Data!$A$2:$A$26362=S$3)*(Data!$D$2:$D$26362=$A26)*(Data!$G$2:$G$26362))</f>
        <v>349</v>
      </c>
      <c r="T26" s="45" cm="1">
        <f t="array" ref="T26">SUMPRODUCT((Data!$B$2:$B$26362=T$3)*(Data!$D$2:$D$26362=$A26)*(Data!$G$2:$G$26362))</f>
        <v>363</v>
      </c>
      <c r="U26" s="45" cm="1">
        <f t="array" ref="U26">SUMPRODUCT((Data!$B$2:$B$26362=U$3)*(Data!$D$2:$D$26362=$A26)*(Data!$G$2:$G$26362))</f>
        <v>288</v>
      </c>
      <c r="V26" s="45"/>
      <c r="W26" s="45"/>
      <c r="X26" s="45"/>
      <c r="Y26" s="45"/>
    </row>
    <row r="27" spans="1:25" x14ac:dyDescent="0.2">
      <c r="A27" s="45">
        <v>34</v>
      </c>
      <c r="B27" s="45" t="s">
        <v>102</v>
      </c>
      <c r="C27" s="45" t="s">
        <v>105</v>
      </c>
      <c r="D27" s="45" t="s">
        <v>44</v>
      </c>
      <c r="E27" s="45" cm="1">
        <f t="array" ref="E27">SUMPRODUCT((Data!$A$2:$A$26362=E$3)*(Data!$D$2:$D$26362=$A27)*(Data!$G$2:$G$26362))</f>
        <v>460</v>
      </c>
      <c r="F27" s="45" cm="1">
        <f t="array" ref="F27">SUMPRODUCT((Data!$A$2:$A$26362=F$3)*(Data!$D$2:$D$26362=$A27)*(Data!$G$2:$G$26362))</f>
        <v>361</v>
      </c>
      <c r="G27" s="45" cm="1">
        <f t="array" ref="G27">SUMPRODUCT((Data!$A$2:$A$26362=G$3)*(Data!$D$2:$D$26362=$A27)*(Data!$G$2:$G$26362))</f>
        <v>222</v>
      </c>
      <c r="H27" s="45" cm="1">
        <f t="array" ref="H27">SUMPRODUCT((Data!$A$2:$A$26362=H$3)*(Data!$D$2:$D$26362=$A27)*(Data!$G$2:$G$26362))</f>
        <v>183</v>
      </c>
      <c r="I27" s="45" cm="1">
        <f t="array" ref="I27">SUMPRODUCT((Data!$A$2:$A$26362=I$3)*(Data!$D$2:$D$26362=$A27)*(Data!$G$2:$G$26362))</f>
        <v>125</v>
      </c>
      <c r="J27" s="45" cm="1">
        <f t="array" ref="J27">SUMPRODUCT((Data!$A$2:$A$26362=J$3)*(Data!$D$2:$D$26362=$A27)*(Data!$G$2:$G$26362))</f>
        <v>128</v>
      </c>
      <c r="K27" s="45" cm="1">
        <f t="array" ref="K27">SUMPRODUCT((Data!$A$2:$A$26362=K$3)*(Data!$D$2:$D$26362=$A27)*(Data!$G$2:$G$26362))</f>
        <v>114</v>
      </c>
      <c r="L27" s="45" cm="1">
        <f t="array" ref="L27">SUMPRODUCT((Data!$A$2:$A$26362=L$3)*(Data!$D$2:$D$26362=$A27)*(Data!$G$2:$G$26362))</f>
        <v>120</v>
      </c>
      <c r="M27" s="45" cm="1">
        <f t="array" ref="M27">SUMPRODUCT((Data!$A$2:$A$26362=M$3)*(Data!$D$2:$D$26362=$A27)*(Data!$G$2:$G$26362))</f>
        <v>120</v>
      </c>
      <c r="N27" s="45" cm="1">
        <f t="array" ref="N27">SUMPRODUCT((Data!$A$2:$A$26362=N$3)*(Data!$D$2:$D$26362=$A27)*(Data!$G$2:$G$26362))</f>
        <v>94</v>
      </c>
      <c r="O27" s="45" cm="1">
        <f t="array" ref="O27">SUMPRODUCT((Data!$A$2:$A$26362=O$3)*(Data!$D$2:$D$26362=$A27)*(Data!$G$2:$G$26362))</f>
        <v>105</v>
      </c>
      <c r="P27" s="45" cm="1">
        <f t="array" ref="P27">SUMPRODUCT((Data!$A$2:$A$26362=P$3)*(Data!$D$2:$D$26362=$A27)*(Data!$G$2:$G$26362))</f>
        <v>95</v>
      </c>
      <c r="Q27" s="45" cm="1">
        <f t="array" ref="Q27">SUMPRODUCT((Data!$A$2:$A$26362=Q$3)*(Data!$D$2:$D$26362=$A27)*(Data!$G$2:$G$26362))</f>
        <v>74</v>
      </c>
      <c r="R27" s="45" cm="1">
        <f t="array" ref="R27">SUMPRODUCT((Data!$A$2:$A$26362=R$3)*(Data!$D$2:$D$26362=$A27)*(Data!$G$2:$G$26362))</f>
        <v>83</v>
      </c>
      <c r="S27" s="45" cm="1">
        <f t="array" ref="S27">SUMPRODUCT((Data!$A$2:$A$26362=S$3)*(Data!$D$2:$D$26362=$A27)*(Data!$G$2:$G$26362))</f>
        <v>90</v>
      </c>
      <c r="T27" s="45" cm="1">
        <f t="array" ref="T27">SUMPRODUCT((Data!$B$2:$B$26362=T$3)*(Data!$D$2:$D$26362=$A27)*(Data!$G$2:$G$26362))</f>
        <v>80</v>
      </c>
      <c r="U27" s="45" cm="1">
        <f t="array" ref="U27">SUMPRODUCT((Data!$B$2:$B$26362=U$3)*(Data!$D$2:$D$26362=$A27)*(Data!$G$2:$G$26362))</f>
        <v>84</v>
      </c>
      <c r="V27" s="45"/>
      <c r="W27" s="45"/>
      <c r="X27" s="45"/>
      <c r="Y27" s="45"/>
    </row>
    <row r="28" spans="1:25" x14ac:dyDescent="0.2">
      <c r="A28" s="45">
        <v>35</v>
      </c>
      <c r="B28" s="45" t="s">
        <v>102</v>
      </c>
      <c r="C28" s="45" t="s">
        <v>105</v>
      </c>
      <c r="D28" s="45" t="s">
        <v>79</v>
      </c>
      <c r="E28" s="49" t="s">
        <v>100</v>
      </c>
      <c r="F28" s="49" t="s">
        <v>100</v>
      </c>
      <c r="G28" s="45" cm="1">
        <f t="array" ref="G28">SUMPRODUCT((Data!$A$2:$A$26362=G$3)*(Data!$D$2:$D$26362=$A28)*(Data!$G$2:$G$26362))</f>
        <v>1205</v>
      </c>
      <c r="H28" s="45" cm="1">
        <f t="array" ref="H28">SUMPRODUCT((Data!$A$2:$A$26362=H$3)*(Data!$D$2:$D$26362=$A28)*(Data!$G$2:$G$26362))</f>
        <v>1078</v>
      </c>
      <c r="I28" s="45" cm="1">
        <f t="array" ref="I28">SUMPRODUCT((Data!$A$2:$A$26362=I$3)*(Data!$D$2:$D$26362=$A28)*(Data!$G$2:$G$26362))</f>
        <v>979</v>
      </c>
      <c r="J28" s="45" cm="1">
        <f t="array" ref="J28">SUMPRODUCT((Data!$A$2:$A$26362=J$3)*(Data!$D$2:$D$26362=$A28)*(Data!$G$2:$G$26362))</f>
        <v>926</v>
      </c>
      <c r="K28" s="45" cm="1">
        <f t="array" ref="K28">SUMPRODUCT((Data!$A$2:$A$26362=K$3)*(Data!$D$2:$D$26362=$A28)*(Data!$G$2:$G$26362))</f>
        <v>973</v>
      </c>
      <c r="L28" s="45" cm="1">
        <f t="array" ref="L28">SUMPRODUCT((Data!$A$2:$A$26362=L$3)*(Data!$D$2:$D$26362=$A28)*(Data!$G$2:$G$26362))</f>
        <v>1048</v>
      </c>
      <c r="M28" s="45" cm="1">
        <f t="array" ref="M28">SUMPRODUCT((Data!$A$2:$A$26362=M$3)*(Data!$D$2:$D$26362=$A28)*(Data!$G$2:$G$26362))</f>
        <v>1016</v>
      </c>
      <c r="N28" s="45" cm="1">
        <f t="array" ref="N28">SUMPRODUCT((Data!$A$2:$A$26362=N$3)*(Data!$D$2:$D$26362=$A28)*(Data!$G$2:$G$26362))</f>
        <v>1213</v>
      </c>
      <c r="O28" s="45" cm="1">
        <f t="array" ref="O28">SUMPRODUCT((Data!$A$2:$A$26362=O$3)*(Data!$D$2:$D$26362=$A28)*(Data!$G$2:$G$26362))</f>
        <v>1183</v>
      </c>
      <c r="P28" s="45" cm="1">
        <f t="array" ref="P28">SUMPRODUCT((Data!$A$2:$A$26362=P$3)*(Data!$D$2:$D$26362=$A28)*(Data!$G$2:$G$26362))</f>
        <v>1199</v>
      </c>
      <c r="Q28" s="45" cm="1">
        <f t="array" ref="Q28">SUMPRODUCT((Data!$A$2:$A$26362=Q$3)*(Data!$D$2:$D$26362=$A28)*(Data!$G$2:$G$26362))</f>
        <v>1442</v>
      </c>
      <c r="R28" s="45" cm="1">
        <f t="array" ref="R28">SUMPRODUCT((Data!$A$2:$A$26362=R$3)*(Data!$D$2:$D$26362=$A28)*(Data!$G$2:$G$26362))</f>
        <v>1526</v>
      </c>
      <c r="S28" s="45" cm="1">
        <f t="array" ref="S28">SUMPRODUCT((Data!$A$2:$A$26362=S$3)*(Data!$D$2:$D$26362=$A28)*(Data!$G$2:$G$26362))</f>
        <v>1465</v>
      </c>
      <c r="T28" s="45" cm="1">
        <f t="array" ref="T28">SUMPRODUCT((Data!$B$2:$B$26362=T$3)*(Data!$D$2:$D$26362=$A28)*(Data!$G$2:$G$26362))</f>
        <v>1447</v>
      </c>
      <c r="U28" s="45" cm="1">
        <f t="array" ref="U28">SUMPRODUCT((Data!$B$2:$B$26362=U$3)*(Data!$D$2:$D$26362=$A28)*(Data!$G$2:$G$26362))</f>
        <v>1454</v>
      </c>
      <c r="V28" s="45"/>
      <c r="W28" s="45"/>
      <c r="X28" s="45"/>
      <c r="Y28" s="45"/>
    </row>
    <row r="29" spans="1:25" x14ac:dyDescent="0.2">
      <c r="A29" s="45">
        <v>36</v>
      </c>
      <c r="B29" s="45" t="s">
        <v>102</v>
      </c>
      <c r="C29" s="45" t="s">
        <v>105</v>
      </c>
      <c r="D29" s="45" t="s">
        <v>64</v>
      </c>
      <c r="E29" s="49" t="s">
        <v>100</v>
      </c>
      <c r="F29" s="49" t="s">
        <v>100</v>
      </c>
      <c r="G29" s="45" cm="1">
        <f t="array" ref="G29">SUMPRODUCT((Data!$A$2:$A$26362=G$3)*(Data!$D$2:$D$26362=$A29)*(Data!$G$2:$G$26362))</f>
        <v>1577</v>
      </c>
      <c r="H29" s="45" cm="1">
        <f t="array" ref="H29">SUMPRODUCT((Data!$A$2:$A$26362=H$3)*(Data!$D$2:$D$26362=$A29)*(Data!$G$2:$G$26362))</f>
        <v>1799</v>
      </c>
      <c r="I29" s="45" cm="1">
        <f t="array" ref="I29">SUMPRODUCT((Data!$A$2:$A$26362=I$3)*(Data!$D$2:$D$26362=$A29)*(Data!$G$2:$G$26362))</f>
        <v>1678</v>
      </c>
      <c r="J29" s="45" cm="1">
        <f t="array" ref="J29">SUMPRODUCT((Data!$A$2:$A$26362=J$3)*(Data!$D$2:$D$26362=$A29)*(Data!$G$2:$G$26362))</f>
        <v>1778</v>
      </c>
      <c r="K29" s="45" cm="1">
        <f t="array" ref="K29">SUMPRODUCT((Data!$A$2:$A$26362=K$3)*(Data!$D$2:$D$26362=$A29)*(Data!$G$2:$G$26362))</f>
        <v>1796</v>
      </c>
      <c r="L29" s="45" cm="1">
        <f t="array" ref="L29">SUMPRODUCT((Data!$A$2:$A$26362=L$3)*(Data!$D$2:$D$26362=$A29)*(Data!$G$2:$G$26362))</f>
        <v>1893</v>
      </c>
      <c r="M29" s="45" cm="1">
        <f t="array" ref="M29">SUMPRODUCT((Data!$A$2:$A$26362=M$3)*(Data!$D$2:$D$26362=$A29)*(Data!$G$2:$G$26362))</f>
        <v>1929</v>
      </c>
      <c r="N29" s="45" cm="1">
        <f t="array" ref="N29">SUMPRODUCT((Data!$A$2:$A$26362=N$3)*(Data!$D$2:$D$26362=$A29)*(Data!$G$2:$G$26362))</f>
        <v>2133</v>
      </c>
      <c r="O29" s="45" cm="1">
        <f t="array" ref="O29">SUMPRODUCT((Data!$A$2:$A$26362=O$3)*(Data!$D$2:$D$26362=$A29)*(Data!$G$2:$G$26362))</f>
        <v>1894</v>
      </c>
      <c r="P29" s="45" cm="1">
        <f t="array" ref="P29">SUMPRODUCT((Data!$A$2:$A$26362=P$3)*(Data!$D$2:$D$26362=$A29)*(Data!$G$2:$G$26362))</f>
        <v>2089</v>
      </c>
      <c r="Q29" s="45" cm="1">
        <f t="array" ref="Q29">SUMPRODUCT((Data!$A$2:$A$26362=Q$3)*(Data!$D$2:$D$26362=$A29)*(Data!$G$2:$G$26362))</f>
        <v>2016</v>
      </c>
      <c r="R29" s="45" cm="1">
        <f t="array" ref="R29">SUMPRODUCT((Data!$A$2:$A$26362=R$3)*(Data!$D$2:$D$26362=$A29)*(Data!$G$2:$G$26362))</f>
        <v>2012</v>
      </c>
      <c r="S29" s="45" cm="1">
        <f t="array" ref="S29">SUMPRODUCT((Data!$A$2:$A$26362=S$3)*(Data!$D$2:$D$26362=$A29)*(Data!$G$2:$G$26362))</f>
        <v>1964</v>
      </c>
      <c r="T29" s="45" cm="1">
        <f t="array" ref="T29">SUMPRODUCT((Data!$B$2:$B$26362=T$3)*(Data!$D$2:$D$26362=$A29)*(Data!$G$2:$G$26362))</f>
        <v>1998</v>
      </c>
      <c r="U29" s="45" cm="1">
        <f t="array" ref="U29">SUMPRODUCT((Data!$B$2:$B$26362=U$3)*(Data!$D$2:$D$26362=$A29)*(Data!$G$2:$G$26362))</f>
        <v>1843</v>
      </c>
      <c r="V29" s="45"/>
      <c r="W29" s="45"/>
      <c r="X29" s="45"/>
      <c r="Y29" s="45"/>
    </row>
    <row r="30" spans="1:25" x14ac:dyDescent="0.2">
      <c r="A30" s="45"/>
      <c r="B30" s="45" t="s">
        <v>102</v>
      </c>
      <c r="C30" s="45" t="s">
        <v>106</v>
      </c>
      <c r="D30" s="45" t="s">
        <v>97</v>
      </c>
      <c r="E30" s="45">
        <f t="shared" ref="E30" si="10">SUM(E31:E37)</f>
        <v>1706</v>
      </c>
      <c r="F30" s="45">
        <f t="shared" ref="F30:P30" si="11">SUM(F31:F37)</f>
        <v>1140</v>
      </c>
      <c r="G30" s="45">
        <f t="shared" si="11"/>
        <v>824</v>
      </c>
      <c r="H30" s="45">
        <f t="shared" si="11"/>
        <v>1008</v>
      </c>
      <c r="I30" s="45">
        <f t="shared" si="11"/>
        <v>882</v>
      </c>
      <c r="J30" s="45">
        <f t="shared" si="11"/>
        <v>940</v>
      </c>
      <c r="K30" s="45">
        <f t="shared" si="11"/>
        <v>850</v>
      </c>
      <c r="L30" s="45">
        <f t="shared" si="11"/>
        <v>985</v>
      </c>
      <c r="M30" s="45">
        <f t="shared" si="11"/>
        <v>944</v>
      </c>
      <c r="N30" s="45">
        <f t="shared" si="11"/>
        <v>890</v>
      </c>
      <c r="O30" s="45">
        <f t="shared" si="11"/>
        <v>868</v>
      </c>
      <c r="P30" s="45">
        <f t="shared" si="11"/>
        <v>858</v>
      </c>
      <c r="Q30" s="45">
        <f t="shared" ref="Q30:U30" si="12">SUM(Q31:Q37)</f>
        <v>934</v>
      </c>
      <c r="R30" s="45">
        <f t="shared" si="12"/>
        <v>876</v>
      </c>
      <c r="S30" s="45">
        <f t="shared" ref="S30" si="13">SUM(S31:S37)</f>
        <v>801</v>
      </c>
      <c r="T30" s="45">
        <f t="shared" si="12"/>
        <v>826</v>
      </c>
      <c r="U30" s="45">
        <f t="shared" si="12"/>
        <v>763</v>
      </c>
      <c r="V30" s="45"/>
      <c r="W30" s="45"/>
      <c r="X30" s="45"/>
      <c r="Y30" s="45"/>
    </row>
    <row r="31" spans="1:25" x14ac:dyDescent="0.2">
      <c r="A31" s="45">
        <v>40</v>
      </c>
      <c r="B31" s="45" t="s">
        <v>102</v>
      </c>
      <c r="C31" s="45" t="s">
        <v>106</v>
      </c>
      <c r="D31" s="45" t="s">
        <v>40</v>
      </c>
      <c r="E31" s="45" cm="1">
        <f t="array" ref="E31">SUMPRODUCT((Data!$A$2:$A$26362=E$3)*(Data!$D$2:$D$26362=$A31)*(Data!$G$2:$G$26362))</f>
        <v>86</v>
      </c>
      <c r="F31" s="45" cm="1">
        <f t="array" ref="F31">SUMPRODUCT((Data!$A$2:$A$26362=F$3)*(Data!$D$2:$D$26362=$A31)*(Data!$G$2:$G$26362))</f>
        <v>70</v>
      </c>
      <c r="G31" s="45" cm="1">
        <f t="array" ref="G31">SUMPRODUCT((Data!$A$2:$A$26362=G$3)*(Data!$D$2:$D$26362=$A31)*(Data!$G$2:$G$26362))</f>
        <v>50</v>
      </c>
      <c r="H31" s="45" cm="1">
        <f t="array" ref="H31">SUMPRODUCT((Data!$A$2:$A$26362=H$3)*(Data!$D$2:$D$26362=$A31)*(Data!$G$2:$G$26362))</f>
        <v>31</v>
      </c>
      <c r="I31" s="45" cm="1">
        <f t="array" ref="I31">SUMPRODUCT((Data!$A$2:$A$26362=I$3)*(Data!$D$2:$D$26362=$A31)*(Data!$G$2:$G$26362))</f>
        <v>29</v>
      </c>
      <c r="J31" s="45" cm="1">
        <f t="array" ref="J31">SUMPRODUCT((Data!$A$2:$A$26362=J$3)*(Data!$D$2:$D$26362=$A31)*(Data!$G$2:$G$26362))</f>
        <v>29</v>
      </c>
      <c r="K31" s="45" cm="1">
        <f t="array" ref="K31">SUMPRODUCT((Data!$A$2:$A$26362=K$3)*(Data!$D$2:$D$26362=$A31)*(Data!$G$2:$G$26362))</f>
        <v>46</v>
      </c>
      <c r="L31" s="45" cm="1">
        <f t="array" ref="L31">SUMPRODUCT((Data!$A$2:$A$26362=L$3)*(Data!$D$2:$D$26362=$A31)*(Data!$G$2:$G$26362))</f>
        <v>42</v>
      </c>
      <c r="M31" s="45" cm="1">
        <f t="array" ref="M31">SUMPRODUCT((Data!$A$2:$A$26362=M$3)*(Data!$D$2:$D$26362=$A31)*(Data!$G$2:$G$26362))</f>
        <v>48</v>
      </c>
      <c r="N31" s="45" cm="1">
        <f t="array" ref="N31">SUMPRODUCT((Data!$A$2:$A$26362=N$3)*(Data!$D$2:$D$26362=$A31)*(Data!$G$2:$G$26362))</f>
        <v>27</v>
      </c>
      <c r="O31" s="45" cm="1">
        <f t="array" ref="O31">SUMPRODUCT((Data!$A$2:$A$26362=O$3)*(Data!$D$2:$D$26362=$A31)*(Data!$G$2:$G$26362))</f>
        <v>31</v>
      </c>
      <c r="P31" s="45" cm="1">
        <f t="array" ref="P31">SUMPRODUCT((Data!$A$2:$A$26362=P$3)*(Data!$D$2:$D$26362=$A31)*(Data!$G$2:$G$26362))</f>
        <v>34</v>
      </c>
      <c r="Q31" s="45" cm="1">
        <f t="array" ref="Q31">SUMPRODUCT((Data!$A$2:$A$26362=Q$3)*(Data!$D$2:$D$26362=$A31)*(Data!$G$2:$G$26362))</f>
        <v>42</v>
      </c>
      <c r="R31" s="45" cm="1">
        <f t="array" ref="R31">SUMPRODUCT((Data!$A$2:$A$26362=R$3)*(Data!$D$2:$D$26362=$A31)*(Data!$G$2:$G$26362))</f>
        <v>29</v>
      </c>
      <c r="S31" s="45" cm="1">
        <f t="array" ref="S31">SUMPRODUCT((Data!$A$2:$A$26362=S$3)*(Data!$D$2:$D$26362=$A31)*(Data!$G$2:$G$26362))</f>
        <v>45</v>
      </c>
      <c r="T31" s="45" cm="1">
        <f t="array" ref="T31">SUMPRODUCT((Data!$B$2:$B$26362=T$3)*(Data!$D$2:$D$26362=$A31)*(Data!$G$2:$G$26362))</f>
        <v>40</v>
      </c>
      <c r="U31" s="45" cm="1">
        <f t="array" ref="U31">SUMPRODUCT((Data!$B$2:$B$26362=U$3)*(Data!$D$2:$D$26362=$A31)*(Data!$G$2:$G$26362))</f>
        <v>36</v>
      </c>
      <c r="V31" s="45"/>
      <c r="W31" s="45"/>
      <c r="X31" s="45"/>
      <c r="Y31" s="45"/>
    </row>
    <row r="32" spans="1:25" x14ac:dyDescent="0.2">
      <c r="A32" s="45">
        <v>41</v>
      </c>
      <c r="B32" s="45" t="s">
        <v>102</v>
      </c>
      <c r="C32" s="45" t="s">
        <v>106</v>
      </c>
      <c r="D32" s="45" t="s">
        <v>41</v>
      </c>
      <c r="E32" s="45" cm="1">
        <f t="array" ref="E32">SUMPRODUCT((Data!$A$2:$A$26362=E$3)*(Data!$D$2:$D$26362=$A32)*(Data!$G$2:$G$26362))</f>
        <v>1230</v>
      </c>
      <c r="F32" s="45" cm="1">
        <f t="array" ref="F32">SUMPRODUCT((Data!$A$2:$A$26362=F$3)*(Data!$D$2:$D$26362=$A32)*(Data!$G$2:$G$26362))</f>
        <v>919</v>
      </c>
      <c r="G32" s="45" cm="1">
        <f t="array" ref="G32">SUMPRODUCT((Data!$A$2:$A$26362=G$3)*(Data!$D$2:$D$26362=$A32)*(Data!$G$2:$G$26362))</f>
        <v>674</v>
      </c>
      <c r="H32" s="45" cm="1">
        <f t="array" ref="H32">SUMPRODUCT((Data!$A$2:$A$26362=H$3)*(Data!$D$2:$D$26362=$A32)*(Data!$G$2:$G$26362))</f>
        <v>647</v>
      </c>
      <c r="I32" s="45" cm="1">
        <f t="array" ref="I32">SUMPRODUCT((Data!$A$2:$A$26362=I$3)*(Data!$D$2:$D$26362=$A32)*(Data!$G$2:$G$26362))</f>
        <v>581</v>
      </c>
      <c r="J32" s="45" cm="1">
        <f t="array" ref="J32">SUMPRODUCT((Data!$A$2:$A$26362=J$3)*(Data!$D$2:$D$26362=$A32)*(Data!$G$2:$G$26362))</f>
        <v>637</v>
      </c>
      <c r="K32" s="45" cm="1">
        <f t="array" ref="K32">SUMPRODUCT((Data!$A$2:$A$26362=K$3)*(Data!$D$2:$D$26362=$A32)*(Data!$G$2:$G$26362))</f>
        <v>569</v>
      </c>
      <c r="L32" s="45" cm="1">
        <f t="array" ref="L32">SUMPRODUCT((Data!$A$2:$A$26362=L$3)*(Data!$D$2:$D$26362=$A32)*(Data!$G$2:$G$26362))</f>
        <v>639</v>
      </c>
      <c r="M32" s="45" cm="1">
        <f t="array" ref="M32">SUMPRODUCT((Data!$A$2:$A$26362=M$3)*(Data!$D$2:$D$26362=$A32)*(Data!$G$2:$G$26362))</f>
        <v>669</v>
      </c>
      <c r="N32" s="45" cm="1">
        <f t="array" ref="N32">SUMPRODUCT((Data!$A$2:$A$26362=N$3)*(Data!$D$2:$D$26362=$A32)*(Data!$G$2:$G$26362))</f>
        <v>626</v>
      </c>
      <c r="O32" s="45" cm="1">
        <f t="array" ref="O32">SUMPRODUCT((Data!$A$2:$A$26362=O$3)*(Data!$D$2:$D$26362=$A32)*(Data!$G$2:$G$26362))</f>
        <v>628</v>
      </c>
      <c r="P32" s="45" cm="1">
        <f t="array" ref="P32">SUMPRODUCT((Data!$A$2:$A$26362=P$3)*(Data!$D$2:$D$26362=$A32)*(Data!$G$2:$G$26362))</f>
        <v>648</v>
      </c>
      <c r="Q32" s="45" cm="1">
        <f t="array" ref="Q32">SUMPRODUCT((Data!$A$2:$A$26362=Q$3)*(Data!$D$2:$D$26362=$A32)*(Data!$G$2:$G$26362))</f>
        <v>672</v>
      </c>
      <c r="R32" s="45" cm="1">
        <f t="array" ref="R32">SUMPRODUCT((Data!$A$2:$A$26362=R$3)*(Data!$D$2:$D$26362=$A32)*(Data!$G$2:$G$26362))</f>
        <v>676</v>
      </c>
      <c r="S32" s="45" cm="1">
        <f t="array" ref="S32">SUMPRODUCT((Data!$A$2:$A$26362=S$3)*(Data!$D$2:$D$26362=$A32)*(Data!$G$2:$G$26362))</f>
        <v>598</v>
      </c>
      <c r="T32" s="45" cm="1">
        <f t="array" ref="T32">SUMPRODUCT((Data!$B$2:$B$26362=T$3)*(Data!$D$2:$D$26362=$A32)*(Data!$G$2:$G$26362))</f>
        <v>622</v>
      </c>
      <c r="U32" s="45" cm="1">
        <f t="array" ref="U32">SUMPRODUCT((Data!$B$2:$B$26362=U$3)*(Data!$D$2:$D$26362=$A32)*(Data!$G$2:$G$26362))</f>
        <v>580</v>
      </c>
      <c r="V32" s="45"/>
      <c r="W32" s="45"/>
      <c r="X32" s="45"/>
      <c r="Y32" s="45"/>
    </row>
    <row r="33" spans="1:25" x14ac:dyDescent="0.2">
      <c r="A33" s="45">
        <v>42</v>
      </c>
      <c r="B33" s="45" t="s">
        <v>102</v>
      </c>
      <c r="C33" s="45" t="s">
        <v>106</v>
      </c>
      <c r="D33" s="45" t="s">
        <v>42</v>
      </c>
      <c r="E33" s="45" cm="1">
        <f t="array" ref="E33">SUMPRODUCT((Data!$A$2:$A$26362=E$3)*(Data!$D$2:$D$26362=$A33)*(Data!$G$2:$G$26362))</f>
        <v>367</v>
      </c>
      <c r="F33" s="45" cm="1">
        <f t="array" ref="F33">SUMPRODUCT((Data!$A$2:$A$26362=F$3)*(Data!$D$2:$D$26362=$A33)*(Data!$G$2:$G$26362))</f>
        <v>132</v>
      </c>
      <c r="G33" s="45" cm="1">
        <f t="array" ref="G33">SUMPRODUCT((Data!$A$2:$A$26362=G$3)*(Data!$D$2:$D$26362=$A33)*(Data!$G$2:$G$26362))</f>
        <v>84</v>
      </c>
      <c r="H33" s="45" cm="1">
        <f t="array" ref="H33">SUMPRODUCT((Data!$A$2:$A$26362=H$3)*(Data!$D$2:$D$26362=$A33)*(Data!$G$2:$G$26362))</f>
        <v>62</v>
      </c>
      <c r="I33" s="45" cm="1">
        <f t="array" ref="I33">SUMPRODUCT((Data!$A$2:$A$26362=I$3)*(Data!$D$2:$D$26362=$A33)*(Data!$G$2:$G$26362))</f>
        <v>60</v>
      </c>
      <c r="J33" s="45" cm="1">
        <f t="array" ref="J33">SUMPRODUCT((Data!$A$2:$A$26362=J$3)*(Data!$D$2:$D$26362=$A33)*(Data!$G$2:$G$26362))</f>
        <v>62</v>
      </c>
      <c r="K33" s="45" cm="1">
        <f t="array" ref="K33">SUMPRODUCT((Data!$A$2:$A$26362=K$3)*(Data!$D$2:$D$26362=$A33)*(Data!$G$2:$G$26362))</f>
        <v>46</v>
      </c>
      <c r="L33" s="45" cm="1">
        <f t="array" ref="L33">SUMPRODUCT((Data!$A$2:$A$26362=L$3)*(Data!$D$2:$D$26362=$A33)*(Data!$G$2:$G$26362))</f>
        <v>75</v>
      </c>
      <c r="M33" s="45" cm="1">
        <f t="array" ref="M33">SUMPRODUCT((Data!$A$2:$A$26362=M$3)*(Data!$D$2:$D$26362=$A33)*(Data!$G$2:$G$26362))</f>
        <v>50</v>
      </c>
      <c r="N33" s="45" cm="1">
        <f t="array" ref="N33">SUMPRODUCT((Data!$A$2:$A$26362=N$3)*(Data!$D$2:$D$26362=$A33)*(Data!$G$2:$G$26362))</f>
        <v>56</v>
      </c>
      <c r="O33" s="45" cm="1">
        <f t="array" ref="O33">SUMPRODUCT((Data!$A$2:$A$26362=O$3)*(Data!$D$2:$D$26362=$A33)*(Data!$G$2:$G$26362))</f>
        <v>47</v>
      </c>
      <c r="P33" s="45" cm="1">
        <f t="array" ref="P33">SUMPRODUCT((Data!$A$2:$A$26362=P$3)*(Data!$D$2:$D$26362=$A33)*(Data!$G$2:$G$26362))</f>
        <v>54</v>
      </c>
      <c r="Q33" s="45" cm="1">
        <f t="array" ref="Q33">SUMPRODUCT((Data!$A$2:$A$26362=Q$3)*(Data!$D$2:$D$26362=$A33)*(Data!$G$2:$G$26362))</f>
        <v>68</v>
      </c>
      <c r="R33" s="45" cm="1">
        <f t="array" ref="R33">SUMPRODUCT((Data!$A$2:$A$26362=R$3)*(Data!$D$2:$D$26362=$A33)*(Data!$G$2:$G$26362))</f>
        <v>43</v>
      </c>
      <c r="S33" s="45" cm="1">
        <f t="array" ref="S33">SUMPRODUCT((Data!$A$2:$A$26362=S$3)*(Data!$D$2:$D$26362=$A33)*(Data!$G$2:$G$26362))</f>
        <v>50</v>
      </c>
      <c r="T33" s="45" cm="1">
        <f t="array" ref="T33">SUMPRODUCT((Data!$B$2:$B$26362=T$3)*(Data!$D$2:$D$26362=$A33)*(Data!$G$2:$G$26362))</f>
        <v>46</v>
      </c>
      <c r="U33" s="45" cm="1">
        <f t="array" ref="U33">SUMPRODUCT((Data!$B$2:$B$26362=U$3)*(Data!$D$2:$D$26362=$A33)*(Data!$G$2:$G$26362))</f>
        <v>47</v>
      </c>
      <c r="V33" s="45"/>
      <c r="W33" s="45"/>
      <c r="X33" s="45"/>
      <c r="Y33" s="45"/>
    </row>
    <row r="34" spans="1:25" x14ac:dyDescent="0.2">
      <c r="A34" s="45">
        <v>43</v>
      </c>
      <c r="B34" s="45" t="s">
        <v>102</v>
      </c>
      <c r="C34" s="45" t="s">
        <v>106</v>
      </c>
      <c r="D34" s="45" t="s">
        <v>43</v>
      </c>
      <c r="E34" s="45" cm="1">
        <f t="array" ref="E34">SUMPRODUCT((Data!$A$2:$A$26362=E$3)*(Data!$D$2:$D$26362=$A34)*(Data!$G$2:$G$26362))</f>
        <v>12</v>
      </c>
      <c r="F34" s="45" cm="1">
        <f t="array" ref="F34">SUMPRODUCT((Data!$A$2:$A$26362=F$3)*(Data!$D$2:$D$26362=$A34)*(Data!$G$2:$G$26362))</f>
        <v>9</v>
      </c>
      <c r="G34" s="45" cm="1">
        <f t="array" ref="G34">SUMPRODUCT((Data!$A$2:$A$26362=G$3)*(Data!$D$2:$D$26362=$A34)*(Data!$G$2:$G$26362))</f>
        <v>9</v>
      </c>
      <c r="H34" s="45" cm="1">
        <f t="array" ref="H34">SUMPRODUCT((Data!$A$2:$A$26362=H$3)*(Data!$D$2:$D$26362=$A34)*(Data!$G$2:$G$26362))</f>
        <v>3</v>
      </c>
      <c r="I34" s="45" cm="1">
        <f t="array" ref="I34">SUMPRODUCT((Data!$A$2:$A$26362=I$3)*(Data!$D$2:$D$26362=$A34)*(Data!$G$2:$G$26362))</f>
        <v>2</v>
      </c>
      <c r="J34" s="45" cm="1">
        <f t="array" ref="J34">SUMPRODUCT((Data!$A$2:$A$26362=J$3)*(Data!$D$2:$D$26362=$A34)*(Data!$G$2:$G$26362))</f>
        <v>4</v>
      </c>
      <c r="K34" s="45" cm="1">
        <f t="array" ref="K34">SUMPRODUCT((Data!$A$2:$A$26362=K$3)*(Data!$D$2:$D$26362=$A34)*(Data!$G$2:$G$26362))</f>
        <v>5</v>
      </c>
      <c r="L34" s="45" cm="1">
        <f t="array" ref="L34">SUMPRODUCT((Data!$A$2:$A$26362=L$3)*(Data!$D$2:$D$26362=$A34)*(Data!$G$2:$G$26362))</f>
        <v>6</v>
      </c>
      <c r="M34" s="45" cm="1">
        <f t="array" ref="M34">SUMPRODUCT((Data!$A$2:$A$26362=M$3)*(Data!$D$2:$D$26362=$A34)*(Data!$G$2:$G$26362))</f>
        <v>3</v>
      </c>
      <c r="N34" s="45" cm="1">
        <f t="array" ref="N34">SUMPRODUCT((Data!$A$2:$A$26362=N$3)*(Data!$D$2:$D$26362=$A34)*(Data!$G$2:$G$26362))</f>
        <v>5</v>
      </c>
      <c r="O34" s="45" cm="1">
        <f t="array" ref="O34">SUMPRODUCT((Data!$A$2:$A$26362=O$3)*(Data!$D$2:$D$26362=$A34)*(Data!$G$2:$G$26362))</f>
        <v>2</v>
      </c>
      <c r="P34" s="45" cm="1">
        <f t="array" ref="P34">SUMPRODUCT((Data!$A$2:$A$26362=P$3)*(Data!$D$2:$D$26362=$A34)*(Data!$G$2:$G$26362))</f>
        <v>1</v>
      </c>
      <c r="Q34" s="45" cm="1">
        <f t="array" ref="Q34">SUMPRODUCT((Data!$A$2:$A$26362=Q$3)*(Data!$D$2:$D$26362=$A34)*(Data!$G$2:$G$26362))</f>
        <v>7</v>
      </c>
      <c r="R34" s="45" cm="1">
        <f t="array" ref="R34">SUMPRODUCT((Data!$A$2:$A$26362=R$3)*(Data!$D$2:$D$26362=$A34)*(Data!$G$2:$G$26362))</f>
        <v>4</v>
      </c>
      <c r="S34" s="45" cm="1">
        <f t="array" ref="S34">SUMPRODUCT((Data!$A$2:$A$26362=S$3)*(Data!$D$2:$D$26362=$A34)*(Data!$G$2:$G$26362))</f>
        <v>4</v>
      </c>
      <c r="T34" s="45" cm="1">
        <f t="array" ref="T34">SUMPRODUCT((Data!$B$2:$B$26362=T$3)*(Data!$D$2:$D$26362=$A34)*(Data!$G$2:$G$26362))</f>
        <v>5</v>
      </c>
      <c r="U34" s="45" cm="1">
        <f t="array" ref="U34">SUMPRODUCT((Data!$B$2:$B$26362=U$3)*(Data!$D$2:$D$26362=$A34)*(Data!$G$2:$G$26362))</f>
        <v>4</v>
      </c>
      <c r="V34" s="45"/>
      <c r="W34" s="45"/>
      <c r="X34" s="45"/>
      <c r="Y34" s="45"/>
    </row>
    <row r="35" spans="1:25" x14ac:dyDescent="0.2">
      <c r="A35" s="45">
        <v>44</v>
      </c>
      <c r="B35" s="45" t="s">
        <v>102</v>
      </c>
      <c r="C35" s="45" t="s">
        <v>106</v>
      </c>
      <c r="D35" s="45" t="s">
        <v>44</v>
      </c>
      <c r="E35" s="45" cm="1">
        <f t="array" ref="E35">SUMPRODUCT((Data!$A$2:$A$26362=E$3)*(Data!$D$2:$D$26362=$A35)*(Data!$G$2:$G$26362))</f>
        <v>11</v>
      </c>
      <c r="F35" s="45" cm="1">
        <f t="array" ref="F35">SUMPRODUCT((Data!$A$2:$A$26362=F$3)*(Data!$D$2:$D$26362=$A35)*(Data!$G$2:$G$26362))</f>
        <v>10</v>
      </c>
      <c r="G35" s="45" cm="1">
        <f t="array" ref="G35">SUMPRODUCT((Data!$A$2:$A$26362=G$3)*(Data!$D$2:$D$26362=$A35)*(Data!$G$2:$G$26362))</f>
        <v>7</v>
      </c>
      <c r="H35" s="45" cm="1">
        <f t="array" ref="H35">SUMPRODUCT((Data!$A$2:$A$26362=H$3)*(Data!$D$2:$D$26362=$A35)*(Data!$G$2:$G$26362))</f>
        <v>3</v>
      </c>
      <c r="I35" s="45" cm="1">
        <f t="array" ref="I35">SUMPRODUCT((Data!$A$2:$A$26362=I$3)*(Data!$D$2:$D$26362=$A35)*(Data!$G$2:$G$26362))</f>
        <v>4</v>
      </c>
      <c r="J35" s="45" cm="1">
        <f t="array" ref="J35">SUMPRODUCT((Data!$A$2:$A$26362=J$3)*(Data!$D$2:$D$26362=$A35)*(Data!$G$2:$G$26362))</f>
        <v>6</v>
      </c>
      <c r="K35" s="45" cm="1">
        <f t="array" ref="K35">SUMPRODUCT((Data!$A$2:$A$26362=K$3)*(Data!$D$2:$D$26362=$A35)*(Data!$G$2:$G$26362))</f>
        <v>3</v>
      </c>
      <c r="L35" s="45" cm="1">
        <f t="array" ref="L35">SUMPRODUCT((Data!$A$2:$A$26362=L$3)*(Data!$D$2:$D$26362=$A35)*(Data!$G$2:$G$26362))</f>
        <v>5</v>
      </c>
      <c r="M35" s="45" cm="1">
        <f t="array" ref="M35">SUMPRODUCT((Data!$A$2:$A$26362=M$3)*(Data!$D$2:$D$26362=$A35)*(Data!$G$2:$G$26362))</f>
        <v>6</v>
      </c>
      <c r="N35" s="45" cm="1">
        <f t="array" ref="N35">SUMPRODUCT((Data!$A$2:$A$26362=N$3)*(Data!$D$2:$D$26362=$A35)*(Data!$G$2:$G$26362))</f>
        <v>5</v>
      </c>
      <c r="O35" s="45" cm="1">
        <f t="array" ref="O35">SUMPRODUCT((Data!$A$2:$A$26362=O$3)*(Data!$D$2:$D$26362=$A35)*(Data!$G$2:$G$26362))</f>
        <v>1</v>
      </c>
      <c r="P35" s="45" cm="1">
        <f t="array" ref="P35">SUMPRODUCT((Data!$A$2:$A$26362=P$3)*(Data!$D$2:$D$26362=$A35)*(Data!$G$2:$G$26362))</f>
        <v>1</v>
      </c>
      <c r="Q35" s="45" cm="1">
        <f t="array" ref="Q35">SUMPRODUCT((Data!$A$2:$A$26362=Q$3)*(Data!$D$2:$D$26362=$A35)*(Data!$G$2:$G$26362))</f>
        <v>3</v>
      </c>
      <c r="R35" s="45" cm="1">
        <f t="array" ref="R35">SUMPRODUCT((Data!$A$2:$A$26362=R$3)*(Data!$D$2:$D$26362=$A35)*(Data!$G$2:$G$26362))</f>
        <v>1</v>
      </c>
      <c r="S35" s="45" cm="1">
        <f t="array" ref="S35">SUMPRODUCT((Data!$A$2:$A$26362=S$3)*(Data!$D$2:$D$26362=$A35)*(Data!$G$2:$G$26362))</f>
        <v>3</v>
      </c>
      <c r="T35" s="45" cm="1">
        <f t="array" ref="T35">SUMPRODUCT((Data!$B$2:$B$26362=T$3)*(Data!$D$2:$D$26362=$A35)*(Data!$G$2:$G$26362))</f>
        <v>2</v>
      </c>
      <c r="U35" s="45" cm="1">
        <f t="array" ref="U35">SUMPRODUCT((Data!$B$2:$B$26362=U$3)*(Data!$D$2:$D$26362=$A35)*(Data!$G$2:$G$26362))</f>
        <v>3</v>
      </c>
      <c r="V35" s="45"/>
      <c r="W35" s="45"/>
      <c r="X35" s="45"/>
      <c r="Y35" s="45"/>
    </row>
    <row r="36" spans="1:25" x14ac:dyDescent="0.2">
      <c r="A36" s="45">
        <v>45</v>
      </c>
      <c r="B36" s="45" t="s">
        <v>102</v>
      </c>
      <c r="C36" s="45" t="s">
        <v>106</v>
      </c>
      <c r="D36" s="45" t="s">
        <v>79</v>
      </c>
      <c r="E36" s="49" t="s">
        <v>100</v>
      </c>
      <c r="F36" s="49" t="s">
        <v>100</v>
      </c>
      <c r="G36" s="49" t="s">
        <v>100</v>
      </c>
      <c r="H36" s="45" cm="1">
        <f t="array" ref="H36">SUMPRODUCT((Data!$A$2:$A$26362=H$3)*(Data!$D$2:$D$26362=$A36)*(Data!$G$2:$G$26362))</f>
        <v>56</v>
      </c>
      <c r="I36" s="45" cm="1">
        <f t="array" ref="I36">SUMPRODUCT((Data!$A$2:$A$26362=I$3)*(Data!$D$2:$D$26362=$A36)*(Data!$G$2:$G$26362))</f>
        <v>48</v>
      </c>
      <c r="J36" s="45" cm="1">
        <f t="array" ref="J36">SUMPRODUCT((Data!$A$2:$A$26362=J$3)*(Data!$D$2:$D$26362=$A36)*(Data!$G$2:$G$26362))</f>
        <v>45</v>
      </c>
      <c r="K36" s="45" cm="1">
        <f t="array" ref="K36">SUMPRODUCT((Data!$A$2:$A$26362=K$3)*(Data!$D$2:$D$26362=$A36)*(Data!$G$2:$G$26362))</f>
        <v>31</v>
      </c>
      <c r="L36" s="45" cm="1">
        <f t="array" ref="L36">SUMPRODUCT((Data!$A$2:$A$26362=L$3)*(Data!$D$2:$D$26362=$A36)*(Data!$G$2:$G$26362))</f>
        <v>43</v>
      </c>
      <c r="M36" s="45" cm="1">
        <f t="array" ref="M36">SUMPRODUCT((Data!$A$2:$A$26362=M$3)*(Data!$D$2:$D$26362=$A36)*(Data!$G$2:$G$26362))</f>
        <v>43</v>
      </c>
      <c r="N36" s="45" cm="1">
        <f t="array" ref="N36">SUMPRODUCT((Data!$A$2:$A$26362=N$3)*(Data!$D$2:$D$26362=$A36)*(Data!$G$2:$G$26362))</f>
        <v>43</v>
      </c>
      <c r="O36" s="45" cm="1">
        <f t="array" ref="O36">SUMPRODUCT((Data!$A$2:$A$26362=O$3)*(Data!$D$2:$D$26362=$A36)*(Data!$G$2:$G$26362))</f>
        <v>44</v>
      </c>
      <c r="P36" s="45" cm="1">
        <f t="array" ref="P36">SUMPRODUCT((Data!$A$2:$A$26362=P$3)*(Data!$D$2:$D$26362=$A36)*(Data!$G$2:$G$26362))</f>
        <v>29</v>
      </c>
      <c r="Q36" s="45" cm="1">
        <f t="array" ref="Q36">SUMPRODUCT((Data!$A$2:$A$26362=Q$3)*(Data!$D$2:$D$26362=$A36)*(Data!$G$2:$G$26362))</f>
        <v>49</v>
      </c>
      <c r="R36" s="45" cm="1">
        <f t="array" ref="R36">SUMPRODUCT((Data!$A$2:$A$26362=R$3)*(Data!$D$2:$D$26362=$A36)*(Data!$G$2:$G$26362))</f>
        <v>39</v>
      </c>
      <c r="S36" s="45" cm="1">
        <f t="array" ref="S36">SUMPRODUCT((Data!$A$2:$A$26362=S$3)*(Data!$D$2:$D$26362=$A36)*(Data!$G$2:$G$26362))</f>
        <v>31</v>
      </c>
      <c r="T36" s="45" cm="1">
        <f t="array" ref="T36">SUMPRODUCT((Data!$B$2:$B$26362=T$3)*(Data!$D$2:$D$26362=$A36)*(Data!$G$2:$G$26362))</f>
        <v>33</v>
      </c>
      <c r="U36" s="45" cm="1">
        <f t="array" ref="U36">SUMPRODUCT((Data!$B$2:$B$26362=U$3)*(Data!$D$2:$D$26362=$A36)*(Data!$G$2:$G$26362))</f>
        <v>25</v>
      </c>
      <c r="V36" s="45"/>
      <c r="W36" s="45"/>
      <c r="X36" s="45"/>
      <c r="Y36" s="45"/>
    </row>
    <row r="37" spans="1:25" x14ac:dyDescent="0.2">
      <c r="A37" s="45">
        <v>46</v>
      </c>
      <c r="B37" s="45" t="s">
        <v>102</v>
      </c>
      <c r="C37" s="45" t="s">
        <v>106</v>
      </c>
      <c r="D37" s="45" t="s">
        <v>64</v>
      </c>
      <c r="E37" s="49" t="s">
        <v>100</v>
      </c>
      <c r="F37" s="49" t="s">
        <v>100</v>
      </c>
      <c r="G37" s="49" t="s">
        <v>100</v>
      </c>
      <c r="H37" s="45" cm="1">
        <f t="array" ref="H37">SUMPRODUCT((Data!$A$2:$A$26362=H$3)*(Data!$D$2:$D$26362=$A37)*(Data!$G$2:$G$26362))</f>
        <v>206</v>
      </c>
      <c r="I37" s="45" cm="1">
        <f t="array" ref="I37">SUMPRODUCT((Data!$A$2:$A$26362=I$3)*(Data!$D$2:$D$26362=$A37)*(Data!$G$2:$G$26362))</f>
        <v>158</v>
      </c>
      <c r="J37" s="45" cm="1">
        <f t="array" ref="J37">SUMPRODUCT((Data!$A$2:$A$26362=J$3)*(Data!$D$2:$D$26362=$A37)*(Data!$G$2:$G$26362))</f>
        <v>157</v>
      </c>
      <c r="K37" s="45" cm="1">
        <f t="array" ref="K37">SUMPRODUCT((Data!$A$2:$A$26362=K$3)*(Data!$D$2:$D$26362=$A37)*(Data!$G$2:$G$26362))</f>
        <v>150</v>
      </c>
      <c r="L37" s="45" cm="1">
        <f t="array" ref="L37">SUMPRODUCT((Data!$A$2:$A$26362=L$3)*(Data!$D$2:$D$26362=$A37)*(Data!$G$2:$G$26362))</f>
        <v>175</v>
      </c>
      <c r="M37" s="45" cm="1">
        <f t="array" ref="M37">SUMPRODUCT((Data!$A$2:$A$26362=M$3)*(Data!$D$2:$D$26362=$A37)*(Data!$G$2:$G$26362))</f>
        <v>125</v>
      </c>
      <c r="N37" s="45" cm="1">
        <f t="array" ref="N37">SUMPRODUCT((Data!$A$2:$A$26362=N$3)*(Data!$D$2:$D$26362=$A37)*(Data!$G$2:$G$26362))</f>
        <v>128</v>
      </c>
      <c r="O37" s="45" cm="1">
        <f t="array" ref="O37">SUMPRODUCT((Data!$A$2:$A$26362=O$3)*(Data!$D$2:$D$26362=$A37)*(Data!$G$2:$G$26362))</f>
        <v>115</v>
      </c>
      <c r="P37" s="45" cm="1">
        <f t="array" ref="P37">SUMPRODUCT((Data!$A$2:$A$26362=P$3)*(Data!$D$2:$D$26362=$A37)*(Data!$G$2:$G$26362))</f>
        <v>91</v>
      </c>
      <c r="Q37" s="45" cm="1">
        <f t="array" ref="Q37">SUMPRODUCT((Data!$A$2:$A$26362=Q$3)*(Data!$D$2:$D$26362=$A37)*(Data!$G$2:$G$26362))</f>
        <v>93</v>
      </c>
      <c r="R37" s="45" cm="1">
        <f t="array" ref="R37">SUMPRODUCT((Data!$A$2:$A$26362=R$3)*(Data!$D$2:$D$26362=$A37)*(Data!$G$2:$G$26362))</f>
        <v>84</v>
      </c>
      <c r="S37" s="45" cm="1">
        <f t="array" ref="S37">SUMPRODUCT((Data!$A$2:$A$26362=S$3)*(Data!$D$2:$D$26362=$A37)*(Data!$G$2:$G$26362))</f>
        <v>70</v>
      </c>
      <c r="T37" s="45" cm="1">
        <f t="array" ref="T37">SUMPRODUCT((Data!$B$2:$B$26362=T$3)*(Data!$D$2:$D$26362=$A37)*(Data!$G$2:$G$26362))</f>
        <v>78</v>
      </c>
      <c r="U37" s="45" cm="1">
        <f t="array" ref="U37">SUMPRODUCT((Data!$B$2:$B$26362=U$3)*(Data!$D$2:$D$26362=$A37)*(Data!$G$2:$G$26362))</f>
        <v>68</v>
      </c>
      <c r="V37" s="45"/>
      <c r="W37" s="45"/>
      <c r="X37" s="45"/>
      <c r="Y37" s="45"/>
    </row>
    <row r="38" spans="1:25" x14ac:dyDescent="0.2">
      <c r="A38" s="45"/>
      <c r="B38" s="45" t="s">
        <v>102</v>
      </c>
      <c r="C38" s="45" t="s">
        <v>107</v>
      </c>
      <c r="D38" s="45" t="s">
        <v>97</v>
      </c>
      <c r="E38" s="45">
        <f t="shared" ref="E38" si="14">SUM(E39:E45)</f>
        <v>1980</v>
      </c>
      <c r="F38" s="45">
        <f t="shared" ref="F38:P38" si="15">SUM(F39:F45)</f>
        <v>1747</v>
      </c>
      <c r="G38" s="45">
        <f t="shared" si="15"/>
        <v>1584</v>
      </c>
      <c r="H38" s="45">
        <f t="shared" si="15"/>
        <v>1807</v>
      </c>
      <c r="I38" s="45">
        <f t="shared" si="15"/>
        <v>1464</v>
      </c>
      <c r="J38" s="45">
        <f t="shared" si="15"/>
        <v>1402</v>
      </c>
      <c r="K38" s="45">
        <f t="shared" si="15"/>
        <v>1551</v>
      </c>
      <c r="L38" s="45">
        <f t="shared" si="15"/>
        <v>1572</v>
      </c>
      <c r="M38" s="45">
        <f t="shared" si="15"/>
        <v>1374</v>
      </c>
      <c r="N38" s="45">
        <f t="shared" si="15"/>
        <v>1372</v>
      </c>
      <c r="O38" s="45">
        <f t="shared" si="15"/>
        <v>1289</v>
      </c>
      <c r="P38" s="45">
        <f t="shared" si="15"/>
        <v>1441</v>
      </c>
      <c r="Q38" s="45">
        <f t="shared" ref="Q38:U38" si="16">SUM(Q39:Q45)</f>
        <v>1433</v>
      </c>
      <c r="R38" s="45">
        <f t="shared" si="16"/>
        <v>1448</v>
      </c>
      <c r="S38" s="45">
        <f t="shared" ref="S38" si="17">SUM(S39:S45)</f>
        <v>1398</v>
      </c>
      <c r="T38" s="45">
        <f t="shared" si="16"/>
        <v>1375</v>
      </c>
      <c r="U38" s="45">
        <f t="shared" si="16"/>
        <v>1308</v>
      </c>
      <c r="V38" s="45"/>
      <c r="W38" s="45"/>
      <c r="X38" s="45"/>
      <c r="Y38" s="45"/>
    </row>
    <row r="39" spans="1:25" x14ac:dyDescent="0.2">
      <c r="A39" s="45">
        <v>50</v>
      </c>
      <c r="B39" s="45" t="s">
        <v>102</v>
      </c>
      <c r="C39" s="45" t="s">
        <v>107</v>
      </c>
      <c r="D39" s="45" t="s">
        <v>40</v>
      </c>
      <c r="E39" s="45" cm="1">
        <f t="array" ref="E39">SUMPRODUCT((Data!$A$2:$A$26362=E$3)*(Data!$D$2:$D$26362=$A39)*(Data!$G$2:$G$26362))</f>
        <v>168</v>
      </c>
      <c r="F39" s="45" cm="1">
        <f t="array" ref="F39">SUMPRODUCT((Data!$A$2:$A$26362=F$3)*(Data!$D$2:$D$26362=$A39)*(Data!$G$2:$G$26362))</f>
        <v>154</v>
      </c>
      <c r="G39" s="45" cm="1">
        <f t="array" ref="G39">SUMPRODUCT((Data!$A$2:$A$26362=G$3)*(Data!$D$2:$D$26362=$A39)*(Data!$G$2:$G$26362))</f>
        <v>83</v>
      </c>
      <c r="H39" s="45" cm="1">
        <f t="array" ref="H39">SUMPRODUCT((Data!$A$2:$A$26362=H$3)*(Data!$D$2:$D$26362=$A39)*(Data!$G$2:$G$26362))</f>
        <v>71</v>
      </c>
      <c r="I39" s="45" cm="1">
        <f t="array" ref="I39">SUMPRODUCT((Data!$A$2:$A$26362=I$3)*(Data!$D$2:$D$26362=$A39)*(Data!$G$2:$G$26362))</f>
        <v>67</v>
      </c>
      <c r="J39" s="45" cm="1">
        <f t="array" ref="J39">SUMPRODUCT((Data!$A$2:$A$26362=J$3)*(Data!$D$2:$D$26362=$A39)*(Data!$G$2:$G$26362))</f>
        <v>73</v>
      </c>
      <c r="K39" s="45" cm="1">
        <f t="array" ref="K39">SUMPRODUCT((Data!$A$2:$A$26362=K$3)*(Data!$D$2:$D$26362=$A39)*(Data!$G$2:$G$26362))</f>
        <v>75</v>
      </c>
      <c r="L39" s="45" cm="1">
        <f t="array" ref="L39">SUMPRODUCT((Data!$A$2:$A$26362=L$3)*(Data!$D$2:$D$26362=$A39)*(Data!$G$2:$G$26362))</f>
        <v>86</v>
      </c>
      <c r="M39" s="45" cm="1">
        <f t="array" ref="M39">SUMPRODUCT((Data!$A$2:$A$26362=M$3)*(Data!$D$2:$D$26362=$A39)*(Data!$G$2:$G$26362))</f>
        <v>82</v>
      </c>
      <c r="N39" s="45" cm="1">
        <f t="array" ref="N39">SUMPRODUCT((Data!$A$2:$A$26362=N$3)*(Data!$D$2:$D$26362=$A39)*(Data!$G$2:$G$26362))</f>
        <v>76</v>
      </c>
      <c r="O39" s="45" cm="1">
        <f t="array" ref="O39">SUMPRODUCT((Data!$A$2:$A$26362=O$3)*(Data!$D$2:$D$26362=$A39)*(Data!$G$2:$G$26362))</f>
        <v>76</v>
      </c>
      <c r="P39" s="45" cm="1">
        <f t="array" ref="P39">SUMPRODUCT((Data!$A$2:$A$26362=P$3)*(Data!$D$2:$D$26362=$A39)*(Data!$G$2:$G$26362))</f>
        <v>69</v>
      </c>
      <c r="Q39" s="45" cm="1">
        <f t="array" ref="Q39">SUMPRODUCT((Data!$A$2:$A$26362=Q$3)*(Data!$D$2:$D$26362=$A39)*(Data!$G$2:$G$26362))</f>
        <v>83</v>
      </c>
      <c r="R39" s="45" cm="1">
        <f t="array" ref="R39">SUMPRODUCT((Data!$A$2:$A$26362=R$3)*(Data!$D$2:$D$26362=$A39)*(Data!$G$2:$G$26362))</f>
        <v>60</v>
      </c>
      <c r="S39" s="45" cm="1">
        <f t="array" ref="S39">SUMPRODUCT((Data!$A$2:$A$26362=S$3)*(Data!$D$2:$D$26362=$A39)*(Data!$G$2:$G$26362))</f>
        <v>84</v>
      </c>
      <c r="T39" s="45" cm="1">
        <f t="array" ref="T39">SUMPRODUCT((Data!$B$2:$B$26362=T$3)*(Data!$D$2:$D$26362=$A39)*(Data!$G$2:$G$26362))</f>
        <v>82</v>
      </c>
      <c r="U39" s="45" cm="1">
        <f t="array" ref="U39">SUMPRODUCT((Data!$B$2:$B$26362=U$3)*(Data!$D$2:$D$26362=$A39)*(Data!$G$2:$G$26362))</f>
        <v>51</v>
      </c>
      <c r="V39" s="45"/>
      <c r="W39" s="45"/>
      <c r="X39" s="45"/>
      <c r="Y39" s="45"/>
    </row>
    <row r="40" spans="1:25" x14ac:dyDescent="0.2">
      <c r="A40" s="45">
        <v>51</v>
      </c>
      <c r="B40" s="45" t="s">
        <v>102</v>
      </c>
      <c r="C40" s="45" t="s">
        <v>107</v>
      </c>
      <c r="D40" s="45" t="s">
        <v>41</v>
      </c>
      <c r="E40" s="45" cm="1">
        <f t="array" ref="E40">SUMPRODUCT((Data!$A$2:$A$26362=E$3)*(Data!$D$2:$D$26362=$A40)*(Data!$G$2:$G$26362))</f>
        <v>1255</v>
      </c>
      <c r="F40" s="45" cm="1">
        <f t="array" ref="F40">SUMPRODUCT((Data!$A$2:$A$26362=F$3)*(Data!$D$2:$D$26362=$A40)*(Data!$G$2:$G$26362))</f>
        <v>1132</v>
      </c>
      <c r="G40" s="45" cm="1">
        <f t="array" ref="G40">SUMPRODUCT((Data!$A$2:$A$26362=G$3)*(Data!$D$2:$D$26362=$A40)*(Data!$G$2:$G$26362))</f>
        <v>1180</v>
      </c>
      <c r="H40" s="45" cm="1">
        <f t="array" ref="H40">SUMPRODUCT((Data!$A$2:$A$26362=H$3)*(Data!$D$2:$D$26362=$A40)*(Data!$G$2:$G$26362))</f>
        <v>1110</v>
      </c>
      <c r="I40" s="45" cm="1">
        <f t="array" ref="I40">SUMPRODUCT((Data!$A$2:$A$26362=I$3)*(Data!$D$2:$D$26362=$A40)*(Data!$G$2:$G$26362))</f>
        <v>918</v>
      </c>
      <c r="J40" s="45" cm="1">
        <f t="array" ref="J40">SUMPRODUCT((Data!$A$2:$A$26362=J$3)*(Data!$D$2:$D$26362=$A40)*(Data!$G$2:$G$26362))</f>
        <v>863</v>
      </c>
      <c r="K40" s="45" cm="1">
        <f t="array" ref="K40">SUMPRODUCT((Data!$A$2:$A$26362=K$3)*(Data!$D$2:$D$26362=$A40)*(Data!$G$2:$G$26362))</f>
        <v>968</v>
      </c>
      <c r="L40" s="45" cm="1">
        <f t="array" ref="L40">SUMPRODUCT((Data!$A$2:$A$26362=L$3)*(Data!$D$2:$D$26362=$A40)*(Data!$G$2:$G$26362))</f>
        <v>914</v>
      </c>
      <c r="M40" s="45" cm="1">
        <f t="array" ref="M40">SUMPRODUCT((Data!$A$2:$A$26362=M$3)*(Data!$D$2:$D$26362=$A40)*(Data!$G$2:$G$26362))</f>
        <v>824</v>
      </c>
      <c r="N40" s="45" cm="1">
        <f t="array" ref="N40">SUMPRODUCT((Data!$A$2:$A$26362=N$3)*(Data!$D$2:$D$26362=$A40)*(Data!$G$2:$G$26362))</f>
        <v>787</v>
      </c>
      <c r="O40" s="45" cm="1">
        <f t="array" ref="O40">SUMPRODUCT((Data!$A$2:$A$26362=O$3)*(Data!$D$2:$D$26362=$A40)*(Data!$G$2:$G$26362))</f>
        <v>740</v>
      </c>
      <c r="P40" s="45" cm="1">
        <f t="array" ref="P40">SUMPRODUCT((Data!$A$2:$A$26362=P$3)*(Data!$D$2:$D$26362=$A40)*(Data!$G$2:$G$26362))</f>
        <v>817</v>
      </c>
      <c r="Q40" s="45" cm="1">
        <f t="array" ref="Q40">SUMPRODUCT((Data!$A$2:$A$26362=Q$3)*(Data!$D$2:$D$26362=$A40)*(Data!$G$2:$G$26362))</f>
        <v>739</v>
      </c>
      <c r="R40" s="45" cm="1">
        <f t="array" ref="R40">SUMPRODUCT((Data!$A$2:$A$26362=R$3)*(Data!$D$2:$D$26362=$A40)*(Data!$G$2:$G$26362))</f>
        <v>836</v>
      </c>
      <c r="S40" s="45" cm="1">
        <f t="array" ref="S40">SUMPRODUCT((Data!$A$2:$A$26362=S$3)*(Data!$D$2:$D$26362=$A40)*(Data!$G$2:$G$26362))</f>
        <v>828</v>
      </c>
      <c r="T40" s="45" cm="1">
        <f t="array" ref="T40">SUMPRODUCT((Data!$B$2:$B$26362=T$3)*(Data!$D$2:$D$26362=$A40)*(Data!$G$2:$G$26362))</f>
        <v>802</v>
      </c>
      <c r="U40" s="45" cm="1">
        <f t="array" ref="U40">SUMPRODUCT((Data!$B$2:$B$26362=U$3)*(Data!$D$2:$D$26362=$A40)*(Data!$G$2:$G$26362))</f>
        <v>774</v>
      </c>
      <c r="V40" s="45"/>
      <c r="W40" s="45"/>
      <c r="X40" s="45"/>
      <c r="Y40" s="45"/>
    </row>
    <row r="41" spans="1:25" x14ac:dyDescent="0.2">
      <c r="A41" s="45">
        <v>52</v>
      </c>
      <c r="B41" s="45" t="s">
        <v>102</v>
      </c>
      <c r="C41" s="45" t="s">
        <v>107</v>
      </c>
      <c r="D41" s="45" t="s">
        <v>42</v>
      </c>
      <c r="E41" s="45" cm="1">
        <f t="array" ref="E41">SUMPRODUCT((Data!$A$2:$A$26362=E$3)*(Data!$D$2:$D$26362=$A41)*(Data!$G$2:$G$26362))</f>
        <v>98</v>
      </c>
      <c r="F41" s="45" cm="1">
        <f t="array" ref="F41">SUMPRODUCT((Data!$A$2:$A$26362=F$3)*(Data!$D$2:$D$26362=$A41)*(Data!$G$2:$G$26362))</f>
        <v>75</v>
      </c>
      <c r="G41" s="45" cm="1">
        <f t="array" ref="G41">SUMPRODUCT((Data!$A$2:$A$26362=G$3)*(Data!$D$2:$D$26362=$A41)*(Data!$G$2:$G$26362))</f>
        <v>29</v>
      </c>
      <c r="H41" s="45" cm="1">
        <f t="array" ref="H41">SUMPRODUCT((Data!$A$2:$A$26362=H$3)*(Data!$D$2:$D$26362=$A41)*(Data!$G$2:$G$26362))</f>
        <v>27</v>
      </c>
      <c r="I41" s="45" cm="1">
        <f t="array" ref="I41">SUMPRODUCT((Data!$A$2:$A$26362=I$3)*(Data!$D$2:$D$26362=$A41)*(Data!$G$2:$G$26362))</f>
        <v>26</v>
      </c>
      <c r="J41" s="45" cm="1">
        <f t="array" ref="J41">SUMPRODUCT((Data!$A$2:$A$26362=J$3)*(Data!$D$2:$D$26362=$A41)*(Data!$G$2:$G$26362))</f>
        <v>14</v>
      </c>
      <c r="K41" s="45" cm="1">
        <f t="array" ref="K41">SUMPRODUCT((Data!$A$2:$A$26362=K$3)*(Data!$D$2:$D$26362=$A41)*(Data!$G$2:$G$26362))</f>
        <v>21</v>
      </c>
      <c r="L41" s="45" cm="1">
        <f t="array" ref="L41">SUMPRODUCT((Data!$A$2:$A$26362=L$3)*(Data!$D$2:$D$26362=$A41)*(Data!$G$2:$G$26362))</f>
        <v>26</v>
      </c>
      <c r="M41" s="45" cm="1">
        <f t="array" ref="M41">SUMPRODUCT((Data!$A$2:$A$26362=M$3)*(Data!$D$2:$D$26362=$A41)*(Data!$G$2:$G$26362))</f>
        <v>20</v>
      </c>
      <c r="N41" s="45" cm="1">
        <f t="array" ref="N41">SUMPRODUCT((Data!$A$2:$A$26362=N$3)*(Data!$D$2:$D$26362=$A41)*(Data!$G$2:$G$26362))</f>
        <v>34</v>
      </c>
      <c r="O41" s="45" cm="1">
        <f t="array" ref="O41">SUMPRODUCT((Data!$A$2:$A$26362=O$3)*(Data!$D$2:$D$26362=$A41)*(Data!$G$2:$G$26362))</f>
        <v>26</v>
      </c>
      <c r="P41" s="45" cm="1">
        <f t="array" ref="P41">SUMPRODUCT((Data!$A$2:$A$26362=P$3)*(Data!$D$2:$D$26362=$A41)*(Data!$G$2:$G$26362))</f>
        <v>20</v>
      </c>
      <c r="Q41" s="45" cm="1">
        <f t="array" ref="Q41">SUMPRODUCT((Data!$A$2:$A$26362=Q$3)*(Data!$D$2:$D$26362=$A41)*(Data!$G$2:$G$26362))</f>
        <v>22</v>
      </c>
      <c r="R41" s="45" cm="1">
        <f t="array" ref="R41">SUMPRODUCT((Data!$A$2:$A$26362=R$3)*(Data!$D$2:$D$26362=$A41)*(Data!$G$2:$G$26362))</f>
        <v>30</v>
      </c>
      <c r="S41" s="45" cm="1">
        <f t="array" ref="S41">SUMPRODUCT((Data!$A$2:$A$26362=S$3)*(Data!$D$2:$D$26362=$A41)*(Data!$G$2:$G$26362))</f>
        <v>24</v>
      </c>
      <c r="T41" s="45" cm="1">
        <f t="array" ref="T41">SUMPRODUCT((Data!$B$2:$B$26362=T$3)*(Data!$D$2:$D$26362=$A41)*(Data!$G$2:$G$26362))</f>
        <v>27</v>
      </c>
      <c r="U41" s="45" cm="1">
        <f t="array" ref="U41">SUMPRODUCT((Data!$B$2:$B$26362=U$3)*(Data!$D$2:$D$26362=$A41)*(Data!$G$2:$G$26362))</f>
        <v>20</v>
      </c>
      <c r="V41" s="45"/>
      <c r="W41" s="45"/>
      <c r="X41" s="45"/>
      <c r="Y41" s="45"/>
    </row>
    <row r="42" spans="1:25" x14ac:dyDescent="0.2">
      <c r="A42" s="45">
        <v>53</v>
      </c>
      <c r="B42" s="45" t="s">
        <v>102</v>
      </c>
      <c r="C42" s="45" t="s">
        <v>107</v>
      </c>
      <c r="D42" s="45" t="s">
        <v>43</v>
      </c>
      <c r="E42" s="45" cm="1">
        <f t="array" ref="E42">SUMPRODUCT((Data!$A$2:$A$26362=E$3)*(Data!$D$2:$D$26362=$A42)*(Data!$G$2:$G$26362))</f>
        <v>337</v>
      </c>
      <c r="F42" s="45" cm="1">
        <f t="array" ref="F42">SUMPRODUCT((Data!$A$2:$A$26362=F$3)*(Data!$D$2:$D$26362=$A42)*(Data!$G$2:$G$26362))</f>
        <v>291</v>
      </c>
      <c r="G42" s="45" cm="1">
        <f t="array" ref="G42">SUMPRODUCT((Data!$A$2:$A$26362=G$3)*(Data!$D$2:$D$26362=$A42)*(Data!$G$2:$G$26362))</f>
        <v>231</v>
      </c>
      <c r="H42" s="45" cm="1">
        <f t="array" ref="H42">SUMPRODUCT((Data!$A$2:$A$26362=H$3)*(Data!$D$2:$D$26362=$A42)*(Data!$G$2:$G$26362))</f>
        <v>179</v>
      </c>
      <c r="I42" s="45" cm="1">
        <f t="array" ref="I42">SUMPRODUCT((Data!$A$2:$A$26362=I$3)*(Data!$D$2:$D$26362=$A42)*(Data!$G$2:$G$26362))</f>
        <v>141</v>
      </c>
      <c r="J42" s="45" cm="1">
        <f t="array" ref="J42">SUMPRODUCT((Data!$A$2:$A$26362=J$3)*(Data!$D$2:$D$26362=$A42)*(Data!$G$2:$G$26362))</f>
        <v>182</v>
      </c>
      <c r="K42" s="45" cm="1">
        <f t="array" ref="K42">SUMPRODUCT((Data!$A$2:$A$26362=K$3)*(Data!$D$2:$D$26362=$A42)*(Data!$G$2:$G$26362))</f>
        <v>165</v>
      </c>
      <c r="L42" s="45" cm="1">
        <f t="array" ref="L42">SUMPRODUCT((Data!$A$2:$A$26362=L$3)*(Data!$D$2:$D$26362=$A42)*(Data!$G$2:$G$26362))</f>
        <v>164</v>
      </c>
      <c r="M42" s="45" cm="1">
        <f t="array" ref="M42">SUMPRODUCT((Data!$A$2:$A$26362=M$3)*(Data!$D$2:$D$26362=$A42)*(Data!$G$2:$G$26362))</f>
        <v>152</v>
      </c>
      <c r="N42" s="45" cm="1">
        <f t="array" ref="N42">SUMPRODUCT((Data!$A$2:$A$26362=N$3)*(Data!$D$2:$D$26362=$A42)*(Data!$G$2:$G$26362))</f>
        <v>150</v>
      </c>
      <c r="O42" s="45" cm="1">
        <f t="array" ref="O42">SUMPRODUCT((Data!$A$2:$A$26362=O$3)*(Data!$D$2:$D$26362=$A42)*(Data!$G$2:$G$26362))</f>
        <v>93</v>
      </c>
      <c r="P42" s="45" cm="1">
        <f t="array" ref="P42">SUMPRODUCT((Data!$A$2:$A$26362=P$3)*(Data!$D$2:$D$26362=$A42)*(Data!$G$2:$G$26362))</f>
        <v>129</v>
      </c>
      <c r="Q42" s="45" cm="1">
        <f t="array" ref="Q42">SUMPRODUCT((Data!$A$2:$A$26362=Q$3)*(Data!$D$2:$D$26362=$A42)*(Data!$G$2:$G$26362))</f>
        <v>138</v>
      </c>
      <c r="R42" s="45" cm="1">
        <f t="array" ref="R42">SUMPRODUCT((Data!$A$2:$A$26362=R$3)*(Data!$D$2:$D$26362=$A42)*(Data!$G$2:$G$26362))</f>
        <v>113</v>
      </c>
      <c r="S42" s="45" cm="1">
        <f t="array" ref="S42">SUMPRODUCT((Data!$A$2:$A$26362=S$3)*(Data!$D$2:$D$26362=$A42)*(Data!$G$2:$G$26362))</f>
        <v>93</v>
      </c>
      <c r="T42" s="45" cm="1">
        <f t="array" ref="T42">SUMPRODUCT((Data!$B$2:$B$26362=T$3)*(Data!$D$2:$D$26362=$A42)*(Data!$G$2:$G$26362))</f>
        <v>99</v>
      </c>
      <c r="U42" s="45" cm="1">
        <f t="array" ref="U42">SUMPRODUCT((Data!$B$2:$B$26362=U$3)*(Data!$D$2:$D$26362=$A42)*(Data!$G$2:$G$26362))</f>
        <v>95</v>
      </c>
      <c r="V42" s="45"/>
      <c r="W42" s="45"/>
      <c r="X42" s="45"/>
      <c r="Y42" s="45"/>
    </row>
    <row r="43" spans="1:25" x14ac:dyDescent="0.2">
      <c r="A43" s="45">
        <v>54</v>
      </c>
      <c r="B43" s="45" t="s">
        <v>102</v>
      </c>
      <c r="C43" s="45" t="s">
        <v>107</v>
      </c>
      <c r="D43" s="45" t="s">
        <v>44</v>
      </c>
      <c r="E43" s="45" cm="1">
        <f t="array" ref="E43">SUMPRODUCT((Data!$A$2:$A$26362=E$3)*(Data!$D$2:$D$26362=$A43)*(Data!$G$2:$G$26362))</f>
        <v>122</v>
      </c>
      <c r="F43" s="45" cm="1">
        <f t="array" ref="F43">SUMPRODUCT((Data!$A$2:$A$26362=F$3)*(Data!$D$2:$D$26362=$A43)*(Data!$G$2:$G$26362))</f>
        <v>95</v>
      </c>
      <c r="G43" s="45" cm="1">
        <f t="array" ref="G43">SUMPRODUCT((Data!$A$2:$A$26362=G$3)*(Data!$D$2:$D$26362=$A43)*(Data!$G$2:$G$26362))</f>
        <v>61</v>
      </c>
      <c r="H43" s="45" cm="1">
        <f t="array" ref="H43">SUMPRODUCT((Data!$A$2:$A$26362=H$3)*(Data!$D$2:$D$26362=$A43)*(Data!$G$2:$G$26362))</f>
        <v>34</v>
      </c>
      <c r="I43" s="45" cm="1">
        <f t="array" ref="I43">SUMPRODUCT((Data!$A$2:$A$26362=I$3)*(Data!$D$2:$D$26362=$A43)*(Data!$G$2:$G$26362))</f>
        <v>37</v>
      </c>
      <c r="J43" s="45" cm="1">
        <f t="array" ref="J43">SUMPRODUCT((Data!$A$2:$A$26362=J$3)*(Data!$D$2:$D$26362=$A43)*(Data!$G$2:$G$26362))</f>
        <v>27</v>
      </c>
      <c r="K43" s="45" cm="1">
        <f t="array" ref="K43">SUMPRODUCT((Data!$A$2:$A$26362=K$3)*(Data!$D$2:$D$26362=$A43)*(Data!$G$2:$G$26362))</f>
        <v>32</v>
      </c>
      <c r="L43" s="45" cm="1">
        <f t="array" ref="L43">SUMPRODUCT((Data!$A$2:$A$26362=L$3)*(Data!$D$2:$D$26362=$A43)*(Data!$G$2:$G$26362))</f>
        <v>31</v>
      </c>
      <c r="M43" s="45" cm="1">
        <f t="array" ref="M43">SUMPRODUCT((Data!$A$2:$A$26362=M$3)*(Data!$D$2:$D$26362=$A43)*(Data!$G$2:$G$26362))</f>
        <v>33</v>
      </c>
      <c r="N43" s="45" cm="1">
        <f t="array" ref="N43">SUMPRODUCT((Data!$A$2:$A$26362=N$3)*(Data!$D$2:$D$26362=$A43)*(Data!$G$2:$G$26362))</f>
        <v>23</v>
      </c>
      <c r="O43" s="45" cm="1">
        <f t="array" ref="O43">SUMPRODUCT((Data!$A$2:$A$26362=O$3)*(Data!$D$2:$D$26362=$A43)*(Data!$G$2:$G$26362))</f>
        <v>24</v>
      </c>
      <c r="P43" s="45" cm="1">
        <f t="array" ref="P43">SUMPRODUCT((Data!$A$2:$A$26362=P$3)*(Data!$D$2:$D$26362=$A43)*(Data!$G$2:$G$26362))</f>
        <v>20</v>
      </c>
      <c r="Q43" s="45" cm="1">
        <f t="array" ref="Q43">SUMPRODUCT((Data!$A$2:$A$26362=Q$3)*(Data!$D$2:$D$26362=$A43)*(Data!$G$2:$G$26362))</f>
        <v>20</v>
      </c>
      <c r="R43" s="45" cm="1">
        <f t="array" ref="R43">SUMPRODUCT((Data!$A$2:$A$26362=R$3)*(Data!$D$2:$D$26362=$A43)*(Data!$G$2:$G$26362))</f>
        <v>19</v>
      </c>
      <c r="S43" s="45" cm="1">
        <f t="array" ref="S43">SUMPRODUCT((Data!$A$2:$A$26362=S$3)*(Data!$D$2:$D$26362=$A43)*(Data!$G$2:$G$26362))</f>
        <v>19</v>
      </c>
      <c r="T43" s="45" cm="1">
        <f t="array" ref="T43">SUMPRODUCT((Data!$B$2:$B$26362=T$3)*(Data!$D$2:$D$26362=$A43)*(Data!$G$2:$G$26362))</f>
        <v>21</v>
      </c>
      <c r="U43" s="45" cm="1">
        <f t="array" ref="U43">SUMPRODUCT((Data!$B$2:$B$26362=U$3)*(Data!$D$2:$D$26362=$A43)*(Data!$G$2:$G$26362))</f>
        <v>11</v>
      </c>
      <c r="V43" s="45"/>
      <c r="W43" s="45"/>
      <c r="X43" s="45"/>
      <c r="Y43" s="45"/>
    </row>
    <row r="44" spans="1:25" x14ac:dyDescent="0.2">
      <c r="A44" s="45">
        <v>55</v>
      </c>
      <c r="B44" s="45" t="s">
        <v>102</v>
      </c>
      <c r="C44" s="45" t="s">
        <v>107</v>
      </c>
      <c r="D44" s="45" t="s">
        <v>79</v>
      </c>
      <c r="E44" s="49" t="s">
        <v>100</v>
      </c>
      <c r="F44" s="49" t="s">
        <v>100</v>
      </c>
      <c r="G44" s="49" t="s">
        <v>100</v>
      </c>
      <c r="H44" s="45" cm="1">
        <f t="array" ref="H44">SUMPRODUCT((Data!$A$2:$A$26362=H$3)*(Data!$D$2:$D$26362=$A44)*(Data!$G$2:$G$26362))</f>
        <v>121</v>
      </c>
      <c r="I44" s="45" cm="1">
        <f t="array" ref="I44">SUMPRODUCT((Data!$A$2:$A$26362=I$3)*(Data!$D$2:$D$26362=$A44)*(Data!$G$2:$G$26362))</f>
        <v>86</v>
      </c>
      <c r="J44" s="45" cm="1">
        <f t="array" ref="J44">SUMPRODUCT((Data!$A$2:$A$26362=J$3)*(Data!$D$2:$D$26362=$A44)*(Data!$G$2:$G$26362))</f>
        <v>72</v>
      </c>
      <c r="K44" s="45" cm="1">
        <f t="array" ref="K44">SUMPRODUCT((Data!$A$2:$A$26362=K$3)*(Data!$D$2:$D$26362=$A44)*(Data!$G$2:$G$26362))</f>
        <v>78</v>
      </c>
      <c r="L44" s="45" cm="1">
        <f t="array" ref="L44">SUMPRODUCT((Data!$A$2:$A$26362=L$3)*(Data!$D$2:$D$26362=$A44)*(Data!$G$2:$G$26362))</f>
        <v>86</v>
      </c>
      <c r="M44" s="45" cm="1">
        <f t="array" ref="M44">SUMPRODUCT((Data!$A$2:$A$26362=M$3)*(Data!$D$2:$D$26362=$A44)*(Data!$G$2:$G$26362))</f>
        <v>64</v>
      </c>
      <c r="N44" s="45" cm="1">
        <f t="array" ref="N44">SUMPRODUCT((Data!$A$2:$A$26362=N$3)*(Data!$D$2:$D$26362=$A44)*(Data!$G$2:$G$26362))</f>
        <v>103</v>
      </c>
      <c r="O44" s="45" cm="1">
        <f t="array" ref="O44">SUMPRODUCT((Data!$A$2:$A$26362=O$3)*(Data!$D$2:$D$26362=$A44)*(Data!$G$2:$G$26362))</f>
        <v>76</v>
      </c>
      <c r="P44" s="45" cm="1">
        <f t="array" ref="P44">SUMPRODUCT((Data!$A$2:$A$26362=P$3)*(Data!$D$2:$D$26362=$A44)*(Data!$G$2:$G$26362))</f>
        <v>60</v>
      </c>
      <c r="Q44" s="45" cm="1">
        <f t="array" ref="Q44">SUMPRODUCT((Data!$A$2:$A$26362=Q$3)*(Data!$D$2:$D$26362=$A44)*(Data!$G$2:$G$26362))</f>
        <v>99</v>
      </c>
      <c r="R44" s="45" cm="1">
        <f t="array" ref="R44">SUMPRODUCT((Data!$A$2:$A$26362=R$3)*(Data!$D$2:$D$26362=$A44)*(Data!$G$2:$G$26362))</f>
        <v>90</v>
      </c>
      <c r="S44" s="45" cm="1">
        <f t="array" ref="S44">SUMPRODUCT((Data!$A$2:$A$26362=S$3)*(Data!$D$2:$D$26362=$A44)*(Data!$G$2:$G$26362))</f>
        <v>87</v>
      </c>
      <c r="T44" s="45" cm="1">
        <f t="array" ref="T44">SUMPRODUCT((Data!$B$2:$B$26362=T$3)*(Data!$D$2:$D$26362=$A44)*(Data!$G$2:$G$26362))</f>
        <v>87</v>
      </c>
      <c r="U44" s="45" cm="1">
        <f t="array" ref="U44">SUMPRODUCT((Data!$B$2:$B$26362=U$3)*(Data!$D$2:$D$26362=$A44)*(Data!$G$2:$G$26362))</f>
        <v>95</v>
      </c>
      <c r="V44" s="45"/>
      <c r="W44" s="45"/>
      <c r="X44" s="45"/>
      <c r="Y44" s="45"/>
    </row>
    <row r="45" spans="1:25" x14ac:dyDescent="0.2">
      <c r="A45" s="45">
        <v>56</v>
      </c>
      <c r="B45" s="45" t="s">
        <v>102</v>
      </c>
      <c r="C45" s="45" t="s">
        <v>107</v>
      </c>
      <c r="D45" s="45" t="s">
        <v>64</v>
      </c>
      <c r="E45" s="49" t="s">
        <v>100</v>
      </c>
      <c r="F45" s="49" t="s">
        <v>100</v>
      </c>
      <c r="G45" s="49" t="s">
        <v>100</v>
      </c>
      <c r="H45" s="45" cm="1">
        <f t="array" ref="H45">SUMPRODUCT((Data!$A$2:$A$26362=H$3)*(Data!$D$2:$D$26362=$A45)*(Data!$G$2:$G$26362))</f>
        <v>265</v>
      </c>
      <c r="I45" s="45" cm="1">
        <f t="array" ref="I45">SUMPRODUCT((Data!$A$2:$A$26362=I$3)*(Data!$D$2:$D$26362=$A45)*(Data!$G$2:$G$26362))</f>
        <v>189</v>
      </c>
      <c r="J45" s="45" cm="1">
        <f t="array" ref="J45">SUMPRODUCT((Data!$A$2:$A$26362=J$3)*(Data!$D$2:$D$26362=$A45)*(Data!$G$2:$G$26362))</f>
        <v>171</v>
      </c>
      <c r="K45" s="45" cm="1">
        <f t="array" ref="K45">SUMPRODUCT((Data!$A$2:$A$26362=K$3)*(Data!$D$2:$D$26362=$A45)*(Data!$G$2:$G$26362))</f>
        <v>212</v>
      </c>
      <c r="L45" s="45" cm="1">
        <f t="array" ref="L45">SUMPRODUCT((Data!$A$2:$A$26362=L$3)*(Data!$D$2:$D$26362=$A45)*(Data!$G$2:$G$26362))</f>
        <v>265</v>
      </c>
      <c r="M45" s="45" cm="1">
        <f t="array" ref="M45">SUMPRODUCT((Data!$A$2:$A$26362=M$3)*(Data!$D$2:$D$26362=$A45)*(Data!$G$2:$G$26362))</f>
        <v>199</v>
      </c>
      <c r="N45" s="45" cm="1">
        <f t="array" ref="N45">SUMPRODUCT((Data!$A$2:$A$26362=N$3)*(Data!$D$2:$D$26362=$A45)*(Data!$G$2:$G$26362))</f>
        <v>199</v>
      </c>
      <c r="O45" s="45" cm="1">
        <f t="array" ref="O45">SUMPRODUCT((Data!$A$2:$A$26362=O$3)*(Data!$D$2:$D$26362=$A45)*(Data!$G$2:$G$26362))</f>
        <v>254</v>
      </c>
      <c r="P45" s="45" cm="1">
        <f t="array" ref="P45">SUMPRODUCT((Data!$A$2:$A$26362=P$3)*(Data!$D$2:$D$26362=$A45)*(Data!$G$2:$G$26362))</f>
        <v>326</v>
      </c>
      <c r="Q45" s="45" cm="1">
        <f t="array" ref="Q45">SUMPRODUCT((Data!$A$2:$A$26362=Q$3)*(Data!$D$2:$D$26362=$A45)*(Data!$G$2:$G$26362))</f>
        <v>332</v>
      </c>
      <c r="R45" s="45" cm="1">
        <f t="array" ref="R45">SUMPRODUCT((Data!$A$2:$A$26362=R$3)*(Data!$D$2:$D$26362=$A45)*(Data!$G$2:$G$26362))</f>
        <v>300</v>
      </c>
      <c r="S45" s="45" cm="1">
        <f t="array" ref="S45">SUMPRODUCT((Data!$A$2:$A$26362=S$3)*(Data!$D$2:$D$26362=$A45)*(Data!$G$2:$G$26362))</f>
        <v>263</v>
      </c>
      <c r="T45" s="45" cm="1">
        <f t="array" ref="T45">SUMPRODUCT((Data!$B$2:$B$26362=T$3)*(Data!$D$2:$D$26362=$A45)*(Data!$G$2:$G$26362))</f>
        <v>257</v>
      </c>
      <c r="U45" s="45" cm="1">
        <f t="array" ref="U45">SUMPRODUCT((Data!$B$2:$B$26362=U$3)*(Data!$D$2:$D$26362=$A45)*(Data!$G$2:$G$26362))</f>
        <v>262</v>
      </c>
      <c r="V45" s="45"/>
      <c r="W45" s="45"/>
      <c r="X45" s="45"/>
      <c r="Y45" s="45"/>
    </row>
    <row r="46" spans="1:25" x14ac:dyDescent="0.2">
      <c r="A46" s="45"/>
      <c r="B46" s="45" t="s">
        <v>102</v>
      </c>
      <c r="C46" s="45" t="s">
        <v>108</v>
      </c>
      <c r="D46" s="45" t="s">
        <v>97</v>
      </c>
      <c r="E46" s="45">
        <f t="shared" ref="E46" si="18">SUM(E47:E53)</f>
        <v>418</v>
      </c>
      <c r="F46" s="45">
        <f t="shared" ref="F46:P46" si="19">SUM(F47:F53)</f>
        <v>419</v>
      </c>
      <c r="G46" s="45">
        <f t="shared" si="19"/>
        <v>366</v>
      </c>
      <c r="H46" s="45">
        <f t="shared" si="19"/>
        <v>475</v>
      </c>
      <c r="I46" s="45">
        <f t="shared" si="19"/>
        <v>420</v>
      </c>
      <c r="J46" s="45">
        <f t="shared" si="19"/>
        <v>369</v>
      </c>
      <c r="K46" s="45">
        <f t="shared" si="19"/>
        <v>399</v>
      </c>
      <c r="L46" s="45">
        <f t="shared" si="19"/>
        <v>332</v>
      </c>
      <c r="M46" s="45">
        <f t="shared" si="19"/>
        <v>325</v>
      </c>
      <c r="N46" s="45">
        <f t="shared" si="19"/>
        <v>362</v>
      </c>
      <c r="O46" s="45">
        <f t="shared" si="19"/>
        <v>214</v>
      </c>
      <c r="P46" s="45">
        <f t="shared" si="19"/>
        <v>268</v>
      </c>
      <c r="Q46" s="45">
        <f t="shared" ref="Q46:U46" si="20">SUM(Q47:Q53)</f>
        <v>253</v>
      </c>
      <c r="R46" s="45">
        <f t="shared" si="20"/>
        <v>245</v>
      </c>
      <c r="S46" s="45">
        <f t="shared" ref="S46" si="21">SUM(S47:S53)</f>
        <v>270</v>
      </c>
      <c r="T46" s="45">
        <f t="shared" si="20"/>
        <v>272</v>
      </c>
      <c r="U46" s="45">
        <f t="shared" si="20"/>
        <v>280</v>
      </c>
      <c r="V46" s="45"/>
      <c r="W46" s="45"/>
      <c r="X46" s="45"/>
      <c r="Y46" s="45"/>
    </row>
    <row r="47" spans="1:25" x14ac:dyDescent="0.2">
      <c r="A47" s="45">
        <v>60</v>
      </c>
      <c r="B47" s="45" t="s">
        <v>102</v>
      </c>
      <c r="C47" s="45" t="s">
        <v>108</v>
      </c>
      <c r="D47" s="45" t="s">
        <v>40</v>
      </c>
      <c r="E47" s="45" cm="1">
        <f t="array" ref="E47">SUMPRODUCT((Data!$A$2:$A$26362=E$3)*(Data!$D$2:$D$26362=$A47)*(Data!$G$2:$G$26362))</f>
        <v>29</v>
      </c>
      <c r="F47" s="45" cm="1">
        <f t="array" ref="F47">SUMPRODUCT((Data!$A$2:$A$26362=F$3)*(Data!$D$2:$D$26362=$A47)*(Data!$G$2:$G$26362))</f>
        <v>37</v>
      </c>
      <c r="G47" s="45" cm="1">
        <f t="array" ref="G47">SUMPRODUCT((Data!$A$2:$A$26362=G$3)*(Data!$D$2:$D$26362=$A47)*(Data!$G$2:$G$26362))</f>
        <v>20</v>
      </c>
      <c r="H47" s="45" cm="1">
        <f t="array" ref="H47">SUMPRODUCT((Data!$A$2:$A$26362=H$3)*(Data!$D$2:$D$26362=$A47)*(Data!$G$2:$G$26362))</f>
        <v>25</v>
      </c>
      <c r="I47" s="45" cm="1">
        <f t="array" ref="I47">SUMPRODUCT((Data!$A$2:$A$26362=I$3)*(Data!$D$2:$D$26362=$A47)*(Data!$G$2:$G$26362))</f>
        <v>16</v>
      </c>
      <c r="J47" s="45" cm="1">
        <f t="array" ref="J47">SUMPRODUCT((Data!$A$2:$A$26362=J$3)*(Data!$D$2:$D$26362=$A47)*(Data!$G$2:$G$26362))</f>
        <v>19</v>
      </c>
      <c r="K47" s="45" cm="1">
        <f t="array" ref="K47">SUMPRODUCT((Data!$A$2:$A$26362=K$3)*(Data!$D$2:$D$26362=$A47)*(Data!$G$2:$G$26362))</f>
        <v>28</v>
      </c>
      <c r="L47" s="45" cm="1">
        <f t="array" ref="L47">SUMPRODUCT((Data!$A$2:$A$26362=L$3)*(Data!$D$2:$D$26362=$A47)*(Data!$G$2:$G$26362))</f>
        <v>12</v>
      </c>
      <c r="M47" s="45" cm="1">
        <f t="array" ref="M47">SUMPRODUCT((Data!$A$2:$A$26362=M$3)*(Data!$D$2:$D$26362=$A47)*(Data!$G$2:$G$26362))</f>
        <v>6</v>
      </c>
      <c r="N47" s="45" cm="1">
        <f t="array" ref="N47">SUMPRODUCT((Data!$A$2:$A$26362=N$3)*(Data!$D$2:$D$26362=$A47)*(Data!$G$2:$G$26362))</f>
        <v>24</v>
      </c>
      <c r="O47" s="45" cm="1">
        <f t="array" ref="O47">SUMPRODUCT((Data!$A$2:$A$26362=O$3)*(Data!$D$2:$D$26362=$A47)*(Data!$G$2:$G$26362))</f>
        <v>9</v>
      </c>
      <c r="P47" s="45" cm="1">
        <f t="array" ref="P47">SUMPRODUCT((Data!$A$2:$A$26362=P$3)*(Data!$D$2:$D$26362=$A47)*(Data!$G$2:$G$26362))</f>
        <v>16</v>
      </c>
      <c r="Q47" s="45" cm="1">
        <f t="array" ref="Q47">SUMPRODUCT((Data!$A$2:$A$26362=Q$3)*(Data!$D$2:$D$26362=$A47)*(Data!$G$2:$G$26362))</f>
        <v>9</v>
      </c>
      <c r="R47" s="45" cm="1">
        <f t="array" ref="R47">SUMPRODUCT((Data!$A$2:$A$26362=R$3)*(Data!$D$2:$D$26362=$A47)*(Data!$G$2:$G$26362))</f>
        <v>12</v>
      </c>
      <c r="S47" s="45" cm="1">
        <f t="array" ref="S47">SUMPRODUCT((Data!$A$2:$A$26362=S$3)*(Data!$D$2:$D$26362=$A47)*(Data!$G$2:$G$26362))</f>
        <v>22</v>
      </c>
      <c r="T47" s="45" cm="1">
        <f t="array" ref="T47">SUMPRODUCT((Data!$B$2:$B$26362=T$3)*(Data!$D$2:$D$26362=$A47)*(Data!$G$2:$G$26362))</f>
        <v>14</v>
      </c>
      <c r="U47" s="45" cm="1">
        <f t="array" ref="U47">SUMPRODUCT((Data!$B$2:$B$26362=U$3)*(Data!$D$2:$D$26362=$A47)*(Data!$G$2:$G$26362))</f>
        <v>21</v>
      </c>
      <c r="V47" s="45"/>
      <c r="W47" s="45"/>
      <c r="X47" s="45"/>
      <c r="Y47" s="45"/>
    </row>
    <row r="48" spans="1:25" x14ac:dyDescent="0.2">
      <c r="A48" s="45">
        <v>61</v>
      </c>
      <c r="B48" s="45" t="s">
        <v>102</v>
      </c>
      <c r="C48" s="45" t="s">
        <v>108</v>
      </c>
      <c r="D48" s="45" t="s">
        <v>41</v>
      </c>
      <c r="E48" s="45" cm="1">
        <f t="array" ref="E48">SUMPRODUCT((Data!$A$2:$A$26362=E$3)*(Data!$D$2:$D$26362=$A48)*(Data!$G$2:$G$26362))</f>
        <v>292</v>
      </c>
      <c r="F48" s="45" cm="1">
        <f t="array" ref="F48">SUMPRODUCT((Data!$A$2:$A$26362=F$3)*(Data!$D$2:$D$26362=$A48)*(Data!$G$2:$G$26362))</f>
        <v>287</v>
      </c>
      <c r="G48" s="45" cm="1">
        <f t="array" ref="G48">SUMPRODUCT((Data!$A$2:$A$26362=G$3)*(Data!$D$2:$D$26362=$A48)*(Data!$G$2:$G$26362))</f>
        <v>301</v>
      </c>
      <c r="H48" s="45" cm="1">
        <f t="array" ref="H48">SUMPRODUCT((Data!$A$2:$A$26362=H$3)*(Data!$D$2:$D$26362=$A48)*(Data!$G$2:$G$26362))</f>
        <v>342</v>
      </c>
      <c r="I48" s="45" cm="1">
        <f t="array" ref="I48">SUMPRODUCT((Data!$A$2:$A$26362=I$3)*(Data!$D$2:$D$26362=$A48)*(Data!$G$2:$G$26362))</f>
        <v>302</v>
      </c>
      <c r="J48" s="45" cm="1">
        <f t="array" ref="J48">SUMPRODUCT((Data!$A$2:$A$26362=J$3)*(Data!$D$2:$D$26362=$A48)*(Data!$G$2:$G$26362))</f>
        <v>249</v>
      </c>
      <c r="K48" s="45" cm="1">
        <f t="array" ref="K48">SUMPRODUCT((Data!$A$2:$A$26362=K$3)*(Data!$D$2:$D$26362=$A48)*(Data!$G$2:$G$26362))</f>
        <v>285</v>
      </c>
      <c r="L48" s="45" cm="1">
        <f t="array" ref="L48">SUMPRODUCT((Data!$A$2:$A$26362=L$3)*(Data!$D$2:$D$26362=$A48)*(Data!$G$2:$G$26362))</f>
        <v>254</v>
      </c>
      <c r="M48" s="45" cm="1">
        <f t="array" ref="M48">SUMPRODUCT((Data!$A$2:$A$26362=M$3)*(Data!$D$2:$D$26362=$A48)*(Data!$G$2:$G$26362))</f>
        <v>244</v>
      </c>
      <c r="N48" s="45" cm="1">
        <f t="array" ref="N48">SUMPRODUCT((Data!$A$2:$A$26362=N$3)*(Data!$D$2:$D$26362=$A48)*(Data!$G$2:$G$26362))</f>
        <v>268</v>
      </c>
      <c r="O48" s="45" cm="1">
        <f t="array" ref="O48">SUMPRODUCT((Data!$A$2:$A$26362=O$3)*(Data!$D$2:$D$26362=$A48)*(Data!$G$2:$G$26362))</f>
        <v>158</v>
      </c>
      <c r="P48" s="45" cm="1">
        <f t="array" ref="P48">SUMPRODUCT((Data!$A$2:$A$26362=P$3)*(Data!$D$2:$D$26362=$A48)*(Data!$G$2:$G$26362))</f>
        <v>202</v>
      </c>
      <c r="Q48" s="45" cm="1">
        <f t="array" ref="Q48">SUMPRODUCT((Data!$A$2:$A$26362=Q$3)*(Data!$D$2:$D$26362=$A48)*(Data!$G$2:$G$26362))</f>
        <v>181</v>
      </c>
      <c r="R48" s="45" cm="1">
        <f t="array" ref="R48">SUMPRODUCT((Data!$A$2:$A$26362=R$3)*(Data!$D$2:$D$26362=$A48)*(Data!$G$2:$G$26362))</f>
        <v>177</v>
      </c>
      <c r="S48" s="45" cm="1">
        <f t="array" ref="S48">SUMPRODUCT((Data!$A$2:$A$26362=S$3)*(Data!$D$2:$D$26362=$A48)*(Data!$G$2:$G$26362))</f>
        <v>190</v>
      </c>
      <c r="T48" s="45" cm="1">
        <f t="array" ref="T48">SUMPRODUCT((Data!$B$2:$B$26362=T$3)*(Data!$D$2:$D$26362=$A48)*(Data!$G$2:$G$26362))</f>
        <v>197</v>
      </c>
      <c r="U48" s="45" cm="1">
        <f t="array" ref="U48">SUMPRODUCT((Data!$B$2:$B$26362=U$3)*(Data!$D$2:$D$26362=$A48)*(Data!$G$2:$G$26362))</f>
        <v>206</v>
      </c>
      <c r="V48" s="45"/>
      <c r="W48" s="45"/>
      <c r="X48" s="45"/>
      <c r="Y48" s="45"/>
    </row>
    <row r="49" spans="1:25" x14ac:dyDescent="0.2">
      <c r="A49" s="45">
        <v>62</v>
      </c>
      <c r="B49" s="45" t="s">
        <v>102</v>
      </c>
      <c r="C49" s="45" t="s">
        <v>108</v>
      </c>
      <c r="D49" s="45" t="s">
        <v>42</v>
      </c>
      <c r="E49" s="45" cm="1">
        <f t="array" ref="E49">SUMPRODUCT((Data!$A$2:$A$26362=E$3)*(Data!$D$2:$D$26362=$A49)*(Data!$G$2:$G$26362))</f>
        <v>44</v>
      </c>
      <c r="F49" s="45" cm="1">
        <f t="array" ref="F49">SUMPRODUCT((Data!$A$2:$A$26362=F$3)*(Data!$D$2:$D$26362=$A49)*(Data!$G$2:$G$26362))</f>
        <v>50</v>
      </c>
      <c r="G49" s="45" cm="1">
        <f t="array" ref="G49">SUMPRODUCT((Data!$A$2:$A$26362=G$3)*(Data!$D$2:$D$26362=$A49)*(Data!$G$2:$G$26362))</f>
        <v>15</v>
      </c>
      <c r="H49" s="45" cm="1">
        <f t="array" ref="H49">SUMPRODUCT((Data!$A$2:$A$26362=H$3)*(Data!$D$2:$D$26362=$A49)*(Data!$G$2:$G$26362))</f>
        <v>13</v>
      </c>
      <c r="I49" s="45" cm="1">
        <f t="array" ref="I49">SUMPRODUCT((Data!$A$2:$A$26362=I$3)*(Data!$D$2:$D$26362=$A49)*(Data!$G$2:$G$26362))</f>
        <v>9</v>
      </c>
      <c r="J49" s="45" cm="1">
        <f t="array" ref="J49">SUMPRODUCT((Data!$A$2:$A$26362=J$3)*(Data!$D$2:$D$26362=$A49)*(Data!$G$2:$G$26362))</f>
        <v>9</v>
      </c>
      <c r="K49" s="45" cm="1">
        <f t="array" ref="K49">SUMPRODUCT((Data!$A$2:$A$26362=K$3)*(Data!$D$2:$D$26362=$A49)*(Data!$G$2:$G$26362))</f>
        <v>11</v>
      </c>
      <c r="L49" s="45" cm="1">
        <f t="array" ref="L49">SUMPRODUCT((Data!$A$2:$A$26362=L$3)*(Data!$D$2:$D$26362=$A49)*(Data!$G$2:$G$26362))</f>
        <v>7</v>
      </c>
      <c r="M49" s="45" cm="1">
        <f t="array" ref="M49">SUMPRODUCT((Data!$A$2:$A$26362=M$3)*(Data!$D$2:$D$26362=$A49)*(Data!$G$2:$G$26362))</f>
        <v>12</v>
      </c>
      <c r="N49" s="45" cm="1">
        <f t="array" ref="N49">SUMPRODUCT((Data!$A$2:$A$26362=N$3)*(Data!$D$2:$D$26362=$A49)*(Data!$G$2:$G$26362))</f>
        <v>7</v>
      </c>
      <c r="O49" s="45" cm="1">
        <f t="array" ref="O49">SUMPRODUCT((Data!$A$2:$A$26362=O$3)*(Data!$D$2:$D$26362=$A49)*(Data!$G$2:$G$26362))</f>
        <v>10</v>
      </c>
      <c r="P49" s="45" cm="1">
        <f t="array" ref="P49">SUMPRODUCT((Data!$A$2:$A$26362=P$3)*(Data!$D$2:$D$26362=$A49)*(Data!$G$2:$G$26362))</f>
        <v>6</v>
      </c>
      <c r="Q49" s="45" cm="1">
        <f t="array" ref="Q49">SUMPRODUCT((Data!$A$2:$A$26362=Q$3)*(Data!$D$2:$D$26362=$A49)*(Data!$G$2:$G$26362))</f>
        <v>9</v>
      </c>
      <c r="R49" s="45" cm="1">
        <f t="array" ref="R49">SUMPRODUCT((Data!$A$2:$A$26362=R$3)*(Data!$D$2:$D$26362=$A49)*(Data!$G$2:$G$26362))</f>
        <v>9</v>
      </c>
      <c r="S49" s="45" cm="1">
        <f t="array" ref="S49">SUMPRODUCT((Data!$A$2:$A$26362=S$3)*(Data!$D$2:$D$26362=$A49)*(Data!$G$2:$G$26362))</f>
        <v>5</v>
      </c>
      <c r="T49" s="45" cm="1">
        <f t="array" ref="T49">SUMPRODUCT((Data!$B$2:$B$26362=T$3)*(Data!$D$2:$D$26362=$A49)*(Data!$G$2:$G$26362))</f>
        <v>8</v>
      </c>
      <c r="U49" s="45" cm="1">
        <f t="array" ref="U49">SUMPRODUCT((Data!$B$2:$B$26362=U$3)*(Data!$D$2:$D$26362=$A49)*(Data!$G$2:$G$26362))</f>
        <v>4</v>
      </c>
      <c r="V49" s="45"/>
      <c r="W49" s="45"/>
      <c r="X49" s="45"/>
      <c r="Y49" s="45"/>
    </row>
    <row r="50" spans="1:25" x14ac:dyDescent="0.2">
      <c r="A50" s="45">
        <v>63</v>
      </c>
      <c r="B50" s="45" t="s">
        <v>102</v>
      </c>
      <c r="C50" s="45" t="s">
        <v>108</v>
      </c>
      <c r="D50" s="45" t="s">
        <v>43</v>
      </c>
      <c r="E50" s="45" cm="1">
        <f t="array" ref="E50">SUMPRODUCT((Data!$A$2:$A$26362=E$3)*(Data!$D$2:$D$26362=$A50)*(Data!$G$2:$G$26362))</f>
        <v>40</v>
      </c>
      <c r="F50" s="45" cm="1">
        <f t="array" ref="F50">SUMPRODUCT((Data!$A$2:$A$26362=F$3)*(Data!$D$2:$D$26362=$A50)*(Data!$G$2:$G$26362))</f>
        <v>31</v>
      </c>
      <c r="G50" s="45" cm="1">
        <f t="array" ref="G50">SUMPRODUCT((Data!$A$2:$A$26362=G$3)*(Data!$D$2:$D$26362=$A50)*(Data!$G$2:$G$26362))</f>
        <v>24</v>
      </c>
      <c r="H50" s="45" cm="1">
        <f t="array" ref="H50">SUMPRODUCT((Data!$A$2:$A$26362=H$3)*(Data!$D$2:$D$26362=$A50)*(Data!$G$2:$G$26362))</f>
        <v>18</v>
      </c>
      <c r="I50" s="45" cm="1">
        <f t="array" ref="I50">SUMPRODUCT((Data!$A$2:$A$26362=I$3)*(Data!$D$2:$D$26362=$A50)*(Data!$G$2:$G$26362))</f>
        <v>16</v>
      </c>
      <c r="J50" s="45" cm="1">
        <f t="array" ref="J50">SUMPRODUCT((Data!$A$2:$A$26362=J$3)*(Data!$D$2:$D$26362=$A50)*(Data!$G$2:$G$26362))</f>
        <v>16</v>
      </c>
      <c r="K50" s="45" cm="1">
        <f t="array" ref="K50">SUMPRODUCT((Data!$A$2:$A$26362=K$3)*(Data!$D$2:$D$26362=$A50)*(Data!$G$2:$G$26362))</f>
        <v>14</v>
      </c>
      <c r="L50" s="45" cm="1">
        <f t="array" ref="L50">SUMPRODUCT((Data!$A$2:$A$26362=L$3)*(Data!$D$2:$D$26362=$A50)*(Data!$G$2:$G$26362))</f>
        <v>7</v>
      </c>
      <c r="M50" s="45" cm="1">
        <f t="array" ref="M50">SUMPRODUCT((Data!$A$2:$A$26362=M$3)*(Data!$D$2:$D$26362=$A50)*(Data!$G$2:$G$26362))</f>
        <v>9</v>
      </c>
      <c r="N50" s="45" cm="1">
        <f t="array" ref="N50">SUMPRODUCT((Data!$A$2:$A$26362=N$3)*(Data!$D$2:$D$26362=$A50)*(Data!$G$2:$G$26362))</f>
        <v>12</v>
      </c>
      <c r="O50" s="45" cm="1">
        <f t="array" ref="O50">SUMPRODUCT((Data!$A$2:$A$26362=O$3)*(Data!$D$2:$D$26362=$A50)*(Data!$G$2:$G$26362))</f>
        <v>3</v>
      </c>
      <c r="P50" s="45" cm="1">
        <f t="array" ref="P50">SUMPRODUCT((Data!$A$2:$A$26362=P$3)*(Data!$D$2:$D$26362=$A50)*(Data!$G$2:$G$26362))</f>
        <v>7</v>
      </c>
      <c r="Q50" s="45" cm="1">
        <f t="array" ref="Q50">SUMPRODUCT((Data!$A$2:$A$26362=Q$3)*(Data!$D$2:$D$26362=$A50)*(Data!$G$2:$G$26362))</f>
        <v>7</v>
      </c>
      <c r="R50" s="45" cm="1">
        <f t="array" ref="R50">SUMPRODUCT((Data!$A$2:$A$26362=R$3)*(Data!$D$2:$D$26362=$A50)*(Data!$G$2:$G$26362))</f>
        <v>2</v>
      </c>
      <c r="S50" s="45" cm="1">
        <f t="array" ref="S50">SUMPRODUCT((Data!$A$2:$A$26362=S$3)*(Data!$D$2:$D$26362=$A50)*(Data!$G$2:$G$26362))</f>
        <v>7</v>
      </c>
      <c r="T50" s="45" cm="1">
        <f t="array" ref="T50">SUMPRODUCT((Data!$B$2:$B$26362=T$3)*(Data!$D$2:$D$26362=$A50)*(Data!$G$2:$G$26362))</f>
        <v>4</v>
      </c>
      <c r="U50" s="45" cm="1">
        <f t="array" ref="U50">SUMPRODUCT((Data!$B$2:$B$26362=U$3)*(Data!$D$2:$D$26362=$A50)*(Data!$G$2:$G$26362))</f>
        <v>4</v>
      </c>
      <c r="V50" s="45"/>
      <c r="W50" s="45"/>
      <c r="X50" s="45"/>
      <c r="Y50" s="45"/>
    </row>
    <row r="51" spans="1:25" x14ac:dyDescent="0.2">
      <c r="A51" s="45">
        <v>64</v>
      </c>
      <c r="B51" s="45" t="s">
        <v>102</v>
      </c>
      <c r="C51" s="45" t="s">
        <v>108</v>
      </c>
      <c r="D51" s="45" t="s">
        <v>44</v>
      </c>
      <c r="E51" s="45" cm="1">
        <f t="array" ref="E51">SUMPRODUCT((Data!$A$2:$A$26362=E$3)*(Data!$D$2:$D$26362=$A51)*(Data!$G$2:$G$26362))</f>
        <v>13</v>
      </c>
      <c r="F51" s="45" cm="1">
        <f t="array" ref="F51">SUMPRODUCT((Data!$A$2:$A$26362=F$3)*(Data!$D$2:$D$26362=$A51)*(Data!$G$2:$G$26362))</f>
        <v>14</v>
      </c>
      <c r="G51" s="45" cm="1">
        <f t="array" ref="G51">SUMPRODUCT((Data!$A$2:$A$26362=G$3)*(Data!$D$2:$D$26362=$A51)*(Data!$G$2:$G$26362))</f>
        <v>6</v>
      </c>
      <c r="H51" s="45" cm="1">
        <f t="array" ref="H51">SUMPRODUCT((Data!$A$2:$A$26362=H$3)*(Data!$D$2:$D$26362=$A51)*(Data!$G$2:$G$26362))</f>
        <v>4</v>
      </c>
      <c r="I51" s="45" cm="1">
        <f t="array" ref="I51">SUMPRODUCT((Data!$A$2:$A$26362=I$3)*(Data!$D$2:$D$26362=$A51)*(Data!$G$2:$G$26362))</f>
        <v>4</v>
      </c>
      <c r="J51" s="45" cm="1">
        <f t="array" ref="J51">SUMPRODUCT((Data!$A$2:$A$26362=J$3)*(Data!$D$2:$D$26362=$A51)*(Data!$G$2:$G$26362))</f>
        <v>1</v>
      </c>
      <c r="K51" s="45" cm="1">
        <f t="array" ref="K51">SUMPRODUCT((Data!$A$2:$A$26362=K$3)*(Data!$D$2:$D$26362=$A51)*(Data!$G$2:$G$26362))</f>
        <v>6</v>
      </c>
      <c r="L51" s="45" cm="1">
        <f t="array" ref="L51">SUMPRODUCT((Data!$A$2:$A$26362=L$3)*(Data!$D$2:$D$26362=$A51)*(Data!$G$2:$G$26362))</f>
        <v>0</v>
      </c>
      <c r="M51" s="45" cm="1">
        <f t="array" ref="M51">SUMPRODUCT((Data!$A$2:$A$26362=M$3)*(Data!$D$2:$D$26362=$A51)*(Data!$G$2:$G$26362))</f>
        <v>5</v>
      </c>
      <c r="N51" s="45" cm="1">
        <f t="array" ref="N51">SUMPRODUCT((Data!$A$2:$A$26362=N$3)*(Data!$D$2:$D$26362=$A51)*(Data!$G$2:$G$26362))</f>
        <v>1</v>
      </c>
      <c r="O51" s="45" cm="1">
        <f t="array" ref="O51">SUMPRODUCT((Data!$A$2:$A$26362=O$3)*(Data!$D$2:$D$26362=$A51)*(Data!$G$2:$G$26362))</f>
        <v>3</v>
      </c>
      <c r="P51" s="45" cm="1">
        <f t="array" ref="P51">SUMPRODUCT((Data!$A$2:$A$26362=P$3)*(Data!$D$2:$D$26362=$A51)*(Data!$G$2:$G$26362))</f>
        <v>2</v>
      </c>
      <c r="Q51" s="45" cm="1">
        <f t="array" ref="Q51">SUMPRODUCT((Data!$A$2:$A$26362=Q$3)*(Data!$D$2:$D$26362=$A51)*(Data!$G$2:$G$26362))</f>
        <v>4</v>
      </c>
      <c r="R51" s="45" cm="1">
        <f t="array" ref="R51">SUMPRODUCT((Data!$A$2:$A$26362=R$3)*(Data!$D$2:$D$26362=$A51)*(Data!$G$2:$G$26362))</f>
        <v>3</v>
      </c>
      <c r="S51" s="45" cm="1">
        <f t="array" ref="S51">SUMPRODUCT((Data!$A$2:$A$26362=S$3)*(Data!$D$2:$D$26362=$A51)*(Data!$G$2:$G$26362))</f>
        <v>2</v>
      </c>
      <c r="T51" s="45" cm="1">
        <f t="array" ref="T51">SUMPRODUCT((Data!$B$2:$B$26362=T$3)*(Data!$D$2:$D$26362=$A51)*(Data!$G$2:$G$26362))</f>
        <v>3</v>
      </c>
      <c r="U51" s="45" cm="1">
        <f t="array" ref="U51">SUMPRODUCT((Data!$B$2:$B$26362=U$3)*(Data!$D$2:$D$26362=$A51)*(Data!$G$2:$G$26362))</f>
        <v>0</v>
      </c>
      <c r="V51" s="45"/>
      <c r="W51" s="45"/>
      <c r="X51" s="45"/>
      <c r="Y51" s="45"/>
    </row>
    <row r="52" spans="1:25" x14ac:dyDescent="0.2">
      <c r="A52" s="45">
        <v>65</v>
      </c>
      <c r="B52" s="45" t="s">
        <v>102</v>
      </c>
      <c r="C52" s="45" t="s">
        <v>108</v>
      </c>
      <c r="D52" s="45" t="s">
        <v>79</v>
      </c>
      <c r="E52" s="49" t="s">
        <v>100</v>
      </c>
      <c r="F52" s="49" t="s">
        <v>100</v>
      </c>
      <c r="G52" s="49" t="s">
        <v>100</v>
      </c>
      <c r="H52" s="45" cm="1">
        <f t="array" ref="H52">SUMPRODUCT((Data!$A$2:$A$26362=H$3)*(Data!$D$2:$D$26362=$A52)*(Data!$G$2:$G$26362))</f>
        <v>35</v>
      </c>
      <c r="I52" s="45" cm="1">
        <f t="array" ref="I52">SUMPRODUCT((Data!$A$2:$A$26362=I$3)*(Data!$D$2:$D$26362=$A52)*(Data!$G$2:$G$26362))</f>
        <v>31</v>
      </c>
      <c r="J52" s="45" cm="1">
        <f t="array" ref="J52">SUMPRODUCT((Data!$A$2:$A$26362=J$3)*(Data!$D$2:$D$26362=$A52)*(Data!$G$2:$G$26362))</f>
        <v>33</v>
      </c>
      <c r="K52" s="45" cm="1">
        <f t="array" ref="K52">SUMPRODUCT((Data!$A$2:$A$26362=K$3)*(Data!$D$2:$D$26362=$A52)*(Data!$G$2:$G$26362))</f>
        <v>19</v>
      </c>
      <c r="L52" s="45" cm="1">
        <f t="array" ref="L52">SUMPRODUCT((Data!$A$2:$A$26362=L$3)*(Data!$D$2:$D$26362=$A52)*(Data!$G$2:$G$26362))</f>
        <v>24</v>
      </c>
      <c r="M52" s="45" cm="1">
        <f t="array" ref="M52">SUMPRODUCT((Data!$A$2:$A$26362=M$3)*(Data!$D$2:$D$26362=$A52)*(Data!$G$2:$G$26362))</f>
        <v>19</v>
      </c>
      <c r="N52" s="45" cm="1">
        <f t="array" ref="N52">SUMPRODUCT((Data!$A$2:$A$26362=N$3)*(Data!$D$2:$D$26362=$A52)*(Data!$G$2:$G$26362))</f>
        <v>19</v>
      </c>
      <c r="O52" s="45" cm="1">
        <f t="array" ref="O52">SUMPRODUCT((Data!$A$2:$A$26362=O$3)*(Data!$D$2:$D$26362=$A52)*(Data!$G$2:$G$26362))</f>
        <v>21</v>
      </c>
      <c r="P52" s="45" cm="1">
        <f t="array" ref="P52">SUMPRODUCT((Data!$A$2:$A$26362=P$3)*(Data!$D$2:$D$26362=$A52)*(Data!$G$2:$G$26362))</f>
        <v>18</v>
      </c>
      <c r="Q52" s="45" cm="1">
        <f t="array" ref="Q52">SUMPRODUCT((Data!$A$2:$A$26362=Q$3)*(Data!$D$2:$D$26362=$A52)*(Data!$G$2:$G$26362))</f>
        <v>22</v>
      </c>
      <c r="R52" s="45" cm="1">
        <f t="array" ref="R52">SUMPRODUCT((Data!$A$2:$A$26362=R$3)*(Data!$D$2:$D$26362=$A52)*(Data!$G$2:$G$26362))</f>
        <v>20</v>
      </c>
      <c r="S52" s="45" cm="1">
        <f t="array" ref="S52">SUMPRODUCT((Data!$A$2:$A$26362=S$3)*(Data!$D$2:$D$26362=$A52)*(Data!$G$2:$G$26362))</f>
        <v>29</v>
      </c>
      <c r="T52" s="45" cm="1">
        <f t="array" ref="T52">SUMPRODUCT((Data!$B$2:$B$26362=T$3)*(Data!$D$2:$D$26362=$A52)*(Data!$G$2:$G$26362))</f>
        <v>29</v>
      </c>
      <c r="U52" s="45" cm="1">
        <f t="array" ref="U52">SUMPRODUCT((Data!$B$2:$B$26362=U$3)*(Data!$D$2:$D$26362=$A52)*(Data!$G$2:$G$26362))</f>
        <v>22</v>
      </c>
      <c r="V52" s="45"/>
      <c r="W52" s="45"/>
      <c r="X52" s="45"/>
      <c r="Y52" s="45"/>
    </row>
    <row r="53" spans="1:25" x14ac:dyDescent="0.2">
      <c r="A53" s="45">
        <v>66</v>
      </c>
      <c r="B53" s="45" t="s">
        <v>102</v>
      </c>
      <c r="C53" s="45" t="s">
        <v>108</v>
      </c>
      <c r="D53" s="45" t="s">
        <v>64</v>
      </c>
      <c r="E53" s="49" t="s">
        <v>100</v>
      </c>
      <c r="F53" s="49" t="s">
        <v>100</v>
      </c>
      <c r="G53" s="49" t="s">
        <v>100</v>
      </c>
      <c r="H53" s="45" cm="1">
        <f t="array" ref="H53">SUMPRODUCT((Data!$A$2:$A$26362=H$3)*(Data!$D$2:$D$26362=$A53)*(Data!$G$2:$G$26362))</f>
        <v>38</v>
      </c>
      <c r="I53" s="45" cm="1">
        <f t="array" ref="I53">SUMPRODUCT((Data!$A$2:$A$26362=I$3)*(Data!$D$2:$D$26362=$A53)*(Data!$G$2:$G$26362))</f>
        <v>42</v>
      </c>
      <c r="J53" s="45" cm="1">
        <f t="array" ref="J53">SUMPRODUCT((Data!$A$2:$A$26362=J$3)*(Data!$D$2:$D$26362=$A53)*(Data!$G$2:$G$26362))</f>
        <v>42</v>
      </c>
      <c r="K53" s="45" cm="1">
        <f t="array" ref="K53">SUMPRODUCT((Data!$A$2:$A$26362=K$3)*(Data!$D$2:$D$26362=$A53)*(Data!$G$2:$G$26362))</f>
        <v>36</v>
      </c>
      <c r="L53" s="45" cm="1">
        <f t="array" ref="L53">SUMPRODUCT((Data!$A$2:$A$26362=L$3)*(Data!$D$2:$D$26362=$A53)*(Data!$G$2:$G$26362))</f>
        <v>28</v>
      </c>
      <c r="M53" s="45" cm="1">
        <f t="array" ref="M53">SUMPRODUCT((Data!$A$2:$A$26362=M$3)*(Data!$D$2:$D$26362=$A53)*(Data!$G$2:$G$26362))</f>
        <v>30</v>
      </c>
      <c r="N53" s="45" cm="1">
        <f t="array" ref="N53">SUMPRODUCT((Data!$A$2:$A$26362=N$3)*(Data!$D$2:$D$26362=$A53)*(Data!$G$2:$G$26362))</f>
        <v>31</v>
      </c>
      <c r="O53" s="45" cm="1">
        <f t="array" ref="O53">SUMPRODUCT((Data!$A$2:$A$26362=O$3)*(Data!$D$2:$D$26362=$A53)*(Data!$G$2:$G$26362))</f>
        <v>10</v>
      </c>
      <c r="P53" s="45" cm="1">
        <f t="array" ref="P53">SUMPRODUCT((Data!$A$2:$A$26362=P$3)*(Data!$D$2:$D$26362=$A53)*(Data!$G$2:$G$26362))</f>
        <v>17</v>
      </c>
      <c r="Q53" s="45" cm="1">
        <f t="array" ref="Q53">SUMPRODUCT((Data!$A$2:$A$26362=Q$3)*(Data!$D$2:$D$26362=$A53)*(Data!$G$2:$G$26362))</f>
        <v>21</v>
      </c>
      <c r="R53" s="45" cm="1">
        <f t="array" ref="R53">SUMPRODUCT((Data!$A$2:$A$26362=R$3)*(Data!$D$2:$D$26362=$A53)*(Data!$G$2:$G$26362))</f>
        <v>22</v>
      </c>
      <c r="S53" s="45" cm="1">
        <f t="array" ref="S53">SUMPRODUCT((Data!$A$2:$A$26362=S$3)*(Data!$D$2:$D$26362=$A53)*(Data!$G$2:$G$26362))</f>
        <v>15</v>
      </c>
      <c r="T53" s="45" cm="1">
        <f t="array" ref="T53">SUMPRODUCT((Data!$B$2:$B$26362=T$3)*(Data!$D$2:$D$26362=$A53)*(Data!$G$2:$G$26362))</f>
        <v>17</v>
      </c>
      <c r="U53" s="45" cm="1">
        <f t="array" ref="U53">SUMPRODUCT((Data!$B$2:$B$26362=U$3)*(Data!$D$2:$D$26362=$A53)*(Data!$G$2:$G$26362))</f>
        <v>23</v>
      </c>
      <c r="V53" s="45"/>
      <c r="W53" s="45"/>
      <c r="X53" s="45"/>
      <c r="Y53" s="45"/>
    </row>
    <row r="54" spans="1:25" x14ac:dyDescent="0.2">
      <c r="A54" s="45"/>
      <c r="B54" s="45" t="s">
        <v>102</v>
      </c>
      <c r="C54" s="45" t="s">
        <v>109</v>
      </c>
      <c r="D54" s="45" t="s">
        <v>97</v>
      </c>
      <c r="E54" s="45">
        <f t="shared" ref="E54" si="22">SUM(E55:E61)</f>
        <v>18626</v>
      </c>
      <c r="F54" s="45">
        <f t="shared" ref="F54:P54" si="23">SUM(F55:F61)</f>
        <v>15861</v>
      </c>
      <c r="G54" s="45">
        <f t="shared" si="23"/>
        <v>15767</v>
      </c>
      <c r="H54" s="45">
        <f t="shared" si="23"/>
        <v>14347</v>
      </c>
      <c r="I54" s="45">
        <f t="shared" si="23"/>
        <v>13444</v>
      </c>
      <c r="J54" s="45">
        <f t="shared" si="23"/>
        <v>13473</v>
      </c>
      <c r="K54" s="45">
        <f t="shared" si="23"/>
        <v>14355</v>
      </c>
      <c r="L54" s="45">
        <f t="shared" si="23"/>
        <v>14181</v>
      </c>
      <c r="M54" s="45">
        <f t="shared" si="23"/>
        <v>14277</v>
      </c>
      <c r="N54" s="45">
        <f t="shared" si="23"/>
        <v>14564</v>
      </c>
      <c r="O54" s="45">
        <f t="shared" si="23"/>
        <v>13692</v>
      </c>
      <c r="P54" s="45">
        <f t="shared" si="23"/>
        <v>14725</v>
      </c>
      <c r="Q54" s="45">
        <f t="shared" ref="Q54:U54" si="24">SUM(Q55:Q61)</f>
        <v>14625</v>
      </c>
      <c r="R54" s="45">
        <f t="shared" si="24"/>
        <v>15511</v>
      </c>
      <c r="S54" s="45">
        <f t="shared" ref="S54" si="25">SUM(S55:S61)</f>
        <v>15188</v>
      </c>
      <c r="T54" s="45">
        <f t="shared" si="24"/>
        <v>15439</v>
      </c>
      <c r="U54" s="45">
        <f t="shared" si="24"/>
        <v>14233</v>
      </c>
      <c r="V54" s="45"/>
      <c r="W54" s="45"/>
      <c r="X54" s="45"/>
      <c r="Y54" s="45"/>
    </row>
    <row r="55" spans="1:25" x14ac:dyDescent="0.2">
      <c r="A55" s="45">
        <v>70</v>
      </c>
      <c r="B55" s="45" t="s">
        <v>102</v>
      </c>
      <c r="C55" s="45" t="s">
        <v>109</v>
      </c>
      <c r="D55" s="45" t="s">
        <v>40</v>
      </c>
      <c r="E55" s="45" cm="1">
        <f t="array" ref="E55">SUMPRODUCT((Data!$A$2:$A$26362=E$3)*(Data!$D$2:$D$26362=$A55)*(Data!$G$2:$G$26362))</f>
        <v>932</v>
      </c>
      <c r="F55" s="45" cm="1">
        <f t="array" ref="F55">SUMPRODUCT((Data!$A$2:$A$26362=F$3)*(Data!$D$2:$D$26362=$A55)*(Data!$G$2:$G$26362))</f>
        <v>757</v>
      </c>
      <c r="G55" s="45" cm="1">
        <f t="array" ref="G55">SUMPRODUCT((Data!$A$2:$A$26362=G$3)*(Data!$D$2:$D$26362=$A55)*(Data!$G$2:$G$26362))</f>
        <v>481</v>
      </c>
      <c r="H55" s="45" cm="1">
        <f t="array" ref="H55">SUMPRODUCT((Data!$A$2:$A$26362=H$3)*(Data!$D$2:$D$26362=$A55)*(Data!$G$2:$G$26362))</f>
        <v>440</v>
      </c>
      <c r="I55" s="45" cm="1">
        <f t="array" ref="I55">SUMPRODUCT((Data!$A$2:$A$26362=I$3)*(Data!$D$2:$D$26362=$A55)*(Data!$G$2:$G$26362))</f>
        <v>388</v>
      </c>
      <c r="J55" s="45" cm="1">
        <f t="array" ref="J55">SUMPRODUCT((Data!$A$2:$A$26362=J$3)*(Data!$D$2:$D$26362=$A55)*(Data!$G$2:$G$26362))</f>
        <v>422</v>
      </c>
      <c r="K55" s="45" cm="1">
        <f t="array" ref="K55">SUMPRODUCT((Data!$A$2:$A$26362=K$3)*(Data!$D$2:$D$26362=$A55)*(Data!$G$2:$G$26362))</f>
        <v>502</v>
      </c>
      <c r="L55" s="45" cm="1">
        <f t="array" ref="L55">SUMPRODUCT((Data!$A$2:$A$26362=L$3)*(Data!$D$2:$D$26362=$A55)*(Data!$G$2:$G$26362))</f>
        <v>474</v>
      </c>
      <c r="M55" s="45" cm="1">
        <f t="array" ref="M55">SUMPRODUCT((Data!$A$2:$A$26362=M$3)*(Data!$D$2:$D$26362=$A55)*(Data!$G$2:$G$26362))</f>
        <v>488</v>
      </c>
      <c r="N55" s="45" cm="1">
        <f t="array" ref="N55">SUMPRODUCT((Data!$A$2:$A$26362=N$3)*(Data!$D$2:$D$26362=$A55)*(Data!$G$2:$G$26362))</f>
        <v>526</v>
      </c>
      <c r="O55" s="45" cm="1">
        <f t="array" ref="O55">SUMPRODUCT((Data!$A$2:$A$26362=O$3)*(Data!$D$2:$D$26362=$A55)*(Data!$G$2:$G$26362))</f>
        <v>501</v>
      </c>
      <c r="P55" s="45" cm="1">
        <f t="array" ref="P55">SUMPRODUCT((Data!$A$2:$A$26362=P$3)*(Data!$D$2:$D$26362=$A55)*(Data!$G$2:$G$26362))</f>
        <v>521</v>
      </c>
      <c r="Q55" s="45" cm="1">
        <f t="array" ref="Q55">SUMPRODUCT((Data!$A$2:$A$26362=Q$3)*(Data!$D$2:$D$26362=$A55)*(Data!$G$2:$G$26362))</f>
        <v>527</v>
      </c>
      <c r="R55" s="45" cm="1">
        <f t="array" ref="R55">SUMPRODUCT((Data!$A$2:$A$26362=R$3)*(Data!$D$2:$D$26362=$A55)*(Data!$G$2:$G$26362))</f>
        <v>600</v>
      </c>
      <c r="S55" s="45" cm="1">
        <f t="array" ref="S55">SUMPRODUCT((Data!$A$2:$A$26362=S$3)*(Data!$D$2:$D$26362=$A55)*(Data!$G$2:$G$26362))</f>
        <v>628</v>
      </c>
      <c r="T55" s="45" cm="1">
        <f t="array" ref="T55">SUMPRODUCT((Data!$B$2:$B$26362=T$3)*(Data!$D$2:$D$26362=$A55)*(Data!$G$2:$G$26362))</f>
        <v>634</v>
      </c>
      <c r="U55" s="45" cm="1">
        <f t="array" ref="U55">SUMPRODUCT((Data!$B$2:$B$26362=U$3)*(Data!$D$2:$D$26362=$A55)*(Data!$G$2:$G$26362))</f>
        <v>628</v>
      </c>
      <c r="V55" s="45"/>
      <c r="W55" s="45"/>
      <c r="X55" s="45"/>
      <c r="Y55" s="45"/>
    </row>
    <row r="56" spans="1:25" x14ac:dyDescent="0.2">
      <c r="A56" s="45">
        <v>71</v>
      </c>
      <c r="B56" s="45" t="s">
        <v>102</v>
      </c>
      <c r="C56" s="45" t="s">
        <v>109</v>
      </c>
      <c r="D56" s="45" t="s">
        <v>41</v>
      </c>
      <c r="E56" s="45" cm="1">
        <f t="array" ref="E56">SUMPRODUCT((Data!$A$2:$A$26362=E$3)*(Data!$D$2:$D$26362=$A56)*(Data!$G$2:$G$26362))</f>
        <v>15446</v>
      </c>
      <c r="F56" s="45" cm="1">
        <f t="array" ref="F56">SUMPRODUCT((Data!$A$2:$A$26362=F$3)*(Data!$D$2:$D$26362=$A56)*(Data!$G$2:$G$26362))</f>
        <v>13507</v>
      </c>
      <c r="G56" s="45" cm="1">
        <f t="array" ref="G56">SUMPRODUCT((Data!$A$2:$A$26362=G$3)*(Data!$D$2:$D$26362=$A56)*(Data!$G$2:$G$26362))</f>
        <v>12596</v>
      </c>
      <c r="H56" s="45" cm="1">
        <f t="array" ref="H56">SUMPRODUCT((Data!$A$2:$A$26362=H$3)*(Data!$D$2:$D$26362=$A56)*(Data!$G$2:$G$26362))</f>
        <v>11321</v>
      </c>
      <c r="I56" s="45" cm="1">
        <f t="array" ref="I56">SUMPRODUCT((Data!$A$2:$A$26362=I$3)*(Data!$D$2:$D$26362=$A56)*(Data!$G$2:$G$26362))</f>
        <v>10754</v>
      </c>
      <c r="J56" s="45" cm="1">
        <f t="array" ref="J56">SUMPRODUCT((Data!$A$2:$A$26362=J$3)*(Data!$D$2:$D$26362=$A56)*(Data!$G$2:$G$26362))</f>
        <v>10719</v>
      </c>
      <c r="K56" s="45" cm="1">
        <f t="array" ref="K56">SUMPRODUCT((Data!$A$2:$A$26362=K$3)*(Data!$D$2:$D$26362=$A56)*(Data!$G$2:$G$26362))</f>
        <v>11396</v>
      </c>
      <c r="L56" s="45" cm="1">
        <f t="array" ref="L56">SUMPRODUCT((Data!$A$2:$A$26362=L$3)*(Data!$D$2:$D$26362=$A56)*(Data!$G$2:$G$26362))</f>
        <v>11397</v>
      </c>
      <c r="M56" s="45" cm="1">
        <f t="array" ref="M56">SUMPRODUCT((Data!$A$2:$A$26362=M$3)*(Data!$D$2:$D$26362=$A56)*(Data!$G$2:$G$26362))</f>
        <v>11583</v>
      </c>
      <c r="N56" s="45" cm="1">
        <f t="array" ref="N56">SUMPRODUCT((Data!$A$2:$A$26362=N$3)*(Data!$D$2:$D$26362=$A56)*(Data!$G$2:$G$26362))</f>
        <v>11674</v>
      </c>
      <c r="O56" s="45" cm="1">
        <f t="array" ref="O56">SUMPRODUCT((Data!$A$2:$A$26362=O$3)*(Data!$D$2:$D$26362=$A56)*(Data!$G$2:$G$26362))</f>
        <v>11119</v>
      </c>
      <c r="P56" s="45" cm="1">
        <f t="array" ref="P56">SUMPRODUCT((Data!$A$2:$A$26362=P$3)*(Data!$D$2:$D$26362=$A56)*(Data!$G$2:$G$26362))</f>
        <v>11913</v>
      </c>
      <c r="Q56" s="45" cm="1">
        <f t="array" ref="Q56">SUMPRODUCT((Data!$A$2:$A$26362=Q$3)*(Data!$D$2:$D$26362=$A56)*(Data!$G$2:$G$26362))</f>
        <v>11848</v>
      </c>
      <c r="R56" s="45" cm="1">
        <f t="array" ref="R56">SUMPRODUCT((Data!$A$2:$A$26362=R$3)*(Data!$D$2:$D$26362=$A56)*(Data!$G$2:$G$26362))</f>
        <v>12442</v>
      </c>
      <c r="S56" s="45" cm="1">
        <f t="array" ref="S56">SUMPRODUCT((Data!$A$2:$A$26362=S$3)*(Data!$D$2:$D$26362=$A56)*(Data!$G$2:$G$26362))</f>
        <v>12177</v>
      </c>
      <c r="T56" s="45" cm="1">
        <f t="array" ref="T56">SUMPRODUCT((Data!$B$2:$B$26362=T$3)*(Data!$D$2:$D$26362=$A56)*(Data!$G$2:$G$26362))</f>
        <v>12381</v>
      </c>
      <c r="U56" s="45" cm="1">
        <f t="array" ref="U56">SUMPRODUCT((Data!$B$2:$B$26362=U$3)*(Data!$D$2:$D$26362=$A56)*(Data!$G$2:$G$26362))</f>
        <v>11192</v>
      </c>
      <c r="V56" s="45"/>
      <c r="W56" s="45"/>
      <c r="X56" s="45"/>
      <c r="Y56" s="45"/>
    </row>
    <row r="57" spans="1:25" x14ac:dyDescent="0.2">
      <c r="A57" s="45">
        <v>72</v>
      </c>
      <c r="B57" s="45" t="s">
        <v>102</v>
      </c>
      <c r="C57" s="45" t="s">
        <v>109</v>
      </c>
      <c r="D57" s="45" t="s">
        <v>42</v>
      </c>
      <c r="E57" s="45" cm="1">
        <f t="array" ref="E57">SUMPRODUCT((Data!$A$2:$A$26362=E$3)*(Data!$D$2:$D$26362=$A57)*(Data!$G$2:$G$26362))</f>
        <v>1583</v>
      </c>
      <c r="F57" s="45" cm="1">
        <f t="array" ref="F57">SUMPRODUCT((Data!$A$2:$A$26362=F$3)*(Data!$D$2:$D$26362=$A57)*(Data!$G$2:$G$26362))</f>
        <v>1145</v>
      </c>
      <c r="G57" s="45" cm="1">
        <f t="array" ref="G57">SUMPRODUCT((Data!$A$2:$A$26362=G$3)*(Data!$D$2:$D$26362=$A57)*(Data!$G$2:$G$26362))</f>
        <v>483</v>
      </c>
      <c r="H57" s="45" cm="1">
        <f t="array" ref="H57">SUMPRODUCT((Data!$A$2:$A$26362=H$3)*(Data!$D$2:$D$26362=$A57)*(Data!$G$2:$G$26362))</f>
        <v>358</v>
      </c>
      <c r="I57" s="45" cm="1">
        <f t="array" ref="I57">SUMPRODUCT((Data!$A$2:$A$26362=I$3)*(Data!$D$2:$D$26362=$A57)*(Data!$G$2:$G$26362))</f>
        <v>338</v>
      </c>
      <c r="J57" s="45" cm="1">
        <f t="array" ref="J57">SUMPRODUCT((Data!$A$2:$A$26362=J$3)*(Data!$D$2:$D$26362=$A57)*(Data!$G$2:$G$26362))</f>
        <v>319</v>
      </c>
      <c r="K57" s="45" cm="1">
        <f t="array" ref="K57">SUMPRODUCT((Data!$A$2:$A$26362=K$3)*(Data!$D$2:$D$26362=$A57)*(Data!$G$2:$G$26362))</f>
        <v>333</v>
      </c>
      <c r="L57" s="45" cm="1">
        <f t="array" ref="L57">SUMPRODUCT((Data!$A$2:$A$26362=L$3)*(Data!$D$2:$D$26362=$A57)*(Data!$G$2:$G$26362))</f>
        <v>324</v>
      </c>
      <c r="M57" s="45" cm="1">
        <f t="array" ref="M57">SUMPRODUCT((Data!$A$2:$A$26362=M$3)*(Data!$D$2:$D$26362=$A57)*(Data!$G$2:$G$26362))</f>
        <v>287</v>
      </c>
      <c r="N57" s="45" cm="1">
        <f t="array" ref="N57">SUMPRODUCT((Data!$A$2:$A$26362=N$3)*(Data!$D$2:$D$26362=$A57)*(Data!$G$2:$G$26362))</f>
        <v>273</v>
      </c>
      <c r="O57" s="45" cm="1">
        <f t="array" ref="O57">SUMPRODUCT((Data!$A$2:$A$26362=O$3)*(Data!$D$2:$D$26362=$A57)*(Data!$G$2:$G$26362))</f>
        <v>222</v>
      </c>
      <c r="P57" s="45" cm="1">
        <f t="array" ref="P57">SUMPRODUCT((Data!$A$2:$A$26362=P$3)*(Data!$D$2:$D$26362=$A57)*(Data!$G$2:$G$26362))</f>
        <v>249</v>
      </c>
      <c r="Q57" s="45" cm="1">
        <f t="array" ref="Q57">SUMPRODUCT((Data!$A$2:$A$26362=Q$3)*(Data!$D$2:$D$26362=$A57)*(Data!$G$2:$G$26362))</f>
        <v>246</v>
      </c>
      <c r="R57" s="45" cm="1">
        <f t="array" ref="R57">SUMPRODUCT((Data!$A$2:$A$26362=R$3)*(Data!$D$2:$D$26362=$A57)*(Data!$G$2:$G$26362))</f>
        <v>232</v>
      </c>
      <c r="S57" s="45" cm="1">
        <f t="array" ref="S57">SUMPRODUCT((Data!$A$2:$A$26362=S$3)*(Data!$D$2:$D$26362=$A57)*(Data!$G$2:$G$26362))</f>
        <v>256</v>
      </c>
      <c r="T57" s="45" cm="1">
        <f t="array" ref="T57">SUMPRODUCT((Data!$B$2:$B$26362=T$3)*(Data!$D$2:$D$26362=$A57)*(Data!$G$2:$G$26362))</f>
        <v>266</v>
      </c>
      <c r="U57" s="45" cm="1">
        <f t="array" ref="U57">SUMPRODUCT((Data!$B$2:$B$26362=U$3)*(Data!$D$2:$D$26362=$A57)*(Data!$G$2:$G$26362))</f>
        <v>220</v>
      </c>
      <c r="V57" s="45"/>
      <c r="W57" s="45"/>
      <c r="X57" s="45"/>
      <c r="Y57" s="45"/>
    </row>
    <row r="58" spans="1:25" x14ac:dyDescent="0.2">
      <c r="A58" s="45">
        <v>73</v>
      </c>
      <c r="B58" s="45" t="s">
        <v>102</v>
      </c>
      <c r="C58" s="45" t="s">
        <v>109</v>
      </c>
      <c r="D58" s="45" t="s">
        <v>43</v>
      </c>
      <c r="E58" s="45" cm="1">
        <f t="array" ref="E58">SUMPRODUCT((Data!$A$2:$A$26362=E$3)*(Data!$D$2:$D$26362=$A58)*(Data!$G$2:$G$26362))</f>
        <v>445</v>
      </c>
      <c r="F58" s="45" cm="1">
        <f t="array" ref="F58">SUMPRODUCT((Data!$A$2:$A$26362=F$3)*(Data!$D$2:$D$26362=$A58)*(Data!$G$2:$G$26362))</f>
        <v>297</v>
      </c>
      <c r="G58" s="45" cm="1">
        <f t="array" ref="G58">SUMPRODUCT((Data!$A$2:$A$26362=G$3)*(Data!$D$2:$D$26362=$A58)*(Data!$G$2:$G$26362))</f>
        <v>184</v>
      </c>
      <c r="H58" s="45" cm="1">
        <f t="array" ref="H58">SUMPRODUCT((Data!$A$2:$A$26362=H$3)*(Data!$D$2:$D$26362=$A58)*(Data!$G$2:$G$26362))</f>
        <v>143</v>
      </c>
      <c r="I58" s="45" cm="1">
        <f t="array" ref="I58">SUMPRODUCT((Data!$A$2:$A$26362=I$3)*(Data!$D$2:$D$26362=$A58)*(Data!$G$2:$G$26362))</f>
        <v>122</v>
      </c>
      <c r="J58" s="45" cm="1">
        <f t="array" ref="J58">SUMPRODUCT((Data!$A$2:$A$26362=J$3)*(Data!$D$2:$D$26362=$A58)*(Data!$G$2:$G$26362))</f>
        <v>129</v>
      </c>
      <c r="K58" s="45" cm="1">
        <f t="array" ref="K58">SUMPRODUCT((Data!$A$2:$A$26362=K$3)*(Data!$D$2:$D$26362=$A58)*(Data!$G$2:$G$26362))</f>
        <v>125</v>
      </c>
      <c r="L58" s="45" cm="1">
        <f t="array" ref="L58">SUMPRODUCT((Data!$A$2:$A$26362=L$3)*(Data!$D$2:$D$26362=$A58)*(Data!$G$2:$G$26362))</f>
        <v>122</v>
      </c>
      <c r="M58" s="45" cm="1">
        <f t="array" ref="M58">SUMPRODUCT((Data!$A$2:$A$26362=M$3)*(Data!$D$2:$D$26362=$A58)*(Data!$G$2:$G$26362))</f>
        <v>98</v>
      </c>
      <c r="N58" s="45" cm="1">
        <f t="array" ref="N58">SUMPRODUCT((Data!$A$2:$A$26362=N$3)*(Data!$D$2:$D$26362=$A58)*(Data!$G$2:$G$26362))</f>
        <v>81</v>
      </c>
      <c r="O58" s="45" cm="1">
        <f t="array" ref="O58">SUMPRODUCT((Data!$A$2:$A$26362=O$3)*(Data!$D$2:$D$26362=$A58)*(Data!$G$2:$G$26362))</f>
        <v>72</v>
      </c>
      <c r="P58" s="45" cm="1">
        <f t="array" ref="P58">SUMPRODUCT((Data!$A$2:$A$26362=P$3)*(Data!$D$2:$D$26362=$A58)*(Data!$G$2:$G$26362))</f>
        <v>74</v>
      </c>
      <c r="Q58" s="45" cm="1">
        <f t="array" ref="Q58">SUMPRODUCT((Data!$A$2:$A$26362=Q$3)*(Data!$D$2:$D$26362=$A58)*(Data!$G$2:$G$26362))</f>
        <v>73</v>
      </c>
      <c r="R58" s="45" cm="1">
        <f t="array" ref="R58">SUMPRODUCT((Data!$A$2:$A$26362=R$3)*(Data!$D$2:$D$26362=$A58)*(Data!$G$2:$G$26362))</f>
        <v>71</v>
      </c>
      <c r="S58" s="45" cm="1">
        <f t="array" ref="S58">SUMPRODUCT((Data!$A$2:$A$26362=S$3)*(Data!$D$2:$D$26362=$A58)*(Data!$G$2:$G$26362))</f>
        <v>94</v>
      </c>
      <c r="T58" s="45" cm="1">
        <f t="array" ref="T58">SUMPRODUCT((Data!$B$2:$B$26362=T$3)*(Data!$D$2:$D$26362=$A58)*(Data!$G$2:$G$26362))</f>
        <v>95</v>
      </c>
      <c r="U58" s="45" cm="1">
        <f t="array" ref="U58">SUMPRODUCT((Data!$B$2:$B$26362=U$3)*(Data!$D$2:$D$26362=$A58)*(Data!$G$2:$G$26362))</f>
        <v>65</v>
      </c>
      <c r="V58" s="45"/>
      <c r="W58" s="45"/>
      <c r="X58" s="45"/>
      <c r="Y58" s="45"/>
    </row>
    <row r="59" spans="1:25" x14ac:dyDescent="0.2">
      <c r="A59" s="45">
        <v>74</v>
      </c>
      <c r="B59" s="45" t="s">
        <v>102</v>
      </c>
      <c r="C59" s="45" t="s">
        <v>109</v>
      </c>
      <c r="D59" s="45" t="s">
        <v>44</v>
      </c>
      <c r="E59" s="45" cm="1">
        <f t="array" ref="E59">SUMPRODUCT((Data!$A$2:$A$26362=E$3)*(Data!$D$2:$D$26362=$A59)*(Data!$G$2:$G$26362))</f>
        <v>220</v>
      </c>
      <c r="F59" s="45" cm="1">
        <f t="array" ref="F59">SUMPRODUCT((Data!$A$2:$A$26362=F$3)*(Data!$D$2:$D$26362=$A59)*(Data!$G$2:$G$26362))</f>
        <v>155</v>
      </c>
      <c r="G59" s="45" cm="1">
        <f t="array" ref="G59">SUMPRODUCT((Data!$A$2:$A$26362=G$3)*(Data!$D$2:$D$26362=$A59)*(Data!$G$2:$G$26362))</f>
        <v>65</v>
      </c>
      <c r="H59" s="45" cm="1">
        <f t="array" ref="H59">SUMPRODUCT((Data!$A$2:$A$26362=H$3)*(Data!$D$2:$D$26362=$A59)*(Data!$G$2:$G$26362))</f>
        <v>38</v>
      </c>
      <c r="I59" s="45" cm="1">
        <f t="array" ref="I59">SUMPRODUCT((Data!$A$2:$A$26362=I$3)*(Data!$D$2:$D$26362=$A59)*(Data!$G$2:$G$26362))</f>
        <v>36</v>
      </c>
      <c r="J59" s="45" cm="1">
        <f t="array" ref="J59">SUMPRODUCT((Data!$A$2:$A$26362=J$3)*(Data!$D$2:$D$26362=$A59)*(Data!$G$2:$G$26362))</f>
        <v>24</v>
      </c>
      <c r="K59" s="45" cm="1">
        <f t="array" ref="K59">SUMPRODUCT((Data!$A$2:$A$26362=K$3)*(Data!$D$2:$D$26362=$A59)*(Data!$G$2:$G$26362))</f>
        <v>52</v>
      </c>
      <c r="L59" s="45" cm="1">
        <f t="array" ref="L59">SUMPRODUCT((Data!$A$2:$A$26362=L$3)*(Data!$D$2:$D$26362=$A59)*(Data!$G$2:$G$26362))</f>
        <v>32</v>
      </c>
      <c r="M59" s="45" cm="1">
        <f t="array" ref="M59">SUMPRODUCT((Data!$A$2:$A$26362=M$3)*(Data!$D$2:$D$26362=$A59)*(Data!$G$2:$G$26362))</f>
        <v>47</v>
      </c>
      <c r="N59" s="45" cm="1">
        <f t="array" ref="N59">SUMPRODUCT((Data!$A$2:$A$26362=N$3)*(Data!$D$2:$D$26362=$A59)*(Data!$G$2:$G$26362))</f>
        <v>25</v>
      </c>
      <c r="O59" s="45" cm="1">
        <f t="array" ref="O59">SUMPRODUCT((Data!$A$2:$A$26362=O$3)*(Data!$D$2:$D$26362=$A59)*(Data!$G$2:$G$26362))</f>
        <v>31</v>
      </c>
      <c r="P59" s="45" cm="1">
        <f t="array" ref="P59">SUMPRODUCT((Data!$A$2:$A$26362=P$3)*(Data!$D$2:$D$26362=$A59)*(Data!$G$2:$G$26362))</f>
        <v>25</v>
      </c>
      <c r="Q59" s="45" cm="1">
        <f t="array" ref="Q59">SUMPRODUCT((Data!$A$2:$A$26362=Q$3)*(Data!$D$2:$D$26362=$A59)*(Data!$G$2:$G$26362))</f>
        <v>40</v>
      </c>
      <c r="R59" s="45" cm="1">
        <f t="array" ref="R59">SUMPRODUCT((Data!$A$2:$A$26362=R$3)*(Data!$D$2:$D$26362=$A59)*(Data!$G$2:$G$26362))</f>
        <v>24</v>
      </c>
      <c r="S59" s="45" cm="1">
        <f t="array" ref="S59">SUMPRODUCT((Data!$A$2:$A$26362=S$3)*(Data!$D$2:$D$26362=$A59)*(Data!$G$2:$G$26362))</f>
        <v>35</v>
      </c>
      <c r="T59" s="45" cm="1">
        <f t="array" ref="T59">SUMPRODUCT((Data!$B$2:$B$26362=T$3)*(Data!$D$2:$D$26362=$A59)*(Data!$G$2:$G$26362))</f>
        <v>35</v>
      </c>
      <c r="U59" s="45" cm="1">
        <f t="array" ref="U59">SUMPRODUCT((Data!$B$2:$B$26362=U$3)*(Data!$D$2:$D$26362=$A59)*(Data!$G$2:$G$26362))</f>
        <v>24</v>
      </c>
      <c r="V59" s="45"/>
      <c r="W59" s="45"/>
      <c r="X59" s="45"/>
      <c r="Y59" s="45"/>
    </row>
    <row r="60" spans="1:25" x14ac:dyDescent="0.2">
      <c r="A60" s="45">
        <v>75</v>
      </c>
      <c r="B60" s="45" t="s">
        <v>102</v>
      </c>
      <c r="C60" s="45" t="s">
        <v>109</v>
      </c>
      <c r="D60" s="45" t="s">
        <v>79</v>
      </c>
      <c r="E60" s="49" t="s">
        <v>100</v>
      </c>
      <c r="F60" s="49" t="s">
        <v>100</v>
      </c>
      <c r="G60" s="45" cm="1">
        <f t="array" ref="G60">SUMPRODUCT((Data!$A$2:$A$26362=G$3)*(Data!$D$2:$D$26362=$A60)*(Data!$G$2:$G$26362))</f>
        <v>698</v>
      </c>
      <c r="H60" s="45" cm="1">
        <f t="array" ref="H60">SUMPRODUCT((Data!$A$2:$A$26362=H$3)*(Data!$D$2:$D$26362=$A60)*(Data!$G$2:$G$26362))</f>
        <v>686</v>
      </c>
      <c r="I60" s="45" cm="1">
        <f t="array" ref="I60">SUMPRODUCT((Data!$A$2:$A$26362=I$3)*(Data!$D$2:$D$26362=$A60)*(Data!$G$2:$G$26362))</f>
        <v>607</v>
      </c>
      <c r="J60" s="45" cm="1">
        <f t="array" ref="J60">SUMPRODUCT((Data!$A$2:$A$26362=J$3)*(Data!$D$2:$D$26362=$A60)*(Data!$G$2:$G$26362))</f>
        <v>584</v>
      </c>
      <c r="K60" s="45" cm="1">
        <f t="array" ref="K60">SUMPRODUCT((Data!$A$2:$A$26362=K$3)*(Data!$D$2:$D$26362=$A60)*(Data!$G$2:$G$26362))</f>
        <v>609</v>
      </c>
      <c r="L60" s="45" cm="1">
        <f t="array" ref="L60">SUMPRODUCT((Data!$A$2:$A$26362=L$3)*(Data!$D$2:$D$26362=$A60)*(Data!$G$2:$G$26362))</f>
        <v>596</v>
      </c>
      <c r="M60" s="45" cm="1">
        <f t="array" ref="M60">SUMPRODUCT((Data!$A$2:$A$26362=M$3)*(Data!$D$2:$D$26362=$A60)*(Data!$G$2:$G$26362))</f>
        <v>582</v>
      </c>
      <c r="N60" s="45" cm="1">
        <f t="array" ref="N60">SUMPRODUCT((Data!$A$2:$A$26362=N$3)*(Data!$D$2:$D$26362=$A60)*(Data!$G$2:$G$26362))</f>
        <v>687</v>
      </c>
      <c r="O60" s="45" cm="1">
        <f t="array" ref="O60">SUMPRODUCT((Data!$A$2:$A$26362=O$3)*(Data!$D$2:$D$26362=$A60)*(Data!$G$2:$G$26362))</f>
        <v>615</v>
      </c>
      <c r="P60" s="45" cm="1">
        <f t="array" ref="P60">SUMPRODUCT((Data!$A$2:$A$26362=P$3)*(Data!$D$2:$D$26362=$A60)*(Data!$G$2:$G$26362))</f>
        <v>685</v>
      </c>
      <c r="Q60" s="45" cm="1">
        <f t="array" ref="Q60">SUMPRODUCT((Data!$A$2:$A$26362=Q$3)*(Data!$D$2:$D$26362=$A60)*(Data!$G$2:$G$26362))</f>
        <v>708</v>
      </c>
      <c r="R60" s="45" cm="1">
        <f t="array" ref="R60">SUMPRODUCT((Data!$A$2:$A$26362=R$3)*(Data!$D$2:$D$26362=$A60)*(Data!$G$2:$G$26362))</f>
        <v>812</v>
      </c>
      <c r="S60" s="45" cm="1">
        <f t="array" ref="S60">SUMPRODUCT((Data!$A$2:$A$26362=S$3)*(Data!$D$2:$D$26362=$A60)*(Data!$G$2:$G$26362))</f>
        <v>730</v>
      </c>
      <c r="T60" s="45" cm="1">
        <f t="array" ref="T60">SUMPRODUCT((Data!$B$2:$B$26362=T$3)*(Data!$D$2:$D$26362=$A60)*(Data!$G$2:$G$26362))</f>
        <v>755</v>
      </c>
      <c r="U60" s="45" cm="1">
        <f t="array" ref="U60">SUMPRODUCT((Data!$B$2:$B$26362=U$3)*(Data!$D$2:$D$26362=$A60)*(Data!$G$2:$G$26362))</f>
        <v>728</v>
      </c>
      <c r="V60" s="45"/>
      <c r="W60" s="45"/>
      <c r="X60" s="45"/>
      <c r="Y60" s="45"/>
    </row>
    <row r="61" spans="1:25" x14ac:dyDescent="0.2">
      <c r="A61" s="45">
        <v>76</v>
      </c>
      <c r="B61" s="45" t="s">
        <v>102</v>
      </c>
      <c r="C61" s="45" t="s">
        <v>109</v>
      </c>
      <c r="D61" s="45" t="s">
        <v>64</v>
      </c>
      <c r="E61" s="49" t="s">
        <v>100</v>
      </c>
      <c r="F61" s="49" t="s">
        <v>100</v>
      </c>
      <c r="G61" s="45" cm="1">
        <f t="array" ref="G61">SUMPRODUCT((Data!$A$2:$A$26362=G$3)*(Data!$D$2:$D$26362=$A61)*(Data!$G$2:$G$26362))</f>
        <v>1260</v>
      </c>
      <c r="H61" s="45" cm="1">
        <f t="array" ref="H61">SUMPRODUCT((Data!$A$2:$A$26362=H$3)*(Data!$D$2:$D$26362=$A61)*(Data!$G$2:$G$26362))</f>
        <v>1361</v>
      </c>
      <c r="I61" s="45" cm="1">
        <f t="array" ref="I61">SUMPRODUCT((Data!$A$2:$A$26362=I$3)*(Data!$D$2:$D$26362=$A61)*(Data!$G$2:$G$26362))</f>
        <v>1199</v>
      </c>
      <c r="J61" s="45" cm="1">
        <f t="array" ref="J61">SUMPRODUCT((Data!$A$2:$A$26362=J$3)*(Data!$D$2:$D$26362=$A61)*(Data!$G$2:$G$26362))</f>
        <v>1276</v>
      </c>
      <c r="K61" s="45" cm="1">
        <f t="array" ref="K61">SUMPRODUCT((Data!$A$2:$A$26362=K$3)*(Data!$D$2:$D$26362=$A61)*(Data!$G$2:$G$26362))</f>
        <v>1338</v>
      </c>
      <c r="L61" s="45" cm="1">
        <f t="array" ref="L61">SUMPRODUCT((Data!$A$2:$A$26362=L$3)*(Data!$D$2:$D$26362=$A61)*(Data!$G$2:$G$26362))</f>
        <v>1236</v>
      </c>
      <c r="M61" s="45" cm="1">
        <f t="array" ref="M61">SUMPRODUCT((Data!$A$2:$A$26362=M$3)*(Data!$D$2:$D$26362=$A61)*(Data!$G$2:$G$26362))</f>
        <v>1192</v>
      </c>
      <c r="N61" s="45" cm="1">
        <f t="array" ref="N61">SUMPRODUCT((Data!$A$2:$A$26362=N$3)*(Data!$D$2:$D$26362=$A61)*(Data!$G$2:$G$26362))</f>
        <v>1298</v>
      </c>
      <c r="O61" s="45" cm="1">
        <f t="array" ref="O61">SUMPRODUCT((Data!$A$2:$A$26362=O$3)*(Data!$D$2:$D$26362=$A61)*(Data!$G$2:$G$26362))</f>
        <v>1132</v>
      </c>
      <c r="P61" s="45" cm="1">
        <f t="array" ref="P61">SUMPRODUCT((Data!$A$2:$A$26362=P$3)*(Data!$D$2:$D$26362=$A61)*(Data!$G$2:$G$26362))</f>
        <v>1258</v>
      </c>
      <c r="Q61" s="45" cm="1">
        <f t="array" ref="Q61">SUMPRODUCT((Data!$A$2:$A$26362=Q$3)*(Data!$D$2:$D$26362=$A61)*(Data!$G$2:$G$26362))</f>
        <v>1183</v>
      </c>
      <c r="R61" s="45" cm="1">
        <f t="array" ref="R61">SUMPRODUCT((Data!$A$2:$A$26362=R$3)*(Data!$D$2:$D$26362=$A61)*(Data!$G$2:$G$26362))</f>
        <v>1330</v>
      </c>
      <c r="S61" s="45" cm="1">
        <f t="array" ref="S61">SUMPRODUCT((Data!$A$2:$A$26362=S$3)*(Data!$D$2:$D$26362=$A61)*(Data!$G$2:$G$26362))</f>
        <v>1268</v>
      </c>
      <c r="T61" s="45" cm="1">
        <f t="array" ref="T61">SUMPRODUCT((Data!$B$2:$B$26362=T$3)*(Data!$D$2:$D$26362=$A61)*(Data!$G$2:$G$26362))</f>
        <v>1273</v>
      </c>
      <c r="U61" s="45" cm="1">
        <f t="array" ref="U61">SUMPRODUCT((Data!$B$2:$B$26362=U$3)*(Data!$D$2:$D$26362=$A61)*(Data!$G$2:$G$26362))</f>
        <v>1376</v>
      </c>
      <c r="V61" s="45"/>
      <c r="W61" s="45"/>
      <c r="X61" s="45"/>
      <c r="Y61" s="45"/>
    </row>
    <row r="62" spans="1:25" x14ac:dyDescent="0.2">
      <c r="A62" s="45"/>
      <c r="B62" s="45" t="s">
        <v>102</v>
      </c>
      <c r="C62" s="45" t="s">
        <v>110</v>
      </c>
      <c r="D62" s="45" t="s">
        <v>97</v>
      </c>
      <c r="E62" s="45">
        <f t="shared" ref="E62" si="26">SUM(E63:E68)</f>
        <v>32021</v>
      </c>
      <c r="F62" s="45">
        <f t="shared" ref="F62:P62" si="27">SUM(F63:F68)</f>
        <v>28487</v>
      </c>
      <c r="G62" s="45">
        <f t="shared" si="27"/>
        <v>26432</v>
      </c>
      <c r="H62" s="45">
        <f t="shared" si="27"/>
        <v>23581</v>
      </c>
      <c r="I62" s="45">
        <f t="shared" si="27"/>
        <v>21880</v>
      </c>
      <c r="J62" s="45">
        <f t="shared" si="27"/>
        <v>20483</v>
      </c>
      <c r="K62" s="45">
        <f t="shared" si="27"/>
        <v>21119</v>
      </c>
      <c r="L62" s="45">
        <f t="shared" si="27"/>
        <v>19940</v>
      </c>
      <c r="M62" s="45">
        <f t="shared" si="27"/>
        <v>19365</v>
      </c>
      <c r="N62" s="45">
        <f t="shared" si="27"/>
        <v>18972</v>
      </c>
      <c r="O62" s="45">
        <f t="shared" si="27"/>
        <v>15590</v>
      </c>
      <c r="P62" s="45">
        <f t="shared" si="27"/>
        <v>18551</v>
      </c>
      <c r="Q62" s="45">
        <f t="shared" ref="Q62:U62" si="28">SUM(Q63:Q68)</f>
        <v>18239</v>
      </c>
      <c r="R62" s="45">
        <f t="shared" si="28"/>
        <v>19095</v>
      </c>
      <c r="S62" s="45">
        <f t="shared" ref="S62" si="29">SUM(S63:S68)</f>
        <v>17956</v>
      </c>
      <c r="T62" s="45">
        <f t="shared" si="28"/>
        <v>18463</v>
      </c>
      <c r="U62" s="45">
        <f t="shared" si="28"/>
        <v>16332</v>
      </c>
      <c r="V62" s="45"/>
      <c r="W62" s="45"/>
      <c r="X62" s="45"/>
      <c r="Y62" s="45"/>
    </row>
    <row r="63" spans="1:25" x14ac:dyDescent="0.2">
      <c r="A63" s="45">
        <v>80</v>
      </c>
      <c r="B63" s="45" t="s">
        <v>102</v>
      </c>
      <c r="C63" s="45" t="s">
        <v>110</v>
      </c>
      <c r="D63" s="45" t="s">
        <v>45</v>
      </c>
      <c r="E63" s="45" cm="1">
        <f t="array" ref="E63">SUMPRODUCT((Data!$A$2:$A$26362=E$3)*(Data!$D$2:$D$26362=$A63)*(Data!$G$2:$G$26362))</f>
        <v>1953</v>
      </c>
      <c r="F63" s="45" cm="1">
        <f t="array" ref="F63">SUMPRODUCT((Data!$A$2:$A$26362=F$3)*(Data!$D$2:$D$26362=$A63)*(Data!$G$2:$G$26362))</f>
        <v>1577</v>
      </c>
      <c r="G63" s="45" cm="1">
        <f t="array" ref="G63">SUMPRODUCT((Data!$A$2:$A$26362=G$3)*(Data!$D$2:$D$26362=$A63)*(Data!$G$2:$G$26362))</f>
        <v>1410</v>
      </c>
      <c r="H63" s="45" cm="1">
        <f t="array" ref="H63">SUMPRODUCT((Data!$A$2:$A$26362=H$3)*(Data!$D$2:$D$26362=$A63)*(Data!$G$2:$G$26362))</f>
        <v>1353</v>
      </c>
      <c r="I63" s="45" cm="1">
        <f t="array" ref="I63">SUMPRODUCT((Data!$A$2:$A$26362=I$3)*(Data!$D$2:$D$26362=$A63)*(Data!$G$2:$G$26362))</f>
        <v>1355</v>
      </c>
      <c r="J63" s="45" cm="1">
        <f t="array" ref="J63">SUMPRODUCT((Data!$A$2:$A$26362=J$3)*(Data!$D$2:$D$26362=$A63)*(Data!$G$2:$G$26362))</f>
        <v>1114</v>
      </c>
      <c r="K63" s="45" cm="1">
        <f t="array" ref="K63">SUMPRODUCT((Data!$A$2:$A$26362=K$3)*(Data!$D$2:$D$26362=$A63)*(Data!$G$2:$G$26362))</f>
        <v>1250</v>
      </c>
      <c r="L63" s="45" cm="1">
        <f t="array" ref="L63">SUMPRODUCT((Data!$A$2:$A$26362=L$3)*(Data!$D$2:$D$26362=$A63)*(Data!$G$2:$G$26362))</f>
        <v>1085</v>
      </c>
      <c r="M63" s="45" cm="1">
        <f t="array" ref="M63">SUMPRODUCT((Data!$A$2:$A$26362=M$3)*(Data!$D$2:$D$26362=$A63)*(Data!$G$2:$G$26362))</f>
        <v>1203</v>
      </c>
      <c r="N63" s="45" cm="1">
        <f t="array" ref="N63">SUMPRODUCT((Data!$A$2:$A$26362=N$3)*(Data!$D$2:$D$26362=$A63)*(Data!$G$2:$G$26362))</f>
        <v>1248</v>
      </c>
      <c r="O63" s="45" cm="1">
        <f t="array" ref="O63">SUMPRODUCT((Data!$A$2:$A$26362=O$3)*(Data!$D$2:$D$26362=$A63)*(Data!$G$2:$G$26362))</f>
        <v>1060</v>
      </c>
      <c r="P63" s="45" cm="1">
        <f t="array" ref="P63">SUMPRODUCT((Data!$A$2:$A$26362=P$3)*(Data!$D$2:$D$26362=$A63)*(Data!$G$2:$G$26362))</f>
        <v>1213</v>
      </c>
      <c r="Q63" s="45" cm="1">
        <f t="array" ref="Q63">SUMPRODUCT((Data!$A$2:$A$26362=Q$3)*(Data!$D$2:$D$26362=$A63)*(Data!$G$2:$G$26362))</f>
        <v>1058</v>
      </c>
      <c r="R63" s="45" cm="1">
        <f t="array" ref="R63">SUMPRODUCT((Data!$A$2:$A$26362=R$3)*(Data!$D$2:$D$26362=$A63)*(Data!$G$2:$G$26362))</f>
        <v>1207</v>
      </c>
      <c r="S63" s="45" cm="1">
        <f t="array" ref="S63">SUMPRODUCT((Data!$A$2:$A$26362=S$3)*(Data!$D$2:$D$26362=$A63)*(Data!$G$2:$G$26362))</f>
        <v>1104</v>
      </c>
      <c r="T63" s="45" cm="1">
        <f t="array" ref="T63">SUMPRODUCT((Data!$B$2:$B$26362=T$3)*(Data!$D$2:$D$26362=$A63)*(Data!$G$2:$G$26362))</f>
        <v>1109</v>
      </c>
      <c r="U63" s="45" cm="1">
        <f t="array" ref="U63">SUMPRODUCT((Data!$B$2:$B$26362=U$3)*(Data!$D$2:$D$26362=$A63)*(Data!$G$2:$G$26362))</f>
        <v>983</v>
      </c>
      <c r="V63" s="45"/>
      <c r="W63" s="45"/>
      <c r="X63" s="45"/>
      <c r="Y63" s="45"/>
    </row>
    <row r="64" spans="1:25" x14ac:dyDescent="0.2">
      <c r="A64" s="45">
        <v>81</v>
      </c>
      <c r="B64" s="45" t="s">
        <v>102</v>
      </c>
      <c r="C64" s="45" t="s">
        <v>110</v>
      </c>
      <c r="D64" s="45" t="s">
        <v>46</v>
      </c>
      <c r="E64" s="45" cm="1">
        <f t="array" ref="E64">SUMPRODUCT((Data!$A$2:$A$26362=E$3)*(Data!$D$2:$D$26362=$A64)*(Data!$G$2:$G$26362))</f>
        <v>7214</v>
      </c>
      <c r="F64" s="45" cm="1">
        <f t="array" ref="F64">SUMPRODUCT((Data!$A$2:$A$26362=F$3)*(Data!$D$2:$D$26362=$A64)*(Data!$G$2:$G$26362))</f>
        <v>6567</v>
      </c>
      <c r="G64" s="45" cm="1">
        <f t="array" ref="G64">SUMPRODUCT((Data!$A$2:$A$26362=G$3)*(Data!$D$2:$D$26362=$A64)*(Data!$G$2:$G$26362))</f>
        <v>5759</v>
      </c>
      <c r="H64" s="45" cm="1">
        <f t="array" ref="H64">SUMPRODUCT((Data!$A$2:$A$26362=H$3)*(Data!$D$2:$D$26362=$A64)*(Data!$G$2:$G$26362))</f>
        <v>4935</v>
      </c>
      <c r="I64" s="45" cm="1">
        <f t="array" ref="I64">SUMPRODUCT((Data!$A$2:$A$26362=I$3)*(Data!$D$2:$D$26362=$A64)*(Data!$G$2:$G$26362))</f>
        <v>4310</v>
      </c>
      <c r="J64" s="45" cm="1">
        <f t="array" ref="J64">SUMPRODUCT((Data!$A$2:$A$26362=J$3)*(Data!$D$2:$D$26362=$A64)*(Data!$G$2:$G$26362))</f>
        <v>4237</v>
      </c>
      <c r="K64" s="45" cm="1">
        <f t="array" ref="K64">SUMPRODUCT((Data!$A$2:$A$26362=K$3)*(Data!$D$2:$D$26362=$A64)*(Data!$G$2:$G$26362))</f>
        <v>4298</v>
      </c>
      <c r="L64" s="45" cm="1">
        <f t="array" ref="L64">SUMPRODUCT((Data!$A$2:$A$26362=L$3)*(Data!$D$2:$D$26362=$A64)*(Data!$G$2:$G$26362))</f>
        <v>4065</v>
      </c>
      <c r="M64" s="45" cm="1">
        <f t="array" ref="M64">SUMPRODUCT((Data!$A$2:$A$26362=M$3)*(Data!$D$2:$D$26362=$A64)*(Data!$G$2:$G$26362))</f>
        <v>3955</v>
      </c>
      <c r="N64" s="45" cm="1">
        <f t="array" ref="N64">SUMPRODUCT((Data!$A$2:$A$26362=N$3)*(Data!$D$2:$D$26362=$A64)*(Data!$G$2:$G$26362))</f>
        <v>4050</v>
      </c>
      <c r="O64" s="45" cm="1">
        <f t="array" ref="O64">SUMPRODUCT((Data!$A$2:$A$26362=O$3)*(Data!$D$2:$D$26362=$A64)*(Data!$G$2:$G$26362))</f>
        <v>3149</v>
      </c>
      <c r="P64" s="45" cm="1">
        <f t="array" ref="P64">SUMPRODUCT((Data!$A$2:$A$26362=P$3)*(Data!$D$2:$D$26362=$A64)*(Data!$G$2:$G$26362))</f>
        <v>3753</v>
      </c>
      <c r="Q64" s="45" cm="1">
        <f t="array" ref="Q64">SUMPRODUCT((Data!$A$2:$A$26362=Q$3)*(Data!$D$2:$D$26362=$A64)*(Data!$G$2:$G$26362))</f>
        <v>4228</v>
      </c>
      <c r="R64" s="45" cm="1">
        <f t="array" ref="R64">SUMPRODUCT((Data!$A$2:$A$26362=R$3)*(Data!$D$2:$D$26362=$A64)*(Data!$G$2:$G$26362))</f>
        <v>4240</v>
      </c>
      <c r="S64" s="45" cm="1">
        <f t="array" ref="S64">SUMPRODUCT((Data!$A$2:$A$26362=S$3)*(Data!$D$2:$D$26362=$A64)*(Data!$G$2:$G$26362))</f>
        <v>4106</v>
      </c>
      <c r="T64" s="45" cm="1">
        <f t="array" ref="T64">SUMPRODUCT((Data!$B$2:$B$26362=T$3)*(Data!$D$2:$D$26362=$A64)*(Data!$G$2:$G$26362))</f>
        <v>4143</v>
      </c>
      <c r="U64" s="45" cm="1">
        <f t="array" ref="U64">SUMPRODUCT((Data!$B$2:$B$26362=U$3)*(Data!$D$2:$D$26362=$A64)*(Data!$G$2:$G$26362))</f>
        <v>3703</v>
      </c>
      <c r="V64" s="45"/>
      <c r="W64" s="45"/>
      <c r="X64" s="45"/>
      <c r="Y64" s="45"/>
    </row>
    <row r="65" spans="1:25" x14ac:dyDescent="0.2">
      <c r="A65" s="45">
        <v>82</v>
      </c>
      <c r="B65" s="45" t="s">
        <v>102</v>
      </c>
      <c r="C65" s="45" t="s">
        <v>110</v>
      </c>
      <c r="D65" s="45" t="s">
        <v>47</v>
      </c>
      <c r="E65" s="45" cm="1">
        <f t="array" ref="E65">SUMPRODUCT((Data!$A$2:$A$26362=E$3)*(Data!$D$2:$D$26362=$A65)*(Data!$G$2:$G$26362))</f>
        <v>5230</v>
      </c>
      <c r="F65" s="45" cm="1">
        <f t="array" ref="F65">SUMPRODUCT((Data!$A$2:$A$26362=F$3)*(Data!$D$2:$D$26362=$A65)*(Data!$G$2:$G$26362))</f>
        <v>4671</v>
      </c>
      <c r="G65" s="45" cm="1">
        <f t="array" ref="G65">SUMPRODUCT((Data!$A$2:$A$26362=G$3)*(Data!$D$2:$D$26362=$A65)*(Data!$G$2:$G$26362))</f>
        <v>3845</v>
      </c>
      <c r="H65" s="45" cm="1">
        <f t="array" ref="H65">SUMPRODUCT((Data!$A$2:$A$26362=H$3)*(Data!$D$2:$D$26362=$A65)*(Data!$G$2:$G$26362))</f>
        <v>3347</v>
      </c>
      <c r="I65" s="45" cm="1">
        <f t="array" ref="I65">SUMPRODUCT((Data!$A$2:$A$26362=I$3)*(Data!$D$2:$D$26362=$A65)*(Data!$G$2:$G$26362))</f>
        <v>3058</v>
      </c>
      <c r="J65" s="45" cm="1">
        <f t="array" ref="J65">SUMPRODUCT((Data!$A$2:$A$26362=J$3)*(Data!$D$2:$D$26362=$A65)*(Data!$G$2:$G$26362))</f>
        <v>2845</v>
      </c>
      <c r="K65" s="45" cm="1">
        <f t="array" ref="K65">SUMPRODUCT((Data!$A$2:$A$26362=K$3)*(Data!$D$2:$D$26362=$A65)*(Data!$G$2:$G$26362))</f>
        <v>3127</v>
      </c>
      <c r="L65" s="45" cm="1">
        <f t="array" ref="L65">SUMPRODUCT((Data!$A$2:$A$26362=L$3)*(Data!$D$2:$D$26362=$A65)*(Data!$G$2:$G$26362))</f>
        <v>3023</v>
      </c>
      <c r="M65" s="45" cm="1">
        <f t="array" ref="M65">SUMPRODUCT((Data!$A$2:$A$26362=M$3)*(Data!$D$2:$D$26362=$A65)*(Data!$G$2:$G$26362))</f>
        <v>2912</v>
      </c>
      <c r="N65" s="45" cm="1">
        <f t="array" ref="N65">SUMPRODUCT((Data!$A$2:$A$26362=N$3)*(Data!$D$2:$D$26362=$A65)*(Data!$G$2:$G$26362))</f>
        <v>2854</v>
      </c>
      <c r="O65" s="45" cm="1">
        <f t="array" ref="O65">SUMPRODUCT((Data!$A$2:$A$26362=O$3)*(Data!$D$2:$D$26362=$A65)*(Data!$G$2:$G$26362))</f>
        <v>2140</v>
      </c>
      <c r="P65" s="45" cm="1">
        <f t="array" ref="P65">SUMPRODUCT((Data!$A$2:$A$26362=P$3)*(Data!$D$2:$D$26362=$A65)*(Data!$G$2:$G$26362))</f>
        <v>2496</v>
      </c>
      <c r="Q65" s="45" cm="1">
        <f t="array" ref="Q65">SUMPRODUCT((Data!$A$2:$A$26362=Q$3)*(Data!$D$2:$D$26362=$A65)*(Data!$G$2:$G$26362))</f>
        <v>2531</v>
      </c>
      <c r="R65" s="45" cm="1">
        <f t="array" ref="R65">SUMPRODUCT((Data!$A$2:$A$26362=R$3)*(Data!$D$2:$D$26362=$A65)*(Data!$G$2:$G$26362))</f>
        <v>2615</v>
      </c>
      <c r="S65" s="45" cm="1">
        <f t="array" ref="S65">SUMPRODUCT((Data!$A$2:$A$26362=S$3)*(Data!$D$2:$D$26362=$A65)*(Data!$G$2:$G$26362))</f>
        <v>2344</v>
      </c>
      <c r="T65" s="45" cm="1">
        <f t="array" ref="T65">SUMPRODUCT((Data!$B$2:$B$26362=T$3)*(Data!$D$2:$D$26362=$A65)*(Data!$G$2:$G$26362))</f>
        <v>2472</v>
      </c>
      <c r="U65" s="45" cm="1">
        <f t="array" ref="U65">SUMPRODUCT((Data!$B$2:$B$26362=U$3)*(Data!$D$2:$D$26362=$A65)*(Data!$G$2:$G$26362))</f>
        <v>2400</v>
      </c>
      <c r="V65" s="45"/>
      <c r="W65" s="45"/>
      <c r="X65" s="45"/>
      <c r="Y65" s="45"/>
    </row>
    <row r="66" spans="1:25" x14ac:dyDescent="0.2">
      <c r="A66" s="45">
        <v>83</v>
      </c>
      <c r="B66" s="45" t="s">
        <v>102</v>
      </c>
      <c r="C66" s="45" t="s">
        <v>110</v>
      </c>
      <c r="D66" s="45" t="s">
        <v>48</v>
      </c>
      <c r="E66" s="45" cm="1">
        <f t="array" ref="E66">SUMPRODUCT((Data!$A$2:$A$26362=E$3)*(Data!$D$2:$D$26362=$A66)*(Data!$G$2:$G$26362))</f>
        <v>16705</v>
      </c>
      <c r="F66" s="45" cm="1">
        <f t="array" ref="F66">SUMPRODUCT((Data!$A$2:$A$26362=F$3)*(Data!$D$2:$D$26362=$A66)*(Data!$G$2:$G$26362))</f>
        <v>14709</v>
      </c>
      <c r="G66" s="45" cm="1">
        <f t="array" ref="G66">SUMPRODUCT((Data!$A$2:$A$26362=G$3)*(Data!$D$2:$D$26362=$A66)*(Data!$G$2:$G$26362))</f>
        <v>13274</v>
      </c>
      <c r="H66" s="45" cm="1">
        <f t="array" ref="H66">SUMPRODUCT((Data!$A$2:$A$26362=H$3)*(Data!$D$2:$D$26362=$A66)*(Data!$G$2:$G$26362))</f>
        <v>11825</v>
      </c>
      <c r="I66" s="45" cm="1">
        <f t="array" ref="I66">SUMPRODUCT((Data!$A$2:$A$26362=I$3)*(Data!$D$2:$D$26362=$A66)*(Data!$G$2:$G$26362))</f>
        <v>11234</v>
      </c>
      <c r="J66" s="45" cm="1">
        <f t="array" ref="J66">SUMPRODUCT((Data!$A$2:$A$26362=J$3)*(Data!$D$2:$D$26362=$A66)*(Data!$G$2:$G$26362))</f>
        <v>10546</v>
      </c>
      <c r="K66" s="45" cm="1">
        <f t="array" ref="K66">SUMPRODUCT((Data!$A$2:$A$26362=K$3)*(Data!$D$2:$D$26362=$A66)*(Data!$G$2:$G$26362))</f>
        <v>10654</v>
      </c>
      <c r="L66" s="45" cm="1">
        <f t="array" ref="L66">SUMPRODUCT((Data!$A$2:$A$26362=L$3)*(Data!$D$2:$D$26362=$A66)*(Data!$G$2:$G$26362))</f>
        <v>10103</v>
      </c>
      <c r="M66" s="45" cm="1">
        <f t="array" ref="M66">SUMPRODUCT((Data!$A$2:$A$26362=M$3)*(Data!$D$2:$D$26362=$A66)*(Data!$G$2:$G$26362))</f>
        <v>9624</v>
      </c>
      <c r="N66" s="45" cm="1">
        <f t="array" ref="N66">SUMPRODUCT((Data!$A$2:$A$26362=N$3)*(Data!$D$2:$D$26362=$A66)*(Data!$G$2:$G$26362))</f>
        <v>9342</v>
      </c>
      <c r="O66" s="45" cm="1">
        <f t="array" ref="O66">SUMPRODUCT((Data!$A$2:$A$26362=O$3)*(Data!$D$2:$D$26362=$A66)*(Data!$G$2:$G$26362))</f>
        <v>8051</v>
      </c>
      <c r="P66" s="45" cm="1">
        <f t="array" ref="P66">SUMPRODUCT((Data!$A$2:$A$26362=P$3)*(Data!$D$2:$D$26362=$A66)*(Data!$G$2:$G$26362))</f>
        <v>9679</v>
      </c>
      <c r="Q66" s="45" cm="1">
        <f t="array" ref="Q66">SUMPRODUCT((Data!$A$2:$A$26362=Q$3)*(Data!$D$2:$D$26362=$A66)*(Data!$G$2:$G$26362))</f>
        <v>8981</v>
      </c>
      <c r="R66" s="45" cm="1">
        <f t="array" ref="R66">SUMPRODUCT((Data!$A$2:$A$26362=R$3)*(Data!$D$2:$D$26362=$A66)*(Data!$G$2:$G$26362))</f>
        <v>9549</v>
      </c>
      <c r="S66" s="45" cm="1">
        <f t="array" ref="S66">SUMPRODUCT((Data!$A$2:$A$26362=S$3)*(Data!$D$2:$D$26362=$A66)*(Data!$G$2:$G$26362))</f>
        <v>8949</v>
      </c>
      <c r="T66" s="45" cm="1">
        <f t="array" ref="T66">SUMPRODUCT((Data!$B$2:$B$26362=T$3)*(Data!$D$2:$D$26362=$A66)*(Data!$G$2:$G$26362))</f>
        <v>9267</v>
      </c>
      <c r="U66" s="45" cm="1">
        <f t="array" ref="U66">SUMPRODUCT((Data!$B$2:$B$26362=U$3)*(Data!$D$2:$D$26362=$A66)*(Data!$G$2:$G$26362))</f>
        <v>7886</v>
      </c>
      <c r="V66" s="45"/>
      <c r="W66" s="45"/>
      <c r="X66" s="45"/>
      <c r="Y66" s="45"/>
    </row>
    <row r="67" spans="1:25" x14ac:dyDescent="0.2">
      <c r="A67" s="45">
        <v>84</v>
      </c>
      <c r="B67" s="45" t="s">
        <v>102</v>
      </c>
      <c r="C67" s="45" t="s">
        <v>110</v>
      </c>
      <c r="D67" s="45" t="s">
        <v>49</v>
      </c>
      <c r="E67" s="45" cm="1">
        <f t="array" ref="E67">SUMPRODUCT((Data!$A$2:$A$26362=E$3)*(Data!$D$2:$D$26362=$A67)*(Data!$G$2:$G$26362))</f>
        <v>919</v>
      </c>
      <c r="F67" s="45" cm="1">
        <f t="array" ref="F67">SUMPRODUCT((Data!$A$2:$A$26362=F$3)*(Data!$D$2:$D$26362=$A67)*(Data!$G$2:$G$26362))</f>
        <v>963</v>
      </c>
      <c r="G67" s="45" cm="1">
        <f t="array" ref="G67">SUMPRODUCT((Data!$A$2:$A$26362=G$3)*(Data!$D$2:$D$26362=$A67)*(Data!$G$2:$G$26362))</f>
        <v>685</v>
      </c>
      <c r="H67" s="45" cm="1">
        <f t="array" ref="H67">SUMPRODUCT((Data!$A$2:$A$26362=H$3)*(Data!$D$2:$D$26362=$A67)*(Data!$G$2:$G$26362))</f>
        <v>660</v>
      </c>
      <c r="I67" s="45" cm="1">
        <f t="array" ref="I67">SUMPRODUCT((Data!$A$2:$A$26362=I$3)*(Data!$D$2:$D$26362=$A67)*(Data!$G$2:$G$26362))</f>
        <v>661</v>
      </c>
      <c r="J67" s="45" cm="1">
        <f t="array" ref="J67">SUMPRODUCT((Data!$A$2:$A$26362=J$3)*(Data!$D$2:$D$26362=$A67)*(Data!$G$2:$G$26362))</f>
        <v>539</v>
      </c>
      <c r="K67" s="45" cm="1">
        <f t="array" ref="K67">SUMPRODUCT((Data!$A$2:$A$26362=K$3)*(Data!$D$2:$D$26362=$A67)*(Data!$G$2:$G$26362))</f>
        <v>524</v>
      </c>
      <c r="L67" s="45" cm="1">
        <f t="array" ref="L67">SUMPRODUCT((Data!$A$2:$A$26362=L$3)*(Data!$D$2:$D$26362=$A67)*(Data!$G$2:$G$26362))</f>
        <v>515</v>
      </c>
      <c r="M67" s="45" cm="1">
        <f t="array" ref="M67">SUMPRODUCT((Data!$A$2:$A$26362=M$3)*(Data!$D$2:$D$26362=$A67)*(Data!$G$2:$G$26362))</f>
        <v>520</v>
      </c>
      <c r="N67" s="45" cm="1">
        <f t="array" ref="N67">SUMPRODUCT((Data!$A$2:$A$26362=N$3)*(Data!$D$2:$D$26362=$A67)*(Data!$G$2:$G$26362))</f>
        <v>476</v>
      </c>
      <c r="O67" s="45" cm="1">
        <f t="array" ref="O67">SUMPRODUCT((Data!$A$2:$A$26362=O$3)*(Data!$D$2:$D$26362=$A67)*(Data!$G$2:$G$26362))</f>
        <v>508</v>
      </c>
      <c r="P67" s="45" cm="1">
        <f t="array" ref="P67">SUMPRODUCT((Data!$A$2:$A$26362=P$3)*(Data!$D$2:$D$26362=$A67)*(Data!$G$2:$G$26362))</f>
        <v>548</v>
      </c>
      <c r="Q67" s="45" cm="1">
        <f t="array" ref="Q67">SUMPRODUCT((Data!$A$2:$A$26362=Q$3)*(Data!$D$2:$D$26362=$A67)*(Data!$G$2:$G$26362))</f>
        <v>574</v>
      </c>
      <c r="R67" s="45" cm="1">
        <f t="array" ref="R67">SUMPRODUCT((Data!$A$2:$A$26362=R$3)*(Data!$D$2:$D$26362=$A67)*(Data!$G$2:$G$26362))</f>
        <v>595</v>
      </c>
      <c r="S67" s="45" cm="1">
        <f t="array" ref="S67">SUMPRODUCT((Data!$A$2:$A$26362=S$3)*(Data!$D$2:$D$26362=$A67)*(Data!$G$2:$G$26362))</f>
        <v>594</v>
      </c>
      <c r="T67" s="45" cm="1">
        <f t="array" ref="T67">SUMPRODUCT((Data!$B$2:$B$26362=T$3)*(Data!$D$2:$D$26362=$A67)*(Data!$G$2:$G$26362))</f>
        <v>610</v>
      </c>
      <c r="U67" s="45" cm="1">
        <f t="array" ref="U67">SUMPRODUCT((Data!$B$2:$B$26362=U$3)*(Data!$D$2:$D$26362=$A67)*(Data!$G$2:$G$26362))</f>
        <v>529</v>
      </c>
      <c r="V67" s="45"/>
      <c r="W67" s="45"/>
      <c r="X67" s="45"/>
      <c r="Y67" s="45"/>
    </row>
    <row r="68" spans="1:25" x14ac:dyDescent="0.2">
      <c r="A68" s="45">
        <v>85</v>
      </c>
      <c r="B68" s="45" t="s">
        <v>102</v>
      </c>
      <c r="C68" s="45" t="s">
        <v>110</v>
      </c>
      <c r="D68" s="45" t="s">
        <v>64</v>
      </c>
      <c r="E68" s="49" t="s">
        <v>100</v>
      </c>
      <c r="F68" s="49" t="s">
        <v>100</v>
      </c>
      <c r="G68" s="45" cm="1">
        <f t="array" ref="G68">SUMPRODUCT((Data!$A$2:$A$26362=G$3)*(Data!$D$2:$D$26362=$A68)*(Data!$G$2:$G$26362))</f>
        <v>1459</v>
      </c>
      <c r="H68" s="45" cm="1">
        <f t="array" ref="H68">SUMPRODUCT((Data!$A$2:$A$26362=H$3)*(Data!$D$2:$D$26362=$A68)*(Data!$G$2:$G$26362))</f>
        <v>1461</v>
      </c>
      <c r="I68" s="45" cm="1">
        <f t="array" ref="I68">SUMPRODUCT((Data!$A$2:$A$26362=I$3)*(Data!$D$2:$D$26362=$A68)*(Data!$G$2:$G$26362))</f>
        <v>1262</v>
      </c>
      <c r="J68" s="45" cm="1">
        <f t="array" ref="J68">SUMPRODUCT((Data!$A$2:$A$26362=J$3)*(Data!$D$2:$D$26362=$A68)*(Data!$G$2:$G$26362))</f>
        <v>1202</v>
      </c>
      <c r="K68" s="45" cm="1">
        <f t="array" ref="K68">SUMPRODUCT((Data!$A$2:$A$26362=K$3)*(Data!$D$2:$D$26362=$A68)*(Data!$G$2:$G$26362))</f>
        <v>1266</v>
      </c>
      <c r="L68" s="45" cm="1">
        <f t="array" ref="L68">SUMPRODUCT((Data!$A$2:$A$26362=L$3)*(Data!$D$2:$D$26362=$A68)*(Data!$G$2:$G$26362))</f>
        <v>1149</v>
      </c>
      <c r="M68" s="45" cm="1">
        <f t="array" ref="M68">SUMPRODUCT((Data!$A$2:$A$26362=M$3)*(Data!$D$2:$D$26362=$A68)*(Data!$G$2:$G$26362))</f>
        <v>1151</v>
      </c>
      <c r="N68" s="45" cm="1">
        <f t="array" ref="N68">SUMPRODUCT((Data!$A$2:$A$26362=N$3)*(Data!$D$2:$D$26362=$A68)*(Data!$G$2:$G$26362))</f>
        <v>1002</v>
      </c>
      <c r="O68" s="45" cm="1">
        <f t="array" ref="O68">SUMPRODUCT((Data!$A$2:$A$26362=O$3)*(Data!$D$2:$D$26362=$A68)*(Data!$G$2:$G$26362))</f>
        <v>682</v>
      </c>
      <c r="P68" s="45" cm="1">
        <f t="array" ref="P68">SUMPRODUCT((Data!$A$2:$A$26362=P$3)*(Data!$D$2:$D$26362=$A68)*(Data!$G$2:$G$26362))</f>
        <v>862</v>
      </c>
      <c r="Q68" s="45" cm="1">
        <f t="array" ref="Q68">SUMPRODUCT((Data!$A$2:$A$26362=Q$3)*(Data!$D$2:$D$26362=$A68)*(Data!$G$2:$G$26362))</f>
        <v>867</v>
      </c>
      <c r="R68" s="45" cm="1">
        <f t="array" ref="R68">SUMPRODUCT((Data!$A$2:$A$26362=R$3)*(Data!$D$2:$D$26362=$A68)*(Data!$G$2:$G$26362))</f>
        <v>889</v>
      </c>
      <c r="S68" s="45" cm="1">
        <f t="array" ref="S68">SUMPRODUCT((Data!$A$2:$A$26362=S$3)*(Data!$D$2:$D$26362=$A68)*(Data!$G$2:$G$26362))</f>
        <v>859</v>
      </c>
      <c r="T68" s="45" cm="1">
        <f t="array" ref="T68">SUMPRODUCT((Data!$B$2:$B$26362=T$3)*(Data!$D$2:$D$26362=$A68)*(Data!$G$2:$G$26362))</f>
        <v>862</v>
      </c>
      <c r="U68" s="45" cm="1">
        <f t="array" ref="U68">SUMPRODUCT((Data!$B$2:$B$26362=U$3)*(Data!$D$2:$D$26362=$A68)*(Data!$G$2:$G$26362))</f>
        <v>831</v>
      </c>
      <c r="V68" s="45"/>
      <c r="W68" s="45"/>
      <c r="X68" s="45"/>
      <c r="Y68" s="45"/>
    </row>
    <row r="69" spans="1:25" x14ac:dyDescent="0.2">
      <c r="A69" s="45"/>
      <c r="B69" s="45" t="s">
        <v>102</v>
      </c>
      <c r="C69" s="45" t="s">
        <v>111</v>
      </c>
      <c r="D69" s="45" t="s">
        <v>97</v>
      </c>
      <c r="E69" s="45">
        <f t="shared" ref="E69" si="30">SUM(E70:E75)</f>
        <v>2772</v>
      </c>
      <c r="F69" s="45">
        <f t="shared" ref="F69:P69" si="31">SUM(F70:F75)</f>
        <v>2181</v>
      </c>
      <c r="G69" s="45">
        <f t="shared" si="31"/>
        <v>2901</v>
      </c>
      <c r="H69" s="45">
        <f t="shared" si="31"/>
        <v>2910</v>
      </c>
      <c r="I69" s="45">
        <f t="shared" si="31"/>
        <v>2523</v>
      </c>
      <c r="J69" s="45">
        <f t="shared" si="31"/>
        <v>2204</v>
      </c>
      <c r="K69" s="45">
        <f t="shared" si="31"/>
        <v>2274</v>
      </c>
      <c r="L69" s="45">
        <f t="shared" si="31"/>
        <v>2160</v>
      </c>
      <c r="M69" s="45">
        <f t="shared" si="31"/>
        <v>2034</v>
      </c>
      <c r="N69" s="45">
        <f t="shared" si="31"/>
        <v>2020</v>
      </c>
      <c r="O69" s="45">
        <f t="shared" si="31"/>
        <v>1681</v>
      </c>
      <c r="P69" s="45">
        <f t="shared" si="31"/>
        <v>1859</v>
      </c>
      <c r="Q69" s="45">
        <f t="shared" ref="Q69:U69" si="32">SUM(Q70:Q75)</f>
        <v>1707</v>
      </c>
      <c r="R69" s="45">
        <f t="shared" si="32"/>
        <v>1794</v>
      </c>
      <c r="S69" s="45">
        <f t="shared" ref="S69" si="33">SUM(S70:S75)</f>
        <v>1693</v>
      </c>
      <c r="T69" s="45">
        <f t="shared" si="32"/>
        <v>1713</v>
      </c>
      <c r="U69" s="45">
        <f t="shared" si="32"/>
        <v>1370</v>
      </c>
      <c r="V69" s="45"/>
      <c r="W69" s="45"/>
      <c r="X69" s="45"/>
      <c r="Y69" s="45"/>
    </row>
    <row r="70" spans="1:25" x14ac:dyDescent="0.2">
      <c r="A70" s="45">
        <v>90</v>
      </c>
      <c r="B70" s="45" t="s">
        <v>102</v>
      </c>
      <c r="C70" s="45" t="s">
        <v>111</v>
      </c>
      <c r="D70" s="45" t="s">
        <v>50</v>
      </c>
      <c r="E70" s="45" cm="1">
        <f t="array" ref="E70">SUMPRODUCT((Data!$A$2:$A$26362=E$3)*(Data!$D$2:$D$26362=$A70)*(Data!$G$2:$G$26362))</f>
        <v>1798</v>
      </c>
      <c r="F70" s="45" cm="1">
        <f t="array" ref="F70">SUMPRODUCT((Data!$A$2:$A$26362=F$3)*(Data!$D$2:$D$26362=$A70)*(Data!$G$2:$G$26362))</f>
        <v>1392</v>
      </c>
      <c r="G70" s="45" cm="1">
        <f t="array" ref="G70">SUMPRODUCT((Data!$A$2:$A$26362=G$3)*(Data!$D$2:$D$26362=$A70)*(Data!$G$2:$G$26362))</f>
        <v>1037</v>
      </c>
      <c r="H70" s="45" cm="1">
        <f t="array" ref="H70">SUMPRODUCT((Data!$A$2:$A$26362=H$3)*(Data!$D$2:$D$26362=$A70)*(Data!$G$2:$G$26362))</f>
        <v>1106</v>
      </c>
      <c r="I70" s="45" cm="1">
        <f t="array" ref="I70">SUMPRODUCT((Data!$A$2:$A$26362=I$3)*(Data!$D$2:$D$26362=$A70)*(Data!$G$2:$G$26362))</f>
        <v>907</v>
      </c>
      <c r="J70" s="45" cm="1">
        <f t="array" ref="J70">SUMPRODUCT((Data!$A$2:$A$26362=J$3)*(Data!$D$2:$D$26362=$A70)*(Data!$G$2:$G$26362))</f>
        <v>751</v>
      </c>
      <c r="K70" s="45" cm="1">
        <f t="array" ref="K70">SUMPRODUCT((Data!$A$2:$A$26362=K$3)*(Data!$D$2:$D$26362=$A70)*(Data!$G$2:$G$26362))</f>
        <v>807</v>
      </c>
      <c r="L70" s="45" cm="1">
        <f t="array" ref="L70">SUMPRODUCT((Data!$A$2:$A$26362=L$3)*(Data!$D$2:$D$26362=$A70)*(Data!$G$2:$G$26362))</f>
        <v>825</v>
      </c>
      <c r="M70" s="45" cm="1">
        <f t="array" ref="M70">SUMPRODUCT((Data!$A$2:$A$26362=M$3)*(Data!$D$2:$D$26362=$A70)*(Data!$G$2:$G$26362))</f>
        <v>764</v>
      </c>
      <c r="N70" s="45" cm="1">
        <f t="array" ref="N70">SUMPRODUCT((Data!$A$2:$A$26362=N$3)*(Data!$D$2:$D$26362=$A70)*(Data!$G$2:$G$26362))</f>
        <v>770</v>
      </c>
      <c r="O70" s="45" cm="1">
        <f t="array" ref="O70">SUMPRODUCT((Data!$A$2:$A$26362=O$3)*(Data!$D$2:$D$26362=$A70)*(Data!$G$2:$G$26362))</f>
        <v>674</v>
      </c>
      <c r="P70" s="45" cm="1">
        <f t="array" ref="P70">SUMPRODUCT((Data!$A$2:$A$26362=P$3)*(Data!$D$2:$D$26362=$A70)*(Data!$G$2:$G$26362))</f>
        <v>756</v>
      </c>
      <c r="Q70" s="45" cm="1">
        <f t="array" ref="Q70">SUMPRODUCT((Data!$A$2:$A$26362=Q$3)*(Data!$D$2:$D$26362=$A70)*(Data!$G$2:$G$26362))</f>
        <v>714</v>
      </c>
      <c r="R70" s="45" cm="1">
        <f t="array" ref="R70">SUMPRODUCT((Data!$A$2:$A$26362=R$3)*(Data!$D$2:$D$26362=$A70)*(Data!$G$2:$G$26362))</f>
        <v>702</v>
      </c>
      <c r="S70" s="45" cm="1">
        <f t="array" ref="S70">SUMPRODUCT((Data!$A$2:$A$26362=S$3)*(Data!$D$2:$D$26362=$A70)*(Data!$G$2:$G$26362))</f>
        <v>655</v>
      </c>
      <c r="T70" s="45" cm="1">
        <f t="array" ref="T70">SUMPRODUCT((Data!$B$2:$B$26362=T$3)*(Data!$D$2:$D$26362=$A70)*(Data!$G$2:$G$26362))</f>
        <v>677</v>
      </c>
      <c r="U70" s="45" cm="1">
        <f t="array" ref="U70">SUMPRODUCT((Data!$B$2:$B$26362=U$3)*(Data!$D$2:$D$26362=$A70)*(Data!$G$2:$G$26362))</f>
        <v>548</v>
      </c>
      <c r="V70" s="45"/>
      <c r="W70" s="45"/>
      <c r="X70" s="45"/>
      <c r="Y70" s="45"/>
    </row>
    <row r="71" spans="1:25" x14ac:dyDescent="0.2">
      <c r="A71" s="45">
        <v>91</v>
      </c>
      <c r="B71" s="45" t="s">
        <v>102</v>
      </c>
      <c r="C71" s="45" t="s">
        <v>111</v>
      </c>
      <c r="D71" s="45" t="s">
        <v>51</v>
      </c>
      <c r="E71" s="45" cm="1">
        <f t="array" ref="E71">SUMPRODUCT((Data!$A$2:$A$26362=E$3)*(Data!$D$2:$D$26362=$A71)*(Data!$G$2:$G$26362))</f>
        <v>580</v>
      </c>
      <c r="F71" s="45" cm="1">
        <f t="array" ref="F71">SUMPRODUCT((Data!$A$2:$A$26362=F$3)*(Data!$D$2:$D$26362=$A71)*(Data!$G$2:$G$26362))</f>
        <v>526</v>
      </c>
      <c r="G71" s="45" cm="1">
        <f t="array" ref="G71">SUMPRODUCT((Data!$A$2:$A$26362=G$3)*(Data!$D$2:$D$26362=$A71)*(Data!$G$2:$G$26362))</f>
        <v>459</v>
      </c>
      <c r="H71" s="45" cm="1">
        <f t="array" ref="H71">SUMPRODUCT((Data!$A$2:$A$26362=H$3)*(Data!$D$2:$D$26362=$A71)*(Data!$G$2:$G$26362))</f>
        <v>441</v>
      </c>
      <c r="I71" s="45" cm="1">
        <f t="array" ref="I71">SUMPRODUCT((Data!$A$2:$A$26362=I$3)*(Data!$D$2:$D$26362=$A71)*(Data!$G$2:$G$26362))</f>
        <v>378</v>
      </c>
      <c r="J71" s="45" cm="1">
        <f t="array" ref="J71">SUMPRODUCT((Data!$A$2:$A$26362=J$3)*(Data!$D$2:$D$26362=$A71)*(Data!$G$2:$G$26362))</f>
        <v>284</v>
      </c>
      <c r="K71" s="45" cm="1">
        <f t="array" ref="K71">SUMPRODUCT((Data!$A$2:$A$26362=K$3)*(Data!$D$2:$D$26362=$A71)*(Data!$G$2:$G$26362))</f>
        <v>271</v>
      </c>
      <c r="L71" s="45" cm="1">
        <f t="array" ref="L71">SUMPRODUCT((Data!$A$2:$A$26362=L$3)*(Data!$D$2:$D$26362=$A71)*(Data!$G$2:$G$26362))</f>
        <v>209</v>
      </c>
      <c r="M71" s="45" cm="1">
        <f t="array" ref="M71">SUMPRODUCT((Data!$A$2:$A$26362=M$3)*(Data!$D$2:$D$26362=$A71)*(Data!$G$2:$G$26362))</f>
        <v>176</v>
      </c>
      <c r="N71" s="45" cm="1">
        <f t="array" ref="N71">SUMPRODUCT((Data!$A$2:$A$26362=N$3)*(Data!$D$2:$D$26362=$A71)*(Data!$G$2:$G$26362))</f>
        <v>271</v>
      </c>
      <c r="O71" s="45" cm="1">
        <f t="array" ref="O71">SUMPRODUCT((Data!$A$2:$A$26362=O$3)*(Data!$D$2:$D$26362=$A71)*(Data!$G$2:$G$26362))</f>
        <v>212</v>
      </c>
      <c r="P71" s="45" cm="1">
        <f t="array" ref="P71">SUMPRODUCT((Data!$A$2:$A$26362=P$3)*(Data!$D$2:$D$26362=$A71)*(Data!$G$2:$G$26362))</f>
        <v>263</v>
      </c>
      <c r="Q71" s="45" cm="1">
        <f t="array" ref="Q71">SUMPRODUCT((Data!$A$2:$A$26362=Q$3)*(Data!$D$2:$D$26362=$A71)*(Data!$G$2:$G$26362))</f>
        <v>165</v>
      </c>
      <c r="R71" s="45" cm="1">
        <f t="array" ref="R71">SUMPRODUCT((Data!$A$2:$A$26362=R$3)*(Data!$D$2:$D$26362=$A71)*(Data!$G$2:$G$26362))</f>
        <v>273</v>
      </c>
      <c r="S71" s="45" cm="1">
        <f t="array" ref="S71">SUMPRODUCT((Data!$A$2:$A$26362=S$3)*(Data!$D$2:$D$26362=$A71)*(Data!$G$2:$G$26362))</f>
        <v>218</v>
      </c>
      <c r="T71" s="45" cm="1">
        <f t="array" ref="T71">SUMPRODUCT((Data!$B$2:$B$26362=T$3)*(Data!$D$2:$D$26362=$A71)*(Data!$G$2:$G$26362))</f>
        <v>234</v>
      </c>
      <c r="U71" s="45" cm="1">
        <f t="array" ref="U71">SUMPRODUCT((Data!$B$2:$B$26362=U$3)*(Data!$D$2:$D$26362=$A71)*(Data!$G$2:$G$26362))</f>
        <v>113</v>
      </c>
      <c r="V71" s="45"/>
      <c r="W71" s="45"/>
      <c r="X71" s="45"/>
      <c r="Y71" s="45"/>
    </row>
    <row r="72" spans="1:25" x14ac:dyDescent="0.2">
      <c r="A72" s="45">
        <v>92</v>
      </c>
      <c r="B72" s="45" t="s">
        <v>102</v>
      </c>
      <c r="C72" s="45" t="s">
        <v>111</v>
      </c>
      <c r="D72" s="45" t="s">
        <v>112</v>
      </c>
      <c r="E72" s="45" cm="1">
        <f t="array" ref="E72">SUMPRODUCT((Data!$A$2:$A$26362=E$3)*(Data!$D$2:$D$26362=$A72)*(Data!$G$2:$G$26362))</f>
        <v>394</v>
      </c>
      <c r="F72" s="45" cm="1">
        <f t="array" ref="F72">SUMPRODUCT((Data!$A$2:$A$26362=F$3)*(Data!$D$2:$D$26362=$A72)*(Data!$G$2:$G$26362))</f>
        <v>263</v>
      </c>
      <c r="G72" s="45" cm="1">
        <f t="array" ref="G72">SUMPRODUCT((Data!$A$2:$A$26362=G$3)*(Data!$D$2:$D$26362=$A72)*(Data!$G$2:$G$26362))</f>
        <v>141</v>
      </c>
      <c r="H72" s="45" cm="1">
        <f t="array" ref="H72">SUMPRODUCT((Data!$A$2:$A$26362=H$3)*(Data!$D$2:$D$26362=$A72)*(Data!$G$2:$G$26362))</f>
        <v>98</v>
      </c>
      <c r="I72" s="45" cm="1">
        <f t="array" ref="I72">SUMPRODUCT((Data!$A$2:$A$26362=I$3)*(Data!$D$2:$D$26362=$A72)*(Data!$G$2:$G$26362))</f>
        <v>70</v>
      </c>
      <c r="J72" s="45" cm="1">
        <f t="array" ref="J72">SUMPRODUCT((Data!$A$2:$A$26362=J$3)*(Data!$D$2:$D$26362=$A72)*(Data!$G$2:$G$26362))</f>
        <v>51</v>
      </c>
      <c r="K72" s="45" cm="1">
        <f t="array" ref="K72">SUMPRODUCT((Data!$A$2:$A$26362=K$3)*(Data!$D$2:$D$26362=$A72)*(Data!$G$2:$G$26362))</f>
        <v>45</v>
      </c>
      <c r="L72" s="45" cm="1">
        <f t="array" ref="L72">SUMPRODUCT((Data!$A$2:$A$26362=L$3)*(Data!$D$2:$D$26362=$A72)*(Data!$G$2:$G$26362))</f>
        <v>69</v>
      </c>
      <c r="M72" s="45" cm="1">
        <f t="array" ref="M72">SUMPRODUCT((Data!$A$2:$A$26362=M$3)*(Data!$D$2:$D$26362=$A72)*(Data!$G$2:$G$26362))</f>
        <v>43</v>
      </c>
      <c r="N72" s="45" cm="1">
        <f t="array" ref="N72">SUMPRODUCT((Data!$A$2:$A$26362=N$3)*(Data!$D$2:$D$26362=$A72)*(Data!$G$2:$G$26362))</f>
        <v>44</v>
      </c>
      <c r="O72" s="45" cm="1">
        <f t="array" ref="O72">SUMPRODUCT((Data!$A$2:$A$26362=O$3)*(Data!$D$2:$D$26362=$A72)*(Data!$G$2:$G$26362))</f>
        <v>40</v>
      </c>
      <c r="P72" s="45" cm="1">
        <f t="array" ref="P72">SUMPRODUCT((Data!$A$2:$A$26362=P$3)*(Data!$D$2:$D$26362=$A72)*(Data!$G$2:$G$26362))</f>
        <v>36</v>
      </c>
      <c r="Q72" s="45" cm="1">
        <f t="array" ref="Q72">SUMPRODUCT((Data!$A$2:$A$26362=Q$3)*(Data!$D$2:$D$26362=$A72)*(Data!$G$2:$G$26362))</f>
        <v>48</v>
      </c>
      <c r="R72" s="45" cm="1">
        <f t="array" ref="R72">SUMPRODUCT((Data!$A$2:$A$26362=R$3)*(Data!$D$2:$D$26362=$A72)*(Data!$G$2:$G$26362))</f>
        <v>40</v>
      </c>
      <c r="S72" s="45" cm="1">
        <f t="array" ref="S72">SUMPRODUCT((Data!$A$2:$A$26362=S$3)*(Data!$D$2:$D$26362=$A72)*(Data!$G$2:$G$26362))</f>
        <v>28</v>
      </c>
      <c r="T72" s="45" cm="1">
        <f t="array" ref="T72">SUMPRODUCT((Data!$B$2:$B$26362=T$3)*(Data!$D$2:$D$26362=$A72)*(Data!$G$2:$G$26362))</f>
        <v>27</v>
      </c>
      <c r="U72" s="45" cm="1">
        <f t="array" ref="U72">SUMPRODUCT((Data!$B$2:$B$26362=U$3)*(Data!$D$2:$D$26362=$A72)*(Data!$G$2:$G$26362))</f>
        <v>25</v>
      </c>
      <c r="V72" s="45"/>
      <c r="W72" s="45"/>
      <c r="X72" s="45"/>
      <c r="Y72" s="45"/>
    </row>
    <row r="73" spans="1:25" x14ac:dyDescent="0.2">
      <c r="A73" s="45">
        <v>93</v>
      </c>
      <c r="B73" s="45" t="s">
        <v>102</v>
      </c>
      <c r="C73" s="45" t="s">
        <v>111</v>
      </c>
      <c r="D73" s="45" t="s">
        <v>75</v>
      </c>
      <c r="E73" s="49" t="s">
        <v>100</v>
      </c>
      <c r="F73" s="49" t="s">
        <v>100</v>
      </c>
      <c r="G73" s="45" cm="1">
        <f t="array" ref="G73">SUMPRODUCT((Data!$A$2:$A$26362=G$3)*(Data!$D$2:$D$26362=$A73)*(Data!$G$2:$G$26362))</f>
        <v>103</v>
      </c>
      <c r="H73" s="45" cm="1">
        <f t="array" ref="H73">SUMPRODUCT((Data!$A$2:$A$26362=H$3)*(Data!$D$2:$D$26362=$A73)*(Data!$G$2:$G$26362))</f>
        <v>111</v>
      </c>
      <c r="I73" s="45" cm="1">
        <f t="array" ref="I73">SUMPRODUCT((Data!$A$2:$A$26362=I$3)*(Data!$D$2:$D$26362=$A73)*(Data!$G$2:$G$26362))</f>
        <v>106</v>
      </c>
      <c r="J73" s="45" cm="1">
        <f t="array" ref="J73">SUMPRODUCT((Data!$A$2:$A$26362=J$3)*(Data!$D$2:$D$26362=$A73)*(Data!$G$2:$G$26362))</f>
        <v>82</v>
      </c>
      <c r="K73" s="45" cm="1">
        <f t="array" ref="K73">SUMPRODUCT((Data!$A$2:$A$26362=K$3)*(Data!$D$2:$D$26362=$A73)*(Data!$G$2:$G$26362))</f>
        <v>102</v>
      </c>
      <c r="L73" s="45" cm="1">
        <f t="array" ref="L73">SUMPRODUCT((Data!$A$2:$A$26362=L$3)*(Data!$D$2:$D$26362=$A73)*(Data!$G$2:$G$26362))</f>
        <v>69</v>
      </c>
      <c r="M73" s="45" cm="1">
        <f t="array" ref="M73">SUMPRODUCT((Data!$A$2:$A$26362=M$3)*(Data!$D$2:$D$26362=$A73)*(Data!$G$2:$G$26362))</f>
        <v>77</v>
      </c>
      <c r="N73" s="45" cm="1">
        <f t="array" ref="N73">SUMPRODUCT((Data!$A$2:$A$26362=N$3)*(Data!$D$2:$D$26362=$A73)*(Data!$G$2:$G$26362))</f>
        <v>69</v>
      </c>
      <c r="O73" s="45" cm="1">
        <f t="array" ref="O73">SUMPRODUCT((Data!$A$2:$A$26362=O$3)*(Data!$D$2:$D$26362=$A73)*(Data!$G$2:$G$26362))</f>
        <v>73</v>
      </c>
      <c r="P73" s="45" cm="1">
        <f t="array" ref="P73">SUMPRODUCT((Data!$A$2:$A$26362=P$3)*(Data!$D$2:$D$26362=$A73)*(Data!$G$2:$G$26362))</f>
        <v>65</v>
      </c>
      <c r="Q73" s="45" cm="1">
        <f t="array" ref="Q73">SUMPRODUCT((Data!$A$2:$A$26362=Q$3)*(Data!$D$2:$D$26362=$A73)*(Data!$G$2:$G$26362))</f>
        <v>44</v>
      </c>
      <c r="R73" s="45" cm="1">
        <f t="array" ref="R73">SUMPRODUCT((Data!$A$2:$A$26362=R$3)*(Data!$D$2:$D$26362=$A73)*(Data!$G$2:$G$26362))</f>
        <v>54</v>
      </c>
      <c r="S73" s="45" cm="1">
        <f t="array" ref="S73">SUMPRODUCT((Data!$A$2:$A$26362=S$3)*(Data!$D$2:$D$26362=$A73)*(Data!$G$2:$G$26362))</f>
        <v>46</v>
      </c>
      <c r="T73" s="45" cm="1">
        <f t="array" ref="T73">SUMPRODUCT((Data!$B$2:$B$26362=T$3)*(Data!$D$2:$D$26362=$A73)*(Data!$G$2:$G$26362))</f>
        <v>39</v>
      </c>
      <c r="U73" s="45" cm="1">
        <f t="array" ref="U73">SUMPRODUCT((Data!$B$2:$B$26362=U$3)*(Data!$D$2:$D$26362=$A73)*(Data!$G$2:$G$26362))</f>
        <v>37</v>
      </c>
      <c r="V73" s="45"/>
      <c r="W73" s="45"/>
      <c r="X73" s="45"/>
      <c r="Y73" s="45"/>
    </row>
    <row r="74" spans="1:25" x14ac:dyDescent="0.2">
      <c r="A74" s="45">
        <v>94</v>
      </c>
      <c r="B74" s="45" t="s">
        <v>102</v>
      </c>
      <c r="C74" s="45" t="s">
        <v>111</v>
      </c>
      <c r="D74" s="45" t="s">
        <v>80</v>
      </c>
      <c r="E74" s="49" t="s">
        <v>100</v>
      </c>
      <c r="F74" s="49" t="s">
        <v>100</v>
      </c>
      <c r="G74" s="45" cm="1">
        <f t="array" ref="G74">SUMPRODUCT((Data!$A$2:$A$26362=G$3)*(Data!$D$2:$D$26362=$A74)*(Data!$G$2:$G$26362))</f>
        <v>549</v>
      </c>
      <c r="H74" s="45" cm="1">
        <f t="array" ref="H74">SUMPRODUCT((Data!$A$2:$A$26362=H$3)*(Data!$D$2:$D$26362=$A74)*(Data!$G$2:$G$26362))</f>
        <v>518</v>
      </c>
      <c r="I74" s="45" cm="1">
        <f t="array" ref="I74">SUMPRODUCT((Data!$A$2:$A$26362=I$3)*(Data!$D$2:$D$26362=$A74)*(Data!$G$2:$G$26362))</f>
        <v>500</v>
      </c>
      <c r="J74" s="45" cm="1">
        <f t="array" ref="J74">SUMPRODUCT((Data!$A$2:$A$26362=J$3)*(Data!$D$2:$D$26362=$A74)*(Data!$G$2:$G$26362))</f>
        <v>465</v>
      </c>
      <c r="K74" s="45" cm="1">
        <f t="array" ref="K74">SUMPRODUCT((Data!$A$2:$A$26362=K$3)*(Data!$D$2:$D$26362=$A74)*(Data!$G$2:$G$26362))</f>
        <v>450</v>
      </c>
      <c r="L74" s="45" cm="1">
        <f t="array" ref="L74">SUMPRODUCT((Data!$A$2:$A$26362=L$3)*(Data!$D$2:$D$26362=$A74)*(Data!$G$2:$G$26362))</f>
        <v>385</v>
      </c>
      <c r="M74" s="45" cm="1">
        <f t="array" ref="M74">SUMPRODUCT((Data!$A$2:$A$26362=M$3)*(Data!$D$2:$D$26362=$A74)*(Data!$G$2:$G$26362))</f>
        <v>433</v>
      </c>
      <c r="N74" s="45" cm="1">
        <f t="array" ref="N74">SUMPRODUCT((Data!$A$2:$A$26362=N$3)*(Data!$D$2:$D$26362=$A74)*(Data!$G$2:$G$26362))</f>
        <v>353</v>
      </c>
      <c r="O74" s="45" cm="1">
        <f t="array" ref="O74">SUMPRODUCT((Data!$A$2:$A$26362=O$3)*(Data!$D$2:$D$26362=$A74)*(Data!$G$2:$G$26362))</f>
        <v>302</v>
      </c>
      <c r="P74" s="45" cm="1">
        <f t="array" ref="P74">SUMPRODUCT((Data!$A$2:$A$26362=P$3)*(Data!$D$2:$D$26362=$A74)*(Data!$G$2:$G$26362))</f>
        <v>272</v>
      </c>
      <c r="Q74" s="45" cm="1">
        <f t="array" ref="Q74">SUMPRODUCT((Data!$A$2:$A$26362=Q$3)*(Data!$D$2:$D$26362=$A74)*(Data!$G$2:$G$26362))</f>
        <v>257</v>
      </c>
      <c r="R74" s="45" cm="1">
        <f t="array" ref="R74">SUMPRODUCT((Data!$A$2:$A$26362=R$3)*(Data!$D$2:$D$26362=$A74)*(Data!$G$2:$G$26362))</f>
        <v>247</v>
      </c>
      <c r="S74" s="45" cm="1">
        <f t="array" ref="S74">SUMPRODUCT((Data!$A$2:$A$26362=S$3)*(Data!$D$2:$D$26362=$A74)*(Data!$G$2:$G$26362))</f>
        <v>244</v>
      </c>
      <c r="T74" s="45" cm="1">
        <f t="array" ref="T74">SUMPRODUCT((Data!$B$2:$B$26362=T$3)*(Data!$D$2:$D$26362=$A74)*(Data!$G$2:$G$26362))</f>
        <v>249</v>
      </c>
      <c r="U74" s="45" cm="1">
        <f t="array" ref="U74">SUMPRODUCT((Data!$B$2:$B$26362=U$3)*(Data!$D$2:$D$26362=$A74)*(Data!$G$2:$G$26362))</f>
        <v>195</v>
      </c>
      <c r="V74" s="45"/>
      <c r="W74" s="45"/>
      <c r="X74" s="45"/>
      <c r="Y74" s="45"/>
    </row>
    <row r="75" spans="1:25" x14ac:dyDescent="0.2">
      <c r="A75" s="45">
        <v>95</v>
      </c>
      <c r="B75" s="45" t="s">
        <v>102</v>
      </c>
      <c r="C75" s="45" t="s">
        <v>111</v>
      </c>
      <c r="D75" s="45" t="s">
        <v>64</v>
      </c>
      <c r="E75" s="49" t="s">
        <v>100</v>
      </c>
      <c r="F75" s="49" t="s">
        <v>100</v>
      </c>
      <c r="G75" s="45" cm="1">
        <f t="array" ref="G75">SUMPRODUCT((Data!$A$2:$A$26362=G$3)*(Data!$D$2:$D$26362=$A75)*(Data!$G$2:$G$26362))</f>
        <v>612</v>
      </c>
      <c r="H75" s="45" cm="1">
        <f t="array" ref="H75">SUMPRODUCT((Data!$A$2:$A$26362=H$3)*(Data!$D$2:$D$26362=$A75)*(Data!$G$2:$G$26362))</f>
        <v>636</v>
      </c>
      <c r="I75" s="45" cm="1">
        <f t="array" ref="I75">SUMPRODUCT((Data!$A$2:$A$26362=I$3)*(Data!$D$2:$D$26362=$A75)*(Data!$G$2:$G$26362))</f>
        <v>562</v>
      </c>
      <c r="J75" s="45" cm="1">
        <f t="array" ref="J75">SUMPRODUCT((Data!$A$2:$A$26362=J$3)*(Data!$D$2:$D$26362=$A75)*(Data!$G$2:$G$26362))</f>
        <v>571</v>
      </c>
      <c r="K75" s="45" cm="1">
        <f t="array" ref="K75">SUMPRODUCT((Data!$A$2:$A$26362=K$3)*(Data!$D$2:$D$26362=$A75)*(Data!$G$2:$G$26362))</f>
        <v>599</v>
      </c>
      <c r="L75" s="45" cm="1">
        <f t="array" ref="L75">SUMPRODUCT((Data!$A$2:$A$26362=L$3)*(Data!$D$2:$D$26362=$A75)*(Data!$G$2:$G$26362))</f>
        <v>603</v>
      </c>
      <c r="M75" s="45" cm="1">
        <f t="array" ref="M75">SUMPRODUCT((Data!$A$2:$A$26362=M$3)*(Data!$D$2:$D$26362=$A75)*(Data!$G$2:$G$26362))</f>
        <v>541</v>
      </c>
      <c r="N75" s="45" cm="1">
        <f t="array" ref="N75">SUMPRODUCT((Data!$A$2:$A$26362=N$3)*(Data!$D$2:$D$26362=$A75)*(Data!$G$2:$G$26362))</f>
        <v>513</v>
      </c>
      <c r="O75" s="45" cm="1">
        <f t="array" ref="O75">SUMPRODUCT((Data!$A$2:$A$26362=O$3)*(Data!$D$2:$D$26362=$A75)*(Data!$G$2:$G$26362))</f>
        <v>380</v>
      </c>
      <c r="P75" s="45" cm="1">
        <f t="array" ref="P75">SUMPRODUCT((Data!$A$2:$A$26362=P$3)*(Data!$D$2:$D$26362=$A75)*(Data!$G$2:$G$26362))</f>
        <v>467</v>
      </c>
      <c r="Q75" s="45" cm="1">
        <f t="array" ref="Q75">SUMPRODUCT((Data!$A$2:$A$26362=Q$3)*(Data!$D$2:$D$26362=$A75)*(Data!$G$2:$G$26362))</f>
        <v>479</v>
      </c>
      <c r="R75" s="45" cm="1">
        <f t="array" ref="R75">SUMPRODUCT((Data!$A$2:$A$26362=R$3)*(Data!$D$2:$D$26362=$A75)*(Data!$G$2:$G$26362))</f>
        <v>478</v>
      </c>
      <c r="S75" s="45" cm="1">
        <f t="array" ref="S75">SUMPRODUCT((Data!$A$2:$A$26362=S$3)*(Data!$D$2:$D$26362=$A75)*(Data!$G$2:$G$26362))</f>
        <v>502</v>
      </c>
      <c r="T75" s="45" cm="1">
        <f t="array" ref="T75">SUMPRODUCT((Data!$B$2:$B$26362=T$3)*(Data!$D$2:$D$26362=$A75)*(Data!$G$2:$G$26362))</f>
        <v>487</v>
      </c>
      <c r="U75" s="45" cm="1">
        <f t="array" ref="U75">SUMPRODUCT((Data!$B$2:$B$26362=U$3)*(Data!$D$2:$D$26362=$A75)*(Data!$G$2:$G$26362))</f>
        <v>452</v>
      </c>
      <c r="V75" s="45"/>
      <c r="W75" s="45"/>
      <c r="X75" s="45"/>
      <c r="Y75" s="45"/>
    </row>
    <row r="76" spans="1:25" x14ac:dyDescent="0.2">
      <c r="A76" s="45">
        <v>100</v>
      </c>
      <c r="B76" s="45" t="s">
        <v>102</v>
      </c>
      <c r="C76" s="45" t="s">
        <v>53</v>
      </c>
      <c r="D76" s="45"/>
      <c r="E76" s="45" cm="1">
        <f t="array" ref="E76">SUMPRODUCT((Data!$A$2:$A$26362=E$3)*(Data!$D$2:$D$26362=$A76)*(Data!$G$2:$G$26362))</f>
        <v>15713</v>
      </c>
      <c r="F76" s="45" cm="1">
        <f t="array" ref="F76">SUMPRODUCT((Data!$A$2:$A$26362=F$3)*(Data!$D$2:$D$26362=$A76)*(Data!$G$2:$G$26362))</f>
        <v>13841</v>
      </c>
      <c r="G76" s="45" cm="1">
        <f t="array" ref="G76">SUMPRODUCT((Data!$A$2:$A$26362=G$3)*(Data!$D$2:$D$26362=$A76)*(Data!$G$2:$G$26362))</f>
        <v>12286</v>
      </c>
      <c r="H76" s="45" cm="1">
        <f t="array" ref="H76">SUMPRODUCT((Data!$A$2:$A$26362=H$3)*(Data!$D$2:$D$26362=$A76)*(Data!$G$2:$G$26362))</f>
        <v>10709</v>
      </c>
      <c r="I76" s="45" cm="1">
        <f t="array" ref="I76">SUMPRODUCT((Data!$A$2:$A$26362=I$3)*(Data!$D$2:$D$26362=$A76)*(Data!$G$2:$G$26362))</f>
        <v>11258</v>
      </c>
      <c r="J76" s="45" cm="1">
        <f t="array" ref="J76">SUMPRODUCT((Data!$A$2:$A$26362=J$3)*(Data!$D$2:$D$26362=$A76)*(Data!$G$2:$G$26362))</f>
        <v>11381</v>
      </c>
      <c r="K76" s="45" cm="1">
        <f t="array" ref="K76">SUMPRODUCT((Data!$A$2:$A$26362=K$3)*(Data!$D$2:$D$26362=$A76)*(Data!$G$2:$G$26362))</f>
        <v>12689</v>
      </c>
      <c r="L76" s="45" cm="1">
        <f t="array" ref="L76">SUMPRODUCT((Data!$A$2:$A$26362=L$3)*(Data!$D$2:$D$26362=$A76)*(Data!$G$2:$G$26362))</f>
        <v>12839</v>
      </c>
      <c r="M76" s="45" cm="1">
        <f t="array" ref="M76">SUMPRODUCT((Data!$A$2:$A$26362=M$3)*(Data!$D$2:$D$26362=$A76)*(Data!$G$2:$G$26362))</f>
        <v>12411</v>
      </c>
      <c r="N76" s="45" cm="1">
        <f t="array" ref="N76">SUMPRODUCT((Data!$A$2:$A$26362=N$3)*(Data!$D$2:$D$26362=$A76)*(Data!$G$2:$G$26362))</f>
        <v>13299</v>
      </c>
      <c r="O76" s="45" cm="1">
        <f t="array" ref="O76">SUMPRODUCT((Data!$A$2:$A$26362=O$3)*(Data!$D$2:$D$26362=$A76)*(Data!$G$2:$G$26362))</f>
        <v>12408</v>
      </c>
      <c r="P76" s="45" cm="1">
        <f t="array" ref="P76">SUMPRODUCT((Data!$A$2:$A$26362=P$3)*(Data!$D$2:$D$26362=$A76)*(Data!$G$2:$G$26362))</f>
        <v>14651</v>
      </c>
      <c r="Q76" s="45" cm="1">
        <f t="array" ref="Q76">SUMPRODUCT((Data!$A$2:$A$26362=Q$3)*(Data!$D$2:$D$26362=$A76)*(Data!$G$2:$G$26362))</f>
        <v>15002</v>
      </c>
      <c r="R76" s="45" cm="1">
        <f t="array" ref="R76">SUMPRODUCT((Data!$A$2:$A$26362=R$3)*(Data!$D$2:$D$26362=$A76)*(Data!$G$2:$G$26362))</f>
        <v>17612</v>
      </c>
      <c r="S76" s="45" cm="1">
        <f t="array" ref="S76">SUMPRODUCT((Data!$A$2:$A$26362=S$3)*(Data!$D$2:$D$26362=$A76)*(Data!$G$2:$G$26362))</f>
        <v>18040</v>
      </c>
      <c r="T76" s="45" cm="1">
        <f t="array" ref="T76">SUMPRODUCT((Data!$B$2:$B$26362=T$3)*(Data!$D$2:$D$26362=$A76)*(Data!$G$2:$G$26362))</f>
        <v>18248</v>
      </c>
      <c r="U76" s="45" cm="1">
        <f t="array" ref="U76">SUMPRODUCT((Data!$B$2:$B$26362=U$3)*(Data!$D$2:$D$26362=$A76)*(Data!$G$2:$G$26362))</f>
        <v>16954</v>
      </c>
      <c r="V76" s="45"/>
      <c r="W76" s="45"/>
      <c r="X76" s="45"/>
      <c r="Y76" s="45"/>
    </row>
    <row r="77" spans="1:25" x14ac:dyDescent="0.2">
      <c r="A77" s="45">
        <v>998</v>
      </c>
      <c r="B77" s="45" t="s">
        <v>102</v>
      </c>
      <c r="C77" s="45" t="s">
        <v>101</v>
      </c>
      <c r="D77" s="45"/>
      <c r="E77" s="50" t="s">
        <v>100</v>
      </c>
      <c r="F77" s="50" t="s">
        <v>100</v>
      </c>
      <c r="G77" s="50" t="s">
        <v>100</v>
      </c>
      <c r="H77" s="50" t="s">
        <v>100</v>
      </c>
      <c r="I77" s="50" t="s">
        <v>100</v>
      </c>
      <c r="J77" s="50" t="s">
        <v>100</v>
      </c>
      <c r="K77" s="50" t="s">
        <v>100</v>
      </c>
      <c r="L77" s="50" t="s">
        <v>100</v>
      </c>
      <c r="M77" s="50" t="s">
        <v>100</v>
      </c>
      <c r="N77" s="50" t="s">
        <v>100</v>
      </c>
      <c r="O77" s="50" t="s">
        <v>100</v>
      </c>
      <c r="P77" s="50" t="s">
        <v>100</v>
      </c>
      <c r="Q77" s="50" t="s">
        <v>100</v>
      </c>
      <c r="R77" s="50" t="s">
        <v>100</v>
      </c>
      <c r="S77" s="50" t="s">
        <v>100</v>
      </c>
      <c r="T77" s="50" t="s">
        <v>100</v>
      </c>
      <c r="U77" s="50" t="s">
        <v>100</v>
      </c>
      <c r="V77" s="45"/>
      <c r="W77" s="45"/>
      <c r="X77" s="45"/>
      <c r="Y77" s="45"/>
    </row>
    <row r="78" spans="1:25" ht="15.75" x14ac:dyDescent="0.25">
      <c r="A78" s="45"/>
      <c r="B78" s="46" t="s">
        <v>55</v>
      </c>
      <c r="C78" s="46" t="s">
        <v>97</v>
      </c>
      <c r="D78" s="45"/>
      <c r="E78" s="44" cm="1">
        <f t="array" ref="E78">SUMPRODUCT((Data!$A$2:$A$26362=E$3)*(Data!$F$2:$F$26362=$B78)*(Data!$G$2:$G$26362))</f>
        <v>75796</v>
      </c>
      <c r="F78" s="44" cm="1">
        <f t="array" ref="F78">SUMPRODUCT((Data!$A$2:$A$26362=F$3)*(Data!$F$2:$F$26362=$B78)*(Data!$G$2:$G$26362))</f>
        <v>72316</v>
      </c>
      <c r="G78" s="44" cm="1">
        <f t="array" ref="G78">SUMPRODUCT((Data!$A$2:$A$26362=G$3)*(Data!$F$2:$F$26362=$B78)*(Data!$G$2:$G$26362))</f>
        <v>64308</v>
      </c>
      <c r="H78" s="44" cm="1">
        <f t="array" ref="H78">SUMPRODUCT((Data!$A$2:$A$26362=H$3)*(Data!$F$2:$F$26362=$B78)*(Data!$G$2:$G$26362))</f>
        <v>67392</v>
      </c>
      <c r="I78" s="44" cm="1">
        <f t="array" ref="I78">SUMPRODUCT((Data!$A$2:$A$26362=I$3)*(Data!$F$2:$F$26362=$B78)*(Data!$G$2:$G$26362))</f>
        <v>65340</v>
      </c>
      <c r="J78" s="44" cm="1">
        <f t="array" ref="J78">SUMPRODUCT((Data!$A$2:$A$26362=J$3)*(Data!$F$2:$F$26362=$B78)*(Data!$G$2:$G$26362))</f>
        <v>65037</v>
      </c>
      <c r="K78" s="44" cm="1">
        <f t="array" ref="K78">SUMPRODUCT((Data!$A$2:$A$26362=K$3)*(Data!$F$2:$F$26362=$B78)*(Data!$G$2:$G$26362))</f>
        <v>65277</v>
      </c>
      <c r="L78" s="44" cm="1">
        <f t="array" ref="L78">SUMPRODUCT((Data!$A$2:$A$26362=L$3)*(Data!$F$2:$F$26362=$B78)*(Data!$G$2:$G$26362))</f>
        <v>67077</v>
      </c>
      <c r="M78" s="44" cm="1">
        <f t="array" ref="M78">SUMPRODUCT((Data!$A$2:$A$26362=M$3)*(Data!$F$2:$F$26362=$B78)*(Data!$G$2:$G$26362))</f>
        <v>73041</v>
      </c>
      <c r="N78" s="44" cm="1">
        <f t="array" ref="N78">SUMPRODUCT((Data!$A$2:$A$26362=N$3)*(Data!$F$2:$F$26362=$B78)*(Data!$G$2:$G$26362))</f>
        <v>67794</v>
      </c>
      <c r="O78" s="44" cm="1">
        <f t="array" ref="O78">SUMPRODUCT((Data!$A$2:$A$26362=O$3)*(Data!$F$2:$F$26362=$B78)*(Data!$G$2:$G$26362))</f>
        <v>71198</v>
      </c>
      <c r="P78" s="44" cm="1">
        <f t="array" ref="P78">SUMPRODUCT((Data!$A$2:$A$26362=P$3)*(Data!$F$2:$F$26362=$B78)*(Data!$G$2:$G$26362))</f>
        <v>63877</v>
      </c>
      <c r="Q78" s="44" cm="1">
        <f t="array" ref="Q78">SUMPRODUCT((Data!$A$2:$A$26362=Q$3)*(Data!$F$2:$F$26362=$B78)*(Data!$G$2:$G$26362))</f>
        <v>70443</v>
      </c>
      <c r="R78" s="44" cm="1">
        <f t="array" ref="R78">SUMPRODUCT((Data!$A$2:$A$26362=R$3)*(Data!$F$2:$F$26362=$B78)*(Data!$G$2:$G$26362))</f>
        <v>65697</v>
      </c>
      <c r="S78" s="44" cm="1">
        <f t="array" ref="S78">SUMPRODUCT((Data!$A$2:$A$26362=S$3)*(Data!$F$2:$F$26362=$B78)*(Data!$G$2:$G$26362))</f>
        <v>68480</v>
      </c>
      <c r="T78" s="44" cm="1">
        <f t="array" ref="T78">SUMPRODUCT((Data!$B$2:$B$26362=T$3)*(Data!$F$2:$F$26362=$B78)*(Data!$G$2:$G$26362))</f>
        <v>66410</v>
      </c>
      <c r="U78" s="44" cm="1">
        <f t="array" ref="U78">SUMPRODUCT((Data!$B$2:$B$26362=U$3)*(Data!$F$2:$F$26362=$B78)*(Data!$G$2:$G$26362))</f>
        <v>77302</v>
      </c>
      <c r="V78" s="45"/>
      <c r="W78" s="45"/>
      <c r="X78" s="45"/>
      <c r="Y78" s="45"/>
    </row>
    <row r="79" spans="1:25" x14ac:dyDescent="0.2">
      <c r="A79" s="45"/>
      <c r="B79" s="45" t="s">
        <v>113</v>
      </c>
      <c r="C79" s="45" t="s">
        <v>114</v>
      </c>
      <c r="D79" s="45" t="s">
        <v>97</v>
      </c>
      <c r="E79" s="45">
        <f t="shared" ref="E79" si="34">SUM(E80:E83)</f>
        <v>11179</v>
      </c>
      <c r="F79" s="45">
        <f t="shared" ref="F79:P79" si="35">SUM(F80:F83)</f>
        <v>10963</v>
      </c>
      <c r="G79" s="45">
        <f t="shared" si="35"/>
        <v>10476</v>
      </c>
      <c r="H79" s="45">
        <f t="shared" si="35"/>
        <v>10798</v>
      </c>
      <c r="I79" s="45">
        <f t="shared" si="35"/>
        <v>10364</v>
      </c>
      <c r="J79" s="45">
        <f t="shared" si="35"/>
        <v>10720</v>
      </c>
      <c r="K79" s="45">
        <f t="shared" si="35"/>
        <v>10530</v>
      </c>
      <c r="L79" s="45">
        <f t="shared" si="35"/>
        <v>10331</v>
      </c>
      <c r="M79" s="45">
        <f t="shared" si="35"/>
        <v>10514</v>
      </c>
      <c r="N79" s="45">
        <f t="shared" si="35"/>
        <v>9457</v>
      </c>
      <c r="O79" s="45">
        <f t="shared" si="35"/>
        <v>7752</v>
      </c>
      <c r="P79" s="45">
        <f t="shared" si="35"/>
        <v>8261</v>
      </c>
      <c r="Q79" s="45">
        <f t="shared" ref="Q79:U79" si="36">SUM(Q80:Q83)</f>
        <v>9189</v>
      </c>
      <c r="R79" s="45">
        <f t="shared" si="36"/>
        <v>8616</v>
      </c>
      <c r="S79" s="45">
        <f t="shared" ref="S79" si="37">SUM(S80:S83)</f>
        <v>8795</v>
      </c>
      <c r="T79" s="45">
        <f t="shared" si="36"/>
        <v>8558</v>
      </c>
      <c r="U79" s="45">
        <f t="shared" si="36"/>
        <v>9766</v>
      </c>
      <c r="V79" s="45"/>
      <c r="W79" s="45"/>
      <c r="X79" s="45"/>
      <c r="Y79" s="45"/>
    </row>
    <row r="80" spans="1:25" x14ac:dyDescent="0.2">
      <c r="A80" s="45">
        <v>110</v>
      </c>
      <c r="B80" s="45" t="s">
        <v>113</v>
      </c>
      <c r="C80" s="45" t="s">
        <v>114</v>
      </c>
      <c r="D80" s="45" t="s">
        <v>54</v>
      </c>
      <c r="E80" s="45" cm="1">
        <f t="array" ref="E80">SUMPRODUCT((Data!$A$2:$A$26362=E$3)*(Data!$D$2:$D$26362=$A80)*(Data!$G$2:$G$26362))</f>
        <v>1733</v>
      </c>
      <c r="F80" s="45" cm="1">
        <f t="array" ref="F80">SUMPRODUCT((Data!$A$2:$A$26362=F$3)*(Data!$D$2:$D$26362=$A80)*(Data!$G$2:$G$26362))</f>
        <v>1692</v>
      </c>
      <c r="G80" s="45" cm="1">
        <f t="array" ref="G80">SUMPRODUCT((Data!$A$2:$A$26362=G$3)*(Data!$D$2:$D$26362=$A80)*(Data!$G$2:$G$26362))</f>
        <v>1436</v>
      </c>
      <c r="H80" s="45" cm="1">
        <f t="array" ref="H80">SUMPRODUCT((Data!$A$2:$A$26362=H$3)*(Data!$D$2:$D$26362=$A80)*(Data!$G$2:$G$26362))</f>
        <v>1321</v>
      </c>
      <c r="I80" s="45" cm="1">
        <f t="array" ref="I80">SUMPRODUCT((Data!$A$2:$A$26362=I$3)*(Data!$D$2:$D$26362=$A80)*(Data!$G$2:$G$26362))</f>
        <v>1299</v>
      </c>
      <c r="J80" s="45" cm="1">
        <f t="array" ref="J80">SUMPRODUCT((Data!$A$2:$A$26362=J$3)*(Data!$D$2:$D$26362=$A80)*(Data!$G$2:$G$26362))</f>
        <v>1329</v>
      </c>
      <c r="K80" s="45" cm="1">
        <f t="array" ref="K80">SUMPRODUCT((Data!$A$2:$A$26362=K$3)*(Data!$D$2:$D$26362=$A80)*(Data!$G$2:$G$26362))</f>
        <v>1191</v>
      </c>
      <c r="L80" s="45" cm="1">
        <f t="array" ref="L80">SUMPRODUCT((Data!$A$2:$A$26362=L$3)*(Data!$D$2:$D$26362=$A80)*(Data!$G$2:$G$26362))</f>
        <v>1196</v>
      </c>
      <c r="M80" s="45" cm="1">
        <f t="array" ref="M80">SUMPRODUCT((Data!$A$2:$A$26362=M$3)*(Data!$D$2:$D$26362=$A80)*(Data!$G$2:$G$26362))</f>
        <v>1053</v>
      </c>
      <c r="N80" s="45" cm="1">
        <f t="array" ref="N80">SUMPRODUCT((Data!$A$2:$A$26362=N$3)*(Data!$D$2:$D$26362=$A80)*(Data!$G$2:$G$26362))</f>
        <v>1013</v>
      </c>
      <c r="O80" s="45" cm="1">
        <f t="array" ref="O80">SUMPRODUCT((Data!$A$2:$A$26362=O$3)*(Data!$D$2:$D$26362=$A80)*(Data!$G$2:$G$26362))</f>
        <v>808</v>
      </c>
      <c r="P80" s="45" cm="1">
        <f t="array" ref="P80">SUMPRODUCT((Data!$A$2:$A$26362=P$3)*(Data!$D$2:$D$26362=$A80)*(Data!$G$2:$G$26362))</f>
        <v>892</v>
      </c>
      <c r="Q80" s="45" cm="1">
        <f t="array" ref="Q80">SUMPRODUCT((Data!$A$2:$A$26362=Q$3)*(Data!$D$2:$D$26362=$A80)*(Data!$G$2:$G$26362))</f>
        <v>904</v>
      </c>
      <c r="R80" s="45" cm="1">
        <f t="array" ref="R80">SUMPRODUCT((Data!$A$2:$A$26362=R$3)*(Data!$D$2:$D$26362=$A80)*(Data!$G$2:$G$26362))</f>
        <v>910</v>
      </c>
      <c r="S80" s="45" cm="1">
        <f t="array" ref="S80">SUMPRODUCT((Data!$A$2:$A$26362=S$3)*(Data!$D$2:$D$26362=$A80)*(Data!$G$2:$G$26362))</f>
        <v>842</v>
      </c>
      <c r="T80" s="45" cm="1">
        <f t="array" ref="T80">SUMPRODUCT((Data!$B$2:$B$26362=T$3)*(Data!$D$2:$D$26362=$A80)*(Data!$G$2:$G$26362))</f>
        <v>816</v>
      </c>
      <c r="U80" s="45" cm="1">
        <f t="array" ref="U80">SUMPRODUCT((Data!$B$2:$B$26362=U$3)*(Data!$D$2:$D$26362=$A80)*(Data!$G$2:$G$26362))</f>
        <v>890</v>
      </c>
      <c r="V80" s="45"/>
      <c r="W80" s="45"/>
      <c r="X80" s="45"/>
      <c r="Y80" s="45"/>
    </row>
    <row r="81" spans="1:25" x14ac:dyDescent="0.2">
      <c r="A81" s="45">
        <v>111</v>
      </c>
      <c r="B81" s="45" t="s">
        <v>113</v>
      </c>
      <c r="C81" s="45" t="s">
        <v>114</v>
      </c>
      <c r="D81" s="45" t="s">
        <v>56</v>
      </c>
      <c r="E81" s="45" cm="1">
        <f t="array" ref="E81">SUMPRODUCT((Data!$A$2:$A$26362=E$3)*(Data!$D$2:$D$26362=$A81)*(Data!$G$2:$G$26362))</f>
        <v>3778</v>
      </c>
      <c r="F81" s="45" cm="1">
        <f t="array" ref="F81">SUMPRODUCT((Data!$A$2:$A$26362=F$3)*(Data!$D$2:$D$26362=$A81)*(Data!$G$2:$G$26362))</f>
        <v>3539</v>
      </c>
      <c r="G81" s="45" cm="1">
        <f t="array" ref="G81">SUMPRODUCT((Data!$A$2:$A$26362=G$3)*(Data!$D$2:$D$26362=$A81)*(Data!$G$2:$G$26362))</f>
        <v>2699</v>
      </c>
      <c r="H81" s="45" cm="1">
        <f t="array" ref="H81">SUMPRODUCT((Data!$A$2:$A$26362=H$3)*(Data!$D$2:$D$26362=$A81)*(Data!$G$2:$G$26362))</f>
        <v>2521</v>
      </c>
      <c r="I81" s="45" cm="1">
        <f t="array" ref="I81">SUMPRODUCT((Data!$A$2:$A$26362=I$3)*(Data!$D$2:$D$26362=$A81)*(Data!$G$2:$G$26362))</f>
        <v>2524</v>
      </c>
      <c r="J81" s="45" cm="1">
        <f t="array" ref="J81">SUMPRODUCT((Data!$A$2:$A$26362=J$3)*(Data!$D$2:$D$26362=$A81)*(Data!$G$2:$G$26362))</f>
        <v>2600</v>
      </c>
      <c r="K81" s="45" cm="1">
        <f t="array" ref="K81">SUMPRODUCT((Data!$A$2:$A$26362=K$3)*(Data!$D$2:$D$26362=$A81)*(Data!$G$2:$G$26362))</f>
        <v>2563</v>
      </c>
      <c r="L81" s="45" cm="1">
        <f t="array" ref="L81">SUMPRODUCT((Data!$A$2:$A$26362=L$3)*(Data!$D$2:$D$26362=$A81)*(Data!$G$2:$G$26362))</f>
        <v>2589</v>
      </c>
      <c r="M81" s="45" cm="1">
        <f t="array" ref="M81">SUMPRODUCT((Data!$A$2:$A$26362=M$3)*(Data!$D$2:$D$26362=$A81)*(Data!$G$2:$G$26362))</f>
        <v>2472</v>
      </c>
      <c r="N81" s="45" cm="1">
        <f t="array" ref="N81">SUMPRODUCT((Data!$A$2:$A$26362=N$3)*(Data!$D$2:$D$26362=$A81)*(Data!$G$2:$G$26362))</f>
        <v>2572</v>
      </c>
      <c r="O81" s="45" cm="1">
        <f t="array" ref="O81">SUMPRODUCT((Data!$A$2:$A$26362=O$3)*(Data!$D$2:$D$26362=$A81)*(Data!$G$2:$G$26362))</f>
        <v>2082</v>
      </c>
      <c r="P81" s="45" cm="1">
        <f t="array" ref="P81">SUMPRODUCT((Data!$A$2:$A$26362=P$3)*(Data!$D$2:$D$26362=$A81)*(Data!$G$2:$G$26362))</f>
        <v>2274</v>
      </c>
      <c r="Q81" s="45" cm="1">
        <f t="array" ref="Q81">SUMPRODUCT((Data!$A$2:$A$26362=Q$3)*(Data!$D$2:$D$26362=$A81)*(Data!$G$2:$G$26362))</f>
        <v>2342</v>
      </c>
      <c r="R81" s="45" cm="1">
        <f t="array" ref="R81">SUMPRODUCT((Data!$A$2:$A$26362=R$3)*(Data!$D$2:$D$26362=$A81)*(Data!$G$2:$G$26362))</f>
        <v>2506</v>
      </c>
      <c r="S81" s="45" cm="1">
        <f t="array" ref="S81">SUMPRODUCT((Data!$A$2:$A$26362=S$3)*(Data!$D$2:$D$26362=$A81)*(Data!$G$2:$G$26362))</f>
        <v>2505</v>
      </c>
      <c r="T81" s="45" cm="1">
        <f t="array" ref="T81">SUMPRODUCT((Data!$B$2:$B$26362=T$3)*(Data!$D$2:$D$26362=$A81)*(Data!$G$2:$G$26362))</f>
        <v>2485</v>
      </c>
      <c r="U81" s="45" cm="1">
        <f t="array" ref="U81">SUMPRODUCT((Data!$B$2:$B$26362=U$3)*(Data!$D$2:$D$26362=$A81)*(Data!$G$2:$G$26362))</f>
        <v>2887</v>
      </c>
      <c r="V81" s="45"/>
      <c r="W81" s="45"/>
      <c r="X81" s="45"/>
      <c r="Y81" s="45"/>
    </row>
    <row r="82" spans="1:25" x14ac:dyDescent="0.2">
      <c r="A82" s="45">
        <v>112</v>
      </c>
      <c r="B82" s="45" t="s">
        <v>113</v>
      </c>
      <c r="C82" s="45" t="s">
        <v>114</v>
      </c>
      <c r="D82" s="45" t="s">
        <v>57</v>
      </c>
      <c r="E82" s="45" cm="1">
        <f t="array" ref="E82">SUMPRODUCT((Data!$A$2:$A$26362=E$3)*(Data!$D$2:$D$26362=$A82)*(Data!$G$2:$G$26362))</f>
        <v>5668</v>
      </c>
      <c r="F82" s="45" cm="1">
        <f t="array" ref="F82">SUMPRODUCT((Data!$A$2:$A$26362=F$3)*(Data!$D$2:$D$26362=$A82)*(Data!$G$2:$G$26362))</f>
        <v>5732</v>
      </c>
      <c r="G82" s="45" cm="1">
        <f t="array" ref="G82">SUMPRODUCT((Data!$A$2:$A$26362=G$3)*(Data!$D$2:$D$26362=$A82)*(Data!$G$2:$G$26362))</f>
        <v>2930</v>
      </c>
      <c r="H82" s="45" cm="1">
        <f t="array" ref="H82">SUMPRODUCT((Data!$A$2:$A$26362=H$3)*(Data!$D$2:$D$26362=$A82)*(Data!$G$2:$G$26362))</f>
        <v>3085</v>
      </c>
      <c r="I82" s="45" cm="1">
        <f t="array" ref="I82">SUMPRODUCT((Data!$A$2:$A$26362=I$3)*(Data!$D$2:$D$26362=$A82)*(Data!$G$2:$G$26362))</f>
        <v>2676</v>
      </c>
      <c r="J82" s="45" cm="1">
        <f t="array" ref="J82">SUMPRODUCT((Data!$A$2:$A$26362=J$3)*(Data!$D$2:$D$26362=$A82)*(Data!$G$2:$G$26362))</f>
        <v>2981</v>
      </c>
      <c r="K82" s="45" cm="1">
        <f t="array" ref="K82">SUMPRODUCT((Data!$A$2:$A$26362=K$3)*(Data!$D$2:$D$26362=$A82)*(Data!$G$2:$G$26362))</f>
        <v>2726</v>
      </c>
      <c r="L82" s="45" cm="1">
        <f t="array" ref="L82">SUMPRODUCT((Data!$A$2:$A$26362=L$3)*(Data!$D$2:$D$26362=$A82)*(Data!$G$2:$G$26362))</f>
        <v>2861</v>
      </c>
      <c r="M82" s="45" cm="1">
        <f t="array" ref="M82">SUMPRODUCT((Data!$A$2:$A$26362=M$3)*(Data!$D$2:$D$26362=$A82)*(Data!$G$2:$G$26362))</f>
        <v>3328</v>
      </c>
      <c r="N82" s="45" cm="1">
        <f t="array" ref="N82">SUMPRODUCT((Data!$A$2:$A$26362=N$3)*(Data!$D$2:$D$26362=$A82)*(Data!$G$2:$G$26362))</f>
        <v>2358</v>
      </c>
      <c r="O82" s="45" cm="1">
        <f t="array" ref="O82">SUMPRODUCT((Data!$A$2:$A$26362=O$3)*(Data!$D$2:$D$26362=$A82)*(Data!$G$2:$G$26362))</f>
        <v>2383</v>
      </c>
      <c r="P82" s="45" cm="1">
        <f t="array" ref="P82">SUMPRODUCT((Data!$A$2:$A$26362=P$3)*(Data!$D$2:$D$26362=$A82)*(Data!$G$2:$G$26362))</f>
        <v>2018</v>
      </c>
      <c r="Q82" s="45" cm="1">
        <f t="array" ref="Q82">SUMPRODUCT((Data!$A$2:$A$26362=Q$3)*(Data!$D$2:$D$26362=$A82)*(Data!$G$2:$G$26362))</f>
        <v>2640</v>
      </c>
      <c r="R82" s="45" cm="1">
        <f t="array" ref="R82">SUMPRODUCT((Data!$A$2:$A$26362=R$3)*(Data!$D$2:$D$26362=$A82)*(Data!$G$2:$G$26362))</f>
        <v>1732</v>
      </c>
      <c r="S82" s="45" cm="1">
        <f t="array" ref="S82">SUMPRODUCT((Data!$A$2:$A$26362=S$3)*(Data!$D$2:$D$26362=$A82)*(Data!$G$2:$G$26362))</f>
        <v>1761</v>
      </c>
      <c r="T82" s="45" cm="1">
        <f t="array" ref="T82">SUMPRODUCT((Data!$B$2:$B$26362=T$3)*(Data!$D$2:$D$26362=$A82)*(Data!$G$2:$G$26362))</f>
        <v>1648</v>
      </c>
      <c r="U82" s="45" cm="1">
        <f t="array" ref="U82">SUMPRODUCT((Data!$B$2:$B$26362=U$3)*(Data!$D$2:$D$26362=$A82)*(Data!$G$2:$G$26362))</f>
        <v>2253</v>
      </c>
      <c r="V82" s="45"/>
      <c r="W82" s="45"/>
      <c r="X82" s="45"/>
      <c r="Y82" s="45"/>
    </row>
    <row r="83" spans="1:25" x14ac:dyDescent="0.2">
      <c r="A83" s="45">
        <v>113</v>
      </c>
      <c r="B83" s="45" t="s">
        <v>113</v>
      </c>
      <c r="C83" s="45" t="s">
        <v>114</v>
      </c>
      <c r="D83" s="45" t="s">
        <v>73</v>
      </c>
      <c r="E83" s="49" t="s">
        <v>100</v>
      </c>
      <c r="F83" s="49" t="s">
        <v>100</v>
      </c>
      <c r="G83" s="45" cm="1">
        <f t="array" ref="G83">SUMPRODUCT((Data!$A$2:$A$26362=G$3)*(Data!$D$2:$D$26362=$A83)*(Data!$G$2:$G$26362))</f>
        <v>3411</v>
      </c>
      <c r="H83" s="45" cm="1">
        <f t="array" ref="H83">SUMPRODUCT((Data!$A$2:$A$26362=H$3)*(Data!$D$2:$D$26362=$A83)*(Data!$G$2:$G$26362))</f>
        <v>3871</v>
      </c>
      <c r="I83" s="45" cm="1">
        <f t="array" ref="I83">SUMPRODUCT((Data!$A$2:$A$26362=I$3)*(Data!$D$2:$D$26362=$A83)*(Data!$G$2:$G$26362))</f>
        <v>3865</v>
      </c>
      <c r="J83" s="45" cm="1">
        <f t="array" ref="J83">SUMPRODUCT((Data!$A$2:$A$26362=J$3)*(Data!$D$2:$D$26362=$A83)*(Data!$G$2:$G$26362))</f>
        <v>3810</v>
      </c>
      <c r="K83" s="45" cm="1">
        <f t="array" ref="K83">SUMPRODUCT((Data!$A$2:$A$26362=K$3)*(Data!$D$2:$D$26362=$A83)*(Data!$G$2:$G$26362))</f>
        <v>4050</v>
      </c>
      <c r="L83" s="45" cm="1">
        <f t="array" ref="L83">SUMPRODUCT((Data!$A$2:$A$26362=L$3)*(Data!$D$2:$D$26362=$A83)*(Data!$G$2:$G$26362))</f>
        <v>3685</v>
      </c>
      <c r="M83" s="45" cm="1">
        <f t="array" ref="M83">SUMPRODUCT((Data!$A$2:$A$26362=M$3)*(Data!$D$2:$D$26362=$A83)*(Data!$G$2:$G$26362))</f>
        <v>3661</v>
      </c>
      <c r="N83" s="45" cm="1">
        <f t="array" ref="N83">SUMPRODUCT((Data!$A$2:$A$26362=N$3)*(Data!$D$2:$D$26362=$A83)*(Data!$G$2:$G$26362))</f>
        <v>3514</v>
      </c>
      <c r="O83" s="45" cm="1">
        <f t="array" ref="O83">SUMPRODUCT((Data!$A$2:$A$26362=O$3)*(Data!$D$2:$D$26362=$A83)*(Data!$G$2:$G$26362))</f>
        <v>2479</v>
      </c>
      <c r="P83" s="45" cm="1">
        <f t="array" ref="P83">SUMPRODUCT((Data!$A$2:$A$26362=P$3)*(Data!$D$2:$D$26362=$A83)*(Data!$G$2:$G$26362))</f>
        <v>3077</v>
      </c>
      <c r="Q83" s="45" cm="1">
        <f t="array" ref="Q83">SUMPRODUCT((Data!$A$2:$A$26362=Q$3)*(Data!$D$2:$D$26362=$A83)*(Data!$G$2:$G$26362))</f>
        <v>3303</v>
      </c>
      <c r="R83" s="45" cm="1">
        <f t="array" ref="R83">SUMPRODUCT((Data!$A$2:$A$26362=R$3)*(Data!$D$2:$D$26362=$A83)*(Data!$G$2:$G$26362))</f>
        <v>3468</v>
      </c>
      <c r="S83" s="45" cm="1">
        <f t="array" ref="S83">SUMPRODUCT((Data!$A$2:$A$26362=S$3)*(Data!$D$2:$D$26362=$A83)*(Data!$G$2:$G$26362))</f>
        <v>3687</v>
      </c>
      <c r="T83" s="45" cm="1">
        <f t="array" ref="T83">SUMPRODUCT((Data!$B$2:$B$26362=T$3)*(Data!$D$2:$D$26362=$A83)*(Data!$G$2:$G$26362))</f>
        <v>3609</v>
      </c>
      <c r="U83" s="45" cm="1">
        <f t="array" ref="U83">SUMPRODUCT((Data!$B$2:$B$26362=U$3)*(Data!$D$2:$D$26362=$A83)*(Data!$G$2:$G$26362))</f>
        <v>3736</v>
      </c>
      <c r="V83" s="45"/>
      <c r="W83" s="45"/>
      <c r="X83" s="45"/>
      <c r="Y83" s="45"/>
    </row>
    <row r="84" spans="1:25" x14ac:dyDescent="0.2">
      <c r="A84" s="45"/>
      <c r="B84" s="45" t="s">
        <v>113</v>
      </c>
      <c r="C84" s="45" t="s">
        <v>115</v>
      </c>
      <c r="D84" s="45" t="s">
        <v>97</v>
      </c>
      <c r="E84" s="49">
        <f t="shared" ref="E84" si="38">SUM(E85:E88)</f>
        <v>12886</v>
      </c>
      <c r="F84" s="49">
        <f t="shared" ref="F84:P84" si="39">SUM(F85:F88)</f>
        <v>10735</v>
      </c>
      <c r="G84" s="49">
        <f t="shared" si="39"/>
        <v>13850</v>
      </c>
      <c r="H84" s="49">
        <f t="shared" si="39"/>
        <v>15912</v>
      </c>
      <c r="I84" s="49">
        <f t="shared" si="39"/>
        <v>15634</v>
      </c>
      <c r="J84" s="49">
        <f t="shared" si="39"/>
        <v>15706</v>
      </c>
      <c r="K84" s="49">
        <f t="shared" si="39"/>
        <v>15078</v>
      </c>
      <c r="L84" s="49">
        <f t="shared" si="39"/>
        <v>15590</v>
      </c>
      <c r="M84" s="49">
        <f t="shared" si="39"/>
        <v>17127</v>
      </c>
      <c r="N84" s="49">
        <f t="shared" si="39"/>
        <v>16186</v>
      </c>
      <c r="O84" s="49">
        <f t="shared" si="39"/>
        <v>18785</v>
      </c>
      <c r="P84" s="49">
        <f t="shared" si="39"/>
        <v>15388</v>
      </c>
      <c r="Q84" s="49">
        <f t="shared" ref="Q84:U84" si="40">SUM(Q85:Q88)</f>
        <v>16654</v>
      </c>
      <c r="R84" s="49">
        <f t="shared" si="40"/>
        <v>15753</v>
      </c>
      <c r="S84" s="49">
        <f t="shared" ref="S84" si="41">SUM(S85:S88)</f>
        <v>16526</v>
      </c>
      <c r="T84" s="49">
        <f t="shared" si="40"/>
        <v>16117</v>
      </c>
      <c r="U84" s="49">
        <f t="shared" si="40"/>
        <v>18472</v>
      </c>
      <c r="V84" s="45"/>
      <c r="W84" s="45"/>
      <c r="X84" s="45"/>
      <c r="Y84" s="45"/>
    </row>
    <row r="85" spans="1:25" x14ac:dyDescent="0.2">
      <c r="A85" s="45">
        <v>120</v>
      </c>
      <c r="B85" s="45" t="s">
        <v>113</v>
      </c>
      <c r="C85" s="45" t="s">
        <v>115</v>
      </c>
      <c r="D85" s="45" t="s">
        <v>58</v>
      </c>
      <c r="E85" s="45" cm="1">
        <f t="array" ref="E85">SUMPRODUCT((Data!$A$2:$A$26362=E$3)*(Data!$D$2:$D$26362=$A85)*(Data!$G$2:$G$26362))</f>
        <v>3090</v>
      </c>
      <c r="F85" s="45" cm="1">
        <f t="array" ref="F85">SUMPRODUCT((Data!$A$2:$A$26362=F$3)*(Data!$D$2:$D$26362=$A85)*(Data!$G$2:$G$26362))</f>
        <v>2301</v>
      </c>
      <c r="G85" s="45" cm="1">
        <f t="array" ref="G85">SUMPRODUCT((Data!$A$2:$A$26362=G$3)*(Data!$D$2:$D$26362=$A85)*(Data!$G$2:$G$26362))</f>
        <v>2487</v>
      </c>
      <c r="H85" s="45" cm="1">
        <f t="array" ref="H85">SUMPRODUCT((Data!$A$2:$A$26362=H$3)*(Data!$D$2:$D$26362=$A85)*(Data!$G$2:$G$26362))</f>
        <v>2450</v>
      </c>
      <c r="I85" s="45" cm="1">
        <f t="array" ref="I85">SUMPRODUCT((Data!$A$2:$A$26362=I$3)*(Data!$D$2:$D$26362=$A85)*(Data!$G$2:$G$26362))</f>
        <v>2498</v>
      </c>
      <c r="J85" s="45" cm="1">
        <f t="array" ref="J85">SUMPRODUCT((Data!$A$2:$A$26362=J$3)*(Data!$D$2:$D$26362=$A85)*(Data!$G$2:$G$26362))</f>
        <v>2720</v>
      </c>
      <c r="K85" s="45" cm="1">
        <f t="array" ref="K85">SUMPRODUCT((Data!$A$2:$A$26362=K$3)*(Data!$D$2:$D$26362=$A85)*(Data!$G$2:$G$26362))</f>
        <v>2202</v>
      </c>
      <c r="L85" s="45" cm="1">
        <f t="array" ref="L85">SUMPRODUCT((Data!$A$2:$A$26362=L$3)*(Data!$D$2:$D$26362=$A85)*(Data!$G$2:$G$26362))</f>
        <v>2324</v>
      </c>
      <c r="M85" s="45" cm="1">
        <f t="array" ref="M85">SUMPRODUCT((Data!$A$2:$A$26362=M$3)*(Data!$D$2:$D$26362=$A85)*(Data!$G$2:$G$26362))</f>
        <v>2264</v>
      </c>
      <c r="N85" s="45" cm="1">
        <f t="array" ref="N85">SUMPRODUCT((Data!$A$2:$A$26362=N$3)*(Data!$D$2:$D$26362=$A85)*(Data!$G$2:$G$26362))</f>
        <v>2448</v>
      </c>
      <c r="O85" s="45" cm="1">
        <f t="array" ref="O85">SUMPRODUCT((Data!$A$2:$A$26362=O$3)*(Data!$D$2:$D$26362=$A85)*(Data!$G$2:$G$26362))</f>
        <v>2266</v>
      </c>
      <c r="P85" s="45" cm="1">
        <f t="array" ref="P85">SUMPRODUCT((Data!$A$2:$A$26362=P$3)*(Data!$D$2:$D$26362=$A85)*(Data!$G$2:$G$26362))</f>
        <v>2196</v>
      </c>
      <c r="Q85" s="45" cm="1">
        <f t="array" ref="Q85">SUMPRODUCT((Data!$A$2:$A$26362=Q$3)*(Data!$D$2:$D$26362=$A85)*(Data!$G$2:$G$26362))</f>
        <v>2346</v>
      </c>
      <c r="R85" s="45" cm="1">
        <f t="array" ref="R85">SUMPRODUCT((Data!$A$2:$A$26362=R$3)*(Data!$D$2:$D$26362=$A85)*(Data!$G$2:$G$26362))</f>
        <v>2436</v>
      </c>
      <c r="S85" s="45" cm="1">
        <f t="array" ref="S85">SUMPRODUCT((Data!$A$2:$A$26362=S$3)*(Data!$D$2:$D$26362=$A85)*(Data!$G$2:$G$26362))</f>
        <v>2293</v>
      </c>
      <c r="T85" s="45" cm="1">
        <f t="array" ref="T85">SUMPRODUCT((Data!$B$2:$B$26362=T$3)*(Data!$D$2:$D$26362=$A85)*(Data!$G$2:$G$26362))</f>
        <v>2308</v>
      </c>
      <c r="U85" s="45" cm="1">
        <f t="array" ref="U85">SUMPRODUCT((Data!$B$2:$B$26362=U$3)*(Data!$D$2:$D$26362=$A85)*(Data!$G$2:$G$26362))</f>
        <v>2381</v>
      </c>
      <c r="V85" s="45"/>
      <c r="W85" s="45"/>
      <c r="X85" s="45"/>
      <c r="Y85" s="45"/>
    </row>
    <row r="86" spans="1:25" x14ac:dyDescent="0.2">
      <c r="A86" s="45">
        <v>121</v>
      </c>
      <c r="B86" s="45" t="s">
        <v>113</v>
      </c>
      <c r="C86" s="45" t="s">
        <v>115</v>
      </c>
      <c r="D86" s="45" t="s">
        <v>59</v>
      </c>
      <c r="E86" s="45" cm="1">
        <f t="array" ref="E86">SUMPRODUCT((Data!$A$2:$A$26362=E$3)*(Data!$D$2:$D$26362=$A86)*(Data!$G$2:$G$26362))</f>
        <v>9796</v>
      </c>
      <c r="F86" s="45" cm="1">
        <f t="array" ref="F86">SUMPRODUCT((Data!$A$2:$A$26362=F$3)*(Data!$D$2:$D$26362=$A86)*(Data!$G$2:$G$26362))</f>
        <v>8434</v>
      </c>
      <c r="G86" s="45" cm="1">
        <f t="array" ref="G86">SUMPRODUCT((Data!$A$2:$A$26362=G$3)*(Data!$D$2:$D$26362=$A86)*(Data!$G$2:$G$26362))</f>
        <v>5303</v>
      </c>
      <c r="H86" s="45" cm="1">
        <f t="array" ref="H86">SUMPRODUCT((Data!$A$2:$A$26362=H$3)*(Data!$D$2:$D$26362=$A86)*(Data!$G$2:$G$26362))</f>
        <v>5452</v>
      </c>
      <c r="I86" s="45" cm="1">
        <f t="array" ref="I86">SUMPRODUCT((Data!$A$2:$A$26362=I$3)*(Data!$D$2:$D$26362=$A86)*(Data!$G$2:$G$26362))</f>
        <v>5439</v>
      </c>
      <c r="J86" s="45" cm="1">
        <f t="array" ref="J86">SUMPRODUCT((Data!$A$2:$A$26362=J$3)*(Data!$D$2:$D$26362=$A86)*(Data!$G$2:$G$26362))</f>
        <v>5708</v>
      </c>
      <c r="K86" s="45" cm="1">
        <f t="array" ref="K86">SUMPRODUCT((Data!$A$2:$A$26362=K$3)*(Data!$D$2:$D$26362=$A86)*(Data!$G$2:$G$26362))</f>
        <v>5519</v>
      </c>
      <c r="L86" s="45" cm="1">
        <f t="array" ref="L86">SUMPRODUCT((Data!$A$2:$A$26362=L$3)*(Data!$D$2:$D$26362=$A86)*(Data!$G$2:$G$26362))</f>
        <v>5546</v>
      </c>
      <c r="M86" s="45" cm="1">
        <f t="array" ref="M86">SUMPRODUCT((Data!$A$2:$A$26362=M$3)*(Data!$D$2:$D$26362=$A86)*(Data!$G$2:$G$26362))</f>
        <v>5532</v>
      </c>
      <c r="N86" s="45" cm="1">
        <f t="array" ref="N86">SUMPRODUCT((Data!$A$2:$A$26362=N$3)*(Data!$D$2:$D$26362=$A86)*(Data!$G$2:$G$26362))</f>
        <v>5872</v>
      </c>
      <c r="O86" s="45" cm="1">
        <f t="array" ref="O86">SUMPRODUCT((Data!$A$2:$A$26362=O$3)*(Data!$D$2:$D$26362=$A86)*(Data!$G$2:$G$26362))</f>
        <v>5485</v>
      </c>
      <c r="P86" s="45" cm="1">
        <f t="array" ref="P86">SUMPRODUCT((Data!$A$2:$A$26362=P$3)*(Data!$D$2:$D$26362=$A86)*(Data!$G$2:$G$26362))</f>
        <v>5219</v>
      </c>
      <c r="Q86" s="45" cm="1">
        <f t="array" ref="Q86">SUMPRODUCT((Data!$A$2:$A$26362=Q$3)*(Data!$D$2:$D$26362=$A86)*(Data!$G$2:$G$26362))</f>
        <v>5796</v>
      </c>
      <c r="R86" s="45" cm="1">
        <f t="array" ref="R86">SUMPRODUCT((Data!$A$2:$A$26362=R$3)*(Data!$D$2:$D$26362=$A86)*(Data!$G$2:$G$26362))</f>
        <v>5835</v>
      </c>
      <c r="S86" s="45" cm="1">
        <f t="array" ref="S86">SUMPRODUCT((Data!$A$2:$A$26362=S$3)*(Data!$D$2:$D$26362=$A86)*(Data!$G$2:$G$26362))</f>
        <v>5869</v>
      </c>
      <c r="T86" s="45" cm="1">
        <f t="array" ref="T86">SUMPRODUCT((Data!$B$2:$B$26362=T$3)*(Data!$D$2:$D$26362=$A86)*(Data!$G$2:$G$26362))</f>
        <v>5845</v>
      </c>
      <c r="U86" s="45" cm="1">
        <f t="array" ref="U86">SUMPRODUCT((Data!$B$2:$B$26362=U$3)*(Data!$D$2:$D$26362=$A86)*(Data!$G$2:$G$26362))</f>
        <v>6273</v>
      </c>
      <c r="V86" s="45"/>
      <c r="W86" s="45"/>
      <c r="X86" s="45"/>
      <c r="Y86" s="45"/>
    </row>
    <row r="87" spans="1:25" x14ac:dyDescent="0.2">
      <c r="A87" s="45">
        <v>122</v>
      </c>
      <c r="B87" s="45" t="s">
        <v>113</v>
      </c>
      <c r="C87" s="45" t="s">
        <v>115</v>
      </c>
      <c r="D87" s="45" t="s">
        <v>74</v>
      </c>
      <c r="E87" s="49" t="s">
        <v>100</v>
      </c>
      <c r="F87" s="49" t="s">
        <v>100</v>
      </c>
      <c r="G87" s="45" cm="1">
        <f t="array" ref="G87">SUMPRODUCT((Data!$A$2:$A$26362=G$3)*(Data!$D$2:$D$26362=$A87)*(Data!$G$2:$G$26362))</f>
        <v>1097</v>
      </c>
      <c r="H87" s="45" cm="1">
        <f t="array" ref="H87">SUMPRODUCT((Data!$A$2:$A$26362=H$3)*(Data!$D$2:$D$26362=$A87)*(Data!$G$2:$G$26362))</f>
        <v>1211</v>
      </c>
      <c r="I87" s="45" cm="1">
        <f t="array" ref="I87">SUMPRODUCT((Data!$A$2:$A$26362=I$3)*(Data!$D$2:$D$26362=$A87)*(Data!$G$2:$G$26362))</f>
        <v>1053</v>
      </c>
      <c r="J87" s="45" cm="1">
        <f t="array" ref="J87">SUMPRODUCT((Data!$A$2:$A$26362=J$3)*(Data!$D$2:$D$26362=$A87)*(Data!$G$2:$G$26362))</f>
        <v>1121</v>
      </c>
      <c r="K87" s="45" cm="1">
        <f t="array" ref="K87">SUMPRODUCT((Data!$A$2:$A$26362=K$3)*(Data!$D$2:$D$26362=$A87)*(Data!$G$2:$G$26362))</f>
        <v>1094</v>
      </c>
      <c r="L87" s="45" cm="1">
        <f t="array" ref="L87">SUMPRODUCT((Data!$A$2:$A$26362=L$3)*(Data!$D$2:$D$26362=$A87)*(Data!$G$2:$G$26362))</f>
        <v>1201</v>
      </c>
      <c r="M87" s="45" cm="1">
        <f t="array" ref="M87">SUMPRODUCT((Data!$A$2:$A$26362=M$3)*(Data!$D$2:$D$26362=$A87)*(Data!$G$2:$G$26362))</f>
        <v>1493</v>
      </c>
      <c r="N87" s="45" cm="1">
        <f t="array" ref="N87">SUMPRODUCT((Data!$A$2:$A$26362=N$3)*(Data!$D$2:$D$26362=$A87)*(Data!$G$2:$G$26362))</f>
        <v>1308</v>
      </c>
      <c r="O87" s="45" cm="1">
        <f t="array" ref="O87">SUMPRODUCT((Data!$A$2:$A$26362=O$3)*(Data!$D$2:$D$26362=$A87)*(Data!$G$2:$G$26362))</f>
        <v>1991</v>
      </c>
      <c r="P87" s="45" cm="1">
        <f t="array" ref="P87">SUMPRODUCT((Data!$A$2:$A$26362=P$3)*(Data!$D$2:$D$26362=$A87)*(Data!$G$2:$G$26362))</f>
        <v>1337</v>
      </c>
      <c r="Q87" s="45" cm="1">
        <f t="array" ref="Q87">SUMPRODUCT((Data!$A$2:$A$26362=Q$3)*(Data!$D$2:$D$26362=$A87)*(Data!$G$2:$G$26362))</f>
        <v>1573</v>
      </c>
      <c r="R87" s="45" cm="1">
        <f t="array" ref="R87">SUMPRODUCT((Data!$A$2:$A$26362=R$3)*(Data!$D$2:$D$26362=$A87)*(Data!$G$2:$G$26362))</f>
        <v>1322</v>
      </c>
      <c r="S87" s="45" cm="1">
        <f t="array" ref="S87">SUMPRODUCT((Data!$A$2:$A$26362=S$3)*(Data!$D$2:$D$26362=$A87)*(Data!$G$2:$G$26362))</f>
        <v>1251</v>
      </c>
      <c r="T87" s="45" cm="1">
        <f t="array" ref="T87">SUMPRODUCT((Data!$B$2:$B$26362=T$3)*(Data!$D$2:$D$26362=$A87)*(Data!$G$2:$G$26362))</f>
        <v>1218</v>
      </c>
      <c r="U87" s="45" cm="1">
        <f t="array" ref="U87">SUMPRODUCT((Data!$B$2:$B$26362=U$3)*(Data!$D$2:$D$26362=$A87)*(Data!$G$2:$G$26362))</f>
        <v>1655</v>
      </c>
      <c r="V87" s="45"/>
      <c r="W87" s="45"/>
      <c r="X87" s="45"/>
      <c r="Y87" s="45"/>
    </row>
    <row r="88" spans="1:25" x14ac:dyDescent="0.2">
      <c r="A88" s="45">
        <v>123</v>
      </c>
      <c r="B88" s="45" t="s">
        <v>113</v>
      </c>
      <c r="C88" s="45" t="s">
        <v>115</v>
      </c>
      <c r="D88" s="45" t="s">
        <v>75</v>
      </c>
      <c r="E88" s="49" t="s">
        <v>100</v>
      </c>
      <c r="F88" s="49" t="s">
        <v>100</v>
      </c>
      <c r="G88" s="45" cm="1">
        <f t="array" ref="G88">SUMPRODUCT((Data!$A$2:$A$26362=G$3)*(Data!$D$2:$D$26362=$A88)*(Data!$G$2:$G$26362))</f>
        <v>4963</v>
      </c>
      <c r="H88" s="45" cm="1">
        <f t="array" ref="H88">SUMPRODUCT((Data!$A$2:$A$26362=H$3)*(Data!$D$2:$D$26362=$A88)*(Data!$G$2:$G$26362))</f>
        <v>6799</v>
      </c>
      <c r="I88" s="45" cm="1">
        <f t="array" ref="I88">SUMPRODUCT((Data!$A$2:$A$26362=I$3)*(Data!$D$2:$D$26362=$A88)*(Data!$G$2:$G$26362))</f>
        <v>6644</v>
      </c>
      <c r="J88" s="45" cm="1">
        <f t="array" ref="J88">SUMPRODUCT((Data!$A$2:$A$26362=J$3)*(Data!$D$2:$D$26362=$A88)*(Data!$G$2:$G$26362))</f>
        <v>6157</v>
      </c>
      <c r="K88" s="45" cm="1">
        <f t="array" ref="K88">SUMPRODUCT((Data!$A$2:$A$26362=K$3)*(Data!$D$2:$D$26362=$A88)*(Data!$G$2:$G$26362))</f>
        <v>6263</v>
      </c>
      <c r="L88" s="45" cm="1">
        <f t="array" ref="L88">SUMPRODUCT((Data!$A$2:$A$26362=L$3)*(Data!$D$2:$D$26362=$A88)*(Data!$G$2:$G$26362))</f>
        <v>6519</v>
      </c>
      <c r="M88" s="45" cm="1">
        <f t="array" ref="M88">SUMPRODUCT((Data!$A$2:$A$26362=M$3)*(Data!$D$2:$D$26362=$A88)*(Data!$G$2:$G$26362))</f>
        <v>7838</v>
      </c>
      <c r="N88" s="45" cm="1">
        <f t="array" ref="N88">SUMPRODUCT((Data!$A$2:$A$26362=N$3)*(Data!$D$2:$D$26362=$A88)*(Data!$G$2:$G$26362))</f>
        <v>6558</v>
      </c>
      <c r="O88" s="45" cm="1">
        <f t="array" ref="O88">SUMPRODUCT((Data!$A$2:$A$26362=O$3)*(Data!$D$2:$D$26362=$A88)*(Data!$G$2:$G$26362))</f>
        <v>9043</v>
      </c>
      <c r="P88" s="45" cm="1">
        <f t="array" ref="P88">SUMPRODUCT((Data!$A$2:$A$26362=P$3)*(Data!$D$2:$D$26362=$A88)*(Data!$G$2:$G$26362))</f>
        <v>6636</v>
      </c>
      <c r="Q88" s="45" cm="1">
        <f t="array" ref="Q88">SUMPRODUCT((Data!$A$2:$A$26362=Q$3)*(Data!$D$2:$D$26362=$A88)*(Data!$G$2:$G$26362))</f>
        <v>6939</v>
      </c>
      <c r="R88" s="45" cm="1">
        <f t="array" ref="R88">SUMPRODUCT((Data!$A$2:$A$26362=R$3)*(Data!$D$2:$D$26362=$A88)*(Data!$G$2:$G$26362))</f>
        <v>6160</v>
      </c>
      <c r="S88" s="45" cm="1">
        <f t="array" ref="S88">SUMPRODUCT((Data!$A$2:$A$26362=S$3)*(Data!$D$2:$D$26362=$A88)*(Data!$G$2:$G$26362))</f>
        <v>7113</v>
      </c>
      <c r="T88" s="45" cm="1">
        <f t="array" ref="T88">SUMPRODUCT((Data!$B$2:$B$26362=T$3)*(Data!$D$2:$D$26362=$A88)*(Data!$G$2:$G$26362))</f>
        <v>6746</v>
      </c>
      <c r="U88" s="45" cm="1">
        <f t="array" ref="U88">SUMPRODUCT((Data!$B$2:$B$26362=U$3)*(Data!$D$2:$D$26362=$A88)*(Data!$G$2:$G$26362))</f>
        <v>8163</v>
      </c>
      <c r="V88" s="45"/>
      <c r="W88" s="45"/>
      <c r="X88" s="45"/>
      <c r="Y88" s="45"/>
    </row>
    <row r="89" spans="1:25" x14ac:dyDescent="0.2">
      <c r="A89" s="45"/>
      <c r="B89" s="45" t="s">
        <v>113</v>
      </c>
      <c r="C89" s="45" t="s">
        <v>116</v>
      </c>
      <c r="D89" s="45" t="s">
        <v>97</v>
      </c>
      <c r="E89" s="49">
        <f t="shared" ref="E89" si="42">SUM(E90:E95)</f>
        <v>28495</v>
      </c>
      <c r="F89" s="49">
        <f t="shared" ref="F89:P89" si="43">SUM(F90:F95)</f>
        <v>28846</v>
      </c>
      <c r="G89" s="49">
        <f t="shared" si="43"/>
        <v>22996</v>
      </c>
      <c r="H89" s="49">
        <f t="shared" si="43"/>
        <v>22796</v>
      </c>
      <c r="I89" s="49">
        <f t="shared" si="43"/>
        <v>21812</v>
      </c>
      <c r="J89" s="49">
        <f t="shared" si="43"/>
        <v>20543</v>
      </c>
      <c r="K89" s="49">
        <f t="shared" si="43"/>
        <v>21177</v>
      </c>
      <c r="L89" s="49">
        <f t="shared" si="43"/>
        <v>21488</v>
      </c>
      <c r="M89" s="49">
        <f t="shared" si="43"/>
        <v>23932</v>
      </c>
      <c r="N89" s="49">
        <f t="shared" si="43"/>
        <v>21943</v>
      </c>
      <c r="O89" s="49">
        <f t="shared" si="43"/>
        <v>25730</v>
      </c>
      <c r="P89" s="49">
        <f t="shared" si="43"/>
        <v>20311</v>
      </c>
      <c r="Q89" s="49">
        <f t="shared" ref="Q89:U89" si="44">SUM(Q90:Q95)</f>
        <v>21264</v>
      </c>
      <c r="R89" s="49">
        <f t="shared" si="44"/>
        <v>19330</v>
      </c>
      <c r="S89" s="49">
        <f t="shared" ref="S89" si="45">SUM(S90:S95)</f>
        <v>20753</v>
      </c>
      <c r="T89" s="49">
        <f t="shared" si="44"/>
        <v>19847</v>
      </c>
      <c r="U89" s="49">
        <f t="shared" si="44"/>
        <v>23506</v>
      </c>
      <c r="V89" s="45"/>
      <c r="W89" s="45"/>
      <c r="X89" s="45"/>
      <c r="Y89" s="45"/>
    </row>
    <row r="90" spans="1:25" x14ac:dyDescent="0.2">
      <c r="A90" s="45">
        <v>130</v>
      </c>
      <c r="B90" s="45" t="s">
        <v>113</v>
      </c>
      <c r="C90" s="45" t="s">
        <v>116</v>
      </c>
      <c r="D90" s="45" t="s">
        <v>60</v>
      </c>
      <c r="E90" s="45" cm="1">
        <f t="array" ref="E90">SUMPRODUCT((Data!$A$2:$A$26362=E$3)*(Data!$D$2:$D$26362=$A90)*(Data!$G$2:$G$26362))</f>
        <v>19846</v>
      </c>
      <c r="F90" s="45" cm="1">
        <f t="array" ref="F90">SUMPRODUCT((Data!$A$2:$A$26362=F$3)*(Data!$D$2:$D$26362=$A90)*(Data!$G$2:$G$26362))</f>
        <v>21742</v>
      </c>
      <c r="G90" s="45" cm="1">
        <f t="array" ref="G90">SUMPRODUCT((Data!$A$2:$A$26362=G$3)*(Data!$D$2:$D$26362=$A90)*(Data!$G$2:$G$26362))</f>
        <v>13937</v>
      </c>
      <c r="H90" s="45" cm="1">
        <f t="array" ref="H90">SUMPRODUCT((Data!$A$2:$A$26362=H$3)*(Data!$D$2:$D$26362=$A90)*(Data!$G$2:$G$26362))</f>
        <v>14523</v>
      </c>
      <c r="I90" s="45" cm="1">
        <f t="array" ref="I90">SUMPRODUCT((Data!$A$2:$A$26362=I$3)*(Data!$D$2:$D$26362=$A90)*(Data!$G$2:$G$26362))</f>
        <v>13958</v>
      </c>
      <c r="J90" s="45" cm="1">
        <f t="array" ref="J90">SUMPRODUCT((Data!$A$2:$A$26362=J$3)*(Data!$D$2:$D$26362=$A90)*(Data!$G$2:$G$26362))</f>
        <v>13033</v>
      </c>
      <c r="K90" s="45" cm="1">
        <f t="array" ref="K90">SUMPRODUCT((Data!$A$2:$A$26362=K$3)*(Data!$D$2:$D$26362=$A90)*(Data!$G$2:$G$26362))</f>
        <v>13668</v>
      </c>
      <c r="L90" s="45" cm="1">
        <f t="array" ref="L90">SUMPRODUCT((Data!$A$2:$A$26362=L$3)*(Data!$D$2:$D$26362=$A90)*(Data!$G$2:$G$26362))</f>
        <v>13673</v>
      </c>
      <c r="M90" s="45" cm="1">
        <f t="array" ref="M90">SUMPRODUCT((Data!$A$2:$A$26362=M$3)*(Data!$D$2:$D$26362=$A90)*(Data!$G$2:$G$26362))</f>
        <v>16504</v>
      </c>
      <c r="N90" s="45" cm="1">
        <f t="array" ref="N90">SUMPRODUCT((Data!$A$2:$A$26362=N$3)*(Data!$D$2:$D$26362=$A90)*(Data!$G$2:$G$26362))</f>
        <v>14456</v>
      </c>
      <c r="O90" s="45" cm="1">
        <f t="array" ref="O90">SUMPRODUCT((Data!$A$2:$A$26362=O$3)*(Data!$D$2:$D$26362=$A90)*(Data!$G$2:$G$26362))</f>
        <v>19499</v>
      </c>
      <c r="P90" s="45" cm="1">
        <f t="array" ref="P90">SUMPRODUCT((Data!$A$2:$A$26362=P$3)*(Data!$D$2:$D$26362=$A90)*(Data!$G$2:$G$26362))</f>
        <v>14027</v>
      </c>
      <c r="Q90" s="45" cm="1">
        <f t="array" ref="Q90">SUMPRODUCT((Data!$A$2:$A$26362=Q$3)*(Data!$D$2:$D$26362=$A90)*(Data!$G$2:$G$26362))</f>
        <v>14215</v>
      </c>
      <c r="R90" s="45" cm="1">
        <f t="array" ref="R90">SUMPRODUCT((Data!$A$2:$A$26362=R$3)*(Data!$D$2:$D$26362=$A90)*(Data!$G$2:$G$26362))</f>
        <v>12563</v>
      </c>
      <c r="S90" s="45" cm="1">
        <f t="array" ref="S90">SUMPRODUCT((Data!$A$2:$A$26362=S$3)*(Data!$D$2:$D$26362=$A90)*(Data!$G$2:$G$26362))</f>
        <v>14027</v>
      </c>
      <c r="T90" s="45" cm="1">
        <f t="array" ref="T90">SUMPRODUCT((Data!$B$2:$B$26362=T$3)*(Data!$D$2:$D$26362=$A90)*(Data!$G$2:$G$26362))</f>
        <v>13263</v>
      </c>
      <c r="U90" s="45" cm="1">
        <f t="array" ref="U90">SUMPRODUCT((Data!$B$2:$B$26362=U$3)*(Data!$D$2:$D$26362=$A90)*(Data!$G$2:$G$26362))</f>
        <v>16612</v>
      </c>
      <c r="V90" s="45"/>
      <c r="W90" s="45"/>
      <c r="X90" s="45"/>
      <c r="Y90" s="45"/>
    </row>
    <row r="91" spans="1:25" x14ac:dyDescent="0.2">
      <c r="A91" s="45">
        <v>131</v>
      </c>
      <c r="B91" s="45" t="s">
        <v>113</v>
      </c>
      <c r="C91" s="45" t="s">
        <v>116</v>
      </c>
      <c r="D91" s="45" t="s">
        <v>61</v>
      </c>
      <c r="E91" s="45" cm="1">
        <f t="array" ref="E91">SUMPRODUCT((Data!$A$2:$A$26362=E$3)*(Data!$D$2:$D$26362=$A91)*(Data!$G$2:$G$26362))</f>
        <v>359</v>
      </c>
      <c r="F91" s="45" cm="1">
        <f t="array" ref="F91">SUMPRODUCT((Data!$A$2:$A$26362=F$3)*(Data!$D$2:$D$26362=$A91)*(Data!$G$2:$G$26362))</f>
        <v>274</v>
      </c>
      <c r="G91" s="45" cm="1">
        <f t="array" ref="G91">SUMPRODUCT((Data!$A$2:$A$26362=G$3)*(Data!$D$2:$D$26362=$A91)*(Data!$G$2:$G$26362))</f>
        <v>245</v>
      </c>
      <c r="H91" s="45" cm="1">
        <f t="array" ref="H91">SUMPRODUCT((Data!$A$2:$A$26362=H$3)*(Data!$D$2:$D$26362=$A91)*(Data!$G$2:$G$26362))</f>
        <v>198</v>
      </c>
      <c r="I91" s="45" cm="1">
        <f t="array" ref="I91">SUMPRODUCT((Data!$A$2:$A$26362=I$3)*(Data!$D$2:$D$26362=$A91)*(Data!$G$2:$G$26362))</f>
        <v>174</v>
      </c>
      <c r="J91" s="45" cm="1">
        <f t="array" ref="J91">SUMPRODUCT((Data!$A$2:$A$26362=J$3)*(Data!$D$2:$D$26362=$A91)*(Data!$G$2:$G$26362))</f>
        <v>156</v>
      </c>
      <c r="K91" s="45" cm="1">
        <f t="array" ref="K91">SUMPRODUCT((Data!$A$2:$A$26362=K$3)*(Data!$D$2:$D$26362=$A91)*(Data!$G$2:$G$26362))</f>
        <v>172</v>
      </c>
      <c r="L91" s="45" cm="1">
        <f t="array" ref="L91">SUMPRODUCT((Data!$A$2:$A$26362=L$3)*(Data!$D$2:$D$26362=$A91)*(Data!$G$2:$G$26362))</f>
        <v>164</v>
      </c>
      <c r="M91" s="45" cm="1">
        <f t="array" ref="M91">SUMPRODUCT((Data!$A$2:$A$26362=M$3)*(Data!$D$2:$D$26362=$A91)*(Data!$G$2:$G$26362))</f>
        <v>146</v>
      </c>
      <c r="N91" s="45" cm="1">
        <f t="array" ref="N91">SUMPRODUCT((Data!$A$2:$A$26362=N$3)*(Data!$D$2:$D$26362=$A91)*(Data!$G$2:$G$26362))</f>
        <v>141</v>
      </c>
      <c r="O91" s="45" cm="1">
        <f t="array" ref="O91">SUMPRODUCT((Data!$A$2:$A$26362=O$3)*(Data!$D$2:$D$26362=$A91)*(Data!$G$2:$G$26362))</f>
        <v>117</v>
      </c>
      <c r="P91" s="45" cm="1">
        <f t="array" ref="P91">SUMPRODUCT((Data!$A$2:$A$26362=P$3)*(Data!$D$2:$D$26362=$A91)*(Data!$G$2:$G$26362))</f>
        <v>86</v>
      </c>
      <c r="Q91" s="45" cm="1">
        <f t="array" ref="Q91">SUMPRODUCT((Data!$A$2:$A$26362=Q$3)*(Data!$D$2:$D$26362=$A91)*(Data!$G$2:$G$26362))</f>
        <v>92</v>
      </c>
      <c r="R91" s="45" cm="1">
        <f t="array" ref="R91">SUMPRODUCT((Data!$A$2:$A$26362=R$3)*(Data!$D$2:$D$26362=$A91)*(Data!$G$2:$G$26362))</f>
        <v>97</v>
      </c>
      <c r="S91" s="45" cm="1">
        <f t="array" ref="S91">SUMPRODUCT((Data!$A$2:$A$26362=S$3)*(Data!$D$2:$D$26362=$A91)*(Data!$G$2:$G$26362))</f>
        <v>82</v>
      </c>
      <c r="T91" s="45" cm="1">
        <f t="array" ref="T91">SUMPRODUCT((Data!$B$2:$B$26362=T$3)*(Data!$D$2:$D$26362=$A91)*(Data!$G$2:$G$26362))</f>
        <v>87</v>
      </c>
      <c r="U91" s="45" cm="1">
        <f t="array" ref="U91">SUMPRODUCT((Data!$B$2:$B$26362=U$3)*(Data!$D$2:$D$26362=$A91)*(Data!$G$2:$G$26362))</f>
        <v>100</v>
      </c>
      <c r="V91" s="45"/>
      <c r="W91" s="45"/>
      <c r="X91" s="45"/>
      <c r="Y91" s="45"/>
    </row>
    <row r="92" spans="1:25" x14ac:dyDescent="0.2">
      <c r="A92" s="45">
        <v>132</v>
      </c>
      <c r="B92" s="45" t="s">
        <v>113</v>
      </c>
      <c r="C92" s="45" t="s">
        <v>116</v>
      </c>
      <c r="D92" s="45" t="s">
        <v>46</v>
      </c>
      <c r="E92" s="45" cm="1">
        <f t="array" ref="E92">SUMPRODUCT((Data!$A$2:$A$26362=E$3)*(Data!$D$2:$D$26362=$A92)*(Data!$G$2:$G$26362))</f>
        <v>6449</v>
      </c>
      <c r="F92" s="45" cm="1">
        <f t="array" ref="F92">SUMPRODUCT((Data!$A$2:$A$26362=F$3)*(Data!$D$2:$D$26362=$A92)*(Data!$G$2:$G$26362))</f>
        <v>5275</v>
      </c>
      <c r="G92" s="45" cm="1">
        <f t="array" ref="G92">SUMPRODUCT((Data!$A$2:$A$26362=G$3)*(Data!$D$2:$D$26362=$A92)*(Data!$G$2:$G$26362))</f>
        <v>4032</v>
      </c>
      <c r="H92" s="45" cm="1">
        <f t="array" ref="H92">SUMPRODUCT((Data!$A$2:$A$26362=H$3)*(Data!$D$2:$D$26362=$A92)*(Data!$G$2:$G$26362))</f>
        <v>3356</v>
      </c>
      <c r="I92" s="45" cm="1">
        <f t="array" ref="I92">SUMPRODUCT((Data!$A$2:$A$26362=I$3)*(Data!$D$2:$D$26362=$A92)*(Data!$G$2:$G$26362))</f>
        <v>3193</v>
      </c>
      <c r="J92" s="45" cm="1">
        <f t="array" ref="J92">SUMPRODUCT((Data!$A$2:$A$26362=J$3)*(Data!$D$2:$D$26362=$A92)*(Data!$G$2:$G$26362))</f>
        <v>3047</v>
      </c>
      <c r="K92" s="45" cm="1">
        <f t="array" ref="K92">SUMPRODUCT((Data!$A$2:$A$26362=K$3)*(Data!$D$2:$D$26362=$A92)*(Data!$G$2:$G$26362))</f>
        <v>3115</v>
      </c>
      <c r="L92" s="45" cm="1">
        <f t="array" ref="L92">SUMPRODUCT((Data!$A$2:$A$26362=L$3)*(Data!$D$2:$D$26362=$A92)*(Data!$G$2:$G$26362))</f>
        <v>3247</v>
      </c>
      <c r="M92" s="45" cm="1">
        <f t="array" ref="M92">SUMPRODUCT((Data!$A$2:$A$26362=M$3)*(Data!$D$2:$D$26362=$A92)*(Data!$G$2:$G$26362))</f>
        <v>2902</v>
      </c>
      <c r="N92" s="45" cm="1">
        <f t="array" ref="N92">SUMPRODUCT((Data!$A$2:$A$26362=N$3)*(Data!$D$2:$D$26362=$A92)*(Data!$G$2:$G$26362))</f>
        <v>3182</v>
      </c>
      <c r="O92" s="45" cm="1">
        <f t="array" ref="O92">SUMPRODUCT((Data!$A$2:$A$26362=O$3)*(Data!$D$2:$D$26362=$A92)*(Data!$G$2:$G$26362))</f>
        <v>2580</v>
      </c>
      <c r="P92" s="45" cm="1">
        <f t="array" ref="P92">SUMPRODUCT((Data!$A$2:$A$26362=P$3)*(Data!$D$2:$D$26362=$A92)*(Data!$G$2:$G$26362))</f>
        <v>2627</v>
      </c>
      <c r="Q92" s="45" cm="1">
        <f t="array" ref="Q92">SUMPRODUCT((Data!$A$2:$A$26362=Q$3)*(Data!$D$2:$D$26362=$A92)*(Data!$G$2:$G$26362))</f>
        <v>2678</v>
      </c>
      <c r="R92" s="45" cm="1">
        <f t="array" ref="R92">SUMPRODUCT((Data!$A$2:$A$26362=R$3)*(Data!$D$2:$D$26362=$A92)*(Data!$G$2:$G$26362))</f>
        <v>2720</v>
      </c>
      <c r="S92" s="45" cm="1">
        <f t="array" ref="S92">SUMPRODUCT((Data!$A$2:$A$26362=S$3)*(Data!$D$2:$D$26362=$A92)*(Data!$G$2:$G$26362))</f>
        <v>2736</v>
      </c>
      <c r="T92" s="45" cm="1">
        <f t="array" ref="T92">SUMPRODUCT((Data!$B$2:$B$26362=T$3)*(Data!$D$2:$D$26362=$A92)*(Data!$G$2:$G$26362))</f>
        <v>2620</v>
      </c>
      <c r="U92" s="45" cm="1">
        <f t="array" ref="U92">SUMPRODUCT((Data!$B$2:$B$26362=U$3)*(Data!$D$2:$D$26362=$A92)*(Data!$G$2:$G$26362))</f>
        <v>2734</v>
      </c>
      <c r="V92" s="45"/>
      <c r="W92" s="45"/>
      <c r="X92" s="45"/>
      <c r="Y92" s="45"/>
    </row>
    <row r="93" spans="1:25" x14ac:dyDescent="0.2">
      <c r="A93" s="45">
        <v>133</v>
      </c>
      <c r="B93" s="45" t="s">
        <v>113</v>
      </c>
      <c r="C93" s="45" t="s">
        <v>116</v>
      </c>
      <c r="D93" s="45" t="s">
        <v>62</v>
      </c>
      <c r="E93" s="45" cm="1">
        <f t="array" ref="E93">SUMPRODUCT((Data!$A$2:$A$26362=E$3)*(Data!$D$2:$D$26362=$A93)*(Data!$G$2:$G$26362))</f>
        <v>1841</v>
      </c>
      <c r="F93" s="45" cm="1">
        <f t="array" ref="F93">SUMPRODUCT((Data!$A$2:$A$26362=F$3)*(Data!$D$2:$D$26362=$A93)*(Data!$G$2:$G$26362))</f>
        <v>1555</v>
      </c>
      <c r="G93" s="45" cm="1">
        <f t="array" ref="G93">SUMPRODUCT((Data!$A$2:$A$26362=G$3)*(Data!$D$2:$D$26362=$A93)*(Data!$G$2:$G$26362))</f>
        <v>1728</v>
      </c>
      <c r="H93" s="45" cm="1">
        <f t="array" ref="H93">SUMPRODUCT((Data!$A$2:$A$26362=H$3)*(Data!$D$2:$D$26362=$A93)*(Data!$G$2:$G$26362))</f>
        <v>1635</v>
      </c>
      <c r="I93" s="45" cm="1">
        <f t="array" ref="I93">SUMPRODUCT((Data!$A$2:$A$26362=I$3)*(Data!$D$2:$D$26362=$A93)*(Data!$G$2:$G$26362))</f>
        <v>1486</v>
      </c>
      <c r="J93" s="45" cm="1">
        <f t="array" ref="J93">SUMPRODUCT((Data!$A$2:$A$26362=J$3)*(Data!$D$2:$D$26362=$A93)*(Data!$G$2:$G$26362))</f>
        <v>1405</v>
      </c>
      <c r="K93" s="45" cm="1">
        <f t="array" ref="K93">SUMPRODUCT((Data!$A$2:$A$26362=K$3)*(Data!$D$2:$D$26362=$A93)*(Data!$G$2:$G$26362))</f>
        <v>1337</v>
      </c>
      <c r="L93" s="45" cm="1">
        <f t="array" ref="L93">SUMPRODUCT((Data!$A$2:$A$26362=L$3)*(Data!$D$2:$D$26362=$A93)*(Data!$G$2:$G$26362))</f>
        <v>1404</v>
      </c>
      <c r="M93" s="45" cm="1">
        <f t="array" ref="M93">SUMPRODUCT((Data!$A$2:$A$26362=M$3)*(Data!$D$2:$D$26362=$A93)*(Data!$G$2:$G$26362))</f>
        <v>1324</v>
      </c>
      <c r="N93" s="45" cm="1">
        <f t="array" ref="N93">SUMPRODUCT((Data!$A$2:$A$26362=N$3)*(Data!$D$2:$D$26362=$A93)*(Data!$G$2:$G$26362))</f>
        <v>1268</v>
      </c>
      <c r="O93" s="45" cm="1">
        <f t="array" ref="O93">SUMPRODUCT((Data!$A$2:$A$26362=O$3)*(Data!$D$2:$D$26362=$A93)*(Data!$G$2:$G$26362))</f>
        <v>1091</v>
      </c>
      <c r="P93" s="45" cm="1">
        <f t="array" ref="P93">SUMPRODUCT((Data!$A$2:$A$26362=P$3)*(Data!$D$2:$D$26362=$A93)*(Data!$G$2:$G$26362))</f>
        <v>987</v>
      </c>
      <c r="Q93" s="45" cm="1">
        <f t="array" ref="Q93">SUMPRODUCT((Data!$A$2:$A$26362=Q$3)*(Data!$D$2:$D$26362=$A93)*(Data!$G$2:$G$26362))</f>
        <v>1147</v>
      </c>
      <c r="R93" s="45" cm="1">
        <f t="array" ref="R93">SUMPRODUCT((Data!$A$2:$A$26362=R$3)*(Data!$D$2:$D$26362=$A93)*(Data!$G$2:$G$26362))</f>
        <v>1076</v>
      </c>
      <c r="S93" s="45" cm="1">
        <f t="array" ref="S93">SUMPRODUCT((Data!$A$2:$A$26362=S$3)*(Data!$D$2:$D$26362=$A93)*(Data!$G$2:$G$26362))</f>
        <v>987</v>
      </c>
      <c r="T93" s="45" cm="1">
        <f t="array" ref="T93">SUMPRODUCT((Data!$B$2:$B$26362=T$3)*(Data!$D$2:$D$26362=$A93)*(Data!$G$2:$G$26362))</f>
        <v>1032</v>
      </c>
      <c r="U93" s="45" cm="1">
        <f t="array" ref="U93">SUMPRODUCT((Data!$B$2:$B$26362=U$3)*(Data!$D$2:$D$26362=$A93)*(Data!$G$2:$G$26362))</f>
        <v>950</v>
      </c>
      <c r="V93" s="45"/>
      <c r="W93" s="45"/>
      <c r="X93" s="45"/>
      <c r="Y93" s="45"/>
    </row>
    <row r="94" spans="1:25" x14ac:dyDescent="0.2">
      <c r="A94" s="45">
        <v>134</v>
      </c>
      <c r="B94" s="45" t="s">
        <v>113</v>
      </c>
      <c r="C94" s="45" t="s">
        <v>116</v>
      </c>
      <c r="D94" s="45" t="s">
        <v>76</v>
      </c>
      <c r="E94" s="49" t="s">
        <v>100</v>
      </c>
      <c r="F94" s="49" t="s">
        <v>100</v>
      </c>
      <c r="G94" s="45" cm="1">
        <f t="array" ref="G94">SUMPRODUCT((Data!$A$2:$A$26362=G$3)*(Data!$D$2:$D$26362=$A94)*(Data!$G$2:$G$26362))</f>
        <v>2703</v>
      </c>
      <c r="H94" s="45" cm="1">
        <f t="array" ref="H94">SUMPRODUCT((Data!$A$2:$A$26362=H$3)*(Data!$D$2:$D$26362=$A94)*(Data!$G$2:$G$26362))</f>
        <v>2736</v>
      </c>
      <c r="I94" s="45" cm="1">
        <f t="array" ref="I94">SUMPRODUCT((Data!$A$2:$A$26362=I$3)*(Data!$D$2:$D$26362=$A94)*(Data!$G$2:$G$26362))</f>
        <v>2709</v>
      </c>
      <c r="J94" s="45" cm="1">
        <f t="array" ref="J94">SUMPRODUCT((Data!$A$2:$A$26362=J$3)*(Data!$D$2:$D$26362=$A94)*(Data!$G$2:$G$26362))</f>
        <v>2570</v>
      </c>
      <c r="K94" s="45" cm="1">
        <f t="array" ref="K94">SUMPRODUCT((Data!$A$2:$A$26362=K$3)*(Data!$D$2:$D$26362=$A94)*(Data!$G$2:$G$26362))</f>
        <v>2596</v>
      </c>
      <c r="L94" s="45" cm="1">
        <f t="array" ref="L94">SUMPRODUCT((Data!$A$2:$A$26362=L$3)*(Data!$D$2:$D$26362=$A94)*(Data!$G$2:$G$26362))</f>
        <v>2698</v>
      </c>
      <c r="M94" s="45" cm="1">
        <f t="array" ref="M94">SUMPRODUCT((Data!$A$2:$A$26362=M$3)*(Data!$D$2:$D$26362=$A94)*(Data!$G$2:$G$26362))</f>
        <v>2772</v>
      </c>
      <c r="N94" s="45" cm="1">
        <f t="array" ref="N94">SUMPRODUCT((Data!$A$2:$A$26362=N$3)*(Data!$D$2:$D$26362=$A94)*(Data!$G$2:$G$26362))</f>
        <v>2580</v>
      </c>
      <c r="O94" s="45" cm="1">
        <f t="array" ref="O94">SUMPRODUCT((Data!$A$2:$A$26362=O$3)*(Data!$D$2:$D$26362=$A94)*(Data!$G$2:$G$26362))</f>
        <v>2166</v>
      </c>
      <c r="P94" s="45" cm="1">
        <f t="array" ref="P94">SUMPRODUCT((Data!$A$2:$A$26362=P$3)*(Data!$D$2:$D$26362=$A94)*(Data!$G$2:$G$26362))</f>
        <v>2270</v>
      </c>
      <c r="Q94" s="45" cm="1">
        <f t="array" ref="Q94">SUMPRODUCT((Data!$A$2:$A$26362=Q$3)*(Data!$D$2:$D$26362=$A94)*(Data!$G$2:$G$26362))</f>
        <v>2692</v>
      </c>
      <c r="R94" s="45" cm="1">
        <f t="array" ref="R94">SUMPRODUCT((Data!$A$2:$A$26362=R$3)*(Data!$D$2:$D$26362=$A94)*(Data!$G$2:$G$26362))</f>
        <v>2455</v>
      </c>
      <c r="S94" s="45" cm="1">
        <f t="array" ref="S94">SUMPRODUCT((Data!$A$2:$A$26362=S$3)*(Data!$D$2:$D$26362=$A94)*(Data!$G$2:$G$26362))</f>
        <v>2511</v>
      </c>
      <c r="T94" s="45" cm="1">
        <f t="array" ref="T94">SUMPRODUCT((Data!$B$2:$B$26362=T$3)*(Data!$D$2:$D$26362=$A94)*(Data!$G$2:$G$26362))</f>
        <v>2448</v>
      </c>
      <c r="U94" s="45" cm="1">
        <f t="array" ref="U94">SUMPRODUCT((Data!$B$2:$B$26362=U$3)*(Data!$D$2:$D$26362=$A94)*(Data!$G$2:$G$26362))</f>
        <v>2678</v>
      </c>
      <c r="V94" s="45"/>
      <c r="W94" s="45"/>
      <c r="X94" s="45"/>
      <c r="Y94" s="45"/>
    </row>
    <row r="95" spans="1:25" x14ac:dyDescent="0.2">
      <c r="A95" s="45">
        <v>135</v>
      </c>
      <c r="B95" s="45" t="s">
        <v>113</v>
      </c>
      <c r="C95" s="45" t="s">
        <v>116</v>
      </c>
      <c r="D95" s="45" t="s">
        <v>79</v>
      </c>
      <c r="E95" s="49" t="s">
        <v>100</v>
      </c>
      <c r="F95" s="49" t="s">
        <v>100</v>
      </c>
      <c r="G95" s="45" cm="1">
        <f t="array" ref="G95">SUMPRODUCT((Data!$A$2:$A$26362=G$3)*(Data!$D$2:$D$26362=$A95)*(Data!$G$2:$G$26362))</f>
        <v>351</v>
      </c>
      <c r="H95" s="45" cm="1">
        <f t="array" ref="H95">SUMPRODUCT((Data!$A$2:$A$26362=H$3)*(Data!$D$2:$D$26362=$A95)*(Data!$G$2:$G$26362))</f>
        <v>348</v>
      </c>
      <c r="I95" s="45" cm="1">
        <f t="array" ref="I95">SUMPRODUCT((Data!$A$2:$A$26362=I$3)*(Data!$D$2:$D$26362=$A95)*(Data!$G$2:$G$26362))</f>
        <v>292</v>
      </c>
      <c r="J95" s="45" cm="1">
        <f t="array" ref="J95">SUMPRODUCT((Data!$A$2:$A$26362=J$3)*(Data!$D$2:$D$26362=$A95)*(Data!$G$2:$G$26362))</f>
        <v>332</v>
      </c>
      <c r="K95" s="45" cm="1">
        <f t="array" ref="K95">SUMPRODUCT((Data!$A$2:$A$26362=K$3)*(Data!$D$2:$D$26362=$A95)*(Data!$G$2:$G$26362))</f>
        <v>289</v>
      </c>
      <c r="L95" s="45" cm="1">
        <f t="array" ref="L95">SUMPRODUCT((Data!$A$2:$A$26362=L$3)*(Data!$D$2:$D$26362=$A95)*(Data!$G$2:$G$26362))</f>
        <v>302</v>
      </c>
      <c r="M95" s="45" cm="1">
        <f t="array" ref="M95">SUMPRODUCT((Data!$A$2:$A$26362=M$3)*(Data!$D$2:$D$26362=$A95)*(Data!$G$2:$G$26362))</f>
        <v>284</v>
      </c>
      <c r="N95" s="45" cm="1">
        <f t="array" ref="N95">SUMPRODUCT((Data!$A$2:$A$26362=N$3)*(Data!$D$2:$D$26362=$A95)*(Data!$G$2:$G$26362))</f>
        <v>316</v>
      </c>
      <c r="O95" s="45" cm="1">
        <f t="array" ref="O95">SUMPRODUCT((Data!$A$2:$A$26362=O$3)*(Data!$D$2:$D$26362=$A95)*(Data!$G$2:$G$26362))</f>
        <v>277</v>
      </c>
      <c r="P95" s="45" cm="1">
        <f t="array" ref="P95">SUMPRODUCT((Data!$A$2:$A$26362=P$3)*(Data!$D$2:$D$26362=$A95)*(Data!$G$2:$G$26362))</f>
        <v>314</v>
      </c>
      <c r="Q95" s="45" cm="1">
        <f t="array" ref="Q95">SUMPRODUCT((Data!$A$2:$A$26362=Q$3)*(Data!$D$2:$D$26362=$A95)*(Data!$G$2:$G$26362))</f>
        <v>440</v>
      </c>
      <c r="R95" s="45" cm="1">
        <f t="array" ref="R95">SUMPRODUCT((Data!$A$2:$A$26362=R$3)*(Data!$D$2:$D$26362=$A95)*(Data!$G$2:$G$26362))</f>
        <v>419</v>
      </c>
      <c r="S95" s="45" cm="1">
        <f t="array" ref="S95">SUMPRODUCT((Data!$A$2:$A$26362=S$3)*(Data!$D$2:$D$26362=$A95)*(Data!$G$2:$G$26362))</f>
        <v>410</v>
      </c>
      <c r="T95" s="45" cm="1">
        <f t="array" ref="T95">SUMPRODUCT((Data!$B$2:$B$26362=T$3)*(Data!$D$2:$D$26362=$A95)*(Data!$G$2:$G$26362))</f>
        <v>397</v>
      </c>
      <c r="U95" s="45" cm="1">
        <f t="array" ref="U95">SUMPRODUCT((Data!$B$2:$B$26362=U$3)*(Data!$D$2:$D$26362=$A95)*(Data!$G$2:$G$26362))</f>
        <v>432</v>
      </c>
      <c r="V95" s="45"/>
      <c r="W95" s="45"/>
      <c r="X95" s="45"/>
      <c r="Y95" s="45"/>
    </row>
    <row r="96" spans="1:25" x14ac:dyDescent="0.2">
      <c r="A96" s="45"/>
      <c r="B96" s="45" t="s">
        <v>113</v>
      </c>
      <c r="C96" s="45" t="s">
        <v>64</v>
      </c>
      <c r="D96" s="45" t="s">
        <v>97</v>
      </c>
      <c r="E96" s="49">
        <f t="shared" ref="E96" si="46">SUM(E97:E101)</f>
        <v>23143</v>
      </c>
      <c r="F96" s="49">
        <f t="shared" ref="F96:P96" si="47">SUM(F97:F101)</f>
        <v>21529</v>
      </c>
      <c r="G96" s="49">
        <f t="shared" si="47"/>
        <v>16986</v>
      </c>
      <c r="H96" s="49">
        <f t="shared" si="47"/>
        <v>17886</v>
      </c>
      <c r="I96" s="49">
        <f t="shared" si="47"/>
        <v>17530</v>
      </c>
      <c r="J96" s="49">
        <f t="shared" si="47"/>
        <v>18068</v>
      </c>
      <c r="K96" s="49">
        <f t="shared" si="47"/>
        <v>18492</v>
      </c>
      <c r="L96" s="49">
        <f t="shared" si="47"/>
        <v>19668</v>
      </c>
      <c r="M96" s="49">
        <f t="shared" si="47"/>
        <v>21468</v>
      </c>
      <c r="N96" s="49">
        <f t="shared" si="47"/>
        <v>20208</v>
      </c>
      <c r="O96" s="49">
        <f t="shared" si="47"/>
        <v>18931</v>
      </c>
      <c r="P96" s="49">
        <f t="shared" si="47"/>
        <v>19917</v>
      </c>
      <c r="Q96" s="49">
        <f t="shared" ref="Q96:U96" si="48">SUM(Q97:Q101)</f>
        <v>23336</v>
      </c>
      <c r="R96" s="49">
        <f t="shared" si="48"/>
        <v>21998</v>
      </c>
      <c r="S96" s="49">
        <f t="shared" ref="S96" si="49">SUM(S97:S101)</f>
        <v>22406</v>
      </c>
      <c r="T96" s="49">
        <f t="shared" si="48"/>
        <v>21888</v>
      </c>
      <c r="U96" s="49">
        <f t="shared" si="48"/>
        <v>25558</v>
      </c>
      <c r="V96" s="45"/>
      <c r="W96" s="45"/>
      <c r="X96" s="45"/>
      <c r="Y96" s="45"/>
    </row>
    <row r="97" spans="1:25" x14ac:dyDescent="0.2">
      <c r="A97" s="45">
        <v>140</v>
      </c>
      <c r="B97" s="45" t="s">
        <v>113</v>
      </c>
      <c r="C97" s="45" t="s">
        <v>64</v>
      </c>
      <c r="D97" s="45" t="s">
        <v>63</v>
      </c>
      <c r="E97" s="45" cm="1">
        <f t="array" ref="E97">SUMPRODUCT((Data!$A$2:$A$26362=E$3)*(Data!$D$2:$D$26362=$A97)*(Data!$G$2:$G$26362))</f>
        <v>1194</v>
      </c>
      <c r="F97" s="45" cm="1">
        <f t="array" ref="F97">SUMPRODUCT((Data!$A$2:$A$26362=F$3)*(Data!$D$2:$D$26362=$A97)*(Data!$G$2:$G$26362))</f>
        <v>1150</v>
      </c>
      <c r="G97" s="45" cm="1">
        <f t="array" ref="G97">SUMPRODUCT((Data!$A$2:$A$26362=G$3)*(Data!$D$2:$D$26362=$A97)*(Data!$G$2:$G$26362))</f>
        <v>617</v>
      </c>
      <c r="H97" s="45" cm="1">
        <f t="array" ref="H97">SUMPRODUCT((Data!$A$2:$A$26362=H$3)*(Data!$D$2:$D$26362=$A97)*(Data!$G$2:$G$26362))</f>
        <v>601</v>
      </c>
      <c r="I97" s="45" cm="1">
        <f t="array" ref="I97">SUMPRODUCT((Data!$A$2:$A$26362=I$3)*(Data!$D$2:$D$26362=$A97)*(Data!$G$2:$G$26362))</f>
        <v>495</v>
      </c>
      <c r="J97" s="45" cm="1">
        <f t="array" ref="J97">SUMPRODUCT((Data!$A$2:$A$26362=J$3)*(Data!$D$2:$D$26362=$A97)*(Data!$G$2:$G$26362))</f>
        <v>530</v>
      </c>
      <c r="K97" s="45" cm="1">
        <f t="array" ref="K97">SUMPRODUCT((Data!$A$2:$A$26362=K$3)*(Data!$D$2:$D$26362=$A97)*(Data!$G$2:$G$26362))</f>
        <v>527</v>
      </c>
      <c r="L97" s="45" cm="1">
        <f t="array" ref="L97">SUMPRODUCT((Data!$A$2:$A$26362=L$3)*(Data!$D$2:$D$26362=$A97)*(Data!$G$2:$G$26362))</f>
        <v>562</v>
      </c>
      <c r="M97" s="45" cm="1">
        <f t="array" ref="M97">SUMPRODUCT((Data!$A$2:$A$26362=M$3)*(Data!$D$2:$D$26362=$A97)*(Data!$G$2:$G$26362))</f>
        <v>605</v>
      </c>
      <c r="N97" s="45" cm="1">
        <f t="array" ref="N97">SUMPRODUCT((Data!$A$2:$A$26362=N$3)*(Data!$D$2:$D$26362=$A97)*(Data!$G$2:$G$26362))</f>
        <v>595</v>
      </c>
      <c r="O97" s="45" cm="1">
        <f t="array" ref="O97">SUMPRODUCT((Data!$A$2:$A$26362=O$3)*(Data!$D$2:$D$26362=$A97)*(Data!$G$2:$G$26362))</f>
        <v>555</v>
      </c>
      <c r="P97" s="45" cm="1">
        <f t="array" ref="P97">SUMPRODUCT((Data!$A$2:$A$26362=P$3)*(Data!$D$2:$D$26362=$A97)*(Data!$G$2:$G$26362))</f>
        <v>544</v>
      </c>
      <c r="Q97" s="45" cm="1">
        <f t="array" ref="Q97">SUMPRODUCT((Data!$A$2:$A$26362=Q$3)*(Data!$D$2:$D$26362=$A97)*(Data!$G$2:$G$26362))</f>
        <v>546</v>
      </c>
      <c r="R97" s="45" cm="1">
        <f t="array" ref="R97">SUMPRODUCT((Data!$A$2:$A$26362=R$3)*(Data!$D$2:$D$26362=$A97)*(Data!$G$2:$G$26362))</f>
        <v>552</v>
      </c>
      <c r="S97" s="45" cm="1">
        <f t="array" ref="S97">SUMPRODUCT((Data!$A$2:$A$26362=S$3)*(Data!$D$2:$D$26362=$A97)*(Data!$G$2:$G$26362))</f>
        <v>517</v>
      </c>
      <c r="T97" s="45" cm="1">
        <f t="array" ref="T97">SUMPRODUCT((Data!$B$2:$B$26362=T$3)*(Data!$D$2:$D$26362=$A97)*(Data!$G$2:$G$26362))</f>
        <v>510</v>
      </c>
      <c r="U97" s="45" cm="1">
        <f t="array" ref="U97">SUMPRODUCT((Data!$B$2:$B$26362=U$3)*(Data!$D$2:$D$26362=$A97)*(Data!$G$2:$G$26362))</f>
        <v>566</v>
      </c>
      <c r="V97" s="45"/>
      <c r="W97" s="45"/>
      <c r="X97" s="45"/>
      <c r="Y97" s="45"/>
    </row>
    <row r="98" spans="1:25" x14ac:dyDescent="0.2">
      <c r="A98" s="45">
        <v>142</v>
      </c>
      <c r="B98" s="45" t="s">
        <v>113</v>
      </c>
      <c r="C98" s="45" t="s">
        <v>64</v>
      </c>
      <c r="D98" s="45" t="s">
        <v>117</v>
      </c>
      <c r="E98" s="49" t="s">
        <v>100</v>
      </c>
      <c r="F98" s="49" t="s">
        <v>100</v>
      </c>
      <c r="G98" s="45" cm="1">
        <f t="array" ref="G98">SUMPRODUCT((Data!$A$2:$A$26362=G$3)*(Data!$D$2:$D$26362=$A98)*(Data!$G$2:$G$26362))</f>
        <v>3544</v>
      </c>
      <c r="H98" s="45" cm="1">
        <f t="array" ref="H98">SUMPRODUCT((Data!$A$2:$A$26362=H$3)*(Data!$D$2:$D$26362=$A98)*(Data!$G$2:$G$26362))</f>
        <v>4742</v>
      </c>
      <c r="I98" s="45" cm="1">
        <f t="array" ref="I98">SUMPRODUCT((Data!$A$2:$A$26362=I$3)*(Data!$D$2:$D$26362=$A98)*(Data!$G$2:$G$26362))</f>
        <v>4960</v>
      </c>
      <c r="J98" s="45" cm="1">
        <f t="array" ref="J98">SUMPRODUCT((Data!$A$2:$A$26362=J$3)*(Data!$D$2:$D$26362=$A98)*(Data!$G$2:$G$26362))</f>
        <v>5403</v>
      </c>
      <c r="K98" s="45" cm="1">
        <f t="array" ref="K98">SUMPRODUCT((Data!$A$2:$A$26362=K$3)*(Data!$D$2:$D$26362=$A98)*(Data!$G$2:$G$26362))</f>
        <v>5795</v>
      </c>
      <c r="L98" s="45" cm="1">
        <f t="array" ref="L98">SUMPRODUCT((Data!$A$2:$A$26362=L$3)*(Data!$D$2:$D$26362=$A98)*(Data!$G$2:$G$26362))</f>
        <v>6328</v>
      </c>
      <c r="M98" s="45" cm="1">
        <f t="array" ref="M98">SUMPRODUCT((Data!$A$2:$A$26362=M$3)*(Data!$D$2:$D$26362=$A98)*(Data!$G$2:$G$26362))</f>
        <v>7563</v>
      </c>
      <c r="N98" s="45" cm="1">
        <f t="array" ref="N98">SUMPRODUCT((Data!$A$2:$A$26362=N$3)*(Data!$D$2:$D$26362=$A98)*(Data!$G$2:$G$26362))</f>
        <v>6892</v>
      </c>
      <c r="O98" s="45" cm="1">
        <f t="array" ref="O98">SUMPRODUCT((Data!$A$2:$A$26362=O$3)*(Data!$D$2:$D$26362=$A98)*(Data!$G$2:$G$26362))</f>
        <v>7084</v>
      </c>
      <c r="P98" s="45" cm="1">
        <f t="array" ref="P98">SUMPRODUCT((Data!$A$2:$A$26362=P$3)*(Data!$D$2:$D$26362=$A98)*(Data!$G$2:$G$26362))</f>
        <v>7217</v>
      </c>
      <c r="Q98" s="45" cm="1">
        <f t="array" ref="Q98">SUMPRODUCT((Data!$A$2:$A$26362=Q$3)*(Data!$D$2:$D$26362=$A98)*(Data!$G$2:$G$26362))</f>
        <v>8754</v>
      </c>
      <c r="R98" s="45" cm="1">
        <f t="array" ref="R98">SUMPRODUCT((Data!$A$2:$A$26362=R$3)*(Data!$D$2:$D$26362=$A98)*(Data!$G$2:$G$26362))</f>
        <v>7239</v>
      </c>
      <c r="S98" s="45" cm="1">
        <f t="array" ref="S98">SUMPRODUCT((Data!$A$2:$A$26362=S$3)*(Data!$D$2:$D$26362=$A98)*(Data!$G$2:$G$26362))</f>
        <v>7641</v>
      </c>
      <c r="T98" s="45" cm="1">
        <f t="array" ref="T98">SUMPRODUCT((Data!$B$2:$B$26362=T$3)*(Data!$D$2:$D$26362=$A98)*(Data!$G$2:$G$26362))</f>
        <v>7226</v>
      </c>
      <c r="U98" s="45" cm="1">
        <f t="array" ref="U98">SUMPRODUCT((Data!$B$2:$B$26362=U$3)*(Data!$D$2:$D$26362=$A98)*(Data!$G$2:$G$26362))</f>
        <v>9449</v>
      </c>
      <c r="V98" s="45"/>
      <c r="W98" s="45"/>
      <c r="X98" s="45"/>
      <c r="Y98" s="45"/>
    </row>
    <row r="99" spans="1:25" x14ac:dyDescent="0.2">
      <c r="A99" s="45">
        <v>143</v>
      </c>
      <c r="B99" s="45" t="s">
        <v>113</v>
      </c>
      <c r="C99" s="45" t="s">
        <v>64</v>
      </c>
      <c r="D99" s="45" t="s">
        <v>77</v>
      </c>
      <c r="E99" s="49" t="s">
        <v>100</v>
      </c>
      <c r="F99" s="49" t="s">
        <v>100</v>
      </c>
      <c r="G99" s="45" cm="1">
        <f t="array" ref="G99">SUMPRODUCT((Data!$A$2:$A$26362=G$3)*(Data!$D$2:$D$26362=$A99)*(Data!$G$2:$G$26362))</f>
        <v>688</v>
      </c>
      <c r="H99" s="45" cm="1">
        <f t="array" ref="H99">SUMPRODUCT((Data!$A$2:$A$26362=H$3)*(Data!$D$2:$D$26362=$A99)*(Data!$G$2:$G$26362))</f>
        <v>783</v>
      </c>
      <c r="I99" s="45" cm="1">
        <f t="array" ref="I99">SUMPRODUCT((Data!$A$2:$A$26362=I$3)*(Data!$D$2:$D$26362=$A99)*(Data!$G$2:$G$26362))</f>
        <v>723</v>
      </c>
      <c r="J99" s="45" cm="1">
        <f t="array" ref="J99">SUMPRODUCT((Data!$A$2:$A$26362=J$3)*(Data!$D$2:$D$26362=$A99)*(Data!$G$2:$G$26362))</f>
        <v>859</v>
      </c>
      <c r="K99" s="45" cm="1">
        <f t="array" ref="K99">SUMPRODUCT((Data!$A$2:$A$26362=K$3)*(Data!$D$2:$D$26362=$A99)*(Data!$G$2:$G$26362))</f>
        <v>1114</v>
      </c>
      <c r="L99" s="45" cm="1">
        <f t="array" ref="L99">SUMPRODUCT((Data!$A$2:$A$26362=L$3)*(Data!$D$2:$D$26362=$A99)*(Data!$G$2:$G$26362))</f>
        <v>926</v>
      </c>
      <c r="M99" s="45" cm="1">
        <f t="array" ref="M99">SUMPRODUCT((Data!$A$2:$A$26362=M$3)*(Data!$D$2:$D$26362=$A99)*(Data!$G$2:$G$26362))</f>
        <v>1001</v>
      </c>
      <c r="N99" s="45" cm="1">
        <f t="array" ref="N99">SUMPRODUCT((Data!$A$2:$A$26362=N$3)*(Data!$D$2:$D$26362=$A99)*(Data!$G$2:$G$26362))</f>
        <v>1012</v>
      </c>
      <c r="O99" s="45" cm="1">
        <f t="array" ref="O99">SUMPRODUCT((Data!$A$2:$A$26362=O$3)*(Data!$D$2:$D$26362=$A99)*(Data!$G$2:$G$26362))</f>
        <v>1080</v>
      </c>
      <c r="P99" s="45" cm="1">
        <f t="array" ref="P99">SUMPRODUCT((Data!$A$2:$A$26362=P$3)*(Data!$D$2:$D$26362=$A99)*(Data!$G$2:$G$26362))</f>
        <v>1372</v>
      </c>
      <c r="Q99" s="45" cm="1">
        <f t="array" ref="Q99">SUMPRODUCT((Data!$A$2:$A$26362=Q$3)*(Data!$D$2:$D$26362=$A99)*(Data!$G$2:$G$26362))</f>
        <v>1587</v>
      </c>
      <c r="R99" s="45" cm="1">
        <f t="array" ref="R99">SUMPRODUCT((Data!$A$2:$A$26362=R$3)*(Data!$D$2:$D$26362=$A99)*(Data!$G$2:$G$26362))</f>
        <v>1888</v>
      </c>
      <c r="S99" s="45" cm="1">
        <f t="array" ref="S99">SUMPRODUCT((Data!$A$2:$A$26362=S$3)*(Data!$D$2:$D$26362=$A99)*(Data!$G$2:$G$26362))</f>
        <v>2064</v>
      </c>
      <c r="T99" s="45" cm="1">
        <f t="array" ref="T99">SUMPRODUCT((Data!$B$2:$B$26362=T$3)*(Data!$D$2:$D$26362=$A99)*(Data!$G$2:$G$26362))</f>
        <v>2046</v>
      </c>
      <c r="U99" s="45" cm="1">
        <f t="array" ref="U99">SUMPRODUCT((Data!$B$2:$B$26362=U$3)*(Data!$D$2:$D$26362=$A99)*(Data!$G$2:$G$26362))</f>
        <v>2500</v>
      </c>
      <c r="V99" s="45"/>
      <c r="W99" s="45"/>
      <c r="X99" s="45"/>
      <c r="Y99" s="45"/>
    </row>
    <row r="100" spans="1:25" x14ac:dyDescent="0.2">
      <c r="A100" s="45">
        <v>144</v>
      </c>
      <c r="B100" s="45" t="s">
        <v>113</v>
      </c>
      <c r="C100" s="45" t="s">
        <v>64</v>
      </c>
      <c r="D100" s="45" t="s">
        <v>81</v>
      </c>
      <c r="E100" s="49" t="s">
        <v>100</v>
      </c>
      <c r="F100" s="49" t="s">
        <v>100</v>
      </c>
      <c r="G100" s="45" cm="1">
        <f t="array" ref="G100">SUMPRODUCT((Data!$A$2:$A$26362=G$3)*(Data!$D$2:$D$26362=$A100)*(Data!$G$2:$G$26362))</f>
        <v>1151</v>
      </c>
      <c r="H100" s="45" cm="1">
        <f t="array" ref="H100">SUMPRODUCT((Data!$A$2:$A$26362=H$3)*(Data!$D$2:$D$26362=$A100)*(Data!$G$2:$G$26362))</f>
        <v>1222</v>
      </c>
      <c r="I100" s="45" cm="1">
        <f t="array" ref="I100">SUMPRODUCT((Data!$A$2:$A$26362=I$3)*(Data!$D$2:$D$26362=$A100)*(Data!$G$2:$G$26362))</f>
        <v>1178</v>
      </c>
      <c r="J100" s="45" cm="1">
        <f t="array" ref="J100">SUMPRODUCT((Data!$A$2:$A$26362=J$3)*(Data!$D$2:$D$26362=$A100)*(Data!$G$2:$G$26362))</f>
        <v>1207</v>
      </c>
      <c r="K100" s="45" cm="1">
        <f t="array" ref="K100">SUMPRODUCT((Data!$A$2:$A$26362=K$3)*(Data!$D$2:$D$26362=$A100)*(Data!$G$2:$G$26362))</f>
        <v>1303</v>
      </c>
      <c r="L100" s="45" cm="1">
        <f t="array" ref="L100">SUMPRODUCT((Data!$A$2:$A$26362=L$3)*(Data!$D$2:$D$26362=$A100)*(Data!$G$2:$G$26362))</f>
        <v>1308</v>
      </c>
      <c r="M100" s="45" cm="1">
        <f t="array" ref="M100">SUMPRODUCT((Data!$A$2:$A$26362=M$3)*(Data!$D$2:$D$26362=$A100)*(Data!$G$2:$G$26362))</f>
        <v>1405</v>
      </c>
      <c r="N100" s="45" cm="1">
        <f t="array" ref="N100">SUMPRODUCT((Data!$A$2:$A$26362=N$3)*(Data!$D$2:$D$26362=$A100)*(Data!$G$2:$G$26362))</f>
        <v>1364</v>
      </c>
      <c r="O100" s="45" cm="1">
        <f t="array" ref="O100">SUMPRODUCT((Data!$A$2:$A$26362=O$3)*(Data!$D$2:$D$26362=$A100)*(Data!$G$2:$G$26362))</f>
        <v>1047</v>
      </c>
      <c r="P100" s="45" cm="1">
        <f t="array" ref="P100">SUMPRODUCT((Data!$A$2:$A$26362=P$3)*(Data!$D$2:$D$26362=$A100)*(Data!$G$2:$G$26362))</f>
        <v>1193</v>
      </c>
      <c r="Q100" s="45" cm="1">
        <f t="array" ref="Q100">SUMPRODUCT((Data!$A$2:$A$26362=Q$3)*(Data!$D$2:$D$26362=$A100)*(Data!$G$2:$G$26362))</f>
        <v>1269</v>
      </c>
      <c r="R100" s="45" cm="1">
        <f t="array" ref="R100">SUMPRODUCT((Data!$A$2:$A$26362=R$3)*(Data!$D$2:$D$26362=$A100)*(Data!$G$2:$G$26362))</f>
        <v>1303</v>
      </c>
      <c r="S100" s="45" cm="1">
        <f t="array" ref="S100">SUMPRODUCT((Data!$A$2:$A$26362=S$3)*(Data!$D$2:$D$26362=$A100)*(Data!$G$2:$G$26362))</f>
        <v>1211</v>
      </c>
      <c r="T100" s="45" cm="1">
        <f t="array" ref="T100">SUMPRODUCT((Data!$B$2:$B$26362=T$3)*(Data!$D$2:$D$26362=$A100)*(Data!$G$2:$G$26362))</f>
        <v>1224</v>
      </c>
      <c r="U100" s="45" cm="1">
        <f t="array" ref="U100">SUMPRODUCT((Data!$B$2:$B$26362=U$3)*(Data!$D$2:$D$26362=$A100)*(Data!$G$2:$G$26362))</f>
        <v>1180</v>
      </c>
      <c r="V100" s="45"/>
      <c r="W100" s="45"/>
      <c r="X100" s="45"/>
      <c r="Y100" s="45"/>
    </row>
    <row r="101" spans="1:25" x14ac:dyDescent="0.2">
      <c r="A101" s="45">
        <v>141</v>
      </c>
      <c r="B101" s="45" t="s">
        <v>113</v>
      </c>
      <c r="C101" s="45" t="s">
        <v>64</v>
      </c>
      <c r="D101" s="45" t="s">
        <v>64</v>
      </c>
      <c r="E101" s="45" cm="1">
        <f t="array" ref="E101">SUMPRODUCT((Data!$A$2:$A$26362=E$3)*(Data!$D$2:$D$26362=$A101)*(Data!$G$2:$G$26362))</f>
        <v>21949</v>
      </c>
      <c r="F101" s="45" cm="1">
        <f t="array" ref="F101">SUMPRODUCT((Data!$A$2:$A$26362=F$3)*(Data!$D$2:$D$26362=$A101)*(Data!$G$2:$G$26362))</f>
        <v>20379</v>
      </c>
      <c r="G101" s="45" cm="1">
        <f t="array" ref="G101">SUMPRODUCT((Data!$A$2:$A$26362=G$3)*(Data!$D$2:$D$26362=$A101)*(Data!$G$2:$G$26362))</f>
        <v>10986</v>
      </c>
      <c r="H101" s="45" cm="1">
        <f t="array" ref="H101">SUMPRODUCT((Data!$A$2:$A$26362=H$3)*(Data!$D$2:$D$26362=$A101)*(Data!$G$2:$G$26362))</f>
        <v>10538</v>
      </c>
      <c r="I101" s="45" cm="1">
        <f t="array" ref="I101">SUMPRODUCT((Data!$A$2:$A$26362=I$3)*(Data!$D$2:$D$26362=$A101)*(Data!$G$2:$G$26362))</f>
        <v>10174</v>
      </c>
      <c r="J101" s="45" cm="1">
        <f t="array" ref="J101">SUMPRODUCT((Data!$A$2:$A$26362=J$3)*(Data!$D$2:$D$26362=$A101)*(Data!$G$2:$G$26362))</f>
        <v>10069</v>
      </c>
      <c r="K101" s="45" cm="1">
        <f t="array" ref="K101">SUMPRODUCT((Data!$A$2:$A$26362=K$3)*(Data!$D$2:$D$26362=$A101)*(Data!$G$2:$G$26362))</f>
        <v>9753</v>
      </c>
      <c r="L101" s="45" cm="1">
        <f t="array" ref="L101">SUMPRODUCT((Data!$A$2:$A$26362=L$3)*(Data!$D$2:$D$26362=$A101)*(Data!$G$2:$G$26362))</f>
        <v>10544</v>
      </c>
      <c r="M101" s="45" cm="1">
        <f t="array" ref="M101">SUMPRODUCT((Data!$A$2:$A$26362=M$3)*(Data!$D$2:$D$26362=$A101)*(Data!$G$2:$G$26362))</f>
        <v>10894</v>
      </c>
      <c r="N101" s="45" cm="1">
        <f t="array" ref="N101">SUMPRODUCT((Data!$A$2:$A$26362=N$3)*(Data!$D$2:$D$26362=$A101)*(Data!$G$2:$G$26362))</f>
        <v>10345</v>
      </c>
      <c r="O101" s="45" cm="1">
        <f t="array" ref="O101">SUMPRODUCT((Data!$A$2:$A$26362=O$3)*(Data!$D$2:$D$26362=$A101)*(Data!$G$2:$G$26362))</f>
        <v>9165</v>
      </c>
      <c r="P101" s="45" cm="1">
        <f t="array" ref="P101">SUMPRODUCT((Data!$A$2:$A$26362=P$3)*(Data!$D$2:$D$26362=$A101)*(Data!$G$2:$G$26362))</f>
        <v>9591</v>
      </c>
      <c r="Q101" s="45" cm="1">
        <f t="array" ref="Q101">SUMPRODUCT((Data!$A$2:$A$26362=Q$3)*(Data!$D$2:$D$26362=$A101)*(Data!$G$2:$G$26362))</f>
        <v>11180</v>
      </c>
      <c r="R101" s="45" cm="1">
        <f t="array" ref="R101">SUMPRODUCT((Data!$A$2:$A$26362=R$3)*(Data!$D$2:$D$26362=$A101)*(Data!$G$2:$G$26362))</f>
        <v>11016</v>
      </c>
      <c r="S101" s="45" cm="1">
        <f t="array" ref="S101">SUMPRODUCT((Data!$A$2:$A$26362=S$3)*(Data!$D$2:$D$26362=$A101)*(Data!$G$2:$G$26362))</f>
        <v>10973</v>
      </c>
      <c r="T101" s="45" cm="1">
        <f t="array" ref="T101">SUMPRODUCT((Data!$B$2:$B$26362=T$3)*(Data!$D$2:$D$26362=$A101)*(Data!$G$2:$G$26362))</f>
        <v>10882</v>
      </c>
      <c r="U101" s="45" cm="1">
        <f t="array" ref="U101">SUMPRODUCT((Data!$B$2:$B$26362=U$3)*(Data!$D$2:$D$26362=$A101)*(Data!$G$2:$G$26362))</f>
        <v>11863</v>
      </c>
      <c r="V101" s="45"/>
      <c r="W101" s="45"/>
      <c r="X101" s="45"/>
      <c r="Y101" s="45"/>
    </row>
    <row r="102" spans="1:25" x14ac:dyDescent="0.2">
      <c r="A102" s="45">
        <v>999</v>
      </c>
      <c r="B102" s="45" t="s">
        <v>113</v>
      </c>
      <c r="C102" s="45" t="s">
        <v>101</v>
      </c>
      <c r="D102" s="45"/>
      <c r="E102" s="50" t="s">
        <v>100</v>
      </c>
      <c r="F102" s="50" t="s">
        <v>100</v>
      </c>
      <c r="G102" s="50" t="s">
        <v>100</v>
      </c>
      <c r="H102" s="50" t="s">
        <v>100</v>
      </c>
      <c r="I102" s="50" t="s">
        <v>100</v>
      </c>
      <c r="J102" s="50" t="s">
        <v>100</v>
      </c>
      <c r="K102" s="50" t="s">
        <v>100</v>
      </c>
      <c r="L102" s="50" t="s">
        <v>100</v>
      </c>
      <c r="M102" s="50" t="s">
        <v>100</v>
      </c>
      <c r="N102" s="50" t="s">
        <v>100</v>
      </c>
      <c r="O102" s="50" t="s">
        <v>100</v>
      </c>
      <c r="P102" s="50" t="s">
        <v>100</v>
      </c>
      <c r="Q102" s="50" t="s">
        <v>100</v>
      </c>
      <c r="R102" s="50" t="s">
        <v>100</v>
      </c>
      <c r="S102" s="50" t="s">
        <v>100</v>
      </c>
      <c r="T102" s="50" t="s">
        <v>100</v>
      </c>
      <c r="U102" s="50" t="s">
        <v>100</v>
      </c>
      <c r="V102" s="45"/>
      <c r="W102" s="45"/>
      <c r="X102" s="45"/>
      <c r="Y102" s="45"/>
    </row>
    <row r="103" spans="1:25" x14ac:dyDescent="0.2">
      <c r="A103" s="45"/>
      <c r="B103" s="45"/>
      <c r="C103" s="45"/>
      <c r="D103" s="45" t="s">
        <v>133</v>
      </c>
      <c r="E103" s="45">
        <f>E78+E12+E5-E4</f>
        <v>0</v>
      </c>
      <c r="F103" s="45">
        <f t="shared" ref="F103:U103" si="50">F78+F12+F5-F4</f>
        <v>0</v>
      </c>
      <c r="G103" s="45">
        <f t="shared" si="50"/>
        <v>0</v>
      </c>
      <c r="H103" s="45">
        <f t="shared" si="50"/>
        <v>0</v>
      </c>
      <c r="I103" s="45">
        <f t="shared" si="50"/>
        <v>0</v>
      </c>
      <c r="J103" s="45">
        <f t="shared" si="50"/>
        <v>0</v>
      </c>
      <c r="K103" s="45">
        <f t="shared" si="50"/>
        <v>0</v>
      </c>
      <c r="L103" s="45">
        <f t="shared" si="50"/>
        <v>0</v>
      </c>
      <c r="M103" s="45">
        <f t="shared" si="50"/>
        <v>0</v>
      </c>
      <c r="N103" s="45">
        <f t="shared" si="50"/>
        <v>0</v>
      </c>
      <c r="O103" s="45">
        <f t="shared" si="50"/>
        <v>0</v>
      </c>
      <c r="P103" s="45">
        <f t="shared" si="50"/>
        <v>0</v>
      </c>
      <c r="Q103" s="45">
        <f t="shared" si="50"/>
        <v>0</v>
      </c>
      <c r="R103" s="45">
        <f t="shared" si="50"/>
        <v>0</v>
      </c>
      <c r="S103" s="45">
        <f t="shared" si="50"/>
        <v>0</v>
      </c>
      <c r="T103" s="45">
        <f t="shared" si="50"/>
        <v>0</v>
      </c>
      <c r="U103" s="45">
        <f t="shared" si="50"/>
        <v>0</v>
      </c>
      <c r="V103" s="45"/>
      <c r="W103" s="45"/>
      <c r="X103" s="45"/>
      <c r="Y103" s="45"/>
    </row>
    <row r="104" spans="1:25" ht="15.75" x14ac:dyDescent="0.25">
      <c r="A104" s="45"/>
      <c r="B104" s="46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</row>
    <row r="105" spans="1:25" ht="30" customHeight="1" x14ac:dyDescent="0.2">
      <c r="A105" s="45"/>
      <c r="B105" s="56"/>
      <c r="C105" s="56"/>
      <c r="D105" s="56"/>
      <c r="E105" s="56"/>
      <c r="F105" s="56"/>
      <c r="G105" s="56"/>
      <c r="H105" s="56"/>
      <c r="I105" s="56"/>
      <c r="J105" s="56"/>
      <c r="K105" s="48"/>
      <c r="L105" s="48"/>
      <c r="M105" s="48"/>
      <c r="N105" s="48"/>
      <c r="O105" s="48"/>
      <c r="P105" s="48"/>
      <c r="Q105" s="48"/>
      <c r="R105" s="48"/>
      <c r="S105" s="48"/>
      <c r="T105" s="45"/>
      <c r="U105" s="45"/>
      <c r="V105" s="45"/>
      <c r="W105" s="45"/>
      <c r="X105" s="45"/>
      <c r="Y105" s="45"/>
    </row>
    <row r="106" spans="1:25" ht="62.45" customHeight="1" x14ac:dyDescent="0.2">
      <c r="A106" s="45"/>
      <c r="B106" s="45"/>
      <c r="C106" s="45"/>
      <c r="D106" s="45"/>
      <c r="E106" s="45"/>
      <c r="F106" s="55" t="str">
        <f>_xlfn.CONCAT("Year ending ", config!$B$5, " ", config!$B$6-10)</f>
        <v>Year ending December 2015</v>
      </c>
      <c r="G106" s="55" t="str">
        <f>_xlfn.CONCAT("Year ending ", config!$B$5, " ", config!$B$6-5)</f>
        <v>Year ending December 2020</v>
      </c>
      <c r="H106" s="55" t="str">
        <f>_xlfn.CONCAT("Year ending ", config!$B$5, " ", config!$B$6-1)</f>
        <v>Year ending December 2024</v>
      </c>
      <c r="I106" s="55" t="str">
        <f>_xlfn.CONCAT("Year ending ", config!$B$5, " ", config!$B$6)</f>
        <v>Year ending December 2025</v>
      </c>
      <c r="J106" s="45"/>
      <c r="K106" s="49" t="s">
        <v>118</v>
      </c>
      <c r="L106" s="49" t="s">
        <v>119</v>
      </c>
      <c r="M106" s="49" t="s">
        <v>120</v>
      </c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</row>
    <row r="107" spans="1:25" ht="15.75" x14ac:dyDescent="0.25">
      <c r="A107" s="45"/>
      <c r="B107" s="46" t="str">
        <f>B4</f>
        <v>Total</v>
      </c>
      <c r="C107" s="45"/>
      <c r="D107" s="45"/>
      <c r="E107" s="45"/>
      <c r="F107" s="45" cm="1">
        <f t="array" ref="F107">SUMPRODUCT((Data!$B$2:$B$16362=$F$106)*(Data!$G$2:$G$16362))</f>
        <v>211032</v>
      </c>
      <c r="G107" s="45" cm="1">
        <f t="array" ref="G107">SUMPRODUCT((Data!$B$2:$B$16362=$G$106)*(Data!$G$2:$G$16362))</f>
        <v>220427</v>
      </c>
      <c r="H107" s="45" cm="1">
        <f t="array" ref="H107">SUMPRODUCT((Data!$B$2:$B$16362=$H$106)*(Data!$G$2:$G$16362))</f>
        <v>252449</v>
      </c>
      <c r="I107" s="45" cm="1">
        <f t="array" ref="I107">SUMPRODUCT((Data!$B$2:$B$16362=$I$106)*(Data!$G$2:$G$16362))</f>
        <v>252162</v>
      </c>
      <c r="J107" s="45"/>
      <c r="K107" s="46">
        <f>IF((I107/F107)-1&gt;10,ROUND((I107/F107)-1,2),ROUND((I107/F107)-1,3))</f>
        <v>0.19500000000000001</v>
      </c>
      <c r="L107" s="46">
        <f>IF((I107/G107)-1&gt;10,ROUND((I107/G107)-1,2),ROUND((I107/G107)-1,3))</f>
        <v>0.14399999999999999</v>
      </c>
      <c r="M107" s="57">
        <f>IF((I107/H107)-1&gt;10,ROUND((I107/H107)-1,2),ROUND((I107/H107)-1,3))</f>
        <v>-1E-3</v>
      </c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</row>
    <row r="108" spans="1:25" ht="15.75" x14ac:dyDescent="0.25">
      <c r="A108" s="45"/>
      <c r="B108" s="46" t="s">
        <v>33</v>
      </c>
      <c r="C108" s="46" t="s">
        <v>97</v>
      </c>
      <c r="D108" s="45"/>
      <c r="E108" s="45"/>
      <c r="F108" s="45" cm="1">
        <f t="array" ref="F108">SUMPRODUCT((Data!$B$2:$B$16362=$F$106)*(Data!$F$2:$F$16362=$B108:$C108)*(Data!$G$2:$G$16362))</f>
        <v>6764</v>
      </c>
      <c r="G108" s="45" cm="1">
        <f t="array" ref="G108">SUMPRODUCT((Data!$B$2:$B$16362=$G$106)*(Data!$F$2:$F$16362=$B108:$C108)*(Data!$G$2:$G$16362))</f>
        <v>5282</v>
      </c>
      <c r="H108" s="45" cm="1">
        <f t="array" ref="H108">SUMPRODUCT((Data!$B$2:$B$16362=$H$106)*(Data!$F$2:$F$16362=$B108:$C108)*(Data!$G$2:$G$16362))</f>
        <v>5885</v>
      </c>
      <c r="I108" s="45" cm="1">
        <f t="array" ref="I108">SUMPRODUCT((Data!$B$2:$B$16362=$I$106)*(Data!$F$2:$F$16362=$B108:$C108)*(Data!$G$2:$G$16362))</f>
        <v>5707</v>
      </c>
      <c r="J108" s="58"/>
      <c r="K108" s="46">
        <f t="shared" ref="K108:K171" si="51">IF((I108/F108)-1&gt;10,ROUND((I108/F108)-1,2),ROUND((I108/F108)-1,3))</f>
        <v>-0.156</v>
      </c>
      <c r="L108" s="46">
        <f t="shared" ref="L108:L171" si="52">IF((I108/G108)-1&gt;10,ROUND((I108/G108)-1,2),ROUND((I108/G108)-1,3))</f>
        <v>0.08</v>
      </c>
      <c r="M108" s="57">
        <f t="shared" ref="M108:M171" si="53">IF((I108/H108)-1&gt;10,ROUND((I108/H108)-1,2),ROUND((I108/H108)-1,3))</f>
        <v>-0.03</v>
      </c>
      <c r="N108" s="48"/>
      <c r="O108" s="48"/>
      <c r="P108" s="48"/>
      <c r="Q108" s="48"/>
      <c r="R108" s="48"/>
      <c r="S108" s="48"/>
      <c r="T108" s="45"/>
      <c r="U108" s="45"/>
      <c r="V108" s="45"/>
      <c r="W108" s="45"/>
      <c r="X108" s="45"/>
      <c r="Y108" s="45"/>
    </row>
    <row r="109" spans="1:25" ht="15.75" x14ac:dyDescent="0.25">
      <c r="A109" s="45">
        <v>10</v>
      </c>
      <c r="B109" s="45" t="s">
        <v>98</v>
      </c>
      <c r="C109" s="45" t="s">
        <v>32</v>
      </c>
      <c r="D109" s="45"/>
      <c r="E109" s="45"/>
      <c r="F109" s="45" cm="1">
        <f t="array" ref="F109">SUMPRODUCT((Data!$B$2:$B$16362=$F$106)*(Data!$D$2:$D$16362=$A109)*(Data!$G$2:$G$16362))</f>
        <v>2654</v>
      </c>
      <c r="G109" s="45" cm="1">
        <f t="array" ref="G109">SUMPRODUCT((Data!$B$2:$B$16362=$G$106)*(Data!$D$2:$D$16362=$A109)*(Data!$G$2:$G$16362))</f>
        <v>1983</v>
      </c>
      <c r="H109" s="45" cm="1">
        <f t="array" ref="H109">SUMPRODUCT((Data!$B$2:$B$16362=$H$106)*(Data!$D$2:$D$16362=$A109)*(Data!$G$2:$G$16362))</f>
        <v>1972</v>
      </c>
      <c r="I109" s="45" cm="1">
        <f t="array" ref="I109">SUMPRODUCT((Data!$B$2:$B$16362=$I$106)*(Data!$D$2:$D$16362=$A109)*(Data!$G$2:$G$16362))</f>
        <v>2020</v>
      </c>
      <c r="J109" s="55"/>
      <c r="K109" s="46">
        <f t="shared" si="51"/>
        <v>-0.23899999999999999</v>
      </c>
      <c r="L109" s="46">
        <f t="shared" si="52"/>
        <v>1.9E-2</v>
      </c>
      <c r="M109" s="57">
        <f t="shared" si="53"/>
        <v>2.4E-2</v>
      </c>
      <c r="N109" s="48"/>
      <c r="O109" s="48"/>
      <c r="P109" s="48"/>
      <c r="Q109" s="48"/>
      <c r="R109" s="48"/>
      <c r="S109" s="48"/>
      <c r="T109" s="45"/>
      <c r="U109" s="45"/>
      <c r="V109" s="45"/>
      <c r="W109" s="45"/>
      <c r="X109" s="45"/>
      <c r="Y109" s="45"/>
    </row>
    <row r="110" spans="1:25" ht="15.75" x14ac:dyDescent="0.25">
      <c r="A110" s="45">
        <v>11</v>
      </c>
      <c r="B110" s="45" t="s">
        <v>98</v>
      </c>
      <c r="C110" s="45" t="s">
        <v>34</v>
      </c>
      <c r="D110" s="45"/>
      <c r="E110" s="45"/>
      <c r="F110" s="45" cm="1">
        <f t="array" ref="F110">SUMPRODUCT((Data!$B$2:$B$16362=$F$106)*(Data!$D$2:$D$16362=$A110)*(Data!$G$2:$G$16362))</f>
        <v>1264</v>
      </c>
      <c r="G110" s="45" cm="1">
        <f t="array" ref="G110">SUMPRODUCT((Data!$B$2:$B$16362=$G$106)*(Data!$D$2:$D$16362=$A110)*(Data!$G$2:$G$16362))</f>
        <v>807</v>
      </c>
      <c r="H110" s="45" cm="1">
        <f t="array" ref="H110">SUMPRODUCT((Data!$B$2:$B$16362=$H$106)*(Data!$D$2:$D$16362=$A110)*(Data!$G$2:$G$16362))</f>
        <v>778</v>
      </c>
      <c r="I110" s="45" cm="1">
        <f t="array" ref="I110">SUMPRODUCT((Data!$B$2:$B$16362=$I$106)*(Data!$D$2:$D$16362=$A110)*(Data!$G$2:$G$16362))</f>
        <v>1027</v>
      </c>
      <c r="J110" s="55"/>
      <c r="K110" s="46">
        <f t="shared" si="51"/>
        <v>-0.188</v>
      </c>
      <c r="L110" s="46">
        <f t="shared" si="52"/>
        <v>0.27300000000000002</v>
      </c>
      <c r="M110" s="57">
        <f t="shared" si="53"/>
        <v>0.32</v>
      </c>
      <c r="N110" s="48"/>
      <c r="O110" s="48"/>
      <c r="P110" s="48"/>
      <c r="Q110" s="48"/>
      <c r="R110" s="48"/>
      <c r="S110" s="48"/>
      <c r="T110" s="45"/>
      <c r="U110" s="45"/>
      <c r="V110" s="45"/>
      <c r="W110" s="45"/>
      <c r="X110" s="45"/>
      <c r="Y110" s="45"/>
    </row>
    <row r="111" spans="1:25" ht="15.75" x14ac:dyDescent="0.25">
      <c r="A111" s="45">
        <v>13</v>
      </c>
      <c r="B111" s="45" t="s">
        <v>98</v>
      </c>
      <c r="C111" s="45" t="s">
        <v>99</v>
      </c>
      <c r="D111" s="45"/>
      <c r="E111" s="45"/>
      <c r="F111" s="45" cm="1">
        <f t="array" ref="F111">SUMPRODUCT((Data!$B$2:$B$16362=$F$106)*(Data!$D$2:$D$16362=$A111)*(Data!$G$2:$G$16362))</f>
        <v>2574</v>
      </c>
      <c r="G111" s="45" cm="1">
        <f t="array" ref="G111">SUMPRODUCT((Data!$B$2:$B$16362=$G$106)*(Data!$D$2:$D$16362=$A111)*(Data!$G$2:$G$16362))</f>
        <v>2208</v>
      </c>
      <c r="H111" s="45" cm="1">
        <f t="array" ref="H111">SUMPRODUCT((Data!$B$2:$B$16362=$H$106)*(Data!$D$2:$D$16362=$A111)*(Data!$G$2:$G$16362))</f>
        <v>2756</v>
      </c>
      <c r="I111" s="45" cm="1">
        <f t="array" ref="I111">SUMPRODUCT((Data!$B$2:$B$16362=$I$106)*(Data!$D$2:$D$16362=$A111)*(Data!$G$2:$G$16362))</f>
        <v>2268</v>
      </c>
      <c r="J111" s="45"/>
      <c r="K111" s="46">
        <f t="shared" si="51"/>
        <v>-0.11899999999999999</v>
      </c>
      <c r="L111" s="46">
        <f t="shared" si="52"/>
        <v>2.7E-2</v>
      </c>
      <c r="M111" s="57">
        <f t="shared" si="53"/>
        <v>-0.17699999999999999</v>
      </c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</row>
    <row r="112" spans="1:25" ht="15.75" x14ac:dyDescent="0.25">
      <c r="A112" s="45">
        <v>14</v>
      </c>
      <c r="B112" s="45" t="s">
        <v>98</v>
      </c>
      <c r="C112" s="45" t="s">
        <v>75</v>
      </c>
      <c r="D112" s="45"/>
      <c r="E112" s="45"/>
      <c r="F112" s="45" cm="1">
        <f t="array" ref="F112">SUMPRODUCT((Data!$B$2:$B$16362=$F$106)*(Data!$D$2:$D$16362=$A112)*(Data!$G$2:$G$16362))</f>
        <v>34</v>
      </c>
      <c r="G112" s="45" cm="1">
        <f t="array" ref="G112">SUMPRODUCT((Data!$B$2:$B$16362=$G$106)*(Data!$D$2:$D$16362=$A112)*(Data!$G$2:$G$16362))</f>
        <v>64</v>
      </c>
      <c r="H112" s="45" cm="1">
        <f t="array" ref="H112">SUMPRODUCT((Data!$B$2:$B$16362=$H$106)*(Data!$D$2:$D$16362=$A112)*(Data!$G$2:$G$16362))</f>
        <v>42</v>
      </c>
      <c r="I112" s="45" cm="1">
        <f t="array" ref="I112">SUMPRODUCT((Data!$B$2:$B$16362=$I$106)*(Data!$D$2:$D$16362=$A112)*(Data!$G$2:$G$16362))</f>
        <v>75</v>
      </c>
      <c r="J112" s="45"/>
      <c r="K112" s="46">
        <f t="shared" si="51"/>
        <v>1.206</v>
      </c>
      <c r="L112" s="46">
        <f t="shared" si="52"/>
        <v>0.17199999999999999</v>
      </c>
      <c r="M112" s="57">
        <f t="shared" si="53"/>
        <v>0.78600000000000003</v>
      </c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</row>
    <row r="113" spans="1:25" ht="15.75" x14ac:dyDescent="0.25">
      <c r="A113" s="45">
        <v>15</v>
      </c>
      <c r="B113" s="45" t="s">
        <v>98</v>
      </c>
      <c r="C113" s="45" t="s">
        <v>64</v>
      </c>
      <c r="D113" s="45"/>
      <c r="E113" s="45"/>
      <c r="F113" s="45" cm="1">
        <f t="array" ref="F113">SUMPRODUCT((Data!$B$2:$B$16362=$F$106)*(Data!$D$2:$D$16362=$A113)*(Data!$G$2:$G$16362))</f>
        <v>238</v>
      </c>
      <c r="G113" s="45" cm="1">
        <f t="array" ref="G113">SUMPRODUCT((Data!$B$2:$B$16362=$G$106)*(Data!$D$2:$D$16362=$A113)*(Data!$G$2:$G$16362))</f>
        <v>220</v>
      </c>
      <c r="H113" s="45" cm="1">
        <f t="array" ref="H113">SUMPRODUCT((Data!$B$2:$B$16362=$H$106)*(Data!$D$2:$D$16362=$A113)*(Data!$G$2:$G$16362))</f>
        <v>337</v>
      </c>
      <c r="I113" s="45" cm="1">
        <f t="array" ref="I113">SUMPRODUCT((Data!$B$2:$B$16362=$I$106)*(Data!$D$2:$D$16362=$A113)*(Data!$G$2:$G$16362))</f>
        <v>317</v>
      </c>
      <c r="J113" s="45"/>
      <c r="K113" s="46">
        <f t="shared" si="51"/>
        <v>0.33200000000000002</v>
      </c>
      <c r="L113" s="46">
        <f t="shared" si="52"/>
        <v>0.441</v>
      </c>
      <c r="M113" s="57">
        <f t="shared" si="53"/>
        <v>-5.8999999999999997E-2</v>
      </c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</row>
    <row r="114" spans="1:25" ht="15.75" x14ac:dyDescent="0.25">
      <c r="A114" s="45">
        <v>997</v>
      </c>
      <c r="B114" s="45" t="s">
        <v>98</v>
      </c>
      <c r="C114" s="45" t="s">
        <v>101</v>
      </c>
      <c r="D114" s="45"/>
      <c r="E114" s="45"/>
      <c r="F114" s="45" cm="1">
        <f t="array" ref="F114">SUMPRODUCT((Data!$B$2:$B$16362=$F$106)*(Data!$D$2:$D$16362=$A114)*(Data!$G$2:$G$16362))</f>
        <v>0</v>
      </c>
      <c r="G114" s="45" cm="1">
        <f t="array" ref="G114">SUMPRODUCT((Data!$B$2:$B$16362=$G$106)*(Data!$D$2:$D$16362=$A114)*(Data!$G$2:$G$16362))</f>
        <v>0</v>
      </c>
      <c r="H114" s="45" cm="1">
        <f t="array" ref="H114">SUMPRODUCT((Data!$B$2:$B$16362=$H$106)*(Data!$D$2:$D$16362=$A114)*(Data!$G$2:$G$16362))</f>
        <v>0</v>
      </c>
      <c r="I114" s="45" cm="1">
        <f t="array" ref="I114">SUMPRODUCT((Data!$B$2:$B$16362=$I$106)*(Data!$D$2:$D$16362=$A114)*(Data!$G$2:$G$16362))</f>
        <v>0</v>
      </c>
      <c r="J114" s="45"/>
      <c r="K114" s="46" t="e">
        <f t="shared" si="51"/>
        <v>#DIV/0!</v>
      </c>
      <c r="L114" s="46" t="e">
        <f t="shared" si="52"/>
        <v>#DIV/0!</v>
      </c>
      <c r="M114" s="57" t="e">
        <f t="shared" si="53"/>
        <v>#DIV/0!</v>
      </c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</row>
    <row r="115" spans="1:25" ht="15.75" x14ac:dyDescent="0.25">
      <c r="A115" s="45"/>
      <c r="B115" s="46" t="s">
        <v>36</v>
      </c>
      <c r="C115" s="46" t="s">
        <v>97</v>
      </c>
      <c r="D115" s="45"/>
      <c r="E115" s="45"/>
      <c r="F115" s="45" cm="1">
        <f t="array" ref="F115">SUMPRODUCT((Data!$B$2:$B$16362=$F$106)*(Data!$F$2:$F$16362=$B115:$C115)*(Data!$G$2:$G$16362))</f>
        <v>140031</v>
      </c>
      <c r="G115" s="45" cm="1">
        <f t="array" ref="G115">SUMPRODUCT((Data!$B$2:$B$16362=$G$106)*(Data!$F$2:$F$16362=$B115:$C115)*(Data!$G$2:$G$16362))</f>
        <v>143675</v>
      </c>
      <c r="H115" s="45" cm="1">
        <f t="array" ref="H115">SUMPRODUCT((Data!$B$2:$B$16362=$H$106)*(Data!$F$2:$F$16362=$B115:$C115)*(Data!$G$2:$G$16362))</f>
        <v>180154</v>
      </c>
      <c r="I115" s="45" cm="1">
        <f t="array" ref="I115">SUMPRODUCT((Data!$B$2:$B$16362=$I$106)*(Data!$F$2:$F$16362=$B115:$C115)*(Data!$G$2:$G$16362))</f>
        <v>169153</v>
      </c>
      <c r="J115" s="45"/>
      <c r="K115" s="46">
        <f t="shared" si="51"/>
        <v>0.20799999999999999</v>
      </c>
      <c r="L115" s="46">
        <f t="shared" si="52"/>
        <v>0.17699999999999999</v>
      </c>
      <c r="M115" s="57">
        <f t="shared" si="53"/>
        <v>-6.0999999999999999E-2</v>
      </c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</row>
    <row r="116" spans="1:25" ht="15.75" x14ac:dyDescent="0.25">
      <c r="A116" s="45"/>
      <c r="B116" s="45" t="s">
        <v>102</v>
      </c>
      <c r="C116" s="45" t="s">
        <v>103</v>
      </c>
      <c r="D116" s="45" t="s">
        <v>97</v>
      </c>
      <c r="E116" s="45"/>
      <c r="F116" s="45">
        <f>SUM(F117:F121)</f>
        <v>59328</v>
      </c>
      <c r="G116" s="45">
        <f t="shared" ref="G116:I116" si="54">SUM(G117:G121)</f>
        <v>65661</v>
      </c>
      <c r="H116" s="45">
        <f t="shared" si="54"/>
        <v>86370</v>
      </c>
      <c r="I116" s="45">
        <f t="shared" si="54"/>
        <v>83149</v>
      </c>
      <c r="J116" s="45"/>
      <c r="K116" s="46">
        <f t="shared" si="51"/>
        <v>0.40200000000000002</v>
      </c>
      <c r="L116" s="46">
        <f t="shared" si="52"/>
        <v>0.26600000000000001</v>
      </c>
      <c r="M116" s="57">
        <f t="shared" si="53"/>
        <v>-3.6999999999999998E-2</v>
      </c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</row>
    <row r="117" spans="1:25" ht="15.75" x14ac:dyDescent="0.25">
      <c r="A117" s="45">
        <v>20</v>
      </c>
      <c r="B117" s="45" t="s">
        <v>102</v>
      </c>
      <c r="C117" s="45" t="s">
        <v>103</v>
      </c>
      <c r="D117" s="45" t="s">
        <v>35</v>
      </c>
      <c r="E117" s="45"/>
      <c r="F117" s="45" cm="1">
        <f t="array" ref="F117">SUMPRODUCT((Data!$B$2:$B$16362=$F$106)*(Data!$D$2:$D$16362=$A117)*(Data!$G$2:$G$16362))</f>
        <v>12674</v>
      </c>
      <c r="G117" s="45" cm="1">
        <f t="array" ref="G117">SUMPRODUCT((Data!$B$2:$B$16362=$G$106)*(Data!$D$2:$D$16362=$A117)*(Data!$G$2:$G$16362))</f>
        <v>11910</v>
      </c>
      <c r="H117" s="45" cm="1">
        <f t="array" ref="H117">SUMPRODUCT((Data!$B$2:$B$16362=$H$106)*(Data!$D$2:$D$16362=$A117)*(Data!$G$2:$G$16362))</f>
        <v>14714</v>
      </c>
      <c r="I117" s="45" cm="1">
        <f t="array" ref="I117">SUMPRODUCT((Data!$B$2:$B$16362=$I$106)*(Data!$D$2:$D$16362=$A117)*(Data!$G$2:$G$16362))</f>
        <v>13598</v>
      </c>
      <c r="J117" s="49"/>
      <c r="K117" s="46">
        <f t="shared" si="51"/>
        <v>7.2999999999999995E-2</v>
      </c>
      <c r="L117" s="46">
        <f t="shared" si="52"/>
        <v>0.14199999999999999</v>
      </c>
      <c r="M117" s="57">
        <f t="shared" si="53"/>
        <v>-7.5999999999999998E-2</v>
      </c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</row>
    <row r="118" spans="1:25" ht="15.75" x14ac:dyDescent="0.25">
      <c r="A118" s="45">
        <v>21</v>
      </c>
      <c r="B118" s="45" t="s">
        <v>102</v>
      </c>
      <c r="C118" s="45" t="s">
        <v>103</v>
      </c>
      <c r="D118" s="45" t="s">
        <v>37</v>
      </c>
      <c r="E118" s="45"/>
      <c r="F118" s="45" cm="1">
        <f t="array" ref="F118">SUMPRODUCT((Data!$B$2:$B$16362=$F$106)*(Data!$D$2:$D$16362=$A118)*(Data!$G$2:$G$16362))</f>
        <v>7023</v>
      </c>
      <c r="G118" s="45" cm="1">
        <f t="array" ref="G118">SUMPRODUCT((Data!$B$2:$B$16362=$G$106)*(Data!$D$2:$D$16362=$A118)*(Data!$G$2:$G$16362))</f>
        <v>9255</v>
      </c>
      <c r="H118" s="45" cm="1">
        <f t="array" ref="H118">SUMPRODUCT((Data!$B$2:$B$16362=$H$106)*(Data!$D$2:$D$16362=$A118)*(Data!$G$2:$G$16362))</f>
        <v>12617</v>
      </c>
      <c r="I118" s="45" cm="1">
        <f t="array" ref="I118">SUMPRODUCT((Data!$B$2:$B$16362=$I$106)*(Data!$D$2:$D$16362=$A118)*(Data!$G$2:$G$16362))</f>
        <v>11502</v>
      </c>
      <c r="J118" s="49"/>
      <c r="K118" s="46">
        <f t="shared" si="51"/>
        <v>0.63800000000000001</v>
      </c>
      <c r="L118" s="46">
        <f t="shared" si="52"/>
        <v>0.24299999999999999</v>
      </c>
      <c r="M118" s="57">
        <f t="shared" si="53"/>
        <v>-8.7999999999999995E-2</v>
      </c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</row>
    <row r="119" spans="1:25" ht="15.75" x14ac:dyDescent="0.25">
      <c r="A119" s="45">
        <v>22</v>
      </c>
      <c r="B119" s="45" t="s">
        <v>102</v>
      </c>
      <c r="C119" s="45" t="s">
        <v>103</v>
      </c>
      <c r="D119" s="45" t="s">
        <v>38</v>
      </c>
      <c r="E119" s="45"/>
      <c r="F119" s="45" cm="1">
        <f t="array" ref="F119">SUMPRODUCT((Data!$B$2:$B$16362=$F$106)*(Data!$D$2:$D$16362=$A119)*(Data!$G$2:$G$16362))</f>
        <v>3280</v>
      </c>
      <c r="G119" s="45" cm="1">
        <f t="array" ref="G119">SUMPRODUCT((Data!$B$2:$B$16362=$G$106)*(Data!$D$2:$D$16362=$A119)*(Data!$G$2:$G$16362))</f>
        <v>4986</v>
      </c>
      <c r="H119" s="45" cm="1">
        <f t="array" ref="H119">SUMPRODUCT((Data!$B$2:$B$16362=$H$106)*(Data!$D$2:$D$16362=$A119)*(Data!$G$2:$G$16362))</f>
        <v>8523</v>
      </c>
      <c r="I119" s="45" cm="1">
        <f t="array" ref="I119">SUMPRODUCT((Data!$B$2:$B$16362=$I$106)*(Data!$D$2:$D$16362=$A119)*(Data!$G$2:$G$16362))</f>
        <v>8292</v>
      </c>
      <c r="J119" s="45"/>
      <c r="K119" s="46">
        <f t="shared" si="51"/>
        <v>1.528</v>
      </c>
      <c r="L119" s="46">
        <f t="shared" si="52"/>
        <v>0.66300000000000003</v>
      </c>
      <c r="M119" s="57">
        <f t="shared" si="53"/>
        <v>-2.7E-2</v>
      </c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</row>
    <row r="120" spans="1:25" ht="15.75" x14ac:dyDescent="0.25">
      <c r="A120" s="45">
        <v>23</v>
      </c>
      <c r="B120" s="45" t="s">
        <v>102</v>
      </c>
      <c r="C120" s="45" t="s">
        <v>103</v>
      </c>
      <c r="D120" s="45" t="s">
        <v>39</v>
      </c>
      <c r="E120" s="45"/>
      <c r="F120" s="45" cm="1">
        <f t="array" ref="F120">SUMPRODUCT((Data!$B$2:$B$16362=$F$106)*(Data!$D$2:$D$16362=$A120)*(Data!$G$2:$G$16362))</f>
        <v>32928</v>
      </c>
      <c r="G120" s="45" cm="1">
        <f t="array" ref="G120">SUMPRODUCT((Data!$B$2:$B$16362=$G$106)*(Data!$D$2:$D$16362=$A120)*(Data!$G$2:$G$16362))</f>
        <v>36126</v>
      </c>
      <c r="H120" s="45" cm="1">
        <f t="array" ref="H120">SUMPRODUCT((Data!$B$2:$B$16362=$H$106)*(Data!$D$2:$D$16362=$A120)*(Data!$G$2:$G$16362))</f>
        <v>45819</v>
      </c>
      <c r="I120" s="45" cm="1">
        <f t="array" ref="I120">SUMPRODUCT((Data!$B$2:$B$16362=$I$106)*(Data!$D$2:$D$16362=$A120)*(Data!$G$2:$G$16362))</f>
        <v>45223</v>
      </c>
      <c r="J120" s="45"/>
      <c r="K120" s="46">
        <f t="shared" si="51"/>
        <v>0.373</v>
      </c>
      <c r="L120" s="46">
        <f t="shared" si="52"/>
        <v>0.252</v>
      </c>
      <c r="M120" s="57">
        <f t="shared" si="53"/>
        <v>-1.2999999999999999E-2</v>
      </c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</row>
    <row r="121" spans="1:25" ht="15.75" x14ac:dyDescent="0.25">
      <c r="A121" s="45">
        <v>24</v>
      </c>
      <c r="B121" s="45" t="s">
        <v>102</v>
      </c>
      <c r="C121" s="45" t="s">
        <v>103</v>
      </c>
      <c r="D121" s="45" t="s">
        <v>64</v>
      </c>
      <c r="E121" s="45"/>
      <c r="F121" s="45" cm="1">
        <f t="array" ref="F121">SUMPRODUCT((Data!$B$2:$B$16362=$F$106)*(Data!$D$2:$D$16362=$A121)*(Data!$G$2:$G$16362))</f>
        <v>3423</v>
      </c>
      <c r="G121" s="45" cm="1">
        <f t="array" ref="G121">SUMPRODUCT((Data!$B$2:$B$16362=$G$106)*(Data!$D$2:$D$16362=$A121)*(Data!$G$2:$G$16362))</f>
        <v>3384</v>
      </c>
      <c r="H121" s="45" cm="1">
        <f t="array" ref="H121">SUMPRODUCT((Data!$B$2:$B$16362=$H$106)*(Data!$D$2:$D$16362=$A121)*(Data!$G$2:$G$16362))</f>
        <v>4697</v>
      </c>
      <c r="I121" s="45" cm="1">
        <f t="array" ref="I121">SUMPRODUCT((Data!$B$2:$B$16362=$I$106)*(Data!$D$2:$D$16362=$A121)*(Data!$G$2:$G$16362))</f>
        <v>4534</v>
      </c>
      <c r="J121" s="45"/>
      <c r="K121" s="46">
        <f t="shared" si="51"/>
        <v>0.32500000000000001</v>
      </c>
      <c r="L121" s="46">
        <f t="shared" si="52"/>
        <v>0.34</v>
      </c>
      <c r="M121" s="57">
        <f t="shared" si="53"/>
        <v>-3.5000000000000003E-2</v>
      </c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</row>
    <row r="122" spans="1:25" ht="15.75" x14ac:dyDescent="0.25">
      <c r="A122" s="45"/>
      <c r="B122" s="45" t="s">
        <v>102</v>
      </c>
      <c r="C122" s="45" t="s">
        <v>104</v>
      </c>
      <c r="D122" s="45" t="s">
        <v>97</v>
      </c>
      <c r="E122" s="45"/>
      <c r="F122" s="45">
        <f>SUM(F123:F124)</f>
        <v>145</v>
      </c>
      <c r="G122" s="45">
        <f t="shared" ref="G122:I122" si="55">SUM(G123:G124)</f>
        <v>188</v>
      </c>
      <c r="H122" s="45">
        <f t="shared" si="55"/>
        <v>185</v>
      </c>
      <c r="I122" s="45">
        <f t="shared" si="55"/>
        <v>143</v>
      </c>
      <c r="J122" s="45"/>
      <c r="K122" s="46">
        <f t="shared" si="51"/>
        <v>-1.4E-2</v>
      </c>
      <c r="L122" s="46">
        <f t="shared" si="52"/>
        <v>-0.23899999999999999</v>
      </c>
      <c r="M122" s="57">
        <f t="shared" si="53"/>
        <v>-0.22700000000000001</v>
      </c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</row>
    <row r="123" spans="1:25" ht="15.75" x14ac:dyDescent="0.25">
      <c r="A123" s="45">
        <v>25</v>
      </c>
      <c r="B123" s="45" t="s">
        <v>102</v>
      </c>
      <c r="C123" s="45" t="s">
        <v>104</v>
      </c>
      <c r="D123" s="45" t="s">
        <v>35</v>
      </c>
      <c r="E123" s="45"/>
      <c r="F123" s="45" cm="1">
        <f t="array" ref="F123">SUMPRODUCT((Data!$B$2:$B$16362=$F$106)*(Data!$D$2:$D$16362=$A123)*(Data!$G$2:$G$16362))</f>
        <v>115</v>
      </c>
      <c r="G123" s="45" cm="1">
        <f t="array" ref="G123">SUMPRODUCT((Data!$B$2:$B$16362=$G$106)*(Data!$D$2:$D$16362=$A123)*(Data!$G$2:$G$16362))</f>
        <v>150</v>
      </c>
      <c r="H123" s="45" cm="1">
        <f t="array" ref="H123">SUMPRODUCT((Data!$B$2:$B$16362=$H$106)*(Data!$D$2:$D$16362=$A123)*(Data!$G$2:$G$16362))</f>
        <v>132</v>
      </c>
      <c r="I123" s="45" cm="1">
        <f t="array" ref="I123">SUMPRODUCT((Data!$B$2:$B$16362=$I$106)*(Data!$D$2:$D$16362=$A123)*(Data!$G$2:$G$16362))</f>
        <v>98</v>
      </c>
      <c r="J123" s="45"/>
      <c r="K123" s="46">
        <f t="shared" si="51"/>
        <v>-0.14799999999999999</v>
      </c>
      <c r="L123" s="46">
        <f t="shared" si="52"/>
        <v>-0.34699999999999998</v>
      </c>
      <c r="M123" s="57">
        <f t="shared" si="53"/>
        <v>-0.25800000000000001</v>
      </c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</row>
    <row r="124" spans="1:25" ht="15.75" x14ac:dyDescent="0.25">
      <c r="A124" s="45">
        <v>26</v>
      </c>
      <c r="B124" s="45" t="s">
        <v>102</v>
      </c>
      <c r="C124" s="45" t="s">
        <v>104</v>
      </c>
      <c r="D124" s="45" t="s">
        <v>64</v>
      </c>
      <c r="E124" s="45"/>
      <c r="F124" s="45" cm="1">
        <f t="array" ref="F124">SUMPRODUCT((Data!$B$2:$B$16362=$F$106)*(Data!$D$2:$D$16362=$A124)*(Data!$G$2:$G$16362))</f>
        <v>30</v>
      </c>
      <c r="G124" s="45" cm="1">
        <f t="array" ref="G124">SUMPRODUCT((Data!$B$2:$B$16362=$G$106)*(Data!$D$2:$D$16362=$A124)*(Data!$G$2:$G$16362))</f>
        <v>38</v>
      </c>
      <c r="H124" s="45" cm="1">
        <f t="array" ref="H124">SUMPRODUCT((Data!$B$2:$B$16362=$H$106)*(Data!$D$2:$D$16362=$A124)*(Data!$G$2:$G$16362))</f>
        <v>53</v>
      </c>
      <c r="I124" s="45" cm="1">
        <f t="array" ref="I124">SUMPRODUCT((Data!$B$2:$B$16362=$I$106)*(Data!$D$2:$D$16362=$A124)*(Data!$G$2:$G$16362))</f>
        <v>45</v>
      </c>
      <c r="J124" s="45"/>
      <c r="K124" s="46">
        <f t="shared" si="51"/>
        <v>0.5</v>
      </c>
      <c r="L124" s="46">
        <f t="shared" si="52"/>
        <v>0.184</v>
      </c>
      <c r="M124" s="57">
        <f t="shared" si="53"/>
        <v>-0.151</v>
      </c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</row>
    <row r="125" spans="1:25" ht="15.75" x14ac:dyDescent="0.25">
      <c r="A125" s="45"/>
      <c r="B125" s="45" t="s">
        <v>102</v>
      </c>
      <c r="C125" s="45" t="s">
        <v>105</v>
      </c>
      <c r="D125" s="45" t="s">
        <v>97</v>
      </c>
      <c r="E125" s="45"/>
      <c r="F125" s="45">
        <f>SUM(F126:F127)</f>
        <v>27593</v>
      </c>
      <c r="G125" s="45">
        <f t="shared" ref="G125:I125" si="56">SUM(G126:G127)</f>
        <v>27306</v>
      </c>
      <c r="H125" s="45">
        <f t="shared" si="56"/>
        <v>32965</v>
      </c>
      <c r="I125" s="45">
        <f t="shared" si="56"/>
        <v>30576</v>
      </c>
      <c r="J125" s="45"/>
      <c r="K125" s="46">
        <f t="shared" si="51"/>
        <v>0.108</v>
      </c>
      <c r="L125" s="46">
        <f t="shared" si="52"/>
        <v>0.12</v>
      </c>
      <c r="M125" s="57">
        <f t="shared" si="53"/>
        <v>-7.1999999999999995E-2</v>
      </c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</row>
    <row r="126" spans="1:25" ht="15.75" x14ac:dyDescent="0.25">
      <c r="A126" s="45">
        <v>30</v>
      </c>
      <c r="B126" s="45" t="s">
        <v>102</v>
      </c>
      <c r="C126" s="45" t="s">
        <v>105</v>
      </c>
      <c r="D126" s="45" t="s">
        <v>40</v>
      </c>
      <c r="E126" s="45"/>
      <c r="F126" s="45" cm="1">
        <f t="array" ref="F126">SUMPRODUCT((Data!$B$2:$B$16362=$F$106)*(Data!$D$2:$D$16362=$A126)*(Data!$G$2:$G$16362))</f>
        <v>1311</v>
      </c>
      <c r="G126" s="45" cm="1">
        <f t="array" ref="G126">SUMPRODUCT((Data!$B$2:$B$16362=$G$106)*(Data!$D$2:$D$16362=$A126)*(Data!$G$2:$G$16362))</f>
        <v>1481</v>
      </c>
      <c r="H126" s="45" cm="1">
        <f t="array" ref="H126">SUMPRODUCT((Data!$B$2:$B$16362=$H$106)*(Data!$D$2:$D$16362=$A126)*(Data!$G$2:$G$16362))</f>
        <v>1995</v>
      </c>
      <c r="I126" s="45" cm="1">
        <f t="array" ref="I126">SUMPRODUCT((Data!$B$2:$B$16362=$I$106)*(Data!$D$2:$D$16362=$A126)*(Data!$G$2:$G$16362))</f>
        <v>1805</v>
      </c>
      <c r="J126" s="45"/>
      <c r="K126" s="46">
        <f t="shared" si="51"/>
        <v>0.377</v>
      </c>
      <c r="L126" s="46">
        <f t="shared" si="52"/>
        <v>0.219</v>
      </c>
      <c r="M126" s="57">
        <f t="shared" si="53"/>
        <v>-9.5000000000000001E-2</v>
      </c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</row>
    <row r="127" spans="1:25" ht="15.75" x14ac:dyDescent="0.25">
      <c r="A127" s="45">
        <v>31</v>
      </c>
      <c r="B127" s="45" t="s">
        <v>102</v>
      </c>
      <c r="C127" s="45" t="s">
        <v>105</v>
      </c>
      <c r="D127" s="45" t="s">
        <v>41</v>
      </c>
      <c r="E127" s="45"/>
      <c r="F127" s="45" cm="1">
        <f t="array" ref="F127">SUMPRODUCT((Data!$B$2:$B$16362=$F$106)*(Data!$D$2:$D$16362=$A127)*(Data!$G$2:$G$16362))</f>
        <v>26282</v>
      </c>
      <c r="G127" s="45" cm="1">
        <f t="array" ref="G127">SUMPRODUCT((Data!$B$2:$B$16362=$G$106)*(Data!$D$2:$D$16362=$A127)*(Data!$G$2:$G$16362))</f>
        <v>25825</v>
      </c>
      <c r="H127" s="45" cm="1">
        <f t="array" ref="H127">SUMPRODUCT((Data!$B$2:$B$16362=$H$106)*(Data!$D$2:$D$16362=$A127)*(Data!$G$2:$G$16362))</f>
        <v>30970</v>
      </c>
      <c r="I127" s="45" cm="1">
        <f t="array" ref="I127">SUMPRODUCT((Data!$B$2:$B$16362=$I$106)*(Data!$D$2:$D$16362=$A127)*(Data!$G$2:$G$16362))</f>
        <v>28771</v>
      </c>
      <c r="J127" s="45"/>
      <c r="K127" s="46">
        <f t="shared" si="51"/>
        <v>9.5000000000000001E-2</v>
      </c>
      <c r="L127" s="46">
        <f t="shared" si="52"/>
        <v>0.114</v>
      </c>
      <c r="M127" s="57">
        <f t="shared" si="53"/>
        <v>-7.0999999999999994E-2</v>
      </c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</row>
    <row r="128" spans="1:25" ht="15.75" x14ac:dyDescent="0.25">
      <c r="A128" s="45">
        <v>32</v>
      </c>
      <c r="B128" s="45" t="s">
        <v>102</v>
      </c>
      <c r="C128" s="45" t="s">
        <v>105</v>
      </c>
      <c r="D128" s="45" t="s">
        <v>42</v>
      </c>
      <c r="E128" s="45"/>
      <c r="F128" s="45" cm="1">
        <f t="array" ref="F128">SUMPRODUCT((Data!$B$2:$B$16362=$F$106)*(Data!$D$2:$D$16362=$A128)*(Data!$G$2:$G$16362))</f>
        <v>324</v>
      </c>
      <c r="G128" s="45" cm="1">
        <f t="array" ref="G128">SUMPRODUCT((Data!$B$2:$B$16362=$G$106)*(Data!$D$2:$D$16362=$A128)*(Data!$G$2:$G$16362))</f>
        <v>344</v>
      </c>
      <c r="H128" s="45" cm="1">
        <f t="array" ref="H128">SUMPRODUCT((Data!$B$2:$B$16362=$H$106)*(Data!$D$2:$D$16362=$A128)*(Data!$G$2:$G$16362))</f>
        <v>410</v>
      </c>
      <c r="I128" s="45" cm="1">
        <f t="array" ref="I128">SUMPRODUCT((Data!$B$2:$B$16362=$I$106)*(Data!$D$2:$D$16362=$A128)*(Data!$G$2:$G$16362))</f>
        <v>376</v>
      </c>
      <c r="J128" s="45"/>
      <c r="K128" s="46">
        <f t="shared" si="51"/>
        <v>0.16</v>
      </c>
      <c r="L128" s="46">
        <f t="shared" si="52"/>
        <v>9.2999999999999999E-2</v>
      </c>
      <c r="M128" s="57">
        <f t="shared" si="53"/>
        <v>-8.3000000000000004E-2</v>
      </c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</row>
    <row r="129" spans="1:25" ht="15.75" x14ac:dyDescent="0.25">
      <c r="A129" s="45">
        <v>33</v>
      </c>
      <c r="B129" s="45" t="s">
        <v>102</v>
      </c>
      <c r="C129" s="45" t="s">
        <v>105</v>
      </c>
      <c r="D129" s="45" t="s">
        <v>43</v>
      </c>
      <c r="E129" s="45"/>
      <c r="F129" s="45" cm="1">
        <f t="array" ref="F129">SUMPRODUCT((Data!$B$2:$B$16362=$F$106)*(Data!$D$2:$D$16362=$A129)*(Data!$G$2:$G$16362))</f>
        <v>502</v>
      </c>
      <c r="G129" s="45" cm="1">
        <f t="array" ref="G129">SUMPRODUCT((Data!$B$2:$B$16362=$G$106)*(Data!$D$2:$D$16362=$A129)*(Data!$G$2:$G$16362))</f>
        <v>341</v>
      </c>
      <c r="H129" s="45" cm="1">
        <f t="array" ref="H129">SUMPRODUCT((Data!$B$2:$B$16362=$H$106)*(Data!$D$2:$D$16362=$A129)*(Data!$G$2:$G$16362))</f>
        <v>363</v>
      </c>
      <c r="I129" s="45" cm="1">
        <f t="array" ref="I129">SUMPRODUCT((Data!$B$2:$B$16362=$I$106)*(Data!$D$2:$D$16362=$A129)*(Data!$G$2:$G$16362))</f>
        <v>288</v>
      </c>
      <c r="J129" s="45"/>
      <c r="K129" s="46">
        <f t="shared" si="51"/>
        <v>-0.42599999999999999</v>
      </c>
      <c r="L129" s="46">
        <f t="shared" si="52"/>
        <v>-0.155</v>
      </c>
      <c r="M129" s="57">
        <f t="shared" si="53"/>
        <v>-0.20699999999999999</v>
      </c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</row>
    <row r="130" spans="1:25" ht="15.75" x14ac:dyDescent="0.25">
      <c r="A130" s="45">
        <v>34</v>
      </c>
      <c r="B130" s="45" t="s">
        <v>102</v>
      </c>
      <c r="C130" s="45" t="s">
        <v>105</v>
      </c>
      <c r="D130" s="45" t="s">
        <v>44</v>
      </c>
      <c r="E130" s="59"/>
      <c r="F130" s="45" cm="1">
        <f t="array" ref="F130">SUMPRODUCT((Data!$B$2:$B$16362=$F$106)*(Data!$D$2:$D$16362=$A130)*(Data!$G$2:$G$16362))</f>
        <v>118</v>
      </c>
      <c r="G130" s="45" cm="1">
        <f t="array" ref="G130">SUMPRODUCT((Data!$B$2:$B$16362=$G$106)*(Data!$D$2:$D$16362=$A130)*(Data!$G$2:$G$16362))</f>
        <v>100</v>
      </c>
      <c r="H130" s="45" cm="1">
        <f t="array" ref="H130">SUMPRODUCT((Data!$B$2:$B$16362=$H$106)*(Data!$D$2:$D$16362=$A130)*(Data!$G$2:$G$16362))</f>
        <v>80</v>
      </c>
      <c r="I130" s="45" cm="1">
        <f t="array" ref="I130">SUMPRODUCT((Data!$B$2:$B$16362=$I$106)*(Data!$D$2:$D$16362=$A130)*(Data!$G$2:$G$16362))</f>
        <v>84</v>
      </c>
      <c r="J130" s="59"/>
      <c r="K130" s="46">
        <f t="shared" si="51"/>
        <v>-0.28799999999999998</v>
      </c>
      <c r="L130" s="46">
        <f t="shared" si="52"/>
        <v>-0.16</v>
      </c>
      <c r="M130" s="57">
        <f t="shared" si="53"/>
        <v>0.05</v>
      </c>
      <c r="N130" s="59"/>
      <c r="O130" s="59"/>
      <c r="P130" s="59"/>
      <c r="Q130" s="59"/>
      <c r="R130" s="59"/>
      <c r="S130" s="59"/>
      <c r="T130" s="45"/>
      <c r="U130" s="45"/>
      <c r="V130" s="45"/>
      <c r="W130" s="45"/>
      <c r="X130" s="45"/>
      <c r="Y130" s="45"/>
    </row>
    <row r="131" spans="1:25" ht="15.75" x14ac:dyDescent="0.25">
      <c r="A131" s="45">
        <v>35</v>
      </c>
      <c r="B131" s="45" t="s">
        <v>102</v>
      </c>
      <c r="C131" s="45" t="s">
        <v>105</v>
      </c>
      <c r="D131" s="45" t="s">
        <v>79</v>
      </c>
      <c r="E131" s="45"/>
      <c r="F131" s="45" cm="1">
        <f t="array" ref="F131">SUMPRODUCT((Data!$B$2:$B$16362=$F$106)*(Data!$D$2:$D$16362=$A131)*(Data!$G$2:$G$16362))</f>
        <v>865</v>
      </c>
      <c r="G131" s="45" cm="1">
        <f t="array" ref="G131">SUMPRODUCT((Data!$B$2:$B$16362=$G$106)*(Data!$D$2:$D$16362=$A131)*(Data!$G$2:$G$16362))</f>
        <v>1203</v>
      </c>
      <c r="H131" s="45" cm="1">
        <f t="array" ref="H131">SUMPRODUCT((Data!$B$2:$B$16362=$H$106)*(Data!$D$2:$D$16362=$A131)*(Data!$G$2:$G$16362))</f>
        <v>1447</v>
      </c>
      <c r="I131" s="45" cm="1">
        <f t="array" ref="I131">SUMPRODUCT((Data!$B$2:$B$16362=$I$106)*(Data!$D$2:$D$16362=$A131)*(Data!$G$2:$G$16362))</f>
        <v>1454</v>
      </c>
      <c r="J131" s="45"/>
      <c r="K131" s="46">
        <f t="shared" si="51"/>
        <v>0.68100000000000005</v>
      </c>
      <c r="L131" s="46">
        <f t="shared" si="52"/>
        <v>0.20899999999999999</v>
      </c>
      <c r="M131" s="57">
        <f t="shared" si="53"/>
        <v>5.0000000000000001E-3</v>
      </c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</row>
    <row r="132" spans="1:25" ht="15.75" x14ac:dyDescent="0.25">
      <c r="A132" s="45">
        <v>36</v>
      </c>
      <c r="B132" s="45" t="s">
        <v>102</v>
      </c>
      <c r="C132" s="45" t="s">
        <v>105</v>
      </c>
      <c r="D132" s="45" t="s">
        <v>64</v>
      </c>
      <c r="E132" s="45"/>
      <c r="F132" s="45" cm="1">
        <f t="array" ref="F132">SUMPRODUCT((Data!$B$2:$B$16362=$F$106)*(Data!$D$2:$D$16362=$A132)*(Data!$G$2:$G$16362))</f>
        <v>1753</v>
      </c>
      <c r="G132" s="45" cm="1">
        <f t="array" ref="G132">SUMPRODUCT((Data!$B$2:$B$16362=$G$106)*(Data!$D$2:$D$16362=$A132)*(Data!$G$2:$G$16362))</f>
        <v>1912</v>
      </c>
      <c r="H132" s="45" cm="1">
        <f t="array" ref="H132">SUMPRODUCT((Data!$B$2:$B$16362=$H$106)*(Data!$D$2:$D$16362=$A132)*(Data!$G$2:$G$16362))</f>
        <v>1998</v>
      </c>
      <c r="I132" s="45" cm="1">
        <f t="array" ref="I132">SUMPRODUCT((Data!$B$2:$B$16362=$I$106)*(Data!$D$2:$D$16362=$A132)*(Data!$G$2:$G$16362))</f>
        <v>1843</v>
      </c>
      <c r="J132" s="45"/>
      <c r="K132" s="46">
        <f t="shared" si="51"/>
        <v>5.0999999999999997E-2</v>
      </c>
      <c r="L132" s="46">
        <f t="shared" si="52"/>
        <v>-3.5999999999999997E-2</v>
      </c>
      <c r="M132" s="57">
        <f t="shared" si="53"/>
        <v>-7.8E-2</v>
      </c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</row>
    <row r="133" spans="1:25" ht="15.75" x14ac:dyDescent="0.25">
      <c r="A133" s="45"/>
      <c r="B133" s="45" t="s">
        <v>102</v>
      </c>
      <c r="C133" s="45" t="s">
        <v>106</v>
      </c>
      <c r="D133" s="45" t="s">
        <v>97</v>
      </c>
      <c r="E133" s="45"/>
      <c r="F133" s="45">
        <f>SUM(F134:F140)</f>
        <v>921</v>
      </c>
      <c r="G133" s="45">
        <f t="shared" ref="G133:H133" si="57">SUM(G134:G140)</f>
        <v>847</v>
      </c>
      <c r="H133" s="45">
        <f t="shared" si="57"/>
        <v>826</v>
      </c>
      <c r="I133" s="45">
        <f>SUM(I134:I140)</f>
        <v>763</v>
      </c>
      <c r="J133" s="45"/>
      <c r="K133" s="46">
        <f t="shared" si="51"/>
        <v>-0.17199999999999999</v>
      </c>
      <c r="L133" s="46">
        <f t="shared" si="52"/>
        <v>-9.9000000000000005E-2</v>
      </c>
      <c r="M133" s="57">
        <f t="shared" si="53"/>
        <v>-7.5999999999999998E-2</v>
      </c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</row>
    <row r="134" spans="1:25" ht="15.75" x14ac:dyDescent="0.25">
      <c r="A134" s="45">
        <v>40</v>
      </c>
      <c r="B134" s="45" t="s">
        <v>102</v>
      </c>
      <c r="C134" s="45" t="s">
        <v>106</v>
      </c>
      <c r="D134" s="45" t="s">
        <v>40</v>
      </c>
      <c r="E134" s="45"/>
      <c r="F134" s="45" cm="1">
        <f t="array" ref="F134">SUMPRODUCT((Data!$B$2:$B$16362=$F$106)*(Data!$D$2:$D$16362=$A134)*(Data!$G$2:$G$16362))</f>
        <v>30</v>
      </c>
      <c r="G134" s="45" cm="1">
        <f t="array" ref="G134">SUMPRODUCT((Data!$B$2:$B$16362=$G$106)*(Data!$D$2:$D$16362=$A134)*(Data!$G$2:$G$16362))</f>
        <v>34</v>
      </c>
      <c r="H134" s="45" cm="1">
        <f t="array" ref="H134">SUMPRODUCT((Data!$B$2:$B$16362=$H$106)*(Data!$D$2:$D$16362=$A134)*(Data!$G$2:$G$16362))</f>
        <v>40</v>
      </c>
      <c r="I134" s="45" cm="1">
        <f t="array" ref="I134">SUMPRODUCT((Data!$B$2:$B$16362=$I$106)*(Data!$D$2:$D$16362=$A134)*(Data!$G$2:$G$16362))</f>
        <v>36</v>
      </c>
      <c r="J134" s="45"/>
      <c r="K134" s="46">
        <f t="shared" si="51"/>
        <v>0.2</v>
      </c>
      <c r="L134" s="46">
        <f t="shared" si="52"/>
        <v>5.8999999999999997E-2</v>
      </c>
      <c r="M134" s="57">
        <f t="shared" si="53"/>
        <v>-0.1</v>
      </c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</row>
    <row r="135" spans="1:25" ht="15.75" x14ac:dyDescent="0.25">
      <c r="A135" s="45">
        <v>41</v>
      </c>
      <c r="B135" s="45" t="s">
        <v>102</v>
      </c>
      <c r="C135" s="45" t="s">
        <v>106</v>
      </c>
      <c r="D135" s="45" t="s">
        <v>41</v>
      </c>
      <c r="E135" s="45"/>
      <c r="F135" s="45" cm="1">
        <f t="array" ref="F135">SUMPRODUCT((Data!$B$2:$B$16362=$F$106)*(Data!$D$2:$D$16362=$A135)*(Data!$G$2:$G$16362))</f>
        <v>635</v>
      </c>
      <c r="G135" s="45" cm="1">
        <f t="array" ref="G135">SUMPRODUCT((Data!$B$2:$B$16362=$G$106)*(Data!$D$2:$D$16362=$A135)*(Data!$G$2:$G$16362))</f>
        <v>620</v>
      </c>
      <c r="H135" s="45" cm="1">
        <f t="array" ref="H135">SUMPRODUCT((Data!$B$2:$B$16362=$H$106)*(Data!$D$2:$D$16362=$A135)*(Data!$G$2:$G$16362))</f>
        <v>622</v>
      </c>
      <c r="I135" s="45" cm="1">
        <f t="array" ref="I135">SUMPRODUCT((Data!$B$2:$B$16362=$I$106)*(Data!$D$2:$D$16362=$A135)*(Data!$G$2:$G$16362))</f>
        <v>580</v>
      </c>
      <c r="J135" s="45"/>
      <c r="K135" s="46">
        <f t="shared" si="51"/>
        <v>-8.6999999999999994E-2</v>
      </c>
      <c r="L135" s="46">
        <f t="shared" si="52"/>
        <v>-6.5000000000000002E-2</v>
      </c>
      <c r="M135" s="57">
        <f t="shared" si="53"/>
        <v>-6.8000000000000005E-2</v>
      </c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</row>
    <row r="136" spans="1:25" ht="15.75" x14ac:dyDescent="0.25">
      <c r="A136" s="45">
        <v>42</v>
      </c>
      <c r="B136" s="45" t="s">
        <v>102</v>
      </c>
      <c r="C136" s="45" t="s">
        <v>106</v>
      </c>
      <c r="D136" s="45" t="s">
        <v>42</v>
      </c>
      <c r="E136" s="45"/>
      <c r="F136" s="45" cm="1">
        <f t="array" ref="F136">SUMPRODUCT((Data!$B$2:$B$16362=$F$106)*(Data!$D$2:$D$16362=$A136)*(Data!$G$2:$G$16362))</f>
        <v>55</v>
      </c>
      <c r="G136" s="45" cm="1">
        <f t="array" ref="G136">SUMPRODUCT((Data!$B$2:$B$16362=$G$106)*(Data!$D$2:$D$16362=$A136)*(Data!$G$2:$G$16362))</f>
        <v>46</v>
      </c>
      <c r="H136" s="45" cm="1">
        <f t="array" ref="H136">SUMPRODUCT((Data!$B$2:$B$16362=$H$106)*(Data!$D$2:$D$16362=$A136)*(Data!$G$2:$G$16362))</f>
        <v>46</v>
      </c>
      <c r="I136" s="45" cm="1">
        <f t="array" ref="I136">SUMPRODUCT((Data!$B$2:$B$16362=$I$106)*(Data!$D$2:$D$16362=$A136)*(Data!$G$2:$G$16362))</f>
        <v>47</v>
      </c>
      <c r="J136" s="45"/>
      <c r="K136" s="46">
        <f t="shared" si="51"/>
        <v>-0.14499999999999999</v>
      </c>
      <c r="L136" s="46">
        <f t="shared" si="52"/>
        <v>2.1999999999999999E-2</v>
      </c>
      <c r="M136" s="57">
        <f t="shared" si="53"/>
        <v>2.1999999999999999E-2</v>
      </c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</row>
    <row r="137" spans="1:25" ht="15.75" x14ac:dyDescent="0.25">
      <c r="A137" s="45">
        <v>43</v>
      </c>
      <c r="B137" s="45" t="s">
        <v>102</v>
      </c>
      <c r="C137" s="45" t="s">
        <v>106</v>
      </c>
      <c r="D137" s="45" t="s">
        <v>43</v>
      </c>
      <c r="E137" s="45"/>
      <c r="F137" s="45" cm="1">
        <f t="array" ref="F137">SUMPRODUCT((Data!$B$2:$B$16362=$F$106)*(Data!$D$2:$D$16362=$A137)*(Data!$G$2:$G$16362))</f>
        <v>2</v>
      </c>
      <c r="G137" s="45" cm="1">
        <f t="array" ref="G137">SUMPRODUCT((Data!$B$2:$B$16362=$G$106)*(Data!$D$2:$D$16362=$A137)*(Data!$G$2:$G$16362))</f>
        <v>2</v>
      </c>
      <c r="H137" s="45" cm="1">
        <f t="array" ref="H137">SUMPRODUCT((Data!$B$2:$B$16362=$H$106)*(Data!$D$2:$D$16362=$A137)*(Data!$G$2:$G$16362))</f>
        <v>5</v>
      </c>
      <c r="I137" s="45" cm="1">
        <f t="array" ref="I137">SUMPRODUCT((Data!$B$2:$B$16362=$I$106)*(Data!$D$2:$D$16362=$A137)*(Data!$G$2:$G$16362))</f>
        <v>4</v>
      </c>
      <c r="J137" s="45"/>
      <c r="K137" s="46">
        <f t="shared" si="51"/>
        <v>1</v>
      </c>
      <c r="L137" s="46">
        <f t="shared" si="52"/>
        <v>1</v>
      </c>
      <c r="M137" s="57">
        <f t="shared" si="53"/>
        <v>-0.2</v>
      </c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</row>
    <row r="138" spans="1:25" ht="15.75" x14ac:dyDescent="0.25">
      <c r="A138" s="45">
        <v>44</v>
      </c>
      <c r="B138" s="45" t="s">
        <v>102</v>
      </c>
      <c r="C138" s="45" t="s">
        <v>106</v>
      </c>
      <c r="D138" s="45" t="s">
        <v>44</v>
      </c>
      <c r="E138" s="45"/>
      <c r="F138" s="45" cm="1">
        <f t="array" ref="F138">SUMPRODUCT((Data!$B$2:$B$16362=$F$106)*(Data!$D$2:$D$16362=$A138)*(Data!$G$2:$G$16362))</f>
        <v>3</v>
      </c>
      <c r="G138" s="45" cm="1">
        <f t="array" ref="G138">SUMPRODUCT((Data!$B$2:$B$16362=$G$106)*(Data!$D$2:$D$16362=$A138)*(Data!$G$2:$G$16362))</f>
        <v>1</v>
      </c>
      <c r="H138" s="45" cm="1">
        <f t="array" ref="H138">SUMPRODUCT((Data!$B$2:$B$16362=$H$106)*(Data!$D$2:$D$16362=$A138)*(Data!$G$2:$G$16362))</f>
        <v>2</v>
      </c>
      <c r="I138" s="45" cm="1">
        <f t="array" ref="I138">SUMPRODUCT((Data!$B$2:$B$16362=$I$106)*(Data!$D$2:$D$16362=$A138)*(Data!$G$2:$G$16362))</f>
        <v>3</v>
      </c>
      <c r="J138" s="45"/>
      <c r="K138" s="46">
        <f t="shared" si="51"/>
        <v>0</v>
      </c>
      <c r="L138" s="46">
        <f t="shared" si="52"/>
        <v>2</v>
      </c>
      <c r="M138" s="57">
        <f t="shared" si="53"/>
        <v>0.5</v>
      </c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</row>
    <row r="139" spans="1:25" ht="15.75" x14ac:dyDescent="0.25">
      <c r="A139" s="45">
        <v>45</v>
      </c>
      <c r="B139" s="45" t="s">
        <v>102</v>
      </c>
      <c r="C139" s="45" t="s">
        <v>106</v>
      </c>
      <c r="D139" s="45" t="s">
        <v>79</v>
      </c>
      <c r="E139" s="45"/>
      <c r="F139" s="45" cm="1">
        <f t="array" ref="F139">SUMPRODUCT((Data!$B$2:$B$16362=$F$106)*(Data!$D$2:$D$16362=$A139)*(Data!$G$2:$G$16362))</f>
        <v>34</v>
      </c>
      <c r="G139" s="45" cm="1">
        <f t="array" ref="G139">SUMPRODUCT((Data!$B$2:$B$16362=$G$106)*(Data!$D$2:$D$16362=$A139)*(Data!$G$2:$G$16362))</f>
        <v>39</v>
      </c>
      <c r="H139" s="45" cm="1">
        <f t="array" ref="H139">SUMPRODUCT((Data!$B$2:$B$16362=$H$106)*(Data!$D$2:$D$16362=$A139)*(Data!$G$2:$G$16362))</f>
        <v>33</v>
      </c>
      <c r="I139" s="45" cm="1">
        <f t="array" ref="I139">SUMPRODUCT((Data!$B$2:$B$16362=$I$106)*(Data!$D$2:$D$16362=$A139)*(Data!$G$2:$G$16362))</f>
        <v>25</v>
      </c>
      <c r="J139" s="45"/>
      <c r="K139" s="46">
        <f t="shared" si="51"/>
        <v>-0.26500000000000001</v>
      </c>
      <c r="L139" s="46">
        <f t="shared" si="52"/>
        <v>-0.35899999999999999</v>
      </c>
      <c r="M139" s="57">
        <f t="shared" si="53"/>
        <v>-0.24199999999999999</v>
      </c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</row>
    <row r="140" spans="1:25" ht="15.75" x14ac:dyDescent="0.25">
      <c r="A140" s="45">
        <v>46</v>
      </c>
      <c r="B140" s="45" t="s">
        <v>102</v>
      </c>
      <c r="C140" s="45" t="s">
        <v>106</v>
      </c>
      <c r="D140" s="45" t="s">
        <v>64</v>
      </c>
      <c r="E140" s="45"/>
      <c r="F140" s="45" cm="1">
        <f t="array" ref="F140">SUMPRODUCT((Data!$B$2:$B$16362=$F$106)*(Data!$D$2:$D$16362=$A140)*(Data!$G$2:$G$16362))</f>
        <v>162</v>
      </c>
      <c r="G140" s="45" cm="1">
        <f t="array" ref="G140">SUMPRODUCT((Data!$B$2:$B$16362=$G$106)*(Data!$D$2:$D$16362=$A140)*(Data!$G$2:$G$16362))</f>
        <v>105</v>
      </c>
      <c r="H140" s="45" cm="1">
        <f t="array" ref="H140">SUMPRODUCT((Data!$B$2:$B$16362=$H$106)*(Data!$D$2:$D$16362=$A140)*(Data!$G$2:$G$16362))</f>
        <v>78</v>
      </c>
      <c r="I140" s="45" cm="1">
        <f t="array" ref="I140">SUMPRODUCT((Data!$B$2:$B$16362=$I$106)*(Data!$D$2:$D$16362=$A140)*(Data!$G$2:$G$16362))</f>
        <v>68</v>
      </c>
      <c r="J140" s="45"/>
      <c r="K140" s="46">
        <f t="shared" si="51"/>
        <v>-0.57999999999999996</v>
      </c>
      <c r="L140" s="46">
        <f t="shared" si="52"/>
        <v>-0.35199999999999998</v>
      </c>
      <c r="M140" s="57">
        <f t="shared" si="53"/>
        <v>-0.128</v>
      </c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</row>
    <row r="141" spans="1:25" ht="15.75" x14ac:dyDescent="0.25">
      <c r="A141" s="45"/>
      <c r="B141" s="45" t="s">
        <v>102</v>
      </c>
      <c r="C141" s="45" t="s">
        <v>107</v>
      </c>
      <c r="D141" s="45" t="s">
        <v>97</v>
      </c>
      <c r="E141" s="45"/>
      <c r="F141" s="45">
        <f>SUM(F142:F148)</f>
        <v>1411</v>
      </c>
      <c r="G141" s="45">
        <f t="shared" ref="G141:I141" si="58">SUM(G142:G148)</f>
        <v>1292</v>
      </c>
      <c r="H141" s="45">
        <f t="shared" si="58"/>
        <v>1375</v>
      </c>
      <c r="I141" s="45">
        <f t="shared" si="58"/>
        <v>1308</v>
      </c>
      <c r="J141" s="45"/>
      <c r="K141" s="46">
        <f t="shared" si="51"/>
        <v>-7.2999999999999995E-2</v>
      </c>
      <c r="L141" s="46">
        <f t="shared" si="52"/>
        <v>1.2E-2</v>
      </c>
      <c r="M141" s="57">
        <f t="shared" si="53"/>
        <v>-4.9000000000000002E-2</v>
      </c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</row>
    <row r="142" spans="1:25" ht="15.75" x14ac:dyDescent="0.25">
      <c r="A142" s="45">
        <v>50</v>
      </c>
      <c r="B142" s="45" t="s">
        <v>102</v>
      </c>
      <c r="C142" s="45" t="s">
        <v>107</v>
      </c>
      <c r="D142" s="45" t="s">
        <v>40</v>
      </c>
      <c r="E142" s="45"/>
      <c r="F142" s="45" cm="1">
        <f t="array" ref="F142">SUMPRODUCT((Data!$B$2:$B$16362=$F$106)*(Data!$D$2:$D$16362=$A142)*(Data!$G$2:$G$16362))</f>
        <v>79</v>
      </c>
      <c r="G142" s="45" cm="1">
        <f t="array" ref="G142">SUMPRODUCT((Data!$B$2:$B$16362=$G$106)*(Data!$D$2:$D$16362=$A142)*(Data!$G$2:$G$16362))</f>
        <v>72</v>
      </c>
      <c r="H142" s="45" cm="1">
        <f t="array" ref="H142">SUMPRODUCT((Data!$B$2:$B$16362=$H$106)*(Data!$D$2:$D$16362=$A142)*(Data!$G$2:$G$16362))</f>
        <v>82</v>
      </c>
      <c r="I142" s="45" cm="1">
        <f t="array" ref="I142">SUMPRODUCT((Data!$B$2:$B$16362=$I$106)*(Data!$D$2:$D$16362=$A142)*(Data!$G$2:$G$16362))</f>
        <v>51</v>
      </c>
      <c r="J142" s="45"/>
      <c r="K142" s="46">
        <f t="shared" si="51"/>
        <v>-0.35399999999999998</v>
      </c>
      <c r="L142" s="46">
        <f t="shared" si="52"/>
        <v>-0.29199999999999998</v>
      </c>
      <c r="M142" s="57">
        <f t="shared" si="53"/>
        <v>-0.378</v>
      </c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</row>
    <row r="143" spans="1:25" ht="15.75" x14ac:dyDescent="0.25">
      <c r="A143" s="45">
        <v>51</v>
      </c>
      <c r="B143" s="45" t="s">
        <v>102</v>
      </c>
      <c r="C143" s="45" t="s">
        <v>107</v>
      </c>
      <c r="D143" s="45" t="s">
        <v>41</v>
      </c>
      <c r="E143" s="45"/>
      <c r="F143" s="45" cm="1">
        <f t="array" ref="F143">SUMPRODUCT((Data!$B$2:$B$16362=$F$106)*(Data!$D$2:$D$16362=$A143)*(Data!$G$2:$G$16362))</f>
        <v>860</v>
      </c>
      <c r="G143" s="45" cm="1">
        <f t="array" ref="G143">SUMPRODUCT((Data!$B$2:$B$16362=$G$106)*(Data!$D$2:$D$16362=$A143)*(Data!$G$2:$G$16362))</f>
        <v>743</v>
      </c>
      <c r="H143" s="45" cm="1">
        <f t="array" ref="H143">SUMPRODUCT((Data!$B$2:$B$16362=$H$106)*(Data!$D$2:$D$16362=$A143)*(Data!$G$2:$G$16362))</f>
        <v>802</v>
      </c>
      <c r="I143" s="45" cm="1">
        <f t="array" ref="I143">SUMPRODUCT((Data!$B$2:$B$16362=$I$106)*(Data!$D$2:$D$16362=$A143)*(Data!$G$2:$G$16362))</f>
        <v>774</v>
      </c>
      <c r="J143" s="45"/>
      <c r="K143" s="46">
        <f t="shared" si="51"/>
        <v>-0.1</v>
      </c>
      <c r="L143" s="46">
        <f t="shared" si="52"/>
        <v>4.2000000000000003E-2</v>
      </c>
      <c r="M143" s="57">
        <f t="shared" si="53"/>
        <v>-3.5000000000000003E-2</v>
      </c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</row>
    <row r="144" spans="1:25" ht="15.75" x14ac:dyDescent="0.25">
      <c r="A144" s="45">
        <v>52</v>
      </c>
      <c r="B144" s="45" t="s">
        <v>102</v>
      </c>
      <c r="C144" s="45" t="s">
        <v>107</v>
      </c>
      <c r="D144" s="45" t="s">
        <v>42</v>
      </c>
      <c r="E144" s="45"/>
      <c r="F144" s="45" cm="1">
        <f t="array" ref="F144">SUMPRODUCT((Data!$B$2:$B$16362=$F$106)*(Data!$D$2:$D$16362=$A144)*(Data!$G$2:$G$16362))</f>
        <v>18</v>
      </c>
      <c r="G144" s="45" cm="1">
        <f t="array" ref="G144">SUMPRODUCT((Data!$B$2:$B$16362=$G$106)*(Data!$D$2:$D$16362=$A144)*(Data!$G$2:$G$16362))</f>
        <v>27</v>
      </c>
      <c r="H144" s="45" cm="1">
        <f t="array" ref="H144">SUMPRODUCT((Data!$B$2:$B$16362=$H$106)*(Data!$D$2:$D$16362=$A144)*(Data!$G$2:$G$16362))</f>
        <v>27</v>
      </c>
      <c r="I144" s="45" cm="1">
        <f t="array" ref="I144">SUMPRODUCT((Data!$B$2:$B$16362=$I$106)*(Data!$D$2:$D$16362=$A144)*(Data!$G$2:$G$16362))</f>
        <v>20</v>
      </c>
      <c r="J144" s="45"/>
      <c r="K144" s="46">
        <f t="shared" si="51"/>
        <v>0.111</v>
      </c>
      <c r="L144" s="46">
        <f t="shared" si="52"/>
        <v>-0.25900000000000001</v>
      </c>
      <c r="M144" s="57">
        <f t="shared" si="53"/>
        <v>-0.25900000000000001</v>
      </c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</row>
    <row r="145" spans="1:25" ht="15.75" x14ac:dyDescent="0.25">
      <c r="A145" s="45">
        <v>53</v>
      </c>
      <c r="B145" s="45" t="s">
        <v>102</v>
      </c>
      <c r="C145" s="45" t="s">
        <v>107</v>
      </c>
      <c r="D145" s="45" t="s">
        <v>43</v>
      </c>
      <c r="E145" s="45"/>
      <c r="F145" s="45" cm="1">
        <f t="array" ref="F145">SUMPRODUCT((Data!$B$2:$B$16362=$F$106)*(Data!$D$2:$D$16362=$A145)*(Data!$G$2:$G$16362))</f>
        <v>175</v>
      </c>
      <c r="G145" s="45" cm="1">
        <f t="array" ref="G145">SUMPRODUCT((Data!$B$2:$B$16362=$G$106)*(Data!$D$2:$D$16362=$A145)*(Data!$G$2:$G$16362))</f>
        <v>96</v>
      </c>
      <c r="H145" s="45" cm="1">
        <f t="array" ref="H145">SUMPRODUCT((Data!$B$2:$B$16362=$H$106)*(Data!$D$2:$D$16362=$A145)*(Data!$G$2:$G$16362))</f>
        <v>99</v>
      </c>
      <c r="I145" s="45" cm="1">
        <f t="array" ref="I145">SUMPRODUCT((Data!$B$2:$B$16362=$I$106)*(Data!$D$2:$D$16362=$A145)*(Data!$G$2:$G$16362))</f>
        <v>95</v>
      </c>
      <c r="J145" s="45"/>
      <c r="K145" s="46">
        <f t="shared" si="51"/>
        <v>-0.45700000000000002</v>
      </c>
      <c r="L145" s="46">
        <f t="shared" si="52"/>
        <v>-0.01</v>
      </c>
      <c r="M145" s="57">
        <f t="shared" si="53"/>
        <v>-0.04</v>
      </c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</row>
    <row r="146" spans="1:25" ht="15.75" x14ac:dyDescent="0.25">
      <c r="A146" s="45">
        <v>54</v>
      </c>
      <c r="B146" s="45" t="s">
        <v>102</v>
      </c>
      <c r="C146" s="45" t="s">
        <v>107</v>
      </c>
      <c r="D146" s="45" t="s">
        <v>44</v>
      </c>
      <c r="E146" s="45"/>
      <c r="F146" s="45" cm="1">
        <f t="array" ref="F146">SUMPRODUCT((Data!$B$2:$B$16362=$F$106)*(Data!$D$2:$D$16362=$A146)*(Data!$G$2:$G$16362))</f>
        <v>29</v>
      </c>
      <c r="G146" s="45" cm="1">
        <f t="array" ref="G146">SUMPRODUCT((Data!$B$2:$B$16362=$G$106)*(Data!$D$2:$D$16362=$A146)*(Data!$G$2:$G$16362))</f>
        <v>27</v>
      </c>
      <c r="H146" s="45" cm="1">
        <f t="array" ref="H146">SUMPRODUCT((Data!$B$2:$B$16362=$H$106)*(Data!$D$2:$D$16362=$A146)*(Data!$G$2:$G$16362))</f>
        <v>21</v>
      </c>
      <c r="I146" s="45" cm="1">
        <f t="array" ref="I146">SUMPRODUCT((Data!$B$2:$B$16362=$I$106)*(Data!$D$2:$D$16362=$A146)*(Data!$G$2:$G$16362))</f>
        <v>11</v>
      </c>
      <c r="J146" s="45"/>
      <c r="K146" s="46">
        <f t="shared" si="51"/>
        <v>-0.621</v>
      </c>
      <c r="L146" s="46">
        <f t="shared" si="52"/>
        <v>-0.59299999999999997</v>
      </c>
      <c r="M146" s="57">
        <f t="shared" si="53"/>
        <v>-0.47599999999999998</v>
      </c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</row>
    <row r="147" spans="1:25" ht="15.75" x14ac:dyDescent="0.25">
      <c r="A147" s="45">
        <v>55</v>
      </c>
      <c r="B147" s="45" t="s">
        <v>102</v>
      </c>
      <c r="C147" s="45" t="s">
        <v>107</v>
      </c>
      <c r="D147" s="45" t="s">
        <v>79</v>
      </c>
      <c r="E147" s="45"/>
      <c r="F147" s="45" cm="1">
        <f t="array" ref="F147">SUMPRODUCT((Data!$B$2:$B$16362=$F$106)*(Data!$D$2:$D$16362=$A147)*(Data!$G$2:$G$16362))</f>
        <v>70</v>
      </c>
      <c r="G147" s="45" cm="1">
        <f t="array" ref="G147">SUMPRODUCT((Data!$B$2:$B$16362=$G$106)*(Data!$D$2:$D$16362=$A147)*(Data!$G$2:$G$16362))</f>
        <v>90</v>
      </c>
      <c r="H147" s="45" cm="1">
        <f t="array" ref="H147">SUMPRODUCT((Data!$B$2:$B$16362=$H$106)*(Data!$D$2:$D$16362=$A147)*(Data!$G$2:$G$16362))</f>
        <v>87</v>
      </c>
      <c r="I147" s="45" cm="1">
        <f t="array" ref="I147">SUMPRODUCT((Data!$B$2:$B$16362=$I$106)*(Data!$D$2:$D$16362=$A147)*(Data!$G$2:$G$16362))</f>
        <v>95</v>
      </c>
      <c r="J147" s="45"/>
      <c r="K147" s="46">
        <f t="shared" si="51"/>
        <v>0.35699999999999998</v>
      </c>
      <c r="L147" s="46">
        <f t="shared" si="52"/>
        <v>5.6000000000000001E-2</v>
      </c>
      <c r="M147" s="57">
        <f t="shared" si="53"/>
        <v>9.1999999999999998E-2</v>
      </c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</row>
    <row r="148" spans="1:25" ht="15.75" x14ac:dyDescent="0.25">
      <c r="A148" s="45">
        <v>56</v>
      </c>
      <c r="B148" s="45" t="s">
        <v>102</v>
      </c>
      <c r="C148" s="45" t="s">
        <v>107</v>
      </c>
      <c r="D148" s="45" t="s">
        <v>64</v>
      </c>
      <c r="E148" s="45"/>
      <c r="F148" s="45" cm="1">
        <f t="array" ref="F148">SUMPRODUCT((Data!$B$2:$B$16362=$F$106)*(Data!$D$2:$D$16362=$A148)*(Data!$G$2:$G$16362))</f>
        <v>180</v>
      </c>
      <c r="G148" s="45" cm="1">
        <f t="array" ref="G148">SUMPRODUCT((Data!$B$2:$B$16362=$G$106)*(Data!$D$2:$D$16362=$A148)*(Data!$G$2:$G$16362))</f>
        <v>237</v>
      </c>
      <c r="H148" s="45" cm="1">
        <f t="array" ref="H148">SUMPRODUCT((Data!$B$2:$B$16362=$H$106)*(Data!$D$2:$D$16362=$A148)*(Data!$G$2:$G$16362))</f>
        <v>257</v>
      </c>
      <c r="I148" s="45" cm="1">
        <f t="array" ref="I148">SUMPRODUCT((Data!$B$2:$B$16362=$I$106)*(Data!$D$2:$D$16362=$A148)*(Data!$G$2:$G$16362))</f>
        <v>262</v>
      </c>
      <c r="J148" s="45"/>
      <c r="K148" s="46">
        <f t="shared" si="51"/>
        <v>0.45600000000000002</v>
      </c>
      <c r="L148" s="46">
        <f t="shared" si="52"/>
        <v>0.105</v>
      </c>
      <c r="M148" s="57">
        <f t="shared" si="53"/>
        <v>1.9E-2</v>
      </c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</row>
    <row r="149" spans="1:25" ht="15.75" x14ac:dyDescent="0.25">
      <c r="A149" s="45"/>
      <c r="B149" s="45" t="s">
        <v>102</v>
      </c>
      <c r="C149" s="45" t="s">
        <v>108</v>
      </c>
      <c r="D149" s="45" t="s">
        <v>97</v>
      </c>
      <c r="E149" s="45"/>
      <c r="F149" s="45">
        <f>SUM(F150:F156)</f>
        <v>347</v>
      </c>
      <c r="G149" s="45">
        <f t="shared" ref="G149:I149" si="59">SUM(G150:G156)</f>
        <v>250</v>
      </c>
      <c r="H149" s="45">
        <f t="shared" si="59"/>
        <v>272</v>
      </c>
      <c r="I149" s="45">
        <f t="shared" si="59"/>
        <v>280</v>
      </c>
      <c r="J149" s="45"/>
      <c r="K149" s="46">
        <f t="shared" si="51"/>
        <v>-0.193</v>
      </c>
      <c r="L149" s="46">
        <f t="shared" si="52"/>
        <v>0.12</v>
      </c>
      <c r="M149" s="57">
        <f t="shared" si="53"/>
        <v>2.9000000000000001E-2</v>
      </c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</row>
    <row r="150" spans="1:25" ht="15.75" x14ac:dyDescent="0.25">
      <c r="A150" s="45">
        <v>60</v>
      </c>
      <c r="B150" s="45" t="s">
        <v>102</v>
      </c>
      <c r="C150" s="45" t="s">
        <v>108</v>
      </c>
      <c r="D150" s="45" t="s">
        <v>40</v>
      </c>
      <c r="E150" s="45"/>
      <c r="F150" s="45" cm="1">
        <f t="array" ref="F150">SUMPRODUCT((Data!$B$2:$B$16362=$F$106)*(Data!$D$2:$D$16362=$A150)*(Data!$G$2:$G$16362))</f>
        <v>17</v>
      </c>
      <c r="G150" s="45" cm="1">
        <f t="array" ref="G150">SUMPRODUCT((Data!$B$2:$B$16362=$G$106)*(Data!$D$2:$D$16362=$A150)*(Data!$G$2:$G$16362))</f>
        <v>13</v>
      </c>
      <c r="H150" s="45" cm="1">
        <f t="array" ref="H150">SUMPRODUCT((Data!$B$2:$B$16362=$H$106)*(Data!$D$2:$D$16362=$A150)*(Data!$G$2:$G$16362))</f>
        <v>14</v>
      </c>
      <c r="I150" s="45" cm="1">
        <f t="array" ref="I150">SUMPRODUCT((Data!$B$2:$B$16362=$I$106)*(Data!$D$2:$D$16362=$A150)*(Data!$G$2:$G$16362))</f>
        <v>21</v>
      </c>
      <c r="J150" s="45"/>
      <c r="K150" s="46">
        <f t="shared" si="51"/>
        <v>0.23499999999999999</v>
      </c>
      <c r="L150" s="46">
        <f t="shared" si="52"/>
        <v>0.61499999999999999</v>
      </c>
      <c r="M150" s="57">
        <f t="shared" si="53"/>
        <v>0.5</v>
      </c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</row>
    <row r="151" spans="1:25" ht="15.75" x14ac:dyDescent="0.25">
      <c r="A151" s="45">
        <v>61</v>
      </c>
      <c r="B151" s="45" t="s">
        <v>102</v>
      </c>
      <c r="C151" s="45" t="s">
        <v>108</v>
      </c>
      <c r="D151" s="45" t="s">
        <v>41</v>
      </c>
      <c r="E151" s="45"/>
      <c r="F151" s="45" cm="1">
        <f t="array" ref="F151">SUMPRODUCT((Data!$B$2:$B$16362=$F$106)*(Data!$D$2:$D$16362=$A151)*(Data!$G$2:$G$16362))</f>
        <v>234</v>
      </c>
      <c r="G151" s="45" cm="1">
        <f t="array" ref="G151">SUMPRODUCT((Data!$B$2:$B$16362=$G$106)*(Data!$D$2:$D$16362=$A151)*(Data!$G$2:$G$16362))</f>
        <v>182</v>
      </c>
      <c r="H151" s="45" cm="1">
        <f t="array" ref="H151">SUMPRODUCT((Data!$B$2:$B$16362=$H$106)*(Data!$D$2:$D$16362=$A151)*(Data!$G$2:$G$16362))</f>
        <v>197</v>
      </c>
      <c r="I151" s="45" cm="1">
        <f t="array" ref="I151">SUMPRODUCT((Data!$B$2:$B$16362=$I$106)*(Data!$D$2:$D$16362=$A151)*(Data!$G$2:$G$16362))</f>
        <v>206</v>
      </c>
      <c r="J151" s="45"/>
      <c r="K151" s="46">
        <f t="shared" si="51"/>
        <v>-0.12</v>
      </c>
      <c r="L151" s="46">
        <f t="shared" si="52"/>
        <v>0.13200000000000001</v>
      </c>
      <c r="M151" s="57">
        <f t="shared" si="53"/>
        <v>4.5999999999999999E-2</v>
      </c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</row>
    <row r="152" spans="1:25" ht="15.75" x14ac:dyDescent="0.25">
      <c r="A152" s="45">
        <v>62</v>
      </c>
      <c r="B152" s="45" t="s">
        <v>102</v>
      </c>
      <c r="C152" s="45" t="s">
        <v>108</v>
      </c>
      <c r="D152" s="45" t="s">
        <v>42</v>
      </c>
      <c r="E152" s="45"/>
      <c r="F152" s="45" cm="1">
        <f t="array" ref="F152">SUMPRODUCT((Data!$B$2:$B$16362=$F$106)*(Data!$D$2:$D$16362=$A152)*(Data!$G$2:$G$16362))</f>
        <v>8</v>
      </c>
      <c r="G152" s="45" cm="1">
        <f t="array" ref="G152">SUMPRODUCT((Data!$B$2:$B$16362=$G$106)*(Data!$D$2:$D$16362=$A152)*(Data!$G$2:$G$16362))</f>
        <v>12</v>
      </c>
      <c r="H152" s="45" cm="1">
        <f t="array" ref="H152">SUMPRODUCT((Data!$B$2:$B$16362=$H$106)*(Data!$D$2:$D$16362=$A152)*(Data!$G$2:$G$16362))</f>
        <v>8</v>
      </c>
      <c r="I152" s="45" cm="1">
        <f t="array" ref="I152">SUMPRODUCT((Data!$B$2:$B$16362=$I$106)*(Data!$D$2:$D$16362=$A152)*(Data!$G$2:$G$16362))</f>
        <v>4</v>
      </c>
      <c r="J152" s="45"/>
      <c r="K152" s="46">
        <f t="shared" si="51"/>
        <v>-0.5</v>
      </c>
      <c r="L152" s="46">
        <f t="shared" si="52"/>
        <v>-0.66700000000000004</v>
      </c>
      <c r="M152" s="57">
        <f t="shared" si="53"/>
        <v>-0.5</v>
      </c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</row>
    <row r="153" spans="1:25" ht="15.75" x14ac:dyDescent="0.25">
      <c r="A153" s="45">
        <v>63</v>
      </c>
      <c r="B153" s="45" t="s">
        <v>102</v>
      </c>
      <c r="C153" s="45" t="s">
        <v>108</v>
      </c>
      <c r="D153" s="45" t="s">
        <v>43</v>
      </c>
      <c r="E153" s="45"/>
      <c r="F153" s="45" cm="1">
        <f t="array" ref="F153">SUMPRODUCT((Data!$B$2:$B$16362=$F$106)*(Data!$D$2:$D$16362=$A153)*(Data!$G$2:$G$16362))</f>
        <v>15</v>
      </c>
      <c r="G153" s="45" cm="1">
        <f t="array" ref="G153">SUMPRODUCT((Data!$B$2:$B$16362=$G$106)*(Data!$D$2:$D$16362=$A153)*(Data!$G$2:$G$16362))</f>
        <v>5</v>
      </c>
      <c r="H153" s="45" cm="1">
        <f t="array" ref="H153">SUMPRODUCT((Data!$B$2:$B$16362=$H$106)*(Data!$D$2:$D$16362=$A153)*(Data!$G$2:$G$16362))</f>
        <v>4</v>
      </c>
      <c r="I153" s="45" cm="1">
        <f t="array" ref="I153">SUMPRODUCT((Data!$B$2:$B$16362=$I$106)*(Data!$D$2:$D$16362=$A153)*(Data!$G$2:$G$16362))</f>
        <v>4</v>
      </c>
      <c r="J153" s="45"/>
      <c r="K153" s="46">
        <f t="shared" si="51"/>
        <v>-0.73299999999999998</v>
      </c>
      <c r="L153" s="46">
        <f t="shared" si="52"/>
        <v>-0.2</v>
      </c>
      <c r="M153" s="57">
        <f t="shared" si="53"/>
        <v>0</v>
      </c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</row>
    <row r="154" spans="1:25" ht="15.75" x14ac:dyDescent="0.25">
      <c r="A154" s="45">
        <v>64</v>
      </c>
      <c r="B154" s="45" t="s">
        <v>102</v>
      </c>
      <c r="C154" s="45" t="s">
        <v>108</v>
      </c>
      <c r="D154" s="45" t="s">
        <v>44</v>
      </c>
      <c r="E154" s="45"/>
      <c r="F154" s="45" cm="1">
        <f t="array" ref="F154">SUMPRODUCT((Data!$B$2:$B$16362=$F$106)*(Data!$D$2:$D$16362=$A154)*(Data!$G$2:$G$16362))</f>
        <v>2</v>
      </c>
      <c r="G154" s="45" cm="1">
        <f t="array" ref="G154">SUMPRODUCT((Data!$B$2:$B$16362=$G$106)*(Data!$D$2:$D$16362=$A154)*(Data!$G$2:$G$16362))</f>
        <v>3</v>
      </c>
      <c r="H154" s="45" cm="1">
        <f t="array" ref="H154">SUMPRODUCT((Data!$B$2:$B$16362=$H$106)*(Data!$D$2:$D$16362=$A154)*(Data!$G$2:$G$16362))</f>
        <v>3</v>
      </c>
      <c r="I154" s="45" cm="1">
        <f t="array" ref="I154">SUMPRODUCT((Data!$B$2:$B$16362=$I$106)*(Data!$D$2:$D$16362=$A154)*(Data!$G$2:$G$16362))</f>
        <v>0</v>
      </c>
      <c r="J154" s="45"/>
      <c r="K154" s="46">
        <f t="shared" si="51"/>
        <v>-1</v>
      </c>
      <c r="L154" s="46">
        <f t="shared" si="52"/>
        <v>-1</v>
      </c>
      <c r="M154" s="57">
        <f t="shared" si="53"/>
        <v>-1</v>
      </c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</row>
    <row r="155" spans="1:25" ht="15.75" x14ac:dyDescent="0.25">
      <c r="A155" s="45">
        <v>65</v>
      </c>
      <c r="B155" s="45" t="s">
        <v>102</v>
      </c>
      <c r="C155" s="45" t="s">
        <v>108</v>
      </c>
      <c r="D155" s="45" t="s">
        <v>79</v>
      </c>
      <c r="E155" s="45"/>
      <c r="F155" s="45" cm="1">
        <f t="array" ref="F155">SUMPRODUCT((Data!$B$2:$B$16362=$F$106)*(Data!$D$2:$D$16362=$A155)*(Data!$G$2:$G$16362))</f>
        <v>29</v>
      </c>
      <c r="G155" s="45" cm="1">
        <f t="array" ref="G155">SUMPRODUCT((Data!$B$2:$B$16362=$G$106)*(Data!$D$2:$D$16362=$A155)*(Data!$G$2:$G$16362))</f>
        <v>22</v>
      </c>
      <c r="H155" s="45" cm="1">
        <f t="array" ref="H155">SUMPRODUCT((Data!$B$2:$B$16362=$H$106)*(Data!$D$2:$D$16362=$A155)*(Data!$G$2:$G$16362))</f>
        <v>29</v>
      </c>
      <c r="I155" s="45" cm="1">
        <f t="array" ref="I155">SUMPRODUCT((Data!$B$2:$B$16362=$I$106)*(Data!$D$2:$D$16362=$A155)*(Data!$G$2:$G$16362))</f>
        <v>22</v>
      </c>
      <c r="J155" s="45"/>
      <c r="K155" s="46">
        <f t="shared" si="51"/>
        <v>-0.24099999999999999</v>
      </c>
      <c r="L155" s="46">
        <f t="shared" si="52"/>
        <v>0</v>
      </c>
      <c r="M155" s="57">
        <f t="shared" si="53"/>
        <v>-0.24099999999999999</v>
      </c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</row>
    <row r="156" spans="1:25" ht="15.75" x14ac:dyDescent="0.25">
      <c r="A156" s="45">
        <v>66</v>
      </c>
      <c r="B156" s="45" t="s">
        <v>102</v>
      </c>
      <c r="C156" s="45" t="s">
        <v>108</v>
      </c>
      <c r="D156" s="45" t="s">
        <v>64</v>
      </c>
      <c r="E156" s="45"/>
      <c r="F156" s="45" cm="1">
        <f t="array" ref="F156">SUMPRODUCT((Data!$B$2:$B$16362=$F$106)*(Data!$D$2:$D$16362=$A156)*(Data!$G$2:$G$16362))</f>
        <v>42</v>
      </c>
      <c r="G156" s="45" cm="1">
        <f t="array" ref="G156">SUMPRODUCT((Data!$B$2:$B$16362=$G$106)*(Data!$D$2:$D$16362=$A156)*(Data!$G$2:$G$16362))</f>
        <v>13</v>
      </c>
      <c r="H156" s="45" cm="1">
        <f t="array" ref="H156">SUMPRODUCT((Data!$B$2:$B$16362=$H$106)*(Data!$D$2:$D$16362=$A156)*(Data!$G$2:$G$16362))</f>
        <v>17</v>
      </c>
      <c r="I156" s="45" cm="1">
        <f t="array" ref="I156">SUMPRODUCT((Data!$B$2:$B$16362=$I$106)*(Data!$D$2:$D$16362=$A156)*(Data!$G$2:$G$16362))</f>
        <v>23</v>
      </c>
      <c r="J156" s="45"/>
      <c r="K156" s="46">
        <f t="shared" si="51"/>
        <v>-0.45200000000000001</v>
      </c>
      <c r="L156" s="46">
        <f t="shared" si="52"/>
        <v>0.76900000000000002</v>
      </c>
      <c r="M156" s="57">
        <f t="shared" si="53"/>
        <v>0.35299999999999998</v>
      </c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</row>
    <row r="157" spans="1:25" ht="15.75" x14ac:dyDescent="0.25">
      <c r="A157" s="45"/>
      <c r="B157" s="45" t="s">
        <v>102</v>
      </c>
      <c r="C157" s="45" t="s">
        <v>109</v>
      </c>
      <c r="D157" s="45" t="s">
        <v>97</v>
      </c>
      <c r="E157" s="45"/>
      <c r="F157" s="45">
        <f>SUM(F158:F164)</f>
        <v>13257</v>
      </c>
      <c r="G157" s="45">
        <f t="shared" ref="G157:I157" si="60">SUM(G158:G164)</f>
        <v>13785</v>
      </c>
      <c r="H157" s="45">
        <f t="shared" si="60"/>
        <v>15439</v>
      </c>
      <c r="I157" s="45">
        <f t="shared" si="60"/>
        <v>14233</v>
      </c>
      <c r="J157" s="45"/>
      <c r="K157" s="46">
        <f t="shared" si="51"/>
        <v>7.3999999999999996E-2</v>
      </c>
      <c r="L157" s="46">
        <f t="shared" si="52"/>
        <v>3.2000000000000001E-2</v>
      </c>
      <c r="M157" s="57">
        <f t="shared" si="53"/>
        <v>-7.8E-2</v>
      </c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</row>
    <row r="158" spans="1:25" ht="15.75" x14ac:dyDescent="0.25">
      <c r="A158" s="45">
        <v>70</v>
      </c>
      <c r="B158" s="45" t="s">
        <v>102</v>
      </c>
      <c r="C158" s="45" t="s">
        <v>109</v>
      </c>
      <c r="D158" s="45" t="s">
        <v>40</v>
      </c>
      <c r="E158" s="45"/>
      <c r="F158" s="45" cm="1">
        <f t="array" ref="F158">SUMPRODUCT((Data!$B$2:$B$16362=$F$106)*(Data!$D$2:$D$16362=$A158)*(Data!$G$2:$G$16362))</f>
        <v>406</v>
      </c>
      <c r="G158" s="45" cm="1">
        <f t="array" ref="G158">SUMPRODUCT((Data!$B$2:$B$16362=$G$106)*(Data!$D$2:$D$16362=$A158)*(Data!$G$2:$G$16362))</f>
        <v>497</v>
      </c>
      <c r="H158" s="45" cm="1">
        <f t="array" ref="H158">SUMPRODUCT((Data!$B$2:$B$16362=$H$106)*(Data!$D$2:$D$16362=$A158)*(Data!$G$2:$G$16362))</f>
        <v>634</v>
      </c>
      <c r="I158" s="45" cm="1">
        <f t="array" ref="I158">SUMPRODUCT((Data!$B$2:$B$16362=$I$106)*(Data!$D$2:$D$16362=$A158)*(Data!$G$2:$G$16362))</f>
        <v>628</v>
      </c>
      <c r="J158" s="45"/>
      <c r="K158" s="46">
        <f t="shared" si="51"/>
        <v>0.54700000000000004</v>
      </c>
      <c r="L158" s="46">
        <f t="shared" si="52"/>
        <v>0.26400000000000001</v>
      </c>
      <c r="M158" s="57">
        <f t="shared" si="53"/>
        <v>-8.9999999999999993E-3</v>
      </c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</row>
    <row r="159" spans="1:25" ht="15.75" x14ac:dyDescent="0.25">
      <c r="A159" s="45">
        <v>71</v>
      </c>
      <c r="B159" s="45" t="s">
        <v>102</v>
      </c>
      <c r="C159" s="45" t="s">
        <v>109</v>
      </c>
      <c r="D159" s="45" t="s">
        <v>41</v>
      </c>
      <c r="E159" s="45"/>
      <c r="F159" s="45" cm="1">
        <f t="array" ref="F159">SUMPRODUCT((Data!$B$2:$B$16362=$F$106)*(Data!$D$2:$D$16362=$A159)*(Data!$G$2:$G$16362))</f>
        <v>10585</v>
      </c>
      <c r="G159" s="45" cm="1">
        <f t="array" ref="G159">SUMPRODUCT((Data!$B$2:$B$16362=$G$106)*(Data!$D$2:$D$16362=$A159)*(Data!$G$2:$G$16362))</f>
        <v>11182</v>
      </c>
      <c r="H159" s="45" cm="1">
        <f t="array" ref="H159">SUMPRODUCT((Data!$B$2:$B$16362=$H$106)*(Data!$D$2:$D$16362=$A159)*(Data!$G$2:$G$16362))</f>
        <v>12381</v>
      </c>
      <c r="I159" s="45" cm="1">
        <f t="array" ref="I159">SUMPRODUCT((Data!$B$2:$B$16362=$I$106)*(Data!$D$2:$D$16362=$A159)*(Data!$G$2:$G$16362))</f>
        <v>11192</v>
      </c>
      <c r="J159" s="45"/>
      <c r="K159" s="46">
        <f t="shared" si="51"/>
        <v>5.7000000000000002E-2</v>
      </c>
      <c r="L159" s="46">
        <f t="shared" si="52"/>
        <v>1E-3</v>
      </c>
      <c r="M159" s="57">
        <f t="shared" si="53"/>
        <v>-9.6000000000000002E-2</v>
      </c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</row>
    <row r="160" spans="1:25" ht="15.75" x14ac:dyDescent="0.25">
      <c r="A160" s="45">
        <v>72</v>
      </c>
      <c r="B160" s="45" t="s">
        <v>102</v>
      </c>
      <c r="C160" s="45" t="s">
        <v>109</v>
      </c>
      <c r="D160" s="45" t="s">
        <v>42</v>
      </c>
      <c r="E160" s="45"/>
      <c r="F160" s="45" cm="1">
        <f t="array" ref="F160">SUMPRODUCT((Data!$B$2:$B$16362=$F$106)*(Data!$D$2:$D$16362=$A160)*(Data!$G$2:$G$16362))</f>
        <v>332</v>
      </c>
      <c r="G160" s="45" cm="1">
        <f t="array" ref="G160">SUMPRODUCT((Data!$B$2:$B$16362=$G$106)*(Data!$D$2:$D$16362=$A160)*(Data!$G$2:$G$16362))</f>
        <v>246</v>
      </c>
      <c r="H160" s="45" cm="1">
        <f t="array" ref="H160">SUMPRODUCT((Data!$B$2:$B$16362=$H$106)*(Data!$D$2:$D$16362=$A160)*(Data!$G$2:$G$16362))</f>
        <v>266</v>
      </c>
      <c r="I160" s="45" cm="1">
        <f t="array" ref="I160">SUMPRODUCT((Data!$B$2:$B$16362=$I$106)*(Data!$D$2:$D$16362=$A160)*(Data!$G$2:$G$16362))</f>
        <v>220</v>
      </c>
      <c r="J160" s="45"/>
      <c r="K160" s="46">
        <f t="shared" si="51"/>
        <v>-0.33700000000000002</v>
      </c>
      <c r="L160" s="46">
        <f t="shared" si="52"/>
        <v>-0.106</v>
      </c>
      <c r="M160" s="57">
        <f t="shared" si="53"/>
        <v>-0.17299999999999999</v>
      </c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</row>
    <row r="161" spans="1:25" ht="15.75" x14ac:dyDescent="0.25">
      <c r="A161" s="45">
        <v>73</v>
      </c>
      <c r="B161" s="45" t="s">
        <v>102</v>
      </c>
      <c r="C161" s="45" t="s">
        <v>109</v>
      </c>
      <c r="D161" s="45" t="s">
        <v>43</v>
      </c>
      <c r="E161" s="45"/>
      <c r="F161" s="45" cm="1">
        <f t="array" ref="F161">SUMPRODUCT((Data!$B$2:$B$16362=$F$106)*(Data!$D$2:$D$16362=$A161)*(Data!$G$2:$G$16362))</f>
        <v>123</v>
      </c>
      <c r="G161" s="45" cm="1">
        <f t="array" ref="G161">SUMPRODUCT((Data!$B$2:$B$16362=$G$106)*(Data!$D$2:$D$16362=$A161)*(Data!$G$2:$G$16362))</f>
        <v>70</v>
      </c>
      <c r="H161" s="45" cm="1">
        <f t="array" ref="H161">SUMPRODUCT((Data!$B$2:$B$16362=$H$106)*(Data!$D$2:$D$16362=$A161)*(Data!$G$2:$G$16362))</f>
        <v>95</v>
      </c>
      <c r="I161" s="45" cm="1">
        <f t="array" ref="I161">SUMPRODUCT((Data!$B$2:$B$16362=$I$106)*(Data!$D$2:$D$16362=$A161)*(Data!$G$2:$G$16362))</f>
        <v>65</v>
      </c>
      <c r="J161" s="45"/>
      <c r="K161" s="46">
        <f t="shared" si="51"/>
        <v>-0.47199999999999998</v>
      </c>
      <c r="L161" s="46">
        <f t="shared" si="52"/>
        <v>-7.0999999999999994E-2</v>
      </c>
      <c r="M161" s="57">
        <f t="shared" si="53"/>
        <v>-0.316</v>
      </c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</row>
    <row r="162" spans="1:25" ht="15.75" x14ac:dyDescent="0.25">
      <c r="A162" s="45">
        <v>74</v>
      </c>
      <c r="B162" s="45" t="s">
        <v>102</v>
      </c>
      <c r="C162" s="45" t="s">
        <v>109</v>
      </c>
      <c r="D162" s="45" t="s">
        <v>44</v>
      </c>
      <c r="E162" s="45"/>
      <c r="F162" s="45" cm="1">
        <f t="array" ref="F162">SUMPRODUCT((Data!$B$2:$B$16362=$F$106)*(Data!$D$2:$D$16362=$A162)*(Data!$G$2:$G$16362))</f>
        <v>30</v>
      </c>
      <c r="G162" s="45" cm="1">
        <f t="array" ref="G162">SUMPRODUCT((Data!$B$2:$B$16362=$G$106)*(Data!$D$2:$D$16362=$A162)*(Data!$G$2:$G$16362))</f>
        <v>25</v>
      </c>
      <c r="H162" s="45" cm="1">
        <f t="array" ref="H162">SUMPRODUCT((Data!$B$2:$B$16362=$H$106)*(Data!$D$2:$D$16362=$A162)*(Data!$G$2:$G$16362))</f>
        <v>35</v>
      </c>
      <c r="I162" s="45" cm="1">
        <f t="array" ref="I162">SUMPRODUCT((Data!$B$2:$B$16362=$I$106)*(Data!$D$2:$D$16362=$A162)*(Data!$G$2:$G$16362))</f>
        <v>24</v>
      </c>
      <c r="J162" s="45"/>
      <c r="K162" s="46">
        <f t="shared" si="51"/>
        <v>-0.2</v>
      </c>
      <c r="L162" s="46">
        <f t="shared" si="52"/>
        <v>-0.04</v>
      </c>
      <c r="M162" s="57">
        <f t="shared" si="53"/>
        <v>-0.314</v>
      </c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</row>
    <row r="163" spans="1:25" ht="15.75" x14ac:dyDescent="0.25">
      <c r="A163" s="45">
        <v>75</v>
      </c>
      <c r="B163" s="45" t="s">
        <v>102</v>
      </c>
      <c r="C163" s="45" t="s">
        <v>109</v>
      </c>
      <c r="D163" s="45" t="s">
        <v>79</v>
      </c>
      <c r="E163" s="45"/>
      <c r="F163" s="45" cm="1">
        <f t="array" ref="F163">SUMPRODUCT((Data!$B$2:$B$16362=$F$106)*(Data!$D$2:$D$16362=$A163)*(Data!$G$2:$G$16362))</f>
        <v>566</v>
      </c>
      <c r="G163" s="45" cm="1">
        <f t="array" ref="G163">SUMPRODUCT((Data!$B$2:$B$16362=$G$106)*(Data!$D$2:$D$16362=$A163)*(Data!$G$2:$G$16362))</f>
        <v>621</v>
      </c>
      <c r="H163" s="45" cm="1">
        <f t="array" ref="H163">SUMPRODUCT((Data!$B$2:$B$16362=$H$106)*(Data!$D$2:$D$16362=$A163)*(Data!$G$2:$G$16362))</f>
        <v>755</v>
      </c>
      <c r="I163" s="45" cm="1">
        <f t="array" ref="I163">SUMPRODUCT((Data!$B$2:$B$16362=$I$106)*(Data!$D$2:$D$16362=$A163)*(Data!$G$2:$G$16362))</f>
        <v>728</v>
      </c>
      <c r="J163" s="45"/>
      <c r="K163" s="46">
        <f t="shared" si="51"/>
        <v>0.28599999999999998</v>
      </c>
      <c r="L163" s="46">
        <f t="shared" si="52"/>
        <v>0.17199999999999999</v>
      </c>
      <c r="M163" s="57">
        <f t="shared" si="53"/>
        <v>-3.5999999999999997E-2</v>
      </c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</row>
    <row r="164" spans="1:25" ht="15.75" x14ac:dyDescent="0.25">
      <c r="A164" s="45">
        <v>76</v>
      </c>
      <c r="B164" s="45" t="s">
        <v>102</v>
      </c>
      <c r="C164" s="45" t="s">
        <v>109</v>
      </c>
      <c r="D164" s="45" t="s">
        <v>64</v>
      </c>
      <c r="E164" s="45"/>
      <c r="F164" s="45" cm="1">
        <f t="array" ref="F164">SUMPRODUCT((Data!$B$2:$B$16362=$F$106)*(Data!$D$2:$D$16362=$A164)*(Data!$G$2:$G$16362))</f>
        <v>1215</v>
      </c>
      <c r="G164" s="45" cm="1">
        <f t="array" ref="G164">SUMPRODUCT((Data!$B$2:$B$16362=$G$106)*(Data!$D$2:$D$16362=$A164)*(Data!$G$2:$G$16362))</f>
        <v>1144</v>
      </c>
      <c r="H164" s="45" cm="1">
        <f t="array" ref="H164">SUMPRODUCT((Data!$B$2:$B$16362=$H$106)*(Data!$D$2:$D$16362=$A164)*(Data!$G$2:$G$16362))</f>
        <v>1273</v>
      </c>
      <c r="I164" s="45" cm="1">
        <f t="array" ref="I164">SUMPRODUCT((Data!$B$2:$B$16362=$I$106)*(Data!$D$2:$D$16362=$A164)*(Data!$G$2:$G$16362))</f>
        <v>1376</v>
      </c>
      <c r="J164" s="45"/>
      <c r="K164" s="46">
        <f t="shared" si="51"/>
        <v>0.13300000000000001</v>
      </c>
      <c r="L164" s="46">
        <f t="shared" si="52"/>
        <v>0.20300000000000001</v>
      </c>
      <c r="M164" s="57">
        <f t="shared" si="53"/>
        <v>8.1000000000000003E-2</v>
      </c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</row>
    <row r="165" spans="1:25" ht="15.75" x14ac:dyDescent="0.25">
      <c r="A165" s="45"/>
      <c r="B165" s="45" t="s">
        <v>102</v>
      </c>
      <c r="C165" s="45" t="s">
        <v>110</v>
      </c>
      <c r="D165" s="45" t="s">
        <v>97</v>
      </c>
      <c r="E165" s="45"/>
      <c r="F165" s="45">
        <f>SUM(F166:F171)</f>
        <v>20314</v>
      </c>
      <c r="G165" s="45">
        <f t="shared" ref="G165:I165" si="61">SUM(G166:G171)</f>
        <v>16057</v>
      </c>
      <c r="H165" s="45">
        <f t="shared" si="61"/>
        <v>18463</v>
      </c>
      <c r="I165" s="45">
        <f t="shared" si="61"/>
        <v>16332</v>
      </c>
      <c r="J165" s="45"/>
      <c r="K165" s="46">
        <f t="shared" si="51"/>
        <v>-0.19600000000000001</v>
      </c>
      <c r="L165" s="46">
        <f t="shared" si="52"/>
        <v>1.7000000000000001E-2</v>
      </c>
      <c r="M165" s="57">
        <f t="shared" si="53"/>
        <v>-0.115</v>
      </c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</row>
    <row r="166" spans="1:25" ht="15.75" x14ac:dyDescent="0.25">
      <c r="A166" s="45">
        <v>80</v>
      </c>
      <c r="B166" s="45" t="s">
        <v>102</v>
      </c>
      <c r="C166" s="45" t="s">
        <v>110</v>
      </c>
      <c r="D166" s="45" t="s">
        <v>45</v>
      </c>
      <c r="E166" s="45"/>
      <c r="F166" s="45" cm="1">
        <f t="array" ref="F166">SUMPRODUCT((Data!$B$2:$B$16362=$F$106)*(Data!$D$2:$D$16362=$A166)*(Data!$G$2:$G$16362))</f>
        <v>1098</v>
      </c>
      <c r="G166" s="45" cm="1">
        <f t="array" ref="G166">SUMPRODUCT((Data!$B$2:$B$16362=$G$106)*(Data!$D$2:$D$16362=$A166)*(Data!$G$2:$G$16362))</f>
        <v>1063</v>
      </c>
      <c r="H166" s="45" cm="1">
        <f t="array" ref="H166">SUMPRODUCT((Data!$B$2:$B$16362=$H$106)*(Data!$D$2:$D$16362=$A166)*(Data!$G$2:$G$16362))</f>
        <v>1109</v>
      </c>
      <c r="I166" s="45" cm="1">
        <f t="array" ref="I166">SUMPRODUCT((Data!$B$2:$B$16362=$I$106)*(Data!$D$2:$D$16362=$A166)*(Data!$G$2:$G$16362))</f>
        <v>983</v>
      </c>
      <c r="J166" s="45"/>
      <c r="K166" s="46">
        <f t="shared" si="51"/>
        <v>-0.105</v>
      </c>
      <c r="L166" s="46">
        <f t="shared" si="52"/>
        <v>-7.4999999999999997E-2</v>
      </c>
      <c r="M166" s="57">
        <f t="shared" si="53"/>
        <v>-0.114</v>
      </c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</row>
    <row r="167" spans="1:25" ht="15.75" x14ac:dyDescent="0.25">
      <c r="A167" s="45">
        <v>81</v>
      </c>
      <c r="B167" s="45" t="s">
        <v>102</v>
      </c>
      <c r="C167" s="45" t="s">
        <v>110</v>
      </c>
      <c r="D167" s="45" t="s">
        <v>46</v>
      </c>
      <c r="E167" s="45"/>
      <c r="F167" s="45" cm="1">
        <f t="array" ref="F167">SUMPRODUCT((Data!$B$2:$B$16362=$F$106)*(Data!$D$2:$D$16362=$A167)*(Data!$G$2:$G$16362))</f>
        <v>4160</v>
      </c>
      <c r="G167" s="45" cm="1">
        <f t="array" ref="G167">SUMPRODUCT((Data!$B$2:$B$16362=$G$106)*(Data!$D$2:$D$16362=$A167)*(Data!$G$2:$G$16362))</f>
        <v>3243</v>
      </c>
      <c r="H167" s="45" cm="1">
        <f t="array" ref="H167">SUMPRODUCT((Data!$B$2:$B$16362=$H$106)*(Data!$D$2:$D$16362=$A167)*(Data!$G$2:$G$16362))</f>
        <v>4143</v>
      </c>
      <c r="I167" s="45" cm="1">
        <f t="array" ref="I167">SUMPRODUCT((Data!$B$2:$B$16362=$I$106)*(Data!$D$2:$D$16362=$A167)*(Data!$G$2:$G$16362))</f>
        <v>3703</v>
      </c>
      <c r="J167" s="45"/>
      <c r="K167" s="46">
        <f t="shared" si="51"/>
        <v>-0.11</v>
      </c>
      <c r="L167" s="46">
        <f t="shared" si="52"/>
        <v>0.14199999999999999</v>
      </c>
      <c r="M167" s="57">
        <f t="shared" si="53"/>
        <v>-0.106</v>
      </c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</row>
    <row r="168" spans="1:25" ht="15.75" x14ac:dyDescent="0.25">
      <c r="A168" s="45">
        <v>82</v>
      </c>
      <c r="B168" s="45" t="s">
        <v>102</v>
      </c>
      <c r="C168" s="45" t="s">
        <v>110</v>
      </c>
      <c r="D168" s="45" t="s">
        <v>47</v>
      </c>
      <c r="E168" s="45"/>
      <c r="F168" s="45" cm="1">
        <f t="array" ref="F168">SUMPRODUCT((Data!$B$2:$B$16362=$F$106)*(Data!$D$2:$D$16362=$A168)*(Data!$G$2:$G$16362))</f>
        <v>2787</v>
      </c>
      <c r="G168" s="45" cm="1">
        <f t="array" ref="G168">SUMPRODUCT((Data!$B$2:$B$16362=$G$106)*(Data!$D$2:$D$16362=$A168)*(Data!$G$2:$G$16362))</f>
        <v>2267</v>
      </c>
      <c r="H168" s="45" cm="1">
        <f t="array" ref="H168">SUMPRODUCT((Data!$B$2:$B$16362=$H$106)*(Data!$D$2:$D$16362=$A168)*(Data!$G$2:$G$16362))</f>
        <v>2472</v>
      </c>
      <c r="I168" s="45" cm="1">
        <f t="array" ref="I168">SUMPRODUCT((Data!$B$2:$B$16362=$I$106)*(Data!$D$2:$D$16362=$A168)*(Data!$G$2:$G$16362))</f>
        <v>2400</v>
      </c>
      <c r="J168" s="45"/>
      <c r="K168" s="46">
        <f t="shared" si="51"/>
        <v>-0.13900000000000001</v>
      </c>
      <c r="L168" s="46">
        <f t="shared" si="52"/>
        <v>5.8999999999999997E-2</v>
      </c>
      <c r="M168" s="57">
        <f t="shared" si="53"/>
        <v>-2.9000000000000001E-2</v>
      </c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</row>
    <row r="169" spans="1:25" ht="15.75" x14ac:dyDescent="0.25">
      <c r="A169" s="45">
        <v>83</v>
      </c>
      <c r="B169" s="45" t="s">
        <v>102</v>
      </c>
      <c r="C169" s="45" t="s">
        <v>110</v>
      </c>
      <c r="D169" s="45" t="s">
        <v>48</v>
      </c>
      <c r="E169" s="45"/>
      <c r="F169" s="45" cm="1">
        <f t="array" ref="F169">SUMPRODUCT((Data!$B$2:$B$16362=$F$106)*(Data!$D$2:$D$16362=$A169)*(Data!$G$2:$G$16362))</f>
        <v>10499</v>
      </c>
      <c r="G169" s="45" cm="1">
        <f t="array" ref="G169">SUMPRODUCT((Data!$B$2:$B$16362=$G$106)*(Data!$D$2:$D$16362=$A169)*(Data!$G$2:$G$16362))</f>
        <v>8224</v>
      </c>
      <c r="H169" s="45" cm="1">
        <f t="array" ref="H169">SUMPRODUCT((Data!$B$2:$B$16362=$H$106)*(Data!$D$2:$D$16362=$A169)*(Data!$G$2:$G$16362))</f>
        <v>9267</v>
      </c>
      <c r="I169" s="45" cm="1">
        <f t="array" ref="I169">SUMPRODUCT((Data!$B$2:$B$16362=$I$106)*(Data!$D$2:$D$16362=$A169)*(Data!$G$2:$G$16362))</f>
        <v>7886</v>
      </c>
      <c r="J169" s="45"/>
      <c r="K169" s="46">
        <f t="shared" si="51"/>
        <v>-0.249</v>
      </c>
      <c r="L169" s="46">
        <f t="shared" si="52"/>
        <v>-4.1000000000000002E-2</v>
      </c>
      <c r="M169" s="57">
        <f t="shared" si="53"/>
        <v>-0.14899999999999999</v>
      </c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</row>
    <row r="170" spans="1:25" ht="15.75" x14ac:dyDescent="0.25">
      <c r="A170" s="45">
        <v>84</v>
      </c>
      <c r="B170" s="45" t="s">
        <v>102</v>
      </c>
      <c r="C170" s="45" t="s">
        <v>110</v>
      </c>
      <c r="D170" s="45" t="s">
        <v>49</v>
      </c>
      <c r="E170" s="45"/>
      <c r="F170" s="45" cm="1">
        <f t="array" ref="F170">SUMPRODUCT((Data!$B$2:$B$16362=$F$106)*(Data!$D$2:$D$16362=$A170)*(Data!$G$2:$G$16362))</f>
        <v>557</v>
      </c>
      <c r="G170" s="45" cm="1">
        <f t="array" ref="G170">SUMPRODUCT((Data!$B$2:$B$16362=$G$106)*(Data!$D$2:$D$16362=$A170)*(Data!$G$2:$G$16362))</f>
        <v>518</v>
      </c>
      <c r="H170" s="45" cm="1">
        <f t="array" ref="H170">SUMPRODUCT((Data!$B$2:$B$16362=$H$106)*(Data!$D$2:$D$16362=$A170)*(Data!$G$2:$G$16362))</f>
        <v>610</v>
      </c>
      <c r="I170" s="45" cm="1">
        <f t="array" ref="I170">SUMPRODUCT((Data!$B$2:$B$16362=$I$106)*(Data!$D$2:$D$16362=$A170)*(Data!$G$2:$G$16362))</f>
        <v>529</v>
      </c>
      <c r="J170" s="45"/>
      <c r="K170" s="46">
        <f t="shared" si="51"/>
        <v>-0.05</v>
      </c>
      <c r="L170" s="46">
        <f t="shared" si="52"/>
        <v>2.1000000000000001E-2</v>
      </c>
      <c r="M170" s="57">
        <f t="shared" si="53"/>
        <v>-0.13300000000000001</v>
      </c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</row>
    <row r="171" spans="1:25" ht="15.75" x14ac:dyDescent="0.25">
      <c r="A171" s="45">
        <v>85</v>
      </c>
      <c r="B171" s="45" t="s">
        <v>102</v>
      </c>
      <c r="C171" s="45" t="s">
        <v>110</v>
      </c>
      <c r="D171" s="45" t="s">
        <v>64</v>
      </c>
      <c r="E171" s="45"/>
      <c r="F171" s="45" cm="1">
        <f t="array" ref="F171">SUMPRODUCT((Data!$B$2:$B$16362=$F$106)*(Data!$D$2:$D$16362=$A171)*(Data!$G$2:$G$16362))</f>
        <v>1213</v>
      </c>
      <c r="G171" s="45" cm="1">
        <f t="array" ref="G171">SUMPRODUCT((Data!$B$2:$B$16362=$G$106)*(Data!$D$2:$D$16362=$A171)*(Data!$G$2:$G$16362))</f>
        <v>742</v>
      </c>
      <c r="H171" s="45" cm="1">
        <f t="array" ref="H171">SUMPRODUCT((Data!$B$2:$B$16362=$H$106)*(Data!$D$2:$D$16362=$A171)*(Data!$G$2:$G$16362))</f>
        <v>862</v>
      </c>
      <c r="I171" s="45" cm="1">
        <f t="array" ref="I171">SUMPRODUCT((Data!$B$2:$B$16362=$I$106)*(Data!$D$2:$D$16362=$A171)*(Data!$G$2:$G$16362))</f>
        <v>831</v>
      </c>
      <c r="J171" s="45"/>
      <c r="K171" s="46">
        <f t="shared" si="51"/>
        <v>-0.315</v>
      </c>
      <c r="L171" s="46">
        <f t="shared" si="52"/>
        <v>0.12</v>
      </c>
      <c r="M171" s="57">
        <f t="shared" si="53"/>
        <v>-3.5999999999999997E-2</v>
      </c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</row>
    <row r="172" spans="1:25" ht="15.75" x14ac:dyDescent="0.25">
      <c r="A172" s="45"/>
      <c r="B172" s="45" t="s">
        <v>102</v>
      </c>
      <c r="C172" s="45" t="s">
        <v>111</v>
      </c>
      <c r="D172" s="45" t="s">
        <v>97</v>
      </c>
      <c r="E172" s="45"/>
      <c r="F172" s="45">
        <f>SUM(F173:F179)</f>
        <v>13153</v>
      </c>
      <c r="G172" s="45">
        <f t="shared" ref="G172:H172" si="62">SUM(G173:G179)</f>
        <v>14389</v>
      </c>
      <c r="H172" s="45">
        <f t="shared" si="62"/>
        <v>19961</v>
      </c>
      <c r="I172" s="45">
        <f>SUM(I173:I179)</f>
        <v>18324</v>
      </c>
      <c r="J172" s="45"/>
      <c r="K172" s="46">
        <f t="shared" ref="K172:K204" si="63">IF((I172/F172)-1&gt;10,ROUND((I172/F172)-1,2),ROUND((I172/F172)-1,3))</f>
        <v>0.39300000000000002</v>
      </c>
      <c r="L172" s="46">
        <f t="shared" ref="L172:L204" si="64">IF((I172/G172)-1&gt;10,ROUND((I172/G172)-1,2),ROUND((I172/G172)-1,3))</f>
        <v>0.27300000000000002</v>
      </c>
      <c r="M172" s="57">
        <f t="shared" ref="M172:M204" si="65">IF((I172/H172)-1&gt;10,ROUND((I172/H172)-1,2),ROUND((I172/H172)-1,3))</f>
        <v>-8.2000000000000003E-2</v>
      </c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</row>
    <row r="173" spans="1:25" ht="15.75" x14ac:dyDescent="0.25">
      <c r="A173" s="45">
        <v>90</v>
      </c>
      <c r="B173" s="45" t="s">
        <v>102</v>
      </c>
      <c r="C173" s="45" t="s">
        <v>111</v>
      </c>
      <c r="D173" s="45" t="s">
        <v>50</v>
      </c>
      <c r="E173" s="45"/>
      <c r="F173" s="45" cm="1">
        <f t="array" ref="F173">SUMPRODUCT((Data!$B$2:$B$16362=$F$106)*(Data!$D$2:$D$16362=$A173)*(Data!$G$2:$G$16362))</f>
        <v>781</v>
      </c>
      <c r="G173" s="45" cm="1">
        <f t="array" ref="G173">SUMPRODUCT((Data!$B$2:$B$16362=$G$106)*(Data!$D$2:$D$16362=$A173)*(Data!$G$2:$G$16362))</f>
        <v>698</v>
      </c>
      <c r="H173" s="45" cm="1">
        <f t="array" ref="H173">SUMPRODUCT((Data!$B$2:$B$16362=$H$106)*(Data!$D$2:$D$16362=$A173)*(Data!$G$2:$G$16362))</f>
        <v>677</v>
      </c>
      <c r="I173" s="45" cm="1">
        <f t="array" ref="I173">SUMPRODUCT((Data!$B$2:$B$16362=$I$106)*(Data!$D$2:$D$16362=$A173)*(Data!$G$2:$G$16362))</f>
        <v>548</v>
      </c>
      <c r="J173" s="45"/>
      <c r="K173" s="46">
        <f t="shared" si="63"/>
        <v>-0.29799999999999999</v>
      </c>
      <c r="L173" s="46">
        <f t="shared" si="64"/>
        <v>-0.215</v>
      </c>
      <c r="M173" s="57">
        <f t="shared" si="65"/>
        <v>-0.191</v>
      </c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</row>
    <row r="174" spans="1:25" ht="15.75" x14ac:dyDescent="0.25">
      <c r="A174" s="45">
        <v>91</v>
      </c>
      <c r="B174" s="45" t="s">
        <v>102</v>
      </c>
      <c r="C174" s="45" t="s">
        <v>111</v>
      </c>
      <c r="D174" s="45" t="s">
        <v>51</v>
      </c>
      <c r="E174" s="45"/>
      <c r="F174" s="45" cm="1">
        <f t="array" ref="F174">SUMPRODUCT((Data!$B$2:$B$16362=$F$106)*(Data!$D$2:$D$16362=$A174)*(Data!$G$2:$G$16362))</f>
        <v>274</v>
      </c>
      <c r="G174" s="45" cm="1">
        <f t="array" ref="G174">SUMPRODUCT((Data!$B$2:$B$16362=$G$106)*(Data!$D$2:$D$16362=$A174)*(Data!$G$2:$G$16362))</f>
        <v>295</v>
      </c>
      <c r="H174" s="45" cm="1">
        <f t="array" ref="H174">SUMPRODUCT((Data!$B$2:$B$16362=$H$106)*(Data!$D$2:$D$16362=$A174)*(Data!$G$2:$G$16362))</f>
        <v>234</v>
      </c>
      <c r="I174" s="45" cm="1">
        <f t="array" ref="I174">SUMPRODUCT((Data!$B$2:$B$16362=$I$106)*(Data!$D$2:$D$16362=$A174)*(Data!$G$2:$G$16362))</f>
        <v>113</v>
      </c>
      <c r="J174" s="45"/>
      <c r="K174" s="46">
        <f t="shared" si="63"/>
        <v>-0.58799999999999997</v>
      </c>
      <c r="L174" s="46">
        <f t="shared" si="64"/>
        <v>-0.61699999999999999</v>
      </c>
      <c r="M174" s="57">
        <f t="shared" si="65"/>
        <v>-0.51700000000000002</v>
      </c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</row>
    <row r="175" spans="1:25" ht="15.75" x14ac:dyDescent="0.25">
      <c r="A175" s="45">
        <v>92</v>
      </c>
      <c r="B175" s="45" t="s">
        <v>102</v>
      </c>
      <c r="C175" s="45" t="s">
        <v>111</v>
      </c>
      <c r="D175" s="45" t="s">
        <v>112</v>
      </c>
      <c r="E175" s="45"/>
      <c r="F175" s="45" cm="1">
        <f t="array" ref="F175">SUMPRODUCT((Data!$B$2:$B$16362=$F$106)*(Data!$D$2:$D$16362=$A175)*(Data!$G$2:$G$16362))</f>
        <v>56</v>
      </c>
      <c r="G175" s="45" cm="1">
        <f t="array" ref="G175">SUMPRODUCT((Data!$B$2:$B$16362=$G$106)*(Data!$D$2:$D$16362=$A175)*(Data!$G$2:$G$16362))</f>
        <v>34</v>
      </c>
      <c r="H175" s="45" cm="1">
        <f t="array" ref="H175">SUMPRODUCT((Data!$B$2:$B$16362=$H$106)*(Data!$D$2:$D$16362=$A175)*(Data!$G$2:$G$16362))</f>
        <v>27</v>
      </c>
      <c r="I175" s="45" cm="1">
        <f t="array" ref="I175">SUMPRODUCT((Data!$B$2:$B$16362=$I$106)*(Data!$D$2:$D$16362=$A175)*(Data!$G$2:$G$16362))</f>
        <v>25</v>
      </c>
      <c r="J175" s="45"/>
      <c r="K175" s="46">
        <f t="shared" si="63"/>
        <v>-0.55400000000000005</v>
      </c>
      <c r="L175" s="46">
        <f t="shared" si="64"/>
        <v>-0.26500000000000001</v>
      </c>
      <c r="M175" s="57">
        <f t="shared" si="65"/>
        <v>-7.3999999999999996E-2</v>
      </c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</row>
    <row r="176" spans="1:25" ht="15.75" x14ac:dyDescent="0.25">
      <c r="A176" s="45">
        <v>93</v>
      </c>
      <c r="B176" s="45" t="s">
        <v>102</v>
      </c>
      <c r="C176" s="45" t="s">
        <v>111</v>
      </c>
      <c r="D176" s="45" t="s">
        <v>75</v>
      </c>
      <c r="E176" s="45"/>
      <c r="F176" s="45" cm="1">
        <f t="array" ref="F176">SUMPRODUCT((Data!$B$2:$B$16362=$F$106)*(Data!$D$2:$D$16362=$A176)*(Data!$G$2:$G$16362))</f>
        <v>82</v>
      </c>
      <c r="G176" s="45" cm="1">
        <f t="array" ref="G176">SUMPRODUCT((Data!$B$2:$B$16362=$G$106)*(Data!$D$2:$D$16362=$A176)*(Data!$G$2:$G$16362))</f>
        <v>80</v>
      </c>
      <c r="H176" s="45" cm="1">
        <f t="array" ref="H176">SUMPRODUCT((Data!$B$2:$B$16362=$H$106)*(Data!$D$2:$D$16362=$A176)*(Data!$G$2:$G$16362))</f>
        <v>39</v>
      </c>
      <c r="I176" s="45" cm="1">
        <f t="array" ref="I176">SUMPRODUCT((Data!$B$2:$B$16362=$I$106)*(Data!$D$2:$D$16362=$A176)*(Data!$G$2:$G$16362))</f>
        <v>37</v>
      </c>
      <c r="J176" s="45"/>
      <c r="K176" s="46">
        <f t="shared" si="63"/>
        <v>-0.54900000000000004</v>
      </c>
      <c r="L176" s="46">
        <f t="shared" si="64"/>
        <v>-0.53800000000000003</v>
      </c>
      <c r="M176" s="57">
        <f t="shared" si="65"/>
        <v>-5.0999999999999997E-2</v>
      </c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</row>
    <row r="177" spans="1:25" ht="15.75" x14ac:dyDescent="0.25">
      <c r="A177" s="45">
        <v>94</v>
      </c>
      <c r="B177" s="45" t="s">
        <v>102</v>
      </c>
      <c r="C177" s="45" t="s">
        <v>111</v>
      </c>
      <c r="D177" s="45" t="s">
        <v>80</v>
      </c>
      <c r="E177" s="45"/>
      <c r="F177" s="45" cm="1">
        <f t="array" ref="F177">SUMPRODUCT((Data!$B$2:$B$16362=$F$106)*(Data!$D$2:$D$16362=$A177)*(Data!$G$2:$G$16362))</f>
        <v>458</v>
      </c>
      <c r="G177" s="45" cm="1">
        <f t="array" ref="G177">SUMPRODUCT((Data!$B$2:$B$16362=$G$106)*(Data!$D$2:$D$16362=$A177)*(Data!$G$2:$G$16362))</f>
        <v>310</v>
      </c>
      <c r="H177" s="45" cm="1">
        <f t="array" ref="H177">SUMPRODUCT((Data!$B$2:$B$16362=$H$106)*(Data!$D$2:$D$16362=$A177)*(Data!$G$2:$G$16362))</f>
        <v>249</v>
      </c>
      <c r="I177" s="45" cm="1">
        <f t="array" ref="I177">SUMPRODUCT((Data!$B$2:$B$16362=$I$106)*(Data!$D$2:$D$16362=$A177)*(Data!$G$2:$G$16362))</f>
        <v>195</v>
      </c>
      <c r="J177" s="45"/>
      <c r="K177" s="46">
        <f t="shared" si="63"/>
        <v>-0.57399999999999995</v>
      </c>
      <c r="L177" s="46">
        <f t="shared" si="64"/>
        <v>-0.371</v>
      </c>
      <c r="M177" s="57">
        <f t="shared" si="65"/>
        <v>-0.217</v>
      </c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</row>
    <row r="178" spans="1:25" ht="15.75" x14ac:dyDescent="0.25">
      <c r="A178" s="45">
        <v>95</v>
      </c>
      <c r="B178" s="45" t="s">
        <v>102</v>
      </c>
      <c r="C178" s="45" t="s">
        <v>111</v>
      </c>
      <c r="D178" s="45" t="s">
        <v>64</v>
      </c>
      <c r="E178" s="45"/>
      <c r="F178" s="45" cm="1">
        <f t="array" ref="F178">SUMPRODUCT((Data!$B$2:$B$16362=$F$106)*(Data!$D$2:$D$16362=$A178)*(Data!$G$2:$G$16362))</f>
        <v>551</v>
      </c>
      <c r="G178" s="45" cm="1">
        <f t="array" ref="G178">SUMPRODUCT((Data!$B$2:$B$16362=$G$106)*(Data!$D$2:$D$16362=$A178)*(Data!$G$2:$G$16362))</f>
        <v>412</v>
      </c>
      <c r="H178" s="45" cm="1">
        <f t="array" ref="H178">SUMPRODUCT((Data!$B$2:$B$16362=$H$106)*(Data!$D$2:$D$16362=$A178)*(Data!$G$2:$G$16362))</f>
        <v>487</v>
      </c>
      <c r="I178" s="45" cm="1">
        <f t="array" ref="I178">SUMPRODUCT((Data!$B$2:$B$16362=$I$106)*(Data!$D$2:$D$16362=$A178)*(Data!$G$2:$G$16362))</f>
        <v>452</v>
      </c>
      <c r="J178" s="45"/>
      <c r="K178" s="46">
        <f t="shared" si="63"/>
        <v>-0.18</v>
      </c>
      <c r="L178" s="46">
        <f t="shared" si="64"/>
        <v>9.7000000000000003E-2</v>
      </c>
      <c r="M178" s="57">
        <f t="shared" si="65"/>
        <v>-7.1999999999999995E-2</v>
      </c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</row>
    <row r="179" spans="1:25" ht="15.75" x14ac:dyDescent="0.25">
      <c r="A179" s="45">
        <v>100</v>
      </c>
      <c r="B179" s="45" t="s">
        <v>102</v>
      </c>
      <c r="C179" s="45" t="s">
        <v>53</v>
      </c>
      <c r="D179" s="45"/>
      <c r="E179" s="45"/>
      <c r="F179" s="45" cm="1">
        <f t="array" ref="F179">SUMPRODUCT((Data!$B$2:$B$16362=$F$106)*(Data!$D$2:$D$16362=$A179)*(Data!$G$2:$G$16362))</f>
        <v>10951</v>
      </c>
      <c r="G179" s="45" cm="1">
        <f t="array" ref="G179">SUMPRODUCT((Data!$B$2:$B$16362=$G$106)*(Data!$D$2:$D$16362=$A179)*(Data!$G$2:$G$16362))</f>
        <v>12560</v>
      </c>
      <c r="H179" s="45" cm="1">
        <f t="array" ref="H179">SUMPRODUCT((Data!$B$2:$B$16362=$H$106)*(Data!$D$2:$D$16362=$A179)*(Data!$G$2:$G$16362))</f>
        <v>18248</v>
      </c>
      <c r="I179" s="45" cm="1">
        <f t="array" ref="I179">SUMPRODUCT((Data!$B$2:$B$16362=$I$106)*(Data!$D$2:$D$16362=$A179)*(Data!$G$2:$G$16362))</f>
        <v>16954</v>
      </c>
      <c r="J179" s="45"/>
      <c r="K179" s="46">
        <f t="shared" si="63"/>
        <v>0.54800000000000004</v>
      </c>
      <c r="L179" s="46">
        <f t="shared" si="64"/>
        <v>0.35</v>
      </c>
      <c r="M179" s="57">
        <f t="shared" si="65"/>
        <v>-7.0999999999999994E-2</v>
      </c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</row>
    <row r="180" spans="1:25" ht="15.75" x14ac:dyDescent="0.25">
      <c r="A180" s="45">
        <v>998</v>
      </c>
      <c r="B180" s="45" t="s">
        <v>102</v>
      </c>
      <c r="C180" s="45" t="s">
        <v>101</v>
      </c>
      <c r="D180" s="45"/>
      <c r="E180" s="45"/>
      <c r="F180" s="45" cm="1">
        <f t="array" ref="F180">SUMPRODUCT((Data!$B$2:$B$16362=$F$106)*(Data!$D$2:$D$16362=$A180)*(Data!$G$2:$G$16362))</f>
        <v>0</v>
      </c>
      <c r="G180" s="45" cm="1">
        <f t="array" ref="G180">SUMPRODUCT((Data!$B$2:$B$16362=$G$106)*(Data!$D$2:$D$16362=$A180)*(Data!$G$2:$G$16362))</f>
        <v>0</v>
      </c>
      <c r="H180" s="45" cm="1">
        <f t="array" ref="H180">SUMPRODUCT((Data!$B$2:$B$16362=$H$106)*(Data!$D$2:$D$16362=$A180)*(Data!$G$2:$G$16362))</f>
        <v>0</v>
      </c>
      <c r="I180" s="45" cm="1">
        <f t="array" ref="I180">SUMPRODUCT((Data!$B$2:$B$16362=$I$106)*(Data!$D$2:$D$16362=$A180)*(Data!$G$2:$G$16362))</f>
        <v>0</v>
      </c>
      <c r="J180" s="45"/>
      <c r="K180" s="46" t="e">
        <f t="shared" si="63"/>
        <v>#DIV/0!</v>
      </c>
      <c r="L180" s="46" t="e">
        <f t="shared" si="64"/>
        <v>#DIV/0!</v>
      </c>
      <c r="M180" s="57" t="e">
        <f t="shared" si="65"/>
        <v>#DIV/0!</v>
      </c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</row>
    <row r="181" spans="1:25" ht="15.75" x14ac:dyDescent="0.25">
      <c r="A181" s="45"/>
      <c r="B181" s="46" t="s">
        <v>55</v>
      </c>
      <c r="C181" s="46" t="s">
        <v>97</v>
      </c>
      <c r="D181" s="45"/>
      <c r="E181" s="45"/>
      <c r="F181" s="45" cm="1">
        <f t="array" ref="F181">SUMPRODUCT((Data!$B$2:$B$16362=$F$106)*(Data!$F$2:$F$16362=$B181:$C181)*(Data!$G$2:$G$16362))</f>
        <v>64237</v>
      </c>
      <c r="G181" s="45" cm="1">
        <f t="array" ref="G181">SUMPRODUCT((Data!$B$2:$B$16362=$G$106)*(Data!$F$2:$F$16362=$B181:$C181)*(Data!$G$2:$G$16362))</f>
        <v>71470</v>
      </c>
      <c r="H181" s="45" cm="1">
        <f t="array" ref="H181">SUMPRODUCT((Data!$B$2:$B$16362=$H$106)*(Data!$F$2:$F$16362=$B181:$C181)*(Data!$G$2:$G$16362))</f>
        <v>66410</v>
      </c>
      <c r="I181" s="45" cm="1">
        <f t="array" ref="I181">SUMPRODUCT((Data!$B$2:$B$16362=$I$106)*(Data!$F$2:$F$16362=$B181:$C181)*(Data!$G$2:$G$16362))</f>
        <v>77302</v>
      </c>
      <c r="J181" s="45"/>
      <c r="K181" s="46">
        <f t="shared" si="63"/>
        <v>0.20300000000000001</v>
      </c>
      <c r="L181" s="46">
        <f t="shared" si="64"/>
        <v>8.2000000000000003E-2</v>
      </c>
      <c r="M181" s="57">
        <f t="shared" si="65"/>
        <v>0.16400000000000001</v>
      </c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</row>
    <row r="182" spans="1:25" ht="15.75" x14ac:dyDescent="0.25">
      <c r="A182" s="45"/>
      <c r="B182" s="45" t="s">
        <v>113</v>
      </c>
      <c r="C182" s="45" t="s">
        <v>114</v>
      </c>
      <c r="D182" s="45" t="s">
        <v>97</v>
      </c>
      <c r="E182" s="45"/>
      <c r="F182" s="45">
        <f>SUM(F183:F186)</f>
        <v>10575</v>
      </c>
      <c r="G182" s="45">
        <f t="shared" ref="G182:H182" si="66">SUM(G183:G186)</f>
        <v>8116</v>
      </c>
      <c r="H182" s="45">
        <f t="shared" si="66"/>
        <v>8558</v>
      </c>
      <c r="I182" s="45">
        <f>SUM(I183:I186)</f>
        <v>9766</v>
      </c>
      <c r="J182" s="45"/>
      <c r="K182" s="46">
        <f t="shared" si="63"/>
        <v>-7.6999999999999999E-2</v>
      </c>
      <c r="L182" s="46">
        <f t="shared" si="64"/>
        <v>0.20300000000000001</v>
      </c>
      <c r="M182" s="57">
        <f t="shared" si="65"/>
        <v>0.14099999999999999</v>
      </c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</row>
    <row r="183" spans="1:25" ht="15.75" x14ac:dyDescent="0.25">
      <c r="A183" s="45">
        <v>110</v>
      </c>
      <c r="B183" s="45" t="s">
        <v>113</v>
      </c>
      <c r="C183" s="45" t="s">
        <v>114</v>
      </c>
      <c r="D183" s="45" t="s">
        <v>54</v>
      </c>
      <c r="E183" s="45"/>
      <c r="F183" s="45" cm="1">
        <f t="array" ref="F183">SUMPRODUCT((Data!$B$2:$B$16362=$F$106)*(Data!$D$2:$D$16362=$A183)*(Data!$G$2:$G$16362))</f>
        <v>1273</v>
      </c>
      <c r="G183" s="45" cm="1">
        <f t="array" ref="G183">SUMPRODUCT((Data!$B$2:$B$16362=$G$106)*(Data!$D$2:$D$16362=$A183)*(Data!$G$2:$G$16362))</f>
        <v>867</v>
      </c>
      <c r="H183" s="45" cm="1">
        <f t="array" ref="H183">SUMPRODUCT((Data!$B$2:$B$16362=$H$106)*(Data!$D$2:$D$16362=$A183)*(Data!$G$2:$G$16362))</f>
        <v>816</v>
      </c>
      <c r="I183" s="45" cm="1">
        <f t="array" ref="I183">SUMPRODUCT((Data!$B$2:$B$16362=$I$106)*(Data!$D$2:$D$16362=$A183)*(Data!$G$2:$G$16362))</f>
        <v>890</v>
      </c>
      <c r="J183" s="45"/>
      <c r="K183" s="46">
        <f t="shared" si="63"/>
        <v>-0.30099999999999999</v>
      </c>
      <c r="L183" s="46">
        <f t="shared" si="64"/>
        <v>2.7E-2</v>
      </c>
      <c r="M183" s="57">
        <f t="shared" si="65"/>
        <v>9.0999999999999998E-2</v>
      </c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</row>
    <row r="184" spans="1:25" ht="15.75" x14ac:dyDescent="0.25">
      <c r="A184" s="45">
        <v>111</v>
      </c>
      <c r="B184" s="45" t="s">
        <v>113</v>
      </c>
      <c r="C184" s="45" t="s">
        <v>114</v>
      </c>
      <c r="D184" s="45" t="s">
        <v>56</v>
      </c>
      <c r="E184" s="45"/>
      <c r="F184" s="45" cm="1">
        <f t="array" ref="F184">SUMPRODUCT((Data!$B$2:$B$16362=$F$106)*(Data!$D$2:$D$16362=$A184)*(Data!$G$2:$G$16362))</f>
        <v>2602</v>
      </c>
      <c r="G184" s="45" cm="1">
        <f t="array" ref="G184">SUMPRODUCT((Data!$B$2:$B$16362=$G$106)*(Data!$D$2:$D$16362=$A184)*(Data!$G$2:$G$16362))</f>
        <v>2168</v>
      </c>
      <c r="H184" s="45" cm="1">
        <f t="array" ref="H184">SUMPRODUCT((Data!$B$2:$B$16362=$H$106)*(Data!$D$2:$D$16362=$A184)*(Data!$G$2:$G$16362))</f>
        <v>2485</v>
      </c>
      <c r="I184" s="45" cm="1">
        <f t="array" ref="I184">SUMPRODUCT((Data!$B$2:$B$16362=$I$106)*(Data!$D$2:$D$16362=$A184)*(Data!$G$2:$G$16362))</f>
        <v>2887</v>
      </c>
      <c r="J184" s="45"/>
      <c r="K184" s="46">
        <f t="shared" si="63"/>
        <v>0.11</v>
      </c>
      <c r="L184" s="46">
        <f t="shared" si="64"/>
        <v>0.33200000000000002</v>
      </c>
      <c r="M184" s="57">
        <f t="shared" si="65"/>
        <v>0.16200000000000001</v>
      </c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</row>
    <row r="185" spans="1:25" ht="15.75" x14ac:dyDescent="0.25">
      <c r="A185" s="45">
        <v>112</v>
      </c>
      <c r="B185" s="45" t="s">
        <v>113</v>
      </c>
      <c r="C185" s="45" t="s">
        <v>114</v>
      </c>
      <c r="D185" s="45" t="s">
        <v>57</v>
      </c>
      <c r="E185" s="45"/>
      <c r="F185" s="45" cm="1">
        <f t="array" ref="F185">SUMPRODUCT((Data!$B$2:$B$16362=$F$106)*(Data!$D$2:$D$16362=$A185)*(Data!$G$2:$G$16362))</f>
        <v>2909</v>
      </c>
      <c r="G185" s="45" cm="1">
        <f t="array" ref="G185">SUMPRODUCT((Data!$B$2:$B$16362=$G$106)*(Data!$D$2:$D$16362=$A185)*(Data!$G$2:$G$16362))</f>
        <v>2421</v>
      </c>
      <c r="H185" s="45" cm="1">
        <f t="array" ref="H185">SUMPRODUCT((Data!$B$2:$B$16362=$H$106)*(Data!$D$2:$D$16362=$A185)*(Data!$G$2:$G$16362))</f>
        <v>1648</v>
      </c>
      <c r="I185" s="45" cm="1">
        <f t="array" ref="I185">SUMPRODUCT((Data!$B$2:$B$16362=$I$106)*(Data!$D$2:$D$16362=$A185)*(Data!$G$2:$G$16362))</f>
        <v>2253</v>
      </c>
      <c r="J185" s="45"/>
      <c r="K185" s="46">
        <f t="shared" si="63"/>
        <v>-0.22600000000000001</v>
      </c>
      <c r="L185" s="46">
        <f t="shared" si="64"/>
        <v>-6.9000000000000006E-2</v>
      </c>
      <c r="M185" s="57">
        <f t="shared" si="65"/>
        <v>0.36699999999999999</v>
      </c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</row>
    <row r="186" spans="1:25" ht="15.75" x14ac:dyDescent="0.25">
      <c r="A186" s="45">
        <v>113</v>
      </c>
      <c r="B186" s="45" t="s">
        <v>113</v>
      </c>
      <c r="C186" s="45" t="s">
        <v>114</v>
      </c>
      <c r="D186" s="45" t="s">
        <v>73</v>
      </c>
      <c r="E186" s="45"/>
      <c r="F186" s="45" cm="1">
        <f t="array" ref="F186">SUMPRODUCT((Data!$B$2:$B$16362=$F$106)*(Data!$D$2:$D$16362=$A186)*(Data!$G$2:$G$16362))</f>
        <v>3791</v>
      </c>
      <c r="G186" s="45" cm="1">
        <f t="array" ref="G186">SUMPRODUCT((Data!$B$2:$B$16362=$G$106)*(Data!$D$2:$D$16362=$A186)*(Data!$G$2:$G$16362))</f>
        <v>2660</v>
      </c>
      <c r="H186" s="45" cm="1">
        <f t="array" ref="H186">SUMPRODUCT((Data!$B$2:$B$16362=$H$106)*(Data!$D$2:$D$16362=$A186)*(Data!$G$2:$G$16362))</f>
        <v>3609</v>
      </c>
      <c r="I186" s="45" cm="1">
        <f t="array" ref="I186">SUMPRODUCT((Data!$B$2:$B$16362=$I$106)*(Data!$D$2:$D$16362=$A186)*(Data!$G$2:$G$16362))</f>
        <v>3736</v>
      </c>
      <c r="J186" s="45"/>
      <c r="K186" s="46">
        <f t="shared" si="63"/>
        <v>-1.4999999999999999E-2</v>
      </c>
      <c r="L186" s="46">
        <f t="shared" si="64"/>
        <v>0.40500000000000003</v>
      </c>
      <c r="M186" s="57">
        <f t="shared" si="65"/>
        <v>3.5000000000000003E-2</v>
      </c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</row>
    <row r="187" spans="1:25" ht="15.75" x14ac:dyDescent="0.25">
      <c r="A187" s="45"/>
      <c r="B187" s="45" t="s">
        <v>113</v>
      </c>
      <c r="C187" s="45" t="s">
        <v>115</v>
      </c>
      <c r="D187" s="45" t="s">
        <v>97</v>
      </c>
      <c r="E187" s="45"/>
      <c r="F187" s="45">
        <f>SUM(F188:F191)</f>
        <v>15505</v>
      </c>
      <c r="G187" s="45">
        <f t="shared" ref="G187:I187" si="67">SUM(G188:G191)</f>
        <v>18828</v>
      </c>
      <c r="H187" s="45">
        <f t="shared" si="67"/>
        <v>16117</v>
      </c>
      <c r="I187" s="45">
        <f t="shared" si="67"/>
        <v>18472</v>
      </c>
      <c r="J187" s="45"/>
      <c r="K187" s="46">
        <f t="shared" si="63"/>
        <v>0.191</v>
      </c>
      <c r="L187" s="46">
        <f t="shared" si="64"/>
        <v>-1.9E-2</v>
      </c>
      <c r="M187" s="57">
        <f t="shared" si="65"/>
        <v>0.14599999999999999</v>
      </c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</row>
    <row r="188" spans="1:25" ht="15.75" x14ac:dyDescent="0.25">
      <c r="A188" s="45">
        <v>120</v>
      </c>
      <c r="B188" s="45" t="s">
        <v>113</v>
      </c>
      <c r="C188" s="45" t="s">
        <v>115</v>
      </c>
      <c r="D188" s="45" t="s">
        <v>58</v>
      </c>
      <c r="E188" s="45"/>
      <c r="F188" s="45" cm="1">
        <f t="array" ref="F188">SUMPRODUCT((Data!$B$2:$B$16362=$F$106)*(Data!$D$2:$D$16362=$A188)*(Data!$G$2:$G$16362))</f>
        <v>2644</v>
      </c>
      <c r="G188" s="45" cm="1">
        <f t="array" ref="G188">SUMPRODUCT((Data!$B$2:$B$16362=$G$106)*(Data!$D$2:$D$16362=$A188)*(Data!$G$2:$G$16362))</f>
        <v>2373</v>
      </c>
      <c r="H188" s="45" cm="1">
        <f t="array" ref="H188">SUMPRODUCT((Data!$B$2:$B$16362=$H$106)*(Data!$D$2:$D$16362=$A188)*(Data!$G$2:$G$16362))</f>
        <v>2308</v>
      </c>
      <c r="I188" s="45" cm="1">
        <f t="array" ref="I188">SUMPRODUCT((Data!$B$2:$B$16362=$I$106)*(Data!$D$2:$D$16362=$A188)*(Data!$G$2:$G$16362))</f>
        <v>2381</v>
      </c>
      <c r="J188" s="45"/>
      <c r="K188" s="46">
        <f t="shared" si="63"/>
        <v>-9.9000000000000005E-2</v>
      </c>
      <c r="L188" s="46">
        <f t="shared" si="64"/>
        <v>3.0000000000000001E-3</v>
      </c>
      <c r="M188" s="57">
        <f t="shared" si="65"/>
        <v>3.2000000000000001E-2</v>
      </c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</row>
    <row r="189" spans="1:25" ht="15.75" x14ac:dyDescent="0.25">
      <c r="A189" s="45">
        <v>121</v>
      </c>
      <c r="B189" s="45" t="s">
        <v>113</v>
      </c>
      <c r="C189" s="45" t="s">
        <v>115</v>
      </c>
      <c r="D189" s="45" t="s">
        <v>59</v>
      </c>
      <c r="E189" s="45"/>
      <c r="F189" s="45" cm="1">
        <f t="array" ref="F189">SUMPRODUCT((Data!$B$2:$B$16362=$F$106)*(Data!$D$2:$D$16362=$A189)*(Data!$G$2:$G$16362))</f>
        <v>5620</v>
      </c>
      <c r="G189" s="45" cm="1">
        <f t="array" ref="G189">SUMPRODUCT((Data!$B$2:$B$16362=$G$106)*(Data!$D$2:$D$16362=$A189)*(Data!$G$2:$G$16362))</f>
        <v>5676</v>
      </c>
      <c r="H189" s="45" cm="1">
        <f t="array" ref="H189">SUMPRODUCT((Data!$B$2:$B$16362=$H$106)*(Data!$D$2:$D$16362=$A189)*(Data!$G$2:$G$16362))</f>
        <v>5845</v>
      </c>
      <c r="I189" s="45" cm="1">
        <f t="array" ref="I189">SUMPRODUCT((Data!$B$2:$B$16362=$I$106)*(Data!$D$2:$D$16362=$A189)*(Data!$G$2:$G$16362))</f>
        <v>6273</v>
      </c>
      <c r="J189" s="45"/>
      <c r="K189" s="46">
        <f t="shared" si="63"/>
        <v>0.11600000000000001</v>
      </c>
      <c r="L189" s="46">
        <f t="shared" si="64"/>
        <v>0.105</v>
      </c>
      <c r="M189" s="57">
        <f t="shared" si="65"/>
        <v>7.2999999999999995E-2</v>
      </c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</row>
    <row r="190" spans="1:25" ht="15.75" x14ac:dyDescent="0.25">
      <c r="A190" s="45">
        <v>122</v>
      </c>
      <c r="B190" s="45" t="s">
        <v>113</v>
      </c>
      <c r="C190" s="45" t="s">
        <v>115</v>
      </c>
      <c r="D190" s="45" t="s">
        <v>74</v>
      </c>
      <c r="E190" s="45"/>
      <c r="F190" s="45" cm="1">
        <f t="array" ref="F190">SUMPRODUCT((Data!$B$2:$B$16362=$F$106)*(Data!$D$2:$D$16362=$A190)*(Data!$G$2:$G$16362))</f>
        <v>1086</v>
      </c>
      <c r="G190" s="45" cm="1">
        <f t="array" ref="G190">SUMPRODUCT((Data!$B$2:$B$16362=$G$106)*(Data!$D$2:$D$16362=$A190)*(Data!$G$2:$G$16362))</f>
        <v>1914</v>
      </c>
      <c r="H190" s="45" cm="1">
        <f t="array" ref="H190">SUMPRODUCT((Data!$B$2:$B$16362=$H$106)*(Data!$D$2:$D$16362=$A190)*(Data!$G$2:$G$16362))</f>
        <v>1218</v>
      </c>
      <c r="I190" s="45" cm="1">
        <f t="array" ref="I190">SUMPRODUCT((Data!$B$2:$B$16362=$I$106)*(Data!$D$2:$D$16362=$A190)*(Data!$G$2:$G$16362))</f>
        <v>1655</v>
      </c>
      <c r="J190" s="45"/>
      <c r="K190" s="46">
        <f t="shared" si="63"/>
        <v>0.52400000000000002</v>
      </c>
      <c r="L190" s="46">
        <f t="shared" si="64"/>
        <v>-0.13500000000000001</v>
      </c>
      <c r="M190" s="57">
        <f t="shared" si="65"/>
        <v>0.35899999999999999</v>
      </c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</row>
    <row r="191" spans="1:25" ht="15.75" x14ac:dyDescent="0.25">
      <c r="A191" s="45">
        <v>123</v>
      </c>
      <c r="B191" s="45" t="s">
        <v>113</v>
      </c>
      <c r="C191" s="45" t="s">
        <v>115</v>
      </c>
      <c r="D191" s="45" t="s">
        <v>75</v>
      </c>
      <c r="E191" s="45"/>
      <c r="F191" s="45" cm="1">
        <f t="array" ref="F191">SUMPRODUCT((Data!$B$2:$B$16362=$F$106)*(Data!$D$2:$D$16362=$A191)*(Data!$G$2:$G$16362))</f>
        <v>6155</v>
      </c>
      <c r="G191" s="45" cm="1">
        <f t="array" ref="G191">SUMPRODUCT((Data!$B$2:$B$16362=$G$106)*(Data!$D$2:$D$16362=$A191)*(Data!$G$2:$G$16362))</f>
        <v>8865</v>
      </c>
      <c r="H191" s="45" cm="1">
        <f t="array" ref="H191">SUMPRODUCT((Data!$B$2:$B$16362=$H$106)*(Data!$D$2:$D$16362=$A191)*(Data!$G$2:$G$16362))</f>
        <v>6746</v>
      </c>
      <c r="I191" s="45" cm="1">
        <f t="array" ref="I191">SUMPRODUCT((Data!$B$2:$B$16362=$I$106)*(Data!$D$2:$D$16362=$A191)*(Data!$G$2:$G$16362))</f>
        <v>8163</v>
      </c>
      <c r="J191" s="45"/>
      <c r="K191" s="46">
        <f t="shared" si="63"/>
        <v>0.32600000000000001</v>
      </c>
      <c r="L191" s="46">
        <f t="shared" si="64"/>
        <v>-7.9000000000000001E-2</v>
      </c>
      <c r="M191" s="57">
        <f t="shared" si="65"/>
        <v>0.21</v>
      </c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</row>
    <row r="192" spans="1:25" ht="15.75" x14ac:dyDescent="0.25">
      <c r="A192" s="45"/>
      <c r="B192" s="45" t="s">
        <v>113</v>
      </c>
      <c r="C192" s="45" t="s">
        <v>116</v>
      </c>
      <c r="D192" s="45" t="s">
        <v>97</v>
      </c>
      <c r="E192" s="45"/>
      <c r="F192" s="45">
        <f>SUM(F193:F198)</f>
        <v>20345</v>
      </c>
      <c r="G192" s="45">
        <f t="shared" ref="G192:I192" si="68">SUM(G193:G198)</f>
        <v>25546</v>
      </c>
      <c r="H192" s="45">
        <f t="shared" si="68"/>
        <v>19847</v>
      </c>
      <c r="I192" s="45">
        <f t="shared" si="68"/>
        <v>23506</v>
      </c>
      <c r="J192" s="45"/>
      <c r="K192" s="46">
        <f t="shared" si="63"/>
        <v>0.155</v>
      </c>
      <c r="L192" s="46">
        <f t="shared" si="64"/>
        <v>-0.08</v>
      </c>
      <c r="M192" s="57">
        <f t="shared" si="65"/>
        <v>0.184</v>
      </c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</row>
    <row r="193" spans="1:25" ht="15.75" x14ac:dyDescent="0.25">
      <c r="A193" s="45">
        <v>130</v>
      </c>
      <c r="B193" s="45" t="s">
        <v>113</v>
      </c>
      <c r="C193" s="45" t="s">
        <v>116</v>
      </c>
      <c r="D193" s="45" t="s">
        <v>60</v>
      </c>
      <c r="E193" s="45"/>
      <c r="F193" s="45" cm="1">
        <f t="array" ref="F193">SUMPRODUCT((Data!$B$2:$B$16362=$F$106)*(Data!$D$2:$D$16362=$A193)*(Data!$G$2:$G$16362))</f>
        <v>13005</v>
      </c>
      <c r="G193" s="45" cm="1">
        <f t="array" ref="G193">SUMPRODUCT((Data!$B$2:$B$16362=$G$106)*(Data!$D$2:$D$16362=$A193)*(Data!$G$2:$G$16362))</f>
        <v>19216</v>
      </c>
      <c r="H193" s="45" cm="1">
        <f t="array" ref="H193">SUMPRODUCT((Data!$B$2:$B$16362=$H$106)*(Data!$D$2:$D$16362=$A193)*(Data!$G$2:$G$16362))</f>
        <v>13263</v>
      </c>
      <c r="I193" s="45" cm="1">
        <f t="array" ref="I193">SUMPRODUCT((Data!$B$2:$B$16362=$I$106)*(Data!$D$2:$D$16362=$A193)*(Data!$G$2:$G$16362))</f>
        <v>16612</v>
      </c>
      <c r="J193" s="45"/>
      <c r="K193" s="46">
        <f t="shared" si="63"/>
        <v>0.27700000000000002</v>
      </c>
      <c r="L193" s="46">
        <f t="shared" si="64"/>
        <v>-0.13600000000000001</v>
      </c>
      <c r="M193" s="57">
        <f t="shared" si="65"/>
        <v>0.253</v>
      </c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</row>
    <row r="194" spans="1:25" ht="15.75" x14ac:dyDescent="0.25">
      <c r="A194" s="45">
        <v>131</v>
      </c>
      <c r="B194" s="45" t="s">
        <v>113</v>
      </c>
      <c r="C194" s="45" t="s">
        <v>116</v>
      </c>
      <c r="D194" s="45" t="s">
        <v>61</v>
      </c>
      <c r="E194" s="45"/>
      <c r="F194" s="45" cm="1">
        <f t="array" ref="F194">SUMPRODUCT((Data!$B$2:$B$16362=$F$106)*(Data!$D$2:$D$16362=$A194)*(Data!$G$2:$G$16362))</f>
        <v>153</v>
      </c>
      <c r="G194" s="45" cm="1">
        <f t="array" ref="G194">SUMPRODUCT((Data!$B$2:$B$16362=$G$106)*(Data!$D$2:$D$16362=$A194)*(Data!$G$2:$G$16362))</f>
        <v>114</v>
      </c>
      <c r="H194" s="45" cm="1">
        <f t="array" ref="H194">SUMPRODUCT((Data!$B$2:$B$16362=$H$106)*(Data!$D$2:$D$16362=$A194)*(Data!$G$2:$G$16362))</f>
        <v>87</v>
      </c>
      <c r="I194" s="45" cm="1">
        <f t="array" ref="I194">SUMPRODUCT((Data!$B$2:$B$16362=$I$106)*(Data!$D$2:$D$16362=$A194)*(Data!$G$2:$G$16362))</f>
        <v>100</v>
      </c>
      <c r="J194" s="45"/>
      <c r="K194" s="46">
        <f t="shared" si="63"/>
        <v>-0.34599999999999997</v>
      </c>
      <c r="L194" s="46">
        <f t="shared" si="64"/>
        <v>-0.123</v>
      </c>
      <c r="M194" s="57">
        <f t="shared" si="65"/>
        <v>0.14899999999999999</v>
      </c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</row>
    <row r="195" spans="1:25" ht="15.75" x14ac:dyDescent="0.25">
      <c r="A195" s="45">
        <v>132</v>
      </c>
      <c r="B195" s="45" t="s">
        <v>113</v>
      </c>
      <c r="C195" s="45" t="s">
        <v>116</v>
      </c>
      <c r="D195" s="45" t="s">
        <v>46</v>
      </c>
      <c r="E195" s="45"/>
      <c r="F195" s="45" cm="1">
        <f t="array" ref="F195">SUMPRODUCT((Data!$B$2:$B$16362=$F$106)*(Data!$D$2:$D$16362=$A195)*(Data!$G$2:$G$16362))</f>
        <v>2933</v>
      </c>
      <c r="G195" s="45" cm="1">
        <f t="array" ref="G195">SUMPRODUCT((Data!$B$2:$B$16362=$G$106)*(Data!$D$2:$D$16362=$A195)*(Data!$G$2:$G$16362))</f>
        <v>2540</v>
      </c>
      <c r="H195" s="45" cm="1">
        <f t="array" ref="H195">SUMPRODUCT((Data!$B$2:$B$16362=$H$106)*(Data!$D$2:$D$16362=$A195)*(Data!$G$2:$G$16362))</f>
        <v>2620</v>
      </c>
      <c r="I195" s="45" cm="1">
        <f t="array" ref="I195">SUMPRODUCT((Data!$B$2:$B$16362=$I$106)*(Data!$D$2:$D$16362=$A195)*(Data!$G$2:$G$16362))</f>
        <v>2734</v>
      </c>
      <c r="J195" s="45"/>
      <c r="K195" s="46">
        <f t="shared" si="63"/>
        <v>-6.8000000000000005E-2</v>
      </c>
      <c r="L195" s="46">
        <f t="shared" si="64"/>
        <v>7.5999999999999998E-2</v>
      </c>
      <c r="M195" s="57">
        <f t="shared" si="65"/>
        <v>4.3999999999999997E-2</v>
      </c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</row>
    <row r="196" spans="1:25" ht="15.75" x14ac:dyDescent="0.25">
      <c r="A196" s="45">
        <v>133</v>
      </c>
      <c r="B196" s="45" t="s">
        <v>113</v>
      </c>
      <c r="C196" s="45" t="s">
        <v>116</v>
      </c>
      <c r="D196" s="45" t="s">
        <v>62</v>
      </c>
      <c r="E196" s="45"/>
      <c r="F196" s="45" cm="1">
        <f t="array" ref="F196">SUMPRODUCT((Data!$B$2:$B$16362=$F$106)*(Data!$D$2:$D$16362=$A196)*(Data!$G$2:$G$16362))</f>
        <v>1372</v>
      </c>
      <c r="G196" s="45" cm="1">
        <f t="array" ref="G196">SUMPRODUCT((Data!$B$2:$B$16362=$G$106)*(Data!$D$2:$D$16362=$A196)*(Data!$G$2:$G$16362))</f>
        <v>1148</v>
      </c>
      <c r="H196" s="45" cm="1">
        <f t="array" ref="H196">SUMPRODUCT((Data!$B$2:$B$16362=$H$106)*(Data!$D$2:$D$16362=$A196)*(Data!$G$2:$G$16362))</f>
        <v>1032</v>
      </c>
      <c r="I196" s="45" cm="1">
        <f t="array" ref="I196">SUMPRODUCT((Data!$B$2:$B$16362=$I$106)*(Data!$D$2:$D$16362=$A196)*(Data!$G$2:$G$16362))</f>
        <v>950</v>
      </c>
      <c r="J196" s="45"/>
      <c r="K196" s="46">
        <f t="shared" si="63"/>
        <v>-0.308</v>
      </c>
      <c r="L196" s="46">
        <f t="shared" si="64"/>
        <v>-0.17199999999999999</v>
      </c>
      <c r="M196" s="57">
        <f t="shared" si="65"/>
        <v>-7.9000000000000001E-2</v>
      </c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</row>
    <row r="197" spans="1:25" ht="15.75" x14ac:dyDescent="0.25">
      <c r="A197" s="45">
        <v>134</v>
      </c>
      <c r="B197" s="45" t="s">
        <v>113</v>
      </c>
      <c r="C197" s="45" t="s">
        <v>116</v>
      </c>
      <c r="D197" s="45" t="s">
        <v>76</v>
      </c>
      <c r="E197" s="45"/>
      <c r="F197" s="45" cm="1">
        <f t="array" ref="F197">SUMPRODUCT((Data!$B$2:$B$16362=$F$106)*(Data!$D$2:$D$16362=$A197)*(Data!$G$2:$G$16362))</f>
        <v>2566</v>
      </c>
      <c r="G197" s="45" cm="1">
        <f t="array" ref="G197">SUMPRODUCT((Data!$B$2:$B$16362=$G$106)*(Data!$D$2:$D$16362=$A197)*(Data!$G$2:$G$16362))</f>
        <v>2226</v>
      </c>
      <c r="H197" s="45" cm="1">
        <f t="array" ref="H197">SUMPRODUCT((Data!$B$2:$B$16362=$H$106)*(Data!$D$2:$D$16362=$A197)*(Data!$G$2:$G$16362))</f>
        <v>2448</v>
      </c>
      <c r="I197" s="45" cm="1">
        <f t="array" ref="I197">SUMPRODUCT((Data!$B$2:$B$16362=$I$106)*(Data!$D$2:$D$16362=$A197)*(Data!$G$2:$G$16362))</f>
        <v>2678</v>
      </c>
      <c r="J197" s="45"/>
      <c r="K197" s="46">
        <f t="shared" si="63"/>
        <v>4.3999999999999997E-2</v>
      </c>
      <c r="L197" s="46">
        <f t="shared" si="64"/>
        <v>0.20300000000000001</v>
      </c>
      <c r="M197" s="57">
        <f t="shared" si="65"/>
        <v>9.4E-2</v>
      </c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</row>
    <row r="198" spans="1:25" ht="15.75" x14ac:dyDescent="0.25">
      <c r="A198" s="45">
        <v>135</v>
      </c>
      <c r="B198" s="45" t="s">
        <v>113</v>
      </c>
      <c r="C198" s="45" t="s">
        <v>116</v>
      </c>
      <c r="D198" s="45" t="s">
        <v>79</v>
      </c>
      <c r="E198" s="45"/>
      <c r="F198" s="45" cm="1">
        <f t="array" ref="F198">SUMPRODUCT((Data!$B$2:$B$16362=$F$106)*(Data!$D$2:$D$16362=$A198)*(Data!$G$2:$G$16362))</f>
        <v>316</v>
      </c>
      <c r="G198" s="45" cm="1">
        <f t="array" ref="G198">SUMPRODUCT((Data!$B$2:$B$16362=$G$106)*(Data!$D$2:$D$16362=$A198)*(Data!$G$2:$G$16362))</f>
        <v>302</v>
      </c>
      <c r="H198" s="45" cm="1">
        <f t="array" ref="H198">SUMPRODUCT((Data!$B$2:$B$16362=$H$106)*(Data!$D$2:$D$16362=$A198)*(Data!$G$2:$G$16362))</f>
        <v>397</v>
      </c>
      <c r="I198" s="45" cm="1">
        <f t="array" ref="I198">SUMPRODUCT((Data!$B$2:$B$16362=$I$106)*(Data!$D$2:$D$16362=$A198)*(Data!$G$2:$G$16362))</f>
        <v>432</v>
      </c>
      <c r="J198" s="45"/>
      <c r="K198" s="46">
        <f t="shared" si="63"/>
        <v>0.36699999999999999</v>
      </c>
      <c r="L198" s="46">
        <f t="shared" si="64"/>
        <v>0.43</v>
      </c>
      <c r="M198" s="57">
        <f t="shared" si="65"/>
        <v>8.7999999999999995E-2</v>
      </c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</row>
    <row r="199" spans="1:25" ht="15.75" x14ac:dyDescent="0.25">
      <c r="A199" s="45"/>
      <c r="B199" s="45" t="s">
        <v>113</v>
      </c>
      <c r="C199" s="45" t="s">
        <v>64</v>
      </c>
      <c r="D199" s="45" t="s">
        <v>97</v>
      </c>
      <c r="E199" s="45"/>
      <c r="F199" s="45">
        <f>SUM(F200:F204)</f>
        <v>17812</v>
      </c>
      <c r="G199" s="45">
        <f t="shared" ref="G199:I199" si="69">SUM(G200:G204)</f>
        <v>18980</v>
      </c>
      <c r="H199" s="45">
        <f t="shared" si="69"/>
        <v>21888</v>
      </c>
      <c r="I199" s="45">
        <f t="shared" si="69"/>
        <v>25558</v>
      </c>
      <c r="J199" s="45"/>
      <c r="K199" s="46">
        <f t="shared" si="63"/>
        <v>0.435</v>
      </c>
      <c r="L199" s="46">
        <f t="shared" si="64"/>
        <v>0.34699999999999998</v>
      </c>
      <c r="M199" s="57">
        <f t="shared" si="65"/>
        <v>0.16800000000000001</v>
      </c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</row>
    <row r="200" spans="1:25" ht="15.75" x14ac:dyDescent="0.25">
      <c r="A200" s="45">
        <v>140</v>
      </c>
      <c r="B200" s="45" t="s">
        <v>113</v>
      </c>
      <c r="C200" s="45" t="s">
        <v>64</v>
      </c>
      <c r="D200" s="45" t="s">
        <v>63</v>
      </c>
      <c r="E200" s="45"/>
      <c r="F200" s="45" cm="1">
        <f t="array" ref="F200">SUMPRODUCT((Data!$B$2:$B$16362=$F$106)*(Data!$D$2:$D$16362=$A200)*(Data!$G$2:$G$16362))</f>
        <v>538</v>
      </c>
      <c r="G200" s="45" cm="1">
        <f t="array" ref="G200">SUMPRODUCT((Data!$B$2:$B$16362=$G$106)*(Data!$D$2:$D$16362=$A200)*(Data!$G$2:$G$16362))</f>
        <v>581</v>
      </c>
      <c r="H200" s="45" cm="1">
        <f t="array" ref="H200">SUMPRODUCT((Data!$B$2:$B$16362=$H$106)*(Data!$D$2:$D$16362=$A200)*(Data!$G$2:$G$16362))</f>
        <v>510</v>
      </c>
      <c r="I200" s="45" cm="1">
        <f t="array" ref="I200">SUMPRODUCT((Data!$B$2:$B$16362=$I$106)*(Data!$D$2:$D$16362=$A200)*(Data!$G$2:$G$16362))</f>
        <v>566</v>
      </c>
      <c r="J200" s="45"/>
      <c r="K200" s="46">
        <f t="shared" si="63"/>
        <v>5.1999999999999998E-2</v>
      </c>
      <c r="L200" s="46">
        <f t="shared" si="64"/>
        <v>-2.5999999999999999E-2</v>
      </c>
      <c r="M200" s="57">
        <f t="shared" si="65"/>
        <v>0.11</v>
      </c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</row>
    <row r="201" spans="1:25" ht="15.75" x14ac:dyDescent="0.25">
      <c r="A201" s="45">
        <v>142</v>
      </c>
      <c r="B201" s="45" t="s">
        <v>113</v>
      </c>
      <c r="C201" s="45" t="s">
        <v>64</v>
      </c>
      <c r="D201" s="45" t="s">
        <v>117</v>
      </c>
      <c r="E201" s="45"/>
      <c r="F201" s="45" cm="1">
        <f t="array" ref="F201">SUMPRODUCT((Data!$B$2:$B$16362=$F$106)*(Data!$D$2:$D$16362=$A201)*(Data!$G$2:$G$16362))</f>
        <v>5323</v>
      </c>
      <c r="G201" s="45" cm="1">
        <f t="array" ref="G201">SUMPRODUCT((Data!$B$2:$B$16362=$G$106)*(Data!$D$2:$D$16362=$A201)*(Data!$G$2:$G$16362))</f>
        <v>7015</v>
      </c>
      <c r="H201" s="45" cm="1">
        <f t="array" ref="H201">SUMPRODUCT((Data!$B$2:$B$16362=$H$106)*(Data!$D$2:$D$16362=$A201)*(Data!$G$2:$G$16362))</f>
        <v>7226</v>
      </c>
      <c r="I201" s="45" cm="1">
        <f t="array" ref="I201">SUMPRODUCT((Data!$B$2:$B$16362=$I$106)*(Data!$D$2:$D$16362=$A201)*(Data!$G$2:$G$16362))</f>
        <v>9449</v>
      </c>
      <c r="J201" s="45"/>
      <c r="K201" s="46">
        <f t="shared" si="63"/>
        <v>0.77500000000000002</v>
      </c>
      <c r="L201" s="46">
        <f t="shared" si="64"/>
        <v>0.34699999999999998</v>
      </c>
      <c r="M201" s="57">
        <f t="shared" si="65"/>
        <v>0.308</v>
      </c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</row>
    <row r="202" spans="1:25" ht="15.75" x14ac:dyDescent="0.25">
      <c r="A202" s="45">
        <v>143</v>
      </c>
      <c r="B202" s="45" t="s">
        <v>113</v>
      </c>
      <c r="C202" s="45" t="s">
        <v>64</v>
      </c>
      <c r="D202" s="45" t="s">
        <v>77</v>
      </c>
      <c r="E202" s="45"/>
      <c r="F202" s="45" cm="1">
        <f t="array" ref="F202">SUMPRODUCT((Data!$B$2:$B$16362=$F$106)*(Data!$D$2:$D$16362=$A202)*(Data!$G$2:$G$16362))</f>
        <v>778</v>
      </c>
      <c r="G202" s="45" cm="1">
        <f t="array" ref="G202">SUMPRODUCT((Data!$B$2:$B$16362=$G$106)*(Data!$D$2:$D$16362=$A202)*(Data!$G$2:$G$16362))</f>
        <v>1043</v>
      </c>
      <c r="H202" s="45" cm="1">
        <f t="array" ref="H202">SUMPRODUCT((Data!$B$2:$B$16362=$H$106)*(Data!$D$2:$D$16362=$A202)*(Data!$G$2:$G$16362))</f>
        <v>2046</v>
      </c>
      <c r="I202" s="45" cm="1">
        <f t="array" ref="I202">SUMPRODUCT((Data!$B$2:$B$16362=$I$106)*(Data!$D$2:$D$16362=$A202)*(Data!$G$2:$G$16362))</f>
        <v>2500</v>
      </c>
      <c r="J202" s="45"/>
      <c r="K202" s="46">
        <f t="shared" si="63"/>
        <v>2.2130000000000001</v>
      </c>
      <c r="L202" s="46">
        <f t="shared" si="64"/>
        <v>1.397</v>
      </c>
      <c r="M202" s="57">
        <f t="shared" si="65"/>
        <v>0.222</v>
      </c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</row>
    <row r="203" spans="1:25" ht="15.75" x14ac:dyDescent="0.25">
      <c r="A203" s="45">
        <v>144</v>
      </c>
      <c r="B203" s="45" t="s">
        <v>113</v>
      </c>
      <c r="C203" s="45" t="s">
        <v>64</v>
      </c>
      <c r="D203" s="45" t="s">
        <v>81</v>
      </c>
      <c r="E203" s="45"/>
      <c r="F203" s="45" cm="1">
        <f t="array" ref="F203">SUMPRODUCT((Data!$B$2:$B$16362=$F$106)*(Data!$D$2:$D$16362=$A203)*(Data!$G$2:$G$16362))</f>
        <v>1156</v>
      </c>
      <c r="G203" s="45" cm="1">
        <f t="array" ref="G203">SUMPRODUCT((Data!$B$2:$B$16362=$G$106)*(Data!$D$2:$D$16362=$A203)*(Data!$G$2:$G$16362))</f>
        <v>1080</v>
      </c>
      <c r="H203" s="45" cm="1">
        <f t="array" ref="H203">SUMPRODUCT((Data!$B$2:$B$16362=$H$106)*(Data!$D$2:$D$16362=$A203)*(Data!$G$2:$G$16362))</f>
        <v>1224</v>
      </c>
      <c r="I203" s="45" cm="1">
        <f t="array" ref="I203">SUMPRODUCT((Data!$B$2:$B$16362=$I$106)*(Data!$D$2:$D$16362=$A203)*(Data!$G$2:$G$16362))</f>
        <v>1180</v>
      </c>
      <c r="J203" s="45"/>
      <c r="K203" s="46">
        <f t="shared" si="63"/>
        <v>2.1000000000000001E-2</v>
      </c>
      <c r="L203" s="46">
        <f t="shared" si="64"/>
        <v>9.2999999999999999E-2</v>
      </c>
      <c r="M203" s="57">
        <f t="shared" si="65"/>
        <v>-3.5999999999999997E-2</v>
      </c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</row>
    <row r="204" spans="1:25" ht="15.75" x14ac:dyDescent="0.25">
      <c r="A204" s="45">
        <v>141</v>
      </c>
      <c r="B204" s="45" t="s">
        <v>113</v>
      </c>
      <c r="C204" s="45" t="s">
        <v>64</v>
      </c>
      <c r="D204" s="45" t="s">
        <v>64</v>
      </c>
      <c r="E204" s="45"/>
      <c r="F204" s="45" cm="1">
        <f t="array" ref="F204">SUMPRODUCT((Data!$B$2:$B$16362=$F$106)*(Data!$D$2:$D$16362=$A204)*(Data!$G$2:$G$16362))</f>
        <v>10017</v>
      </c>
      <c r="G204" s="45" cm="1">
        <f t="array" ref="G204">SUMPRODUCT((Data!$B$2:$B$16362=$G$106)*(Data!$D$2:$D$16362=$A204)*(Data!$G$2:$G$16362))</f>
        <v>9261</v>
      </c>
      <c r="H204" s="45" cm="1">
        <f t="array" ref="H204">SUMPRODUCT((Data!$B$2:$B$16362=$H$106)*(Data!$D$2:$D$16362=$A204)*(Data!$G$2:$G$16362))</f>
        <v>10882</v>
      </c>
      <c r="I204" s="45" cm="1">
        <f t="array" ref="I204">SUMPRODUCT((Data!$B$2:$B$16362=$I$106)*(Data!$D$2:$D$16362=$A204)*(Data!$G$2:$G$16362))</f>
        <v>11863</v>
      </c>
      <c r="J204" s="45"/>
      <c r="K204" s="46">
        <f t="shared" si="63"/>
        <v>0.184</v>
      </c>
      <c r="L204" s="46">
        <f t="shared" si="64"/>
        <v>0.28100000000000003</v>
      </c>
      <c r="M204" s="57">
        <f t="shared" si="65"/>
        <v>0.09</v>
      </c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</row>
    <row r="205" spans="1:25" ht="15.75" x14ac:dyDescent="0.25">
      <c r="A205" s="45">
        <v>999</v>
      </c>
      <c r="B205" s="45" t="s">
        <v>113</v>
      </c>
      <c r="C205" s="45" t="s">
        <v>101</v>
      </c>
      <c r="D205" s="45"/>
      <c r="E205" s="45"/>
      <c r="F205" s="45" cm="1">
        <f t="array" ref="F205">SUMPRODUCT((Data!$B$2:$B$16362=$F$106)*(Data!$D$2:$D$16362=$A205)*(Data!$G$2:$G$16362))</f>
        <v>0</v>
      </c>
      <c r="G205" s="45" cm="1">
        <f t="array" ref="G205">SUMPRODUCT((Data!$B$2:$B$16362=$G$106)*(Data!$D$2:$D$16362=$A205)*(Data!$G$2:$G$16362))</f>
        <v>0</v>
      </c>
      <c r="H205" s="45" cm="1">
        <f t="array" ref="H205">SUMPRODUCT((Data!$B$2:$B$16362=$H$106)*(Data!$D$2:$D$16362=$A205)*(Data!$G$2:$G$16362))</f>
        <v>0</v>
      </c>
      <c r="I205" s="45" cm="1">
        <f t="array" ref="I205">SUMPRODUCT((Data!$B$2:$B$16362=$I$106)*(Data!$D$2:$D$16362=$A205)*(Data!$G$2:$G$16362))</f>
        <v>0</v>
      </c>
      <c r="J205" s="45"/>
      <c r="K205" s="46" t="e">
        <f>IF((I205/F205)-1&gt;10,ROUND((I205/F205)-1,2),ROUND((I205/F205)-1,3))</f>
        <v>#DIV/0!</v>
      </c>
      <c r="L205" s="46" t="e">
        <f>IF((I205/G205)-1&gt;10,ROUND((I205/G205)-1,2),ROUND((I205/G205)-1,3))</f>
        <v>#DIV/0!</v>
      </c>
      <c r="M205" s="57" t="e">
        <f>IF((I205/H205)-1&gt;10,ROUND((I205/H205)-1,2),ROUND((I205/H205)-1,3))</f>
        <v>#DIV/0!</v>
      </c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</row>
  </sheetData>
  <mergeCells count="3">
    <mergeCell ref="B3:D3"/>
    <mergeCell ref="B105:J105"/>
    <mergeCell ref="E2:U2"/>
  </mergeCells>
  <phoneticPr fontId="20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I123"/>
  <sheetViews>
    <sheetView tabSelected="1" zoomScaleNormal="100" workbookViewId="0">
      <pane ySplit="4" topLeftCell="A67" activePane="bottomLeft" state="frozen"/>
      <selection pane="bottomLeft"/>
    </sheetView>
  </sheetViews>
  <sheetFormatPr defaultColWidth="9.140625" defaultRowHeight="15" x14ac:dyDescent="0.2"/>
  <cols>
    <col min="1" max="1" width="20.5703125" style="51" customWidth="1"/>
    <col min="2" max="2" width="35.42578125" style="51" bestFit="1" customWidth="1"/>
    <col min="3" max="3" width="37" style="51" bestFit="1" customWidth="1"/>
    <col min="4" max="17" width="10.42578125" style="99" customWidth="1"/>
    <col min="18" max="18" width="10.28515625" style="99" customWidth="1"/>
    <col min="19" max="19" width="14.7109375" style="51" customWidth="1"/>
    <col min="20" max="20" width="15.28515625" style="51" customWidth="1"/>
    <col min="21" max="16384" width="9.140625" style="51"/>
  </cols>
  <sheetData>
    <row r="1" spans="1:35" ht="18.75" customHeight="1" x14ac:dyDescent="0.25">
      <c r="A1" s="46" t="s">
        <v>121</v>
      </c>
      <c r="B1" s="45"/>
      <c r="C1" s="45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</row>
    <row r="2" spans="1:35" ht="26.25" customHeight="1" thickBot="1" x14ac:dyDescent="0.3">
      <c r="A2" s="46"/>
      <c r="B2" s="45"/>
      <c r="C2" s="45"/>
      <c r="D2" s="80"/>
      <c r="E2" s="80"/>
      <c r="F2" s="80"/>
      <c r="G2" s="80"/>
      <c r="H2" s="80"/>
      <c r="I2" s="81" t="s">
        <v>95</v>
      </c>
      <c r="J2" s="80"/>
      <c r="K2" s="80"/>
      <c r="L2" s="80"/>
      <c r="M2" s="80"/>
      <c r="N2" s="49"/>
      <c r="O2" s="49"/>
      <c r="P2" s="49"/>
      <c r="Q2" s="49"/>
      <c r="R2" s="49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</row>
    <row r="3" spans="1:35" ht="63.75" customHeight="1" thickBot="1" x14ac:dyDescent="0.25">
      <c r="A3" s="82" t="s">
        <v>96</v>
      </c>
      <c r="B3" s="83"/>
      <c r="C3" s="83"/>
      <c r="D3" s="54" t="s">
        <v>72</v>
      </c>
      <c r="E3" s="54" t="s">
        <v>78</v>
      </c>
      <c r="F3" s="54" t="s">
        <v>82</v>
      </c>
      <c r="G3" s="54" t="s">
        <v>83</v>
      </c>
      <c r="H3" s="54" t="s">
        <v>84</v>
      </c>
      <c r="I3" s="60" t="s">
        <v>85</v>
      </c>
      <c r="J3" s="60" t="s">
        <v>86</v>
      </c>
      <c r="K3" s="60" t="s">
        <v>87</v>
      </c>
      <c r="L3" s="60" t="s">
        <v>88</v>
      </c>
      <c r="M3" s="60" t="s">
        <v>89</v>
      </c>
      <c r="N3" s="60" t="s">
        <v>90</v>
      </c>
      <c r="O3" s="60" t="s">
        <v>91</v>
      </c>
      <c r="P3" s="60" t="s">
        <v>92</v>
      </c>
      <c r="Q3" s="60" t="s">
        <v>93</v>
      </c>
      <c r="R3" s="60" t="s">
        <v>94</v>
      </c>
      <c r="S3" s="84" t="str">
        <f>_xlfn.CONCAT("Year ending ", config!B5, " ", config!B6 - 1)</f>
        <v>Year ending December 2024</v>
      </c>
      <c r="T3" s="85" t="str">
        <f>_xlfn.CONCAT("Year ending ", config!B5, " ", config!B6)</f>
        <v>Year ending December 2025</v>
      </c>
      <c r="U3" s="50"/>
      <c r="V3" s="50"/>
      <c r="W3" s="50"/>
      <c r="X3" s="54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</row>
    <row r="4" spans="1:35" ht="14.25" customHeight="1" x14ac:dyDescent="0.25">
      <c r="A4" s="86" t="s">
        <v>97</v>
      </c>
      <c r="B4" s="87"/>
      <c r="C4" s="87"/>
      <c r="D4" s="60">
        <f>IF(FIRE0104_working!E4="..","..",ROUND(FIRE0104_working!E4,0))</f>
        <v>272185</v>
      </c>
      <c r="E4" s="60">
        <f>IF(FIRE0104_working!F4="..","..",ROUND(FIRE0104_working!F4,0))</f>
        <v>249488</v>
      </c>
      <c r="F4" s="60">
        <f>IF(FIRE0104_working!G4="..","..",ROUND(FIRE0104_working!G4,0))</f>
        <v>231762</v>
      </c>
      <c r="G4" s="60">
        <f>IF(FIRE0104_working!H4="..","..",ROUND(FIRE0104_working!H4,0))</f>
        <v>224120</v>
      </c>
      <c r="H4" s="60">
        <f>IF(FIRE0104_working!I4="..","..",ROUND(FIRE0104_working!I4,0))</f>
        <v>215877</v>
      </c>
      <c r="I4" s="60">
        <f>IF(FIRE0104_working!J4="..","..",ROUND(FIRE0104_working!J4,0))</f>
        <v>214423</v>
      </c>
      <c r="J4" s="60">
        <f>IF(FIRE0104_working!K4="..","..",ROUND(FIRE0104_working!K4,0))</f>
        <v>223997</v>
      </c>
      <c r="K4" s="60">
        <f>IF(FIRE0104_working!L4="..","..",ROUND(FIRE0104_working!L4,0))</f>
        <v>226088</v>
      </c>
      <c r="L4" s="60">
        <f>IF(FIRE0104_working!M4="..","..",ROUND(FIRE0104_working!M4,0))</f>
        <v>231245</v>
      </c>
      <c r="M4" s="60">
        <f>IF(FIRE0104_working!N4="..","..",ROUND(FIRE0104_working!N4,0))</f>
        <v>231635</v>
      </c>
      <c r="N4" s="60">
        <f>IF(FIRE0104_working!O4="..","..",ROUND(FIRE0104_working!O4,0))</f>
        <v>216182</v>
      </c>
      <c r="O4" s="60">
        <f>IF(FIRE0104_working!P4="..","..",ROUND(FIRE0104_working!P4,0))</f>
        <v>229895</v>
      </c>
      <c r="P4" s="60">
        <f>IF(FIRE0104_working!Q4="..","..",ROUND(FIRE0104_working!Q4,0))</f>
        <v>244520</v>
      </c>
      <c r="Q4" s="60">
        <f>IF(FIRE0104_working!R4="..","..",ROUND(FIRE0104_working!R4,0))</f>
        <v>254084</v>
      </c>
      <c r="R4" s="60">
        <f>IF(FIRE0104_working!S4="..","..",ROUND(FIRE0104_working!S4,0))</f>
        <v>250943</v>
      </c>
      <c r="S4" s="61">
        <f>IF(FIRE0104_working!T4="..","..",ROUND(FIRE0104_working!T4,0))</f>
        <v>252449</v>
      </c>
      <c r="T4" s="62">
        <f>IF(FIRE0104_working!U4="..","..",ROUND(FIRE0104_working!U4,0))</f>
        <v>252162</v>
      </c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</row>
    <row r="5" spans="1:35" ht="15.75" x14ac:dyDescent="0.25">
      <c r="A5" s="88" t="s">
        <v>98</v>
      </c>
      <c r="B5" s="46" t="s">
        <v>97</v>
      </c>
      <c r="C5" s="45"/>
      <c r="D5" s="54">
        <f>IF(FIRE0104_working!E5="..","..",ROUND(FIRE0104_working!E5,0))</f>
        <v>10853</v>
      </c>
      <c r="E5" s="54">
        <f>IF(FIRE0104_working!F5="..","..",ROUND(FIRE0104_working!F5,0))</f>
        <v>9617</v>
      </c>
      <c r="F5" s="54">
        <f>IF(FIRE0104_working!G5="..","..",ROUND(FIRE0104_working!G5,0))</f>
        <v>8799</v>
      </c>
      <c r="G5" s="54">
        <f>IF(FIRE0104_working!H5="..","..",ROUND(FIRE0104_working!H5,0))</f>
        <v>7618</v>
      </c>
      <c r="H5" s="54">
        <f>IF(FIRE0104_working!I5="..","..",ROUND(FIRE0104_working!I5,0))</f>
        <v>6810</v>
      </c>
      <c r="I5" s="54">
        <f>IF(FIRE0104_working!J5="..","..",ROUND(FIRE0104_working!J5,0))</f>
        <v>6945</v>
      </c>
      <c r="J5" s="54">
        <f>IF(FIRE0104_working!K5="..","..",ROUND(FIRE0104_working!K5,0))</f>
        <v>6957</v>
      </c>
      <c r="K5" s="54">
        <f>IF(FIRE0104_working!L5="..","..",ROUND(FIRE0104_working!L5,0))</f>
        <v>7289</v>
      </c>
      <c r="L5" s="54">
        <f>IF(FIRE0104_working!M5="..","..",ROUND(FIRE0104_working!M5,0))</f>
        <v>7161</v>
      </c>
      <c r="M5" s="54">
        <f>IF(FIRE0104_working!N5="..","..",ROUND(FIRE0104_working!N5,0))</f>
        <v>6550</v>
      </c>
      <c r="N5" s="54">
        <f>IF(FIRE0104_working!O5="..","..",ROUND(FIRE0104_working!O5,0))</f>
        <v>4813</v>
      </c>
      <c r="O5" s="54">
        <f>IF(FIRE0104_working!P5="..","..",ROUND(FIRE0104_working!P5,0))</f>
        <v>6267</v>
      </c>
      <c r="P5" s="54">
        <f>IF(FIRE0104_working!Q5="..","..",ROUND(FIRE0104_working!Q5,0))</f>
        <v>6422</v>
      </c>
      <c r="Q5" s="54">
        <f>IF(FIRE0104_working!R5="..","..",ROUND(FIRE0104_working!R5,0))</f>
        <v>6482</v>
      </c>
      <c r="R5" s="54">
        <f>IF(FIRE0104_working!S5="..","..",ROUND(FIRE0104_working!S5,0))</f>
        <v>5737</v>
      </c>
      <c r="S5" s="61">
        <f>IF(FIRE0104_working!T5="..","..",ROUND(FIRE0104_working!T5,0))</f>
        <v>5885</v>
      </c>
      <c r="T5" s="62">
        <f>IF(FIRE0104_working!U5="..","..",ROUND(FIRE0104_working!U5,0))</f>
        <v>5707</v>
      </c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</row>
    <row r="6" spans="1:35" x14ac:dyDescent="0.2">
      <c r="A6" s="89" t="s">
        <v>98</v>
      </c>
      <c r="B6" s="45" t="s">
        <v>32</v>
      </c>
      <c r="C6" s="45"/>
      <c r="D6" s="50">
        <f>IF(FIRE0104_working!E6="..","..",ROUND(FIRE0104_working!E6,0))</f>
        <v>7330</v>
      </c>
      <c r="E6" s="50">
        <f>IF(FIRE0104_working!F6="..","..",ROUND(FIRE0104_working!F6,0))</f>
        <v>6622</v>
      </c>
      <c r="F6" s="50">
        <f>IF(FIRE0104_working!G6="..","..",ROUND(FIRE0104_working!G6,0))</f>
        <v>3684</v>
      </c>
      <c r="G6" s="50">
        <f>IF(FIRE0104_working!H6="..","..",ROUND(FIRE0104_working!H6,0))</f>
        <v>3023</v>
      </c>
      <c r="H6" s="50">
        <f>IF(FIRE0104_working!I6="..","..",ROUND(FIRE0104_working!I6,0))</f>
        <v>2661</v>
      </c>
      <c r="I6" s="50">
        <f>IF(FIRE0104_working!J6="..","..",ROUND(FIRE0104_working!J6,0))</f>
        <v>2694</v>
      </c>
      <c r="J6" s="50">
        <f>IF(FIRE0104_working!K6="..","..",ROUND(FIRE0104_working!K6,0))</f>
        <v>2547</v>
      </c>
      <c r="K6" s="50">
        <f>IF(FIRE0104_working!L6="..","..",ROUND(FIRE0104_working!L6,0))</f>
        <v>2796</v>
      </c>
      <c r="L6" s="50">
        <f>IF(FIRE0104_working!M6="..","..",ROUND(FIRE0104_working!M6,0))</f>
        <v>2672</v>
      </c>
      <c r="M6" s="50">
        <f>IF(FIRE0104_working!N6="..","..",ROUND(FIRE0104_working!N6,0))</f>
        <v>2283</v>
      </c>
      <c r="N6" s="50">
        <f>IF(FIRE0104_working!O6="..","..",ROUND(FIRE0104_working!O6,0))</f>
        <v>1888</v>
      </c>
      <c r="O6" s="50">
        <f>IF(FIRE0104_working!P6="..","..",ROUND(FIRE0104_working!P6,0))</f>
        <v>1914</v>
      </c>
      <c r="P6" s="50">
        <f>IF(FIRE0104_working!Q6="..","..",ROUND(FIRE0104_working!Q6,0))</f>
        <v>2191</v>
      </c>
      <c r="Q6" s="50">
        <f>IF(FIRE0104_working!R6="..","..",ROUND(FIRE0104_working!R6,0))</f>
        <v>2182</v>
      </c>
      <c r="R6" s="50">
        <f>IF(FIRE0104_working!S6="..","..",ROUND(FIRE0104_working!S6,0))</f>
        <v>1962</v>
      </c>
      <c r="S6" s="63">
        <f>IF(FIRE0104_working!T6="..","..",ROUND(FIRE0104_working!T6,0))</f>
        <v>1972</v>
      </c>
      <c r="T6" s="64">
        <f>IF(FIRE0104_working!U6="..","..",ROUND(FIRE0104_working!U6,0))</f>
        <v>2020</v>
      </c>
      <c r="U6" s="45"/>
      <c r="V6" s="45"/>
      <c r="W6" s="45"/>
      <c r="X6" s="45"/>
      <c r="Y6" s="45"/>
      <c r="Z6" s="45"/>
      <c r="AA6" s="45"/>
      <c r="AB6" s="45"/>
      <c r="AC6" s="45"/>
      <c r="AD6" s="45"/>
      <c r="AE6" s="90"/>
      <c r="AF6" s="45"/>
      <c r="AG6" s="45"/>
      <c r="AH6" s="45"/>
      <c r="AI6" s="45"/>
    </row>
    <row r="7" spans="1:35" x14ac:dyDescent="0.2">
      <c r="A7" s="89" t="s">
        <v>98</v>
      </c>
      <c r="B7" s="45" t="s">
        <v>134</v>
      </c>
      <c r="C7" s="45"/>
      <c r="D7" s="50">
        <f>IF(FIRE0104_working!E7="..","..",ROUND(FIRE0104_working!E7,0))</f>
        <v>3484</v>
      </c>
      <c r="E7" s="50">
        <f>IF(FIRE0104_working!F7="..","..",ROUND(FIRE0104_working!F7,0))</f>
        <v>2969</v>
      </c>
      <c r="F7" s="50">
        <f>IF(FIRE0104_working!G7="..","..",ROUND(FIRE0104_working!G7,0))</f>
        <v>1703</v>
      </c>
      <c r="G7" s="50">
        <f>IF(FIRE0104_working!H7="..","..",ROUND(FIRE0104_working!H7,0))</f>
        <v>1411</v>
      </c>
      <c r="H7" s="50">
        <f>IF(FIRE0104_working!I7="..","..",ROUND(FIRE0104_working!I7,0))</f>
        <v>1313</v>
      </c>
      <c r="I7" s="50">
        <f>IF(FIRE0104_working!J7="..","..",ROUND(FIRE0104_working!J7,0))</f>
        <v>1292</v>
      </c>
      <c r="J7" s="50">
        <f>IF(FIRE0104_working!K7="..","..",ROUND(FIRE0104_working!K7,0))</f>
        <v>1260</v>
      </c>
      <c r="K7" s="50">
        <f>IF(FIRE0104_working!L7="..","..",ROUND(FIRE0104_working!L7,0))</f>
        <v>1158</v>
      </c>
      <c r="L7" s="50">
        <f>IF(FIRE0104_working!M7="..","..",ROUND(FIRE0104_working!M7,0))</f>
        <v>1013</v>
      </c>
      <c r="M7" s="50">
        <f>IF(FIRE0104_working!N7="..","..",ROUND(FIRE0104_working!N7,0))</f>
        <v>875</v>
      </c>
      <c r="N7" s="50">
        <f>IF(FIRE0104_working!O7="..","..",ROUND(FIRE0104_working!O7,0))</f>
        <v>738</v>
      </c>
      <c r="O7" s="50">
        <f>IF(FIRE0104_working!P7="..","..",ROUND(FIRE0104_working!P7,0))</f>
        <v>798</v>
      </c>
      <c r="P7" s="50">
        <f>IF(FIRE0104_working!Q7="..","..",ROUND(FIRE0104_working!Q7,0))</f>
        <v>831</v>
      </c>
      <c r="Q7" s="50">
        <f>IF(FIRE0104_working!R7="..","..",ROUND(FIRE0104_working!R7,0))</f>
        <v>905</v>
      </c>
      <c r="R7" s="50">
        <f>IF(FIRE0104_working!S7="..","..",ROUND(FIRE0104_working!S7,0))</f>
        <v>833</v>
      </c>
      <c r="S7" s="63">
        <f>IF(FIRE0104_working!T7="..","..",ROUND(FIRE0104_working!T7,0))</f>
        <v>778</v>
      </c>
      <c r="T7" s="64">
        <f>IF(FIRE0104_working!U7="..","..",ROUND(FIRE0104_working!U7,0))</f>
        <v>1027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</row>
    <row r="8" spans="1:35" x14ac:dyDescent="0.2">
      <c r="A8" s="89" t="s">
        <v>98</v>
      </c>
      <c r="B8" s="45" t="s">
        <v>135</v>
      </c>
      <c r="C8" s="45"/>
      <c r="D8" s="49" t="str">
        <f>IF(FIRE0104_working!E8="..","..",ROUND(FIRE0104_working!E8,0))</f>
        <v>..</v>
      </c>
      <c r="E8" s="49" t="str">
        <f>IF(FIRE0104_working!F8="..","..",ROUND(FIRE0104_working!F8,0))</f>
        <v>..</v>
      </c>
      <c r="F8" s="50">
        <f>IF(FIRE0104_working!G8="..","..",ROUND(FIRE0104_working!G8,0))</f>
        <v>3112</v>
      </c>
      <c r="G8" s="50">
        <f>IF(FIRE0104_working!H8="..","..",ROUND(FIRE0104_working!H8,0))</f>
        <v>2886</v>
      </c>
      <c r="H8" s="50">
        <f>IF(FIRE0104_working!I8="..","..",ROUND(FIRE0104_working!I8,0))</f>
        <v>2536</v>
      </c>
      <c r="I8" s="50">
        <f>IF(FIRE0104_working!J8="..","..",ROUND(FIRE0104_working!J8,0))</f>
        <v>2666</v>
      </c>
      <c r="J8" s="50">
        <f>IF(FIRE0104_working!K8="..","..",ROUND(FIRE0104_working!K8,0))</f>
        <v>2837</v>
      </c>
      <c r="K8" s="50">
        <f>IF(FIRE0104_working!L8="..","..",ROUND(FIRE0104_working!L8,0))</f>
        <v>3028</v>
      </c>
      <c r="L8" s="50">
        <f>IF(FIRE0104_working!M8="..","..",ROUND(FIRE0104_working!M8,0))</f>
        <v>3140</v>
      </c>
      <c r="M8" s="50">
        <f>IF(FIRE0104_working!N8="..","..",ROUND(FIRE0104_working!N8,0))</f>
        <v>3073</v>
      </c>
      <c r="N8" s="50">
        <f>IF(FIRE0104_working!O8="..","..",ROUND(FIRE0104_working!O8,0))</f>
        <v>1898</v>
      </c>
      <c r="O8" s="50">
        <f>IF(FIRE0104_working!P8="..","..",ROUND(FIRE0104_working!P8,0))</f>
        <v>3213</v>
      </c>
      <c r="P8" s="50">
        <f>IF(FIRE0104_working!Q8="..","..",ROUND(FIRE0104_working!Q8,0))</f>
        <v>3042</v>
      </c>
      <c r="Q8" s="50">
        <f>IF(FIRE0104_working!R8="..","..",ROUND(FIRE0104_working!R8,0))</f>
        <v>3021</v>
      </c>
      <c r="R8" s="50">
        <f>IF(FIRE0104_working!S8="..","..",ROUND(FIRE0104_working!S8,0))</f>
        <v>2581</v>
      </c>
      <c r="S8" s="63">
        <f>IF(FIRE0104_working!T8="..","..",ROUND(FIRE0104_working!T8,0))</f>
        <v>2756</v>
      </c>
      <c r="T8" s="64">
        <f>IF(FIRE0104_working!U8="..","..",ROUND(FIRE0104_working!U8,0))</f>
        <v>2268</v>
      </c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</row>
    <row r="9" spans="1:35" x14ac:dyDescent="0.2">
      <c r="A9" s="89" t="s">
        <v>98</v>
      </c>
      <c r="B9" s="45" t="s">
        <v>75</v>
      </c>
      <c r="C9" s="45"/>
      <c r="D9" s="49" t="str">
        <f>IF(FIRE0104_working!E9="..","..",ROUND(FIRE0104_working!E9,0))</f>
        <v>..</v>
      </c>
      <c r="E9" s="49" t="str">
        <f>IF(FIRE0104_working!F9="..","..",ROUND(FIRE0104_working!F9,0))</f>
        <v>..</v>
      </c>
      <c r="F9" s="50">
        <f>IF(FIRE0104_working!G9="..","..",ROUND(FIRE0104_working!G9,0))</f>
        <v>42</v>
      </c>
      <c r="G9" s="50">
        <f>IF(FIRE0104_working!H9="..","..",ROUND(FIRE0104_working!H9,0))</f>
        <v>49</v>
      </c>
      <c r="H9" s="50">
        <f>IF(FIRE0104_working!I9="..","..",ROUND(FIRE0104_working!I9,0))</f>
        <v>35</v>
      </c>
      <c r="I9" s="50">
        <f>IF(FIRE0104_working!J9="..","..",ROUND(FIRE0104_working!J9,0))</f>
        <v>41</v>
      </c>
      <c r="J9" s="50">
        <f>IF(FIRE0104_working!K9="..","..",ROUND(FIRE0104_working!K9,0))</f>
        <v>64</v>
      </c>
      <c r="K9" s="50">
        <f>IF(FIRE0104_working!L9="..","..",ROUND(FIRE0104_working!L9,0))</f>
        <v>45</v>
      </c>
      <c r="L9" s="50">
        <f>IF(FIRE0104_working!M9="..","..",ROUND(FIRE0104_working!M9,0))</f>
        <v>53</v>
      </c>
      <c r="M9" s="50">
        <f>IF(FIRE0104_working!N9="..","..",ROUND(FIRE0104_working!N9,0))</f>
        <v>42</v>
      </c>
      <c r="N9" s="50">
        <f>IF(FIRE0104_working!O9="..","..",ROUND(FIRE0104_working!O9,0))</f>
        <v>57</v>
      </c>
      <c r="O9" s="50">
        <f>IF(FIRE0104_working!P9="..","..",ROUND(FIRE0104_working!P9,0))</f>
        <v>73</v>
      </c>
      <c r="P9" s="50">
        <f>IF(FIRE0104_working!Q9="..","..",ROUND(FIRE0104_working!Q9,0))</f>
        <v>50</v>
      </c>
      <c r="Q9" s="50">
        <f>IF(FIRE0104_working!R9="..","..",ROUND(FIRE0104_working!R9,0))</f>
        <v>40</v>
      </c>
      <c r="R9" s="50">
        <f>IF(FIRE0104_working!S9="..","..",ROUND(FIRE0104_working!S9,0))</f>
        <v>52</v>
      </c>
      <c r="S9" s="63">
        <f>IF(FIRE0104_working!T9="..","..",ROUND(FIRE0104_working!T9,0))</f>
        <v>42</v>
      </c>
      <c r="T9" s="64">
        <f>IF(FIRE0104_working!U9="..","..",ROUND(FIRE0104_working!U9,0))</f>
        <v>75</v>
      </c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</row>
    <row r="10" spans="1:35" x14ac:dyDescent="0.2">
      <c r="A10" s="89" t="s">
        <v>98</v>
      </c>
      <c r="B10" s="45" t="s">
        <v>64</v>
      </c>
      <c r="C10" s="45"/>
      <c r="D10" s="49" t="str">
        <f>IF(FIRE0104_working!E10="..","..",ROUND(FIRE0104_working!E10,0))</f>
        <v>..</v>
      </c>
      <c r="E10" s="49" t="str">
        <f>IF(FIRE0104_working!F10="..","..",ROUND(FIRE0104_working!F10,0))</f>
        <v>..</v>
      </c>
      <c r="F10" s="49">
        <f>IF(FIRE0104_working!G10="..","..",ROUND(FIRE0104_working!G10,0))</f>
        <v>258</v>
      </c>
      <c r="G10" s="49">
        <f>IF(FIRE0104_working!H10="..","..",ROUND(FIRE0104_working!H10,0))</f>
        <v>249</v>
      </c>
      <c r="H10" s="49">
        <f>IF(FIRE0104_working!I10="..","..",ROUND(FIRE0104_working!I10,0))</f>
        <v>265</v>
      </c>
      <c r="I10" s="49">
        <f>IF(FIRE0104_working!J10="..","..",ROUND(FIRE0104_working!J10,0))</f>
        <v>252</v>
      </c>
      <c r="J10" s="49">
        <f>IF(FIRE0104_working!K10="..","..",ROUND(FIRE0104_working!K10,0))</f>
        <v>249</v>
      </c>
      <c r="K10" s="49">
        <f>IF(FIRE0104_working!L10="..","..",ROUND(FIRE0104_working!L10,0))</f>
        <v>262</v>
      </c>
      <c r="L10" s="49">
        <f>IF(FIRE0104_working!M10="..","..",ROUND(FIRE0104_working!M10,0))</f>
        <v>283</v>
      </c>
      <c r="M10" s="49">
        <f>IF(FIRE0104_working!N10="..","..",ROUND(FIRE0104_working!N10,0))</f>
        <v>277</v>
      </c>
      <c r="N10" s="49">
        <f>IF(FIRE0104_working!O10="..","..",ROUND(FIRE0104_working!O10,0))</f>
        <v>232</v>
      </c>
      <c r="O10" s="49">
        <f>IF(FIRE0104_working!P10="..","..",ROUND(FIRE0104_working!P10,0))</f>
        <v>269</v>
      </c>
      <c r="P10" s="49">
        <f>IF(FIRE0104_working!Q10="..","..",ROUND(FIRE0104_working!Q10,0))</f>
        <v>308</v>
      </c>
      <c r="Q10" s="49">
        <f>IF(FIRE0104_working!R10="..","..",ROUND(FIRE0104_working!R10,0))</f>
        <v>334</v>
      </c>
      <c r="R10" s="49">
        <f>IF(FIRE0104_working!S10="..","..",ROUND(FIRE0104_working!S10,0))</f>
        <v>309</v>
      </c>
      <c r="S10" s="68">
        <f>IF(FIRE0104_working!T10="..","..",ROUND(FIRE0104_working!T10,0))</f>
        <v>337</v>
      </c>
      <c r="T10" s="69">
        <f>IF(FIRE0104_working!U10="..","..",ROUND(FIRE0104_working!U10,0))</f>
        <v>317</v>
      </c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</row>
    <row r="11" spans="1:35" x14ac:dyDescent="0.2">
      <c r="A11" s="89" t="s">
        <v>98</v>
      </c>
      <c r="B11" s="45" t="s">
        <v>101</v>
      </c>
      <c r="C11" s="45"/>
      <c r="D11" s="50" t="str">
        <f>IF(FIRE0104_working!E11="..","..",ROUND(FIRE0104_working!E11,0))</f>
        <v>..</v>
      </c>
      <c r="E11" s="49" t="str">
        <f>IF(FIRE0104_working!F11="..","..",ROUND(FIRE0104_working!F11,0))</f>
        <v>..</v>
      </c>
      <c r="F11" s="49" t="str">
        <f>IF(FIRE0104_working!G11="..","..",ROUND(FIRE0104_working!G11,0))</f>
        <v>..</v>
      </c>
      <c r="G11" s="49" t="str">
        <f>IF(FIRE0104_working!H11="..","..",ROUND(FIRE0104_working!H11,0))</f>
        <v>..</v>
      </c>
      <c r="H11" s="49" t="str">
        <f>IF(FIRE0104_working!I11="..","..",ROUND(FIRE0104_working!I11,0))</f>
        <v>..</v>
      </c>
      <c r="I11" s="49" t="str">
        <f>IF(FIRE0104_working!J11="..","..",ROUND(FIRE0104_working!J11,0))</f>
        <v>..</v>
      </c>
      <c r="J11" s="49" t="str">
        <f>IF(FIRE0104_working!K11="..","..",ROUND(FIRE0104_working!K11,0))</f>
        <v>..</v>
      </c>
      <c r="K11" s="49" t="str">
        <f>IF(FIRE0104_working!L11="..","..",ROUND(FIRE0104_working!L11,0))</f>
        <v>..</v>
      </c>
      <c r="L11" s="49" t="str">
        <f>IF(FIRE0104_working!M11="..","..",ROUND(FIRE0104_working!M11,0))</f>
        <v>..</v>
      </c>
      <c r="M11" s="49" t="str">
        <f>IF(FIRE0104_working!N11="..","..",ROUND(FIRE0104_working!N11,0))</f>
        <v>..</v>
      </c>
      <c r="N11" s="49" t="str">
        <f>IF(FIRE0104_working!O11="..","..",ROUND(FIRE0104_working!O11,0))</f>
        <v>..</v>
      </c>
      <c r="O11" s="49" t="str">
        <f>IF(FIRE0104_working!P11="..","..",ROUND(FIRE0104_working!P11,0))</f>
        <v>..</v>
      </c>
      <c r="P11" s="49" t="str">
        <f>IF(FIRE0104_working!Q11="..","..",ROUND(FIRE0104_working!Q11,0))</f>
        <v>..</v>
      </c>
      <c r="Q11" s="49" t="str">
        <f>IF(FIRE0104_working!R11="..","..",ROUND(FIRE0104_working!R11,0))</f>
        <v>..</v>
      </c>
      <c r="R11" s="49" t="str">
        <f>IF(FIRE0104_working!S11="..","..",ROUND(FIRE0104_working!S11,0))</f>
        <v>..</v>
      </c>
      <c r="S11" s="75" t="str">
        <f>IF(FIRE0104_working!T11="..","..",ROUND(FIRE0104_working!T11,0))</f>
        <v>..</v>
      </c>
      <c r="T11" s="76" t="str">
        <f>IF(FIRE0104_working!U11="..","..",ROUND(FIRE0104_working!U11,0))</f>
        <v>..</v>
      </c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</row>
    <row r="12" spans="1:35" ht="15.75" x14ac:dyDescent="0.25">
      <c r="A12" s="88" t="s">
        <v>102</v>
      </c>
      <c r="B12" s="46" t="s">
        <v>97</v>
      </c>
      <c r="C12" s="45"/>
      <c r="D12" s="65">
        <f>IF(FIRE0104_working!E12="..","..",ROUND(FIRE0104_working!E12,0))</f>
        <v>185536</v>
      </c>
      <c r="E12" s="65">
        <f>IF(FIRE0104_working!F12="..","..",ROUND(FIRE0104_working!F12,0))</f>
        <v>167555</v>
      </c>
      <c r="F12" s="65">
        <f>IF(FIRE0104_working!G12="..","..",ROUND(FIRE0104_working!G12,0))</f>
        <v>158655</v>
      </c>
      <c r="G12" s="65">
        <f>IF(FIRE0104_working!H12="..","..",ROUND(FIRE0104_working!H12,0))</f>
        <v>149110</v>
      </c>
      <c r="H12" s="65">
        <f>IF(FIRE0104_working!I12="..","..",ROUND(FIRE0104_working!I12,0))</f>
        <v>143727</v>
      </c>
      <c r="I12" s="65">
        <f>IF(FIRE0104_working!J12="..","..",ROUND(FIRE0104_working!J12,0))</f>
        <v>142441</v>
      </c>
      <c r="J12" s="65">
        <f>IF(FIRE0104_working!K12="..","..",ROUND(FIRE0104_working!K12,0))</f>
        <v>151763</v>
      </c>
      <c r="K12" s="65">
        <f>IF(FIRE0104_working!L12="..","..",ROUND(FIRE0104_working!L12,0))</f>
        <v>151722</v>
      </c>
      <c r="L12" s="65">
        <f>IF(FIRE0104_working!M12="..","..",ROUND(FIRE0104_working!M12,0))</f>
        <v>151043</v>
      </c>
      <c r="M12" s="65">
        <f>IF(FIRE0104_working!N12="..","..",ROUND(FIRE0104_working!N12,0))</f>
        <v>157291</v>
      </c>
      <c r="N12" s="65">
        <f>IF(FIRE0104_working!O12="..","..",ROUND(FIRE0104_working!O12,0))</f>
        <v>140171</v>
      </c>
      <c r="O12" s="65">
        <f>IF(FIRE0104_working!P12="..","..",ROUND(FIRE0104_working!P12,0))</f>
        <v>159751</v>
      </c>
      <c r="P12" s="65">
        <f>IF(FIRE0104_working!Q12="..","..",ROUND(FIRE0104_working!Q12,0))</f>
        <v>167655</v>
      </c>
      <c r="Q12" s="65">
        <f>IF(FIRE0104_working!R12="..","..",ROUND(FIRE0104_working!R12,0))</f>
        <v>181905</v>
      </c>
      <c r="R12" s="65">
        <f>IF(FIRE0104_working!S12="..","..",ROUND(FIRE0104_working!S12,0))</f>
        <v>176726</v>
      </c>
      <c r="S12" s="66">
        <f>IF(FIRE0104_working!T12="..","..",ROUND(FIRE0104_working!T12,0))</f>
        <v>180154</v>
      </c>
      <c r="T12" s="67">
        <f>IF(FIRE0104_working!U12="..","..",ROUND(FIRE0104_working!U12,0))</f>
        <v>169153</v>
      </c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</row>
    <row r="13" spans="1:35" x14ac:dyDescent="0.2">
      <c r="A13" s="89" t="s">
        <v>102</v>
      </c>
      <c r="B13" s="45" t="s">
        <v>103</v>
      </c>
      <c r="C13" s="45" t="s">
        <v>97</v>
      </c>
      <c r="D13" s="49">
        <f>IF(FIRE0104_working!E13="..","..",ROUND(FIRE0104_working!E13,0))</f>
        <v>73789</v>
      </c>
      <c r="E13" s="49">
        <f>IF(FIRE0104_working!F13="..","..",ROUND(FIRE0104_working!F13,0))</f>
        <v>69292</v>
      </c>
      <c r="F13" s="49">
        <f>IF(FIRE0104_working!G13="..","..",ROUND(FIRE0104_working!G13,0))</f>
        <v>63245</v>
      </c>
      <c r="G13" s="49">
        <f>IF(FIRE0104_working!H13="..","..",ROUND(FIRE0104_working!H13,0))</f>
        <v>61835</v>
      </c>
      <c r="H13" s="49">
        <f>IF(FIRE0104_working!I13="..","..",ROUND(FIRE0104_working!I13,0))</f>
        <v>58963</v>
      </c>
      <c r="I13" s="49">
        <f>IF(FIRE0104_working!J13="..","..",ROUND(FIRE0104_working!J13,0))</f>
        <v>60108</v>
      </c>
      <c r="J13" s="49">
        <f>IF(FIRE0104_working!K13="..","..",ROUND(FIRE0104_working!K13,0))</f>
        <v>63785</v>
      </c>
      <c r="K13" s="49">
        <f>IF(FIRE0104_working!L13="..","..",ROUND(FIRE0104_working!L13,0))</f>
        <v>64909</v>
      </c>
      <c r="L13" s="49">
        <f>IF(FIRE0104_working!M13="..","..",ROUND(FIRE0104_working!M13,0))</f>
        <v>67221</v>
      </c>
      <c r="M13" s="49">
        <f>IF(FIRE0104_working!N13="..","..",ROUND(FIRE0104_working!N13,0))</f>
        <v>70548</v>
      </c>
      <c r="N13" s="49">
        <f>IF(FIRE0104_working!O13="..","..",ROUND(FIRE0104_working!O13,0))</f>
        <v>63665</v>
      </c>
      <c r="O13" s="49">
        <f>IF(FIRE0104_working!P13="..","..",ROUND(FIRE0104_working!P13,0))</f>
        <v>73909</v>
      </c>
      <c r="P13" s="49">
        <f>IF(FIRE0104_working!Q13="..","..",ROUND(FIRE0104_working!Q13,0))</f>
        <v>82168</v>
      </c>
      <c r="Q13" s="49">
        <f>IF(FIRE0104_working!R13="..","..",ROUND(FIRE0104_working!R13,0))</f>
        <v>87995</v>
      </c>
      <c r="R13" s="49">
        <f>IF(FIRE0104_working!S13="..","..",ROUND(FIRE0104_working!S13,0))</f>
        <v>84581</v>
      </c>
      <c r="S13" s="68">
        <f>IF(FIRE0104_working!T13="..","..",ROUND(FIRE0104_working!T13,0))</f>
        <v>86370</v>
      </c>
      <c r="T13" s="69">
        <f>IF(FIRE0104_working!U13="..","..",ROUND(FIRE0104_working!U13,0))</f>
        <v>83149</v>
      </c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</row>
    <row r="14" spans="1:35" x14ac:dyDescent="0.2">
      <c r="A14" s="89" t="s">
        <v>102</v>
      </c>
      <c r="B14" s="45" t="s">
        <v>103</v>
      </c>
      <c r="C14" s="45" t="s">
        <v>35</v>
      </c>
      <c r="D14" s="49">
        <f>IF(FIRE0104_working!E14="..","..",ROUND(FIRE0104_working!E14,0))</f>
        <v>25736</v>
      </c>
      <c r="E14" s="49">
        <f>IF(FIRE0104_working!F14="..","..",ROUND(FIRE0104_working!F14,0))</f>
        <v>22983</v>
      </c>
      <c r="F14" s="49">
        <f>IF(FIRE0104_working!G14="..","..",ROUND(FIRE0104_working!G14,0))</f>
        <v>15066</v>
      </c>
      <c r="G14" s="49">
        <f>IF(FIRE0104_working!H14="..","..",ROUND(FIRE0104_working!H14,0))</f>
        <v>13577</v>
      </c>
      <c r="H14" s="49">
        <f>IF(FIRE0104_working!I14="..","..",ROUND(FIRE0104_working!I14,0))</f>
        <v>12812</v>
      </c>
      <c r="I14" s="49">
        <f>IF(FIRE0104_working!J14="..","..",ROUND(FIRE0104_working!J14,0))</f>
        <v>12693</v>
      </c>
      <c r="J14" s="49">
        <f>IF(FIRE0104_working!K14="..","..",ROUND(FIRE0104_working!K14,0))</f>
        <v>13737</v>
      </c>
      <c r="K14" s="49">
        <f>IF(FIRE0104_working!L14="..","..",ROUND(FIRE0104_working!L14,0))</f>
        <v>14113</v>
      </c>
      <c r="L14" s="49">
        <f>IF(FIRE0104_working!M14="..","..",ROUND(FIRE0104_working!M14,0))</f>
        <v>14606</v>
      </c>
      <c r="M14" s="49">
        <f>IF(FIRE0104_working!N14="..","..",ROUND(FIRE0104_working!N14,0))</f>
        <v>14729</v>
      </c>
      <c r="N14" s="49">
        <f>IF(FIRE0104_working!O14="..","..",ROUND(FIRE0104_working!O14,0))</f>
        <v>11260</v>
      </c>
      <c r="O14" s="49">
        <f>IF(FIRE0104_working!P14="..","..",ROUND(FIRE0104_working!P14,0))</f>
        <v>14454</v>
      </c>
      <c r="P14" s="49">
        <f>IF(FIRE0104_working!Q14="..","..",ROUND(FIRE0104_working!Q14,0))</f>
        <v>15517</v>
      </c>
      <c r="Q14" s="49">
        <f>IF(FIRE0104_working!R14="..","..",ROUND(FIRE0104_working!R14,0))</f>
        <v>15577</v>
      </c>
      <c r="R14" s="49">
        <f>IF(FIRE0104_working!S14="..","..",ROUND(FIRE0104_working!S14,0))</f>
        <v>14240</v>
      </c>
      <c r="S14" s="68">
        <f>IF(FIRE0104_working!T14="..","..",ROUND(FIRE0104_working!T14,0))</f>
        <v>14714</v>
      </c>
      <c r="T14" s="69">
        <f>IF(FIRE0104_working!U14="..","..",ROUND(FIRE0104_working!U14,0))</f>
        <v>13598</v>
      </c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spans="1:35" x14ac:dyDescent="0.2">
      <c r="A15" s="89" t="s">
        <v>102</v>
      </c>
      <c r="B15" s="45" t="s">
        <v>103</v>
      </c>
      <c r="C15" s="45" t="s">
        <v>37</v>
      </c>
      <c r="D15" s="49">
        <f>IF(FIRE0104_working!E15="..","..",ROUND(FIRE0104_working!E15,0))</f>
        <v>8800</v>
      </c>
      <c r="E15" s="49">
        <f>IF(FIRE0104_working!F15="..","..",ROUND(FIRE0104_working!F15,0))</f>
        <v>7776</v>
      </c>
      <c r="F15" s="49">
        <f>IF(FIRE0104_working!G15="..","..",ROUND(FIRE0104_working!G15,0))</f>
        <v>7449</v>
      </c>
      <c r="G15" s="49">
        <f>IF(FIRE0104_working!H15="..","..",ROUND(FIRE0104_working!H15,0))</f>
        <v>7244</v>
      </c>
      <c r="H15" s="49">
        <f>IF(FIRE0104_working!I15="..","..",ROUND(FIRE0104_working!I15,0))</f>
        <v>6752</v>
      </c>
      <c r="I15" s="49">
        <f>IF(FIRE0104_working!J15="..","..",ROUND(FIRE0104_working!J15,0))</f>
        <v>7237</v>
      </c>
      <c r="J15" s="49">
        <f>IF(FIRE0104_working!K15="..","..",ROUND(FIRE0104_working!K15,0))</f>
        <v>7896</v>
      </c>
      <c r="K15" s="49">
        <f>IF(FIRE0104_working!L15="..","..",ROUND(FIRE0104_working!L15,0))</f>
        <v>8531</v>
      </c>
      <c r="L15" s="49">
        <f>IF(FIRE0104_working!M15="..","..",ROUND(FIRE0104_working!M15,0))</f>
        <v>9159</v>
      </c>
      <c r="M15" s="49">
        <f>IF(FIRE0104_working!N15="..","..",ROUND(FIRE0104_working!N15,0))</f>
        <v>9761</v>
      </c>
      <c r="N15" s="49">
        <f>IF(FIRE0104_working!O15="..","..",ROUND(FIRE0104_working!O15,0))</f>
        <v>8940</v>
      </c>
      <c r="O15" s="49">
        <f>IF(FIRE0104_working!P15="..","..",ROUND(FIRE0104_working!P15,0))</f>
        <v>10384</v>
      </c>
      <c r="P15" s="49">
        <f>IF(FIRE0104_working!Q15="..","..",ROUND(FIRE0104_working!Q15,0))</f>
        <v>11784</v>
      </c>
      <c r="Q15" s="49">
        <f>IF(FIRE0104_working!R15="..","..",ROUND(FIRE0104_working!R15,0))</f>
        <v>12706</v>
      </c>
      <c r="R15" s="49">
        <f>IF(FIRE0104_working!S15="..","..",ROUND(FIRE0104_working!S15,0))</f>
        <v>12143</v>
      </c>
      <c r="S15" s="68">
        <f>IF(FIRE0104_working!T15="..","..",ROUND(FIRE0104_working!T15,0))</f>
        <v>12617</v>
      </c>
      <c r="T15" s="69">
        <f>IF(FIRE0104_working!U15="..","..",ROUND(FIRE0104_working!U15,0))</f>
        <v>11502</v>
      </c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x14ac:dyDescent="0.2">
      <c r="A16" s="89" t="s">
        <v>102</v>
      </c>
      <c r="B16" s="45" t="s">
        <v>103</v>
      </c>
      <c r="C16" s="45" t="s">
        <v>38</v>
      </c>
      <c r="D16" s="49">
        <f>IF(FIRE0104_working!E16="..","..",ROUND(FIRE0104_working!E16,0))</f>
        <v>4228</v>
      </c>
      <c r="E16" s="49">
        <f>IF(FIRE0104_working!F16="..","..",ROUND(FIRE0104_working!F16,0))</f>
        <v>3684</v>
      </c>
      <c r="F16" s="49">
        <f>IF(FIRE0104_working!G16="..","..",ROUND(FIRE0104_working!G16,0))</f>
        <v>3590</v>
      </c>
      <c r="G16" s="49">
        <f>IF(FIRE0104_working!H16="..","..",ROUND(FIRE0104_working!H16,0))</f>
        <v>3307</v>
      </c>
      <c r="H16" s="49">
        <f>IF(FIRE0104_working!I16="..","..",ROUND(FIRE0104_working!I16,0))</f>
        <v>3105</v>
      </c>
      <c r="I16" s="49">
        <f>IF(FIRE0104_working!J16="..","..",ROUND(FIRE0104_working!J16,0))</f>
        <v>3471</v>
      </c>
      <c r="J16" s="49">
        <f>IF(FIRE0104_working!K16="..","..",ROUND(FIRE0104_working!K16,0))</f>
        <v>4341</v>
      </c>
      <c r="K16" s="49">
        <f>IF(FIRE0104_working!L16="..","..",ROUND(FIRE0104_working!L16,0))</f>
        <v>4535</v>
      </c>
      <c r="L16" s="49">
        <f>IF(FIRE0104_working!M16="..","..",ROUND(FIRE0104_working!M16,0))</f>
        <v>5015</v>
      </c>
      <c r="M16" s="49">
        <f>IF(FIRE0104_working!N16="..","..",ROUND(FIRE0104_working!N16,0))</f>
        <v>5439</v>
      </c>
      <c r="N16" s="49">
        <f>IF(FIRE0104_working!O16="..","..",ROUND(FIRE0104_working!O16,0))</f>
        <v>4872</v>
      </c>
      <c r="O16" s="49">
        <f>IF(FIRE0104_working!P16="..","..",ROUND(FIRE0104_working!P16,0))</f>
        <v>6165</v>
      </c>
      <c r="P16" s="49">
        <f>IF(FIRE0104_working!Q16="..","..",ROUND(FIRE0104_working!Q16,0))</f>
        <v>7467</v>
      </c>
      <c r="Q16" s="49">
        <f>IF(FIRE0104_working!R16="..","..",ROUND(FIRE0104_working!R16,0))</f>
        <v>8317</v>
      </c>
      <c r="R16" s="49">
        <f>IF(FIRE0104_working!S16="..","..",ROUND(FIRE0104_working!S16,0))</f>
        <v>8431</v>
      </c>
      <c r="S16" s="68">
        <f>IF(FIRE0104_working!T16="..","..",ROUND(FIRE0104_working!T16,0))</f>
        <v>8523</v>
      </c>
      <c r="T16" s="69">
        <f>IF(FIRE0104_working!U16="..","..",ROUND(FIRE0104_working!U16,0))</f>
        <v>8292</v>
      </c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15" customHeight="1" x14ac:dyDescent="0.2">
      <c r="A17" s="89" t="s">
        <v>102</v>
      </c>
      <c r="B17" s="45" t="s">
        <v>103</v>
      </c>
      <c r="C17" s="45" t="s">
        <v>39</v>
      </c>
      <c r="D17" s="70">
        <f>IF(FIRE0104_working!E17="..","..",ROUND(FIRE0104_working!E17,0))</f>
        <v>35025</v>
      </c>
      <c r="E17" s="70">
        <f>IF(FIRE0104_working!F17="..","..",ROUND(FIRE0104_working!F17,0))</f>
        <v>34849</v>
      </c>
      <c r="F17" s="70">
        <f>IF(FIRE0104_working!G17="..","..",ROUND(FIRE0104_working!G17,0))</f>
        <v>33955</v>
      </c>
      <c r="G17" s="70">
        <f>IF(FIRE0104_working!H17="..","..",ROUND(FIRE0104_working!H17,0))</f>
        <v>34115</v>
      </c>
      <c r="H17" s="70">
        <f>IF(FIRE0104_working!I17="..","..",ROUND(FIRE0104_working!I17,0))</f>
        <v>32935</v>
      </c>
      <c r="I17" s="70">
        <f>IF(FIRE0104_working!J17="..","..",ROUND(FIRE0104_working!J17,0))</f>
        <v>33191</v>
      </c>
      <c r="J17" s="70">
        <f>IF(FIRE0104_working!K17="..","..",ROUND(FIRE0104_working!K17,0))</f>
        <v>34197</v>
      </c>
      <c r="K17" s="70">
        <f>IF(FIRE0104_working!L17="..","..",ROUND(FIRE0104_working!L17,0))</f>
        <v>33901</v>
      </c>
      <c r="L17" s="70">
        <f>IF(FIRE0104_working!M17="..","..",ROUND(FIRE0104_working!M17,0))</f>
        <v>34656</v>
      </c>
      <c r="M17" s="70">
        <f>IF(FIRE0104_working!N17="..","..",ROUND(FIRE0104_working!N17,0))</f>
        <v>36595</v>
      </c>
      <c r="N17" s="70">
        <f>IF(FIRE0104_working!O17="..","..",ROUND(FIRE0104_working!O17,0))</f>
        <v>35314</v>
      </c>
      <c r="O17" s="70">
        <f>IF(FIRE0104_working!P17="..","..",ROUND(FIRE0104_working!P17,0))</f>
        <v>38898</v>
      </c>
      <c r="P17" s="70">
        <f>IF(FIRE0104_working!Q17="..","..",ROUND(FIRE0104_working!Q17,0))</f>
        <v>42954</v>
      </c>
      <c r="Q17" s="70">
        <f>IF(FIRE0104_working!R17="..","..",ROUND(FIRE0104_working!R17,0))</f>
        <v>46523</v>
      </c>
      <c r="R17" s="70">
        <f>IF(FIRE0104_working!S17="..","..",ROUND(FIRE0104_working!S17,0))</f>
        <v>45248</v>
      </c>
      <c r="S17" s="71">
        <f>IF(FIRE0104_working!T17="..","..",ROUND(FIRE0104_working!T17,0))</f>
        <v>45819</v>
      </c>
      <c r="T17" s="72">
        <f>IF(FIRE0104_working!U17="..","..",ROUND(FIRE0104_working!U17,0))</f>
        <v>45223</v>
      </c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x14ac:dyDescent="0.2">
      <c r="A18" s="89" t="s">
        <v>102</v>
      </c>
      <c r="B18" s="45" t="s">
        <v>103</v>
      </c>
      <c r="C18" s="45" t="s">
        <v>64</v>
      </c>
      <c r="D18" s="49" t="str">
        <f>IF(FIRE0104_working!E18="..","..",ROUND(FIRE0104_working!E18,0))</f>
        <v>..</v>
      </c>
      <c r="E18" s="49" t="str">
        <f>IF(FIRE0104_working!F18="..","..",ROUND(FIRE0104_working!F18,0))</f>
        <v>..</v>
      </c>
      <c r="F18" s="49">
        <f>IF(FIRE0104_working!G18="..","..",ROUND(FIRE0104_working!G18,0))</f>
        <v>3185</v>
      </c>
      <c r="G18" s="49">
        <f>IF(FIRE0104_working!H18="..","..",ROUND(FIRE0104_working!H18,0))</f>
        <v>3592</v>
      </c>
      <c r="H18" s="49">
        <f>IF(FIRE0104_working!I18="..","..",ROUND(FIRE0104_working!I18,0))</f>
        <v>3359</v>
      </c>
      <c r="I18" s="49">
        <f>IF(FIRE0104_working!J18="..","..",ROUND(FIRE0104_working!J18,0))</f>
        <v>3516</v>
      </c>
      <c r="J18" s="49">
        <f>IF(FIRE0104_working!K18="..","..",ROUND(FIRE0104_working!K18,0))</f>
        <v>3614</v>
      </c>
      <c r="K18" s="49">
        <f>IF(FIRE0104_working!L18="..","..",ROUND(FIRE0104_working!L18,0))</f>
        <v>3829</v>
      </c>
      <c r="L18" s="49">
        <f>IF(FIRE0104_working!M18="..","..",ROUND(FIRE0104_working!M18,0))</f>
        <v>3785</v>
      </c>
      <c r="M18" s="49">
        <f>IF(FIRE0104_working!N18="..","..",ROUND(FIRE0104_working!N18,0))</f>
        <v>4024</v>
      </c>
      <c r="N18" s="49">
        <f>IF(FIRE0104_working!O18="..","..",ROUND(FIRE0104_working!O18,0))</f>
        <v>3279</v>
      </c>
      <c r="O18" s="49">
        <f>IF(FIRE0104_working!P18="..","..",ROUND(FIRE0104_working!P18,0))</f>
        <v>4008</v>
      </c>
      <c r="P18" s="49">
        <f>IF(FIRE0104_working!Q18="..","..",ROUND(FIRE0104_working!Q18,0))</f>
        <v>4446</v>
      </c>
      <c r="Q18" s="49">
        <f>IF(FIRE0104_working!R18="..","..",ROUND(FIRE0104_working!R18,0))</f>
        <v>4872</v>
      </c>
      <c r="R18" s="49">
        <f>IF(FIRE0104_working!S18="..","..",ROUND(FIRE0104_working!S18,0))</f>
        <v>4519</v>
      </c>
      <c r="S18" s="68">
        <f>IF(FIRE0104_working!T18="..","..",ROUND(FIRE0104_working!T18,0))</f>
        <v>4697</v>
      </c>
      <c r="T18" s="69">
        <f>IF(FIRE0104_working!U18="..","..",ROUND(FIRE0104_working!U18,0))</f>
        <v>4534</v>
      </c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x14ac:dyDescent="0.2">
      <c r="A19" s="89" t="s">
        <v>102</v>
      </c>
      <c r="B19" s="45" t="s">
        <v>104</v>
      </c>
      <c r="C19" s="45" t="s">
        <v>97</v>
      </c>
      <c r="D19" s="49" t="str">
        <f>IF(FIRE0104_working!E19="..","..",ROUND(FIRE0104_working!E19,0))</f>
        <v>..</v>
      </c>
      <c r="E19" s="49" t="str">
        <f>IF(FIRE0104_working!F19="..","..",ROUND(FIRE0104_working!F19,0))</f>
        <v>..</v>
      </c>
      <c r="F19" s="49">
        <f>IF(FIRE0104_working!G19="..","..",ROUND(FIRE0104_working!G19,0))</f>
        <v>108</v>
      </c>
      <c r="G19" s="49">
        <f>IF(FIRE0104_working!H19="..","..",ROUND(FIRE0104_working!H19,0))</f>
        <v>162</v>
      </c>
      <c r="H19" s="49">
        <f>IF(FIRE0104_working!I19="..","..",ROUND(FIRE0104_working!I19,0))</f>
        <v>162</v>
      </c>
      <c r="I19" s="49">
        <f>IF(FIRE0104_working!J19="..","..",ROUND(FIRE0104_working!J19,0))</f>
        <v>138</v>
      </c>
      <c r="J19" s="49">
        <f>IF(FIRE0104_working!K19="..","..",ROUND(FIRE0104_working!K19,0))</f>
        <v>151</v>
      </c>
      <c r="K19" s="49">
        <f>IF(FIRE0104_working!L19="..","..",ROUND(FIRE0104_working!L19,0))</f>
        <v>156</v>
      </c>
      <c r="L19" s="49">
        <f>IF(FIRE0104_working!M19="..","..",ROUND(FIRE0104_working!M19,0))</f>
        <v>143</v>
      </c>
      <c r="M19" s="49">
        <f>IF(FIRE0104_working!N19="..","..",ROUND(FIRE0104_working!N19,0))</f>
        <v>171</v>
      </c>
      <c r="N19" s="49">
        <f>IF(FIRE0104_working!O19="..","..",ROUND(FIRE0104_working!O19,0))</f>
        <v>174</v>
      </c>
      <c r="O19" s="49">
        <f>IF(FIRE0104_working!P19="..","..",ROUND(FIRE0104_working!P19,0))</f>
        <v>172</v>
      </c>
      <c r="P19" s="49">
        <f>IF(FIRE0104_working!Q19="..","..",ROUND(FIRE0104_working!Q19,0))</f>
        <v>170</v>
      </c>
      <c r="Q19" s="49">
        <f>IF(FIRE0104_working!R19="..","..",ROUND(FIRE0104_working!R19,0))</f>
        <v>203</v>
      </c>
      <c r="R19" s="49">
        <f>IF(FIRE0104_working!S19="..","..",ROUND(FIRE0104_working!S19,0))</f>
        <v>168</v>
      </c>
      <c r="S19" s="68">
        <f>IF(FIRE0104_working!T19="..","..",ROUND(FIRE0104_working!T19,0))</f>
        <v>185</v>
      </c>
      <c r="T19" s="69">
        <f>IF(FIRE0104_working!U19="..","..",ROUND(FIRE0104_working!U19,0))</f>
        <v>143</v>
      </c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x14ac:dyDescent="0.2">
      <c r="A20" s="89" t="s">
        <v>102</v>
      </c>
      <c r="B20" s="45" t="s">
        <v>104</v>
      </c>
      <c r="C20" s="45" t="s">
        <v>35</v>
      </c>
      <c r="D20" s="49" t="str">
        <f>IF(FIRE0104_working!E20="..","..",ROUND(FIRE0104_working!E20,0))</f>
        <v>..</v>
      </c>
      <c r="E20" s="49" t="str">
        <f>IF(FIRE0104_working!F20="..","..",ROUND(FIRE0104_working!F20,0))</f>
        <v>..</v>
      </c>
      <c r="F20" s="49">
        <f>IF(FIRE0104_working!G20="..","..",ROUND(FIRE0104_working!G20,0))</f>
        <v>108</v>
      </c>
      <c r="G20" s="49">
        <f>IF(FIRE0104_working!H20="..","..",ROUND(FIRE0104_working!H20,0))</f>
        <v>128</v>
      </c>
      <c r="H20" s="49">
        <f>IF(FIRE0104_working!I20="..","..",ROUND(FIRE0104_working!I20,0))</f>
        <v>126</v>
      </c>
      <c r="I20" s="49">
        <f>IF(FIRE0104_working!J20="..","..",ROUND(FIRE0104_working!J20,0))</f>
        <v>104</v>
      </c>
      <c r="J20" s="49">
        <f>IF(FIRE0104_working!K20="..","..",ROUND(FIRE0104_working!K20,0))</f>
        <v>120</v>
      </c>
      <c r="K20" s="49">
        <f>IF(FIRE0104_working!L20="..","..",ROUND(FIRE0104_working!L20,0))</f>
        <v>130</v>
      </c>
      <c r="L20" s="49">
        <f>IF(FIRE0104_working!M20="..","..",ROUND(FIRE0104_working!M20,0))</f>
        <v>111</v>
      </c>
      <c r="M20" s="49">
        <f>IF(FIRE0104_working!N20="..","..",ROUND(FIRE0104_working!N20,0))</f>
        <v>128</v>
      </c>
      <c r="N20" s="49">
        <f>IF(FIRE0104_working!O20="..","..",ROUND(FIRE0104_working!O20,0))</f>
        <v>137</v>
      </c>
      <c r="O20" s="49">
        <f>IF(FIRE0104_working!P20="..","..",ROUND(FIRE0104_working!P20,0))</f>
        <v>130</v>
      </c>
      <c r="P20" s="49">
        <f>IF(FIRE0104_working!Q20="..","..",ROUND(FIRE0104_working!Q20,0))</f>
        <v>134</v>
      </c>
      <c r="Q20" s="49">
        <f>IF(FIRE0104_working!R20="..","..",ROUND(FIRE0104_working!R20,0))</f>
        <v>148</v>
      </c>
      <c r="R20" s="49">
        <f>IF(FIRE0104_working!S20="..","..",ROUND(FIRE0104_working!S20,0))</f>
        <v>119</v>
      </c>
      <c r="S20" s="68">
        <f>IF(FIRE0104_working!T20="..","..",ROUND(FIRE0104_working!T20,0))</f>
        <v>132</v>
      </c>
      <c r="T20" s="69">
        <f>IF(FIRE0104_working!U20="..","..",ROUND(FIRE0104_working!U20,0))</f>
        <v>98</v>
      </c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15" customHeight="1" x14ac:dyDescent="0.2">
      <c r="A21" s="89" t="s">
        <v>102</v>
      </c>
      <c r="B21" s="45" t="s">
        <v>104</v>
      </c>
      <c r="C21" s="45" t="s">
        <v>64</v>
      </c>
      <c r="D21" s="49" t="str">
        <f>IF(FIRE0104_working!E21="..","..",ROUND(FIRE0104_working!E21,0))</f>
        <v>..</v>
      </c>
      <c r="E21" s="49" t="str">
        <f>IF(FIRE0104_working!F21="..","..",ROUND(FIRE0104_working!F21,0))</f>
        <v>..</v>
      </c>
      <c r="F21" s="49" t="str">
        <f>IF(FIRE0104_working!G21="..","..",ROUND(FIRE0104_working!G21,0))</f>
        <v>..</v>
      </c>
      <c r="G21" s="70">
        <f>IF(FIRE0104_working!H21="..","..",ROUND(FIRE0104_working!H21,0))</f>
        <v>34</v>
      </c>
      <c r="H21" s="70">
        <f>IF(FIRE0104_working!I21="..","..",ROUND(FIRE0104_working!I21,0))</f>
        <v>36</v>
      </c>
      <c r="I21" s="70">
        <f>IF(FIRE0104_working!J21="..","..",ROUND(FIRE0104_working!J21,0))</f>
        <v>34</v>
      </c>
      <c r="J21" s="70">
        <f>IF(FIRE0104_working!K21="..","..",ROUND(FIRE0104_working!K21,0))</f>
        <v>31</v>
      </c>
      <c r="K21" s="70">
        <f>IF(FIRE0104_working!L21="..","..",ROUND(FIRE0104_working!L21,0))</f>
        <v>26</v>
      </c>
      <c r="L21" s="70">
        <f>IF(FIRE0104_working!M21="..","..",ROUND(FIRE0104_working!M21,0))</f>
        <v>32</v>
      </c>
      <c r="M21" s="70">
        <f>IF(FIRE0104_working!N21="..","..",ROUND(FIRE0104_working!N21,0))</f>
        <v>43</v>
      </c>
      <c r="N21" s="70">
        <f>IF(FIRE0104_working!O21="..","..",ROUND(FIRE0104_working!O21,0))</f>
        <v>37</v>
      </c>
      <c r="O21" s="70">
        <f>IF(FIRE0104_working!P21="..","..",ROUND(FIRE0104_working!P21,0))</f>
        <v>42</v>
      </c>
      <c r="P21" s="70">
        <f>IF(FIRE0104_working!Q21="..","..",ROUND(FIRE0104_working!Q21,0))</f>
        <v>36</v>
      </c>
      <c r="Q21" s="70">
        <f>IF(FIRE0104_working!R21="..","..",ROUND(FIRE0104_working!R21,0))</f>
        <v>55</v>
      </c>
      <c r="R21" s="70">
        <f>IF(FIRE0104_working!S21="..","..",ROUND(FIRE0104_working!S21,0))</f>
        <v>49</v>
      </c>
      <c r="S21" s="71">
        <f>IF(FIRE0104_working!T21="..","..",ROUND(FIRE0104_working!T21,0))</f>
        <v>53</v>
      </c>
      <c r="T21" s="72">
        <f>IF(FIRE0104_working!U21="..","..",ROUND(FIRE0104_working!U21,0))</f>
        <v>45</v>
      </c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15" customHeight="1" x14ac:dyDescent="0.2">
      <c r="A22" s="89" t="s">
        <v>102</v>
      </c>
      <c r="B22" s="45" t="s">
        <v>105</v>
      </c>
      <c r="C22" s="45" t="s">
        <v>97</v>
      </c>
      <c r="D22" s="49">
        <f>IF(FIRE0104_working!E22="..","..",ROUND(FIRE0104_working!E22,0))</f>
        <v>38511</v>
      </c>
      <c r="E22" s="49">
        <f>IF(FIRE0104_working!F22="..","..",ROUND(FIRE0104_working!F22,0))</f>
        <v>34548</v>
      </c>
      <c r="F22" s="49">
        <f>IF(FIRE0104_working!G22="..","..",ROUND(FIRE0104_working!G22,0))</f>
        <v>34393</v>
      </c>
      <c r="G22" s="49">
        <f>IF(FIRE0104_working!H22="..","..",ROUND(FIRE0104_working!H22,0))</f>
        <v>32276</v>
      </c>
      <c r="H22" s="49">
        <f>IF(FIRE0104_working!I22="..","..",ROUND(FIRE0104_working!I22,0))</f>
        <v>32731</v>
      </c>
      <c r="I22" s="49">
        <f>IF(FIRE0104_working!J22="..","..",ROUND(FIRE0104_working!J22,0))</f>
        <v>31943</v>
      </c>
      <c r="J22" s="49">
        <f>IF(FIRE0104_working!K22="..","..",ROUND(FIRE0104_working!K22,0))</f>
        <v>34590</v>
      </c>
      <c r="K22" s="49">
        <f>IF(FIRE0104_working!L22="..","..",ROUND(FIRE0104_working!L22,0))</f>
        <v>34648</v>
      </c>
      <c r="L22" s="49">
        <f>IF(FIRE0104_working!M22="..","..",ROUND(FIRE0104_working!M22,0))</f>
        <v>32949</v>
      </c>
      <c r="M22" s="49">
        <f>IF(FIRE0104_working!N22="..","..",ROUND(FIRE0104_working!N22,0))</f>
        <v>35093</v>
      </c>
      <c r="N22" s="49">
        <f>IF(FIRE0104_working!O22="..","..",ROUND(FIRE0104_working!O22,0))</f>
        <v>30590</v>
      </c>
      <c r="O22" s="49">
        <f>IF(FIRE0104_working!P22="..","..",ROUND(FIRE0104_working!P22,0))</f>
        <v>33317</v>
      </c>
      <c r="P22" s="49">
        <f>IF(FIRE0104_working!Q22="..","..",ROUND(FIRE0104_working!Q22,0))</f>
        <v>33124</v>
      </c>
      <c r="Q22" s="49">
        <f>IF(FIRE0104_working!R22="..","..",ROUND(FIRE0104_working!R22,0))</f>
        <v>37126</v>
      </c>
      <c r="R22" s="49">
        <f>IF(FIRE0104_working!S22="..","..",ROUND(FIRE0104_working!S22,0))</f>
        <v>36631</v>
      </c>
      <c r="S22" s="68">
        <f>IF(FIRE0104_working!T22="..","..",ROUND(FIRE0104_working!T22,0))</f>
        <v>37263</v>
      </c>
      <c r="T22" s="69">
        <f>IF(FIRE0104_working!U22="..","..",ROUND(FIRE0104_working!U22,0))</f>
        <v>34621</v>
      </c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x14ac:dyDescent="0.2">
      <c r="A23" s="89" t="s">
        <v>102</v>
      </c>
      <c r="B23" s="45" t="s">
        <v>105</v>
      </c>
      <c r="C23" s="45" t="s">
        <v>40</v>
      </c>
      <c r="D23" s="49">
        <f>IF(FIRE0104_working!E23="..","..",ROUND(FIRE0104_working!E23,0))</f>
        <v>2427</v>
      </c>
      <c r="E23" s="49">
        <f>IF(FIRE0104_working!F23="..","..",ROUND(FIRE0104_working!F23,0))</f>
        <v>2098</v>
      </c>
      <c r="F23" s="49">
        <f>IF(FIRE0104_working!G23="..","..",ROUND(FIRE0104_working!G23,0))</f>
        <v>1481</v>
      </c>
      <c r="G23" s="49">
        <f>IF(FIRE0104_working!H23="..","..",ROUND(FIRE0104_working!H23,0))</f>
        <v>1252</v>
      </c>
      <c r="H23" s="49">
        <f>IF(FIRE0104_working!I23="..","..",ROUND(FIRE0104_working!I23,0))</f>
        <v>1244</v>
      </c>
      <c r="I23" s="49">
        <f>IF(FIRE0104_working!J23="..","..",ROUND(FIRE0104_working!J23,0))</f>
        <v>1345</v>
      </c>
      <c r="J23" s="49">
        <f>IF(FIRE0104_working!K23="..","..",ROUND(FIRE0104_working!K23,0))</f>
        <v>1432</v>
      </c>
      <c r="K23" s="49">
        <f>IF(FIRE0104_working!L23="..","..",ROUND(FIRE0104_working!L23,0))</f>
        <v>1381</v>
      </c>
      <c r="L23" s="49">
        <f>IF(FIRE0104_working!M23="..","..",ROUND(FIRE0104_working!M23,0))</f>
        <v>1465</v>
      </c>
      <c r="M23" s="49">
        <f>IF(FIRE0104_working!N23="..","..",ROUND(FIRE0104_working!N23,0))</f>
        <v>1576</v>
      </c>
      <c r="N23" s="49">
        <f>IF(FIRE0104_working!O23="..","..",ROUND(FIRE0104_working!O23,0))</f>
        <v>1433</v>
      </c>
      <c r="O23" s="49">
        <f>IF(FIRE0104_working!P23="..","..",ROUND(FIRE0104_working!P23,0))</f>
        <v>1635</v>
      </c>
      <c r="P23" s="49">
        <f>IF(FIRE0104_working!Q23="..","..",ROUND(FIRE0104_working!Q23,0))</f>
        <v>1772</v>
      </c>
      <c r="Q23" s="49">
        <f>IF(FIRE0104_working!R23="..","..",ROUND(FIRE0104_working!R23,0))</f>
        <v>2009</v>
      </c>
      <c r="R23" s="49">
        <f>IF(FIRE0104_working!S23="..","..",ROUND(FIRE0104_working!S23,0))</f>
        <v>1937</v>
      </c>
      <c r="S23" s="68">
        <f>IF(FIRE0104_working!T23="..","..",ROUND(FIRE0104_working!T23,0))</f>
        <v>1995</v>
      </c>
      <c r="T23" s="69">
        <f>IF(FIRE0104_working!U23="..","..",ROUND(FIRE0104_working!U23,0))</f>
        <v>1805</v>
      </c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x14ac:dyDescent="0.2">
      <c r="A24" s="89" t="s">
        <v>102</v>
      </c>
      <c r="B24" s="45" t="s">
        <v>105</v>
      </c>
      <c r="C24" s="45" t="s">
        <v>41</v>
      </c>
      <c r="D24" s="49">
        <f>IF(FIRE0104_working!E24="..","..",ROUND(FIRE0104_working!E24,0))</f>
        <v>32970</v>
      </c>
      <c r="E24" s="49">
        <f>IF(FIRE0104_working!F24="..","..",ROUND(FIRE0104_working!F24,0))</f>
        <v>30066</v>
      </c>
      <c r="F24" s="49">
        <f>IF(FIRE0104_working!G24="..","..",ROUND(FIRE0104_working!G24,0))</f>
        <v>28697</v>
      </c>
      <c r="G24" s="49">
        <f>IF(FIRE0104_working!H24="..","..",ROUND(FIRE0104_working!H24,0))</f>
        <v>27009</v>
      </c>
      <c r="H24" s="49">
        <f>IF(FIRE0104_working!I24="..","..",ROUND(FIRE0104_working!I24,0))</f>
        <v>27862</v>
      </c>
      <c r="I24" s="49">
        <f>IF(FIRE0104_working!J24="..","..",ROUND(FIRE0104_working!J24,0))</f>
        <v>26939</v>
      </c>
      <c r="J24" s="49">
        <f>IF(FIRE0104_working!K24="..","..",ROUND(FIRE0104_working!K24,0))</f>
        <v>29413</v>
      </c>
      <c r="K24" s="49">
        <f>IF(FIRE0104_working!L24="..","..",ROUND(FIRE0104_working!L24,0))</f>
        <v>29371</v>
      </c>
      <c r="L24" s="49">
        <f>IF(FIRE0104_working!M24="..","..",ROUND(FIRE0104_working!M24,0))</f>
        <v>27583</v>
      </c>
      <c r="M24" s="49">
        <f>IF(FIRE0104_working!N24="..","..",ROUND(FIRE0104_working!N24,0))</f>
        <v>29276</v>
      </c>
      <c r="N24" s="49">
        <f>IF(FIRE0104_working!O24="..","..",ROUND(FIRE0104_working!O24,0))</f>
        <v>25321</v>
      </c>
      <c r="O24" s="49">
        <f>IF(FIRE0104_working!P24="..","..",ROUND(FIRE0104_working!P24,0))</f>
        <v>27535</v>
      </c>
      <c r="P24" s="49">
        <f>IF(FIRE0104_working!Q24="..","..",ROUND(FIRE0104_working!Q24,0))</f>
        <v>27100</v>
      </c>
      <c r="Q24" s="49">
        <f>IF(FIRE0104_working!R24="..","..",ROUND(FIRE0104_working!R24,0))</f>
        <v>30689</v>
      </c>
      <c r="R24" s="49">
        <f>IF(FIRE0104_working!S24="..","..",ROUND(FIRE0104_working!S24,0))</f>
        <v>30429</v>
      </c>
      <c r="S24" s="68">
        <f>IF(FIRE0104_working!T24="..","..",ROUND(FIRE0104_working!T24,0))</f>
        <v>30970</v>
      </c>
      <c r="T24" s="69">
        <f>IF(FIRE0104_working!U24="..","..",ROUND(FIRE0104_working!U24,0))</f>
        <v>28771</v>
      </c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spans="1:35" x14ac:dyDescent="0.2">
      <c r="A25" s="89" t="s">
        <v>102</v>
      </c>
      <c r="B25" s="45" t="s">
        <v>105</v>
      </c>
      <c r="C25" s="45" t="s">
        <v>42</v>
      </c>
      <c r="D25" s="49">
        <f>IF(FIRE0104_working!E25="..","..",ROUND(FIRE0104_working!E25,0))</f>
        <v>1404</v>
      </c>
      <c r="E25" s="49">
        <f>IF(FIRE0104_working!F25="..","..",ROUND(FIRE0104_working!F25,0))</f>
        <v>1046</v>
      </c>
      <c r="F25" s="49">
        <f>IF(FIRE0104_working!G25="..","..",ROUND(FIRE0104_working!G25,0))</f>
        <v>523</v>
      </c>
      <c r="G25" s="49">
        <f>IF(FIRE0104_working!H25="..","..",ROUND(FIRE0104_working!H25,0))</f>
        <v>421</v>
      </c>
      <c r="H25" s="49">
        <f>IF(FIRE0104_working!I25="..","..",ROUND(FIRE0104_working!I25,0))</f>
        <v>332</v>
      </c>
      <c r="I25" s="49">
        <f>IF(FIRE0104_working!J25="..","..",ROUND(FIRE0104_working!J25,0))</f>
        <v>346</v>
      </c>
      <c r="J25" s="49">
        <f>IF(FIRE0104_working!K25="..","..",ROUND(FIRE0104_working!K25,0))</f>
        <v>389</v>
      </c>
      <c r="K25" s="49">
        <f>IF(FIRE0104_working!L25="..","..",ROUND(FIRE0104_working!L25,0))</f>
        <v>415</v>
      </c>
      <c r="L25" s="49">
        <f>IF(FIRE0104_working!M25="..","..",ROUND(FIRE0104_working!M25,0))</f>
        <v>404</v>
      </c>
      <c r="M25" s="49">
        <f>IF(FIRE0104_working!N25="..","..",ROUND(FIRE0104_working!N25,0))</f>
        <v>387</v>
      </c>
      <c r="N25" s="49">
        <f>IF(FIRE0104_working!O25="..","..",ROUND(FIRE0104_working!O25,0))</f>
        <v>334</v>
      </c>
      <c r="O25" s="49">
        <f>IF(FIRE0104_working!P25="..","..",ROUND(FIRE0104_working!P25,0))</f>
        <v>376</v>
      </c>
      <c r="P25" s="49">
        <f>IF(FIRE0104_working!Q25="..","..",ROUND(FIRE0104_working!Q25,0))</f>
        <v>388</v>
      </c>
      <c r="Q25" s="49">
        <f>IF(FIRE0104_working!R25="..","..",ROUND(FIRE0104_working!R25,0))</f>
        <v>425</v>
      </c>
      <c r="R25" s="49">
        <f>IF(FIRE0104_working!S25="..","..",ROUND(FIRE0104_working!S25,0))</f>
        <v>397</v>
      </c>
      <c r="S25" s="68">
        <f>IF(FIRE0104_working!T25="..","..",ROUND(FIRE0104_working!T25,0))</f>
        <v>410</v>
      </c>
      <c r="T25" s="69">
        <f>IF(FIRE0104_working!U25="..","..",ROUND(FIRE0104_working!U25,0))</f>
        <v>376</v>
      </c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x14ac:dyDescent="0.2">
      <c r="A26" s="89" t="s">
        <v>102</v>
      </c>
      <c r="B26" s="45" t="s">
        <v>105</v>
      </c>
      <c r="C26" s="45" t="s">
        <v>43</v>
      </c>
      <c r="D26" s="49">
        <f>IF(FIRE0104_working!E26="..","..",ROUND(FIRE0104_working!E26,0))</f>
        <v>1250</v>
      </c>
      <c r="E26" s="49">
        <f>IF(FIRE0104_working!F26="..","..",ROUND(FIRE0104_working!F26,0))</f>
        <v>977</v>
      </c>
      <c r="F26" s="49">
        <f>IF(FIRE0104_working!G26="..","..",ROUND(FIRE0104_working!G26,0))</f>
        <v>688</v>
      </c>
      <c r="G26" s="49">
        <f>IF(FIRE0104_working!H26="..","..",ROUND(FIRE0104_working!H26,0))</f>
        <v>534</v>
      </c>
      <c r="H26" s="49">
        <f>IF(FIRE0104_working!I26="..","..",ROUND(FIRE0104_working!I26,0))</f>
        <v>511</v>
      </c>
      <c r="I26" s="49">
        <f>IF(FIRE0104_working!J26="..","..",ROUND(FIRE0104_working!J26,0))</f>
        <v>481</v>
      </c>
      <c r="J26" s="49">
        <f>IF(FIRE0104_working!K26="..","..",ROUND(FIRE0104_working!K26,0))</f>
        <v>473</v>
      </c>
      <c r="K26" s="49">
        <f>IF(FIRE0104_working!L26="..","..",ROUND(FIRE0104_working!L26,0))</f>
        <v>420</v>
      </c>
      <c r="L26" s="49">
        <f>IF(FIRE0104_working!M26="..","..",ROUND(FIRE0104_working!M26,0))</f>
        <v>432</v>
      </c>
      <c r="M26" s="49">
        <f>IF(FIRE0104_working!N26="..","..",ROUND(FIRE0104_working!N26,0))</f>
        <v>414</v>
      </c>
      <c r="N26" s="49">
        <f>IF(FIRE0104_working!O26="..","..",ROUND(FIRE0104_working!O26,0))</f>
        <v>320</v>
      </c>
      <c r="O26" s="49">
        <f>IF(FIRE0104_working!P26="..","..",ROUND(FIRE0104_working!P26,0))</f>
        <v>388</v>
      </c>
      <c r="P26" s="49">
        <f>IF(FIRE0104_working!Q26="..","..",ROUND(FIRE0104_working!Q26,0))</f>
        <v>332</v>
      </c>
      <c r="Q26" s="49">
        <f>IF(FIRE0104_working!R26="..","..",ROUND(FIRE0104_working!R26,0))</f>
        <v>382</v>
      </c>
      <c r="R26" s="49">
        <f>IF(FIRE0104_working!S26="..","..",ROUND(FIRE0104_working!S26,0))</f>
        <v>349</v>
      </c>
      <c r="S26" s="68">
        <f>IF(FIRE0104_working!T26="..","..",ROUND(FIRE0104_working!T26,0))</f>
        <v>363</v>
      </c>
      <c r="T26" s="69">
        <f>IF(FIRE0104_working!U26="..","..",ROUND(FIRE0104_working!U26,0))</f>
        <v>288</v>
      </c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spans="1:35" x14ac:dyDescent="0.2">
      <c r="A27" s="89" t="s">
        <v>102</v>
      </c>
      <c r="B27" s="45" t="s">
        <v>105</v>
      </c>
      <c r="C27" s="45" t="s">
        <v>44</v>
      </c>
      <c r="D27" s="49">
        <f>IF(FIRE0104_working!E27="..","..",ROUND(FIRE0104_working!E27,0))</f>
        <v>460</v>
      </c>
      <c r="E27" s="49">
        <f>IF(FIRE0104_working!F27="..","..",ROUND(FIRE0104_working!F27,0))</f>
        <v>361</v>
      </c>
      <c r="F27" s="49">
        <f>IF(FIRE0104_working!G27="..","..",ROUND(FIRE0104_working!G27,0))</f>
        <v>222</v>
      </c>
      <c r="G27" s="49">
        <f>IF(FIRE0104_working!H27="..","..",ROUND(FIRE0104_working!H27,0))</f>
        <v>183</v>
      </c>
      <c r="H27" s="49">
        <f>IF(FIRE0104_working!I27="..","..",ROUND(FIRE0104_working!I27,0))</f>
        <v>125</v>
      </c>
      <c r="I27" s="49">
        <f>IF(FIRE0104_working!J27="..","..",ROUND(FIRE0104_working!J27,0))</f>
        <v>128</v>
      </c>
      <c r="J27" s="49">
        <f>IF(FIRE0104_working!K27="..","..",ROUND(FIRE0104_working!K27,0))</f>
        <v>114</v>
      </c>
      <c r="K27" s="49">
        <f>IF(FIRE0104_working!L27="..","..",ROUND(FIRE0104_working!L27,0))</f>
        <v>120</v>
      </c>
      <c r="L27" s="49">
        <f>IF(FIRE0104_working!M27="..","..",ROUND(FIRE0104_working!M27,0))</f>
        <v>120</v>
      </c>
      <c r="M27" s="49">
        <f>IF(FIRE0104_working!N27="..","..",ROUND(FIRE0104_working!N27,0))</f>
        <v>94</v>
      </c>
      <c r="N27" s="49">
        <f>IF(FIRE0104_working!O27="..","..",ROUND(FIRE0104_working!O27,0))</f>
        <v>105</v>
      </c>
      <c r="O27" s="49">
        <f>IF(FIRE0104_working!P27="..","..",ROUND(FIRE0104_working!P27,0))</f>
        <v>95</v>
      </c>
      <c r="P27" s="49">
        <f>IF(FIRE0104_working!Q27="..","..",ROUND(FIRE0104_working!Q27,0))</f>
        <v>74</v>
      </c>
      <c r="Q27" s="49">
        <f>IF(FIRE0104_working!R27="..","..",ROUND(FIRE0104_working!R27,0))</f>
        <v>83</v>
      </c>
      <c r="R27" s="49">
        <f>IF(FIRE0104_working!S27="..","..",ROUND(FIRE0104_working!S27,0))</f>
        <v>90</v>
      </c>
      <c r="S27" s="68">
        <f>IF(FIRE0104_working!T27="..","..",ROUND(FIRE0104_working!T27,0))</f>
        <v>80</v>
      </c>
      <c r="T27" s="69">
        <f>IF(FIRE0104_working!U27="..","..",ROUND(FIRE0104_working!U27,0))</f>
        <v>84</v>
      </c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</row>
    <row r="28" spans="1:35" x14ac:dyDescent="0.2">
      <c r="A28" s="89" t="s">
        <v>102</v>
      </c>
      <c r="B28" s="45" t="s">
        <v>105</v>
      </c>
      <c r="C28" s="45" t="s">
        <v>79</v>
      </c>
      <c r="D28" s="49" t="str">
        <f>IF(FIRE0104_working!E28="..","..",ROUND(FIRE0104_working!E28,0))</f>
        <v>..</v>
      </c>
      <c r="E28" s="49" t="str">
        <f>IF(FIRE0104_working!F28="..","..",ROUND(FIRE0104_working!F28,0))</f>
        <v>..</v>
      </c>
      <c r="F28" s="49">
        <f>IF(FIRE0104_working!G28="..","..",ROUND(FIRE0104_working!G28,0))</f>
        <v>1205</v>
      </c>
      <c r="G28" s="49">
        <f>IF(FIRE0104_working!H28="..","..",ROUND(FIRE0104_working!H28,0))</f>
        <v>1078</v>
      </c>
      <c r="H28" s="49">
        <f>IF(FIRE0104_working!I28="..","..",ROUND(FIRE0104_working!I28,0))</f>
        <v>979</v>
      </c>
      <c r="I28" s="49">
        <f>IF(FIRE0104_working!J28="..","..",ROUND(FIRE0104_working!J28,0))</f>
        <v>926</v>
      </c>
      <c r="J28" s="49">
        <f>IF(FIRE0104_working!K28="..","..",ROUND(FIRE0104_working!K28,0))</f>
        <v>973</v>
      </c>
      <c r="K28" s="49">
        <f>IF(FIRE0104_working!L28="..","..",ROUND(FIRE0104_working!L28,0))</f>
        <v>1048</v>
      </c>
      <c r="L28" s="49">
        <f>IF(FIRE0104_working!M28="..","..",ROUND(FIRE0104_working!M28,0))</f>
        <v>1016</v>
      </c>
      <c r="M28" s="49">
        <f>IF(FIRE0104_working!N28="..","..",ROUND(FIRE0104_working!N28,0))</f>
        <v>1213</v>
      </c>
      <c r="N28" s="49">
        <f>IF(FIRE0104_working!O28="..","..",ROUND(FIRE0104_working!O28,0))</f>
        <v>1183</v>
      </c>
      <c r="O28" s="49">
        <f>IF(FIRE0104_working!P28="..","..",ROUND(FIRE0104_working!P28,0))</f>
        <v>1199</v>
      </c>
      <c r="P28" s="49">
        <f>IF(FIRE0104_working!Q28="..","..",ROUND(FIRE0104_working!Q28,0))</f>
        <v>1442</v>
      </c>
      <c r="Q28" s="49">
        <f>IF(FIRE0104_working!R28="..","..",ROUND(FIRE0104_working!R28,0))</f>
        <v>1526</v>
      </c>
      <c r="R28" s="49">
        <f>IF(FIRE0104_working!S28="..","..",ROUND(FIRE0104_working!S28,0))</f>
        <v>1465</v>
      </c>
      <c r="S28" s="68">
        <f>IF(FIRE0104_working!T28="..","..",ROUND(FIRE0104_working!T28,0))</f>
        <v>1447</v>
      </c>
      <c r="T28" s="69">
        <f>IF(FIRE0104_working!U28="..","..",ROUND(FIRE0104_working!U28,0))</f>
        <v>1454</v>
      </c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spans="1:35" x14ac:dyDescent="0.2">
      <c r="A29" s="89" t="s">
        <v>102</v>
      </c>
      <c r="B29" s="45" t="s">
        <v>105</v>
      </c>
      <c r="C29" s="45" t="s">
        <v>64</v>
      </c>
      <c r="D29" s="49" t="str">
        <f>IF(FIRE0104_working!E29="..","..",ROUND(FIRE0104_working!E29,0))</f>
        <v>..</v>
      </c>
      <c r="E29" s="49" t="str">
        <f>IF(FIRE0104_working!F29="..","..",ROUND(FIRE0104_working!F29,0))</f>
        <v>..</v>
      </c>
      <c r="F29" s="49">
        <f>IF(FIRE0104_working!G29="..","..",ROUND(FIRE0104_working!G29,0))</f>
        <v>1577</v>
      </c>
      <c r="G29" s="49">
        <f>IF(FIRE0104_working!H29="..","..",ROUND(FIRE0104_working!H29,0))</f>
        <v>1799</v>
      </c>
      <c r="H29" s="49">
        <f>IF(FIRE0104_working!I29="..","..",ROUND(FIRE0104_working!I29,0))</f>
        <v>1678</v>
      </c>
      <c r="I29" s="49">
        <f>IF(FIRE0104_working!J29="..","..",ROUND(FIRE0104_working!J29,0))</f>
        <v>1778</v>
      </c>
      <c r="J29" s="49">
        <f>IF(FIRE0104_working!K29="..","..",ROUND(FIRE0104_working!K29,0))</f>
        <v>1796</v>
      </c>
      <c r="K29" s="49">
        <f>IF(FIRE0104_working!L29="..","..",ROUND(FIRE0104_working!L29,0))</f>
        <v>1893</v>
      </c>
      <c r="L29" s="49">
        <f>IF(FIRE0104_working!M29="..","..",ROUND(FIRE0104_working!M29,0))</f>
        <v>1929</v>
      </c>
      <c r="M29" s="49">
        <f>IF(FIRE0104_working!N29="..","..",ROUND(FIRE0104_working!N29,0))</f>
        <v>2133</v>
      </c>
      <c r="N29" s="49">
        <f>IF(FIRE0104_working!O29="..","..",ROUND(FIRE0104_working!O29,0))</f>
        <v>1894</v>
      </c>
      <c r="O29" s="49">
        <f>IF(FIRE0104_working!P29="..","..",ROUND(FIRE0104_working!P29,0))</f>
        <v>2089</v>
      </c>
      <c r="P29" s="49">
        <f>IF(FIRE0104_working!Q29="..","..",ROUND(FIRE0104_working!Q29,0))</f>
        <v>2016</v>
      </c>
      <c r="Q29" s="49">
        <f>IF(FIRE0104_working!R29="..","..",ROUND(FIRE0104_working!R29,0))</f>
        <v>2012</v>
      </c>
      <c r="R29" s="49">
        <f>IF(FIRE0104_working!S29="..","..",ROUND(FIRE0104_working!S29,0))</f>
        <v>1964</v>
      </c>
      <c r="S29" s="68">
        <f>IF(FIRE0104_working!T29="..","..",ROUND(FIRE0104_working!T29,0))</f>
        <v>1998</v>
      </c>
      <c r="T29" s="69">
        <f>IF(FIRE0104_working!U29="..","..",ROUND(FIRE0104_working!U29,0))</f>
        <v>1843</v>
      </c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spans="1:35" x14ac:dyDescent="0.2">
      <c r="A30" s="89" t="s">
        <v>102</v>
      </c>
      <c r="B30" s="45" t="s">
        <v>106</v>
      </c>
      <c r="C30" s="45" t="s">
        <v>97</v>
      </c>
      <c r="D30" s="49">
        <f>IF(FIRE0104_working!E30="..","..",ROUND(FIRE0104_working!E30,0))</f>
        <v>1706</v>
      </c>
      <c r="E30" s="49">
        <f>IF(FIRE0104_working!F30="..","..",ROUND(FIRE0104_working!F30,0))</f>
        <v>1140</v>
      </c>
      <c r="F30" s="49">
        <f>IF(FIRE0104_working!G30="..","..",ROUND(FIRE0104_working!G30,0))</f>
        <v>824</v>
      </c>
      <c r="G30" s="49">
        <f>IF(FIRE0104_working!H30="..","..",ROUND(FIRE0104_working!H30,0))</f>
        <v>1008</v>
      </c>
      <c r="H30" s="49">
        <f>IF(FIRE0104_working!I30="..","..",ROUND(FIRE0104_working!I30,0))</f>
        <v>882</v>
      </c>
      <c r="I30" s="49">
        <f>IF(FIRE0104_working!J30="..","..",ROUND(FIRE0104_working!J30,0))</f>
        <v>940</v>
      </c>
      <c r="J30" s="49">
        <f>IF(FIRE0104_working!K30="..","..",ROUND(FIRE0104_working!K30,0))</f>
        <v>850</v>
      </c>
      <c r="K30" s="49">
        <f>IF(FIRE0104_working!L30="..","..",ROUND(FIRE0104_working!L30,0))</f>
        <v>985</v>
      </c>
      <c r="L30" s="49">
        <f>IF(FIRE0104_working!M30="..","..",ROUND(FIRE0104_working!M30,0))</f>
        <v>944</v>
      </c>
      <c r="M30" s="49">
        <f>IF(FIRE0104_working!N30="..","..",ROUND(FIRE0104_working!N30,0))</f>
        <v>890</v>
      </c>
      <c r="N30" s="49">
        <f>IF(FIRE0104_working!O30="..","..",ROUND(FIRE0104_working!O30,0))</f>
        <v>868</v>
      </c>
      <c r="O30" s="49">
        <f>IF(FIRE0104_working!P30="..","..",ROUND(FIRE0104_working!P30,0))</f>
        <v>858</v>
      </c>
      <c r="P30" s="49">
        <f>IF(FIRE0104_working!Q30="..","..",ROUND(FIRE0104_working!Q30,0))</f>
        <v>934</v>
      </c>
      <c r="Q30" s="49">
        <f>IF(FIRE0104_working!R30="..","..",ROUND(FIRE0104_working!R30,0))</f>
        <v>876</v>
      </c>
      <c r="R30" s="49">
        <f>IF(FIRE0104_working!S30="..","..",ROUND(FIRE0104_working!S30,0))</f>
        <v>801</v>
      </c>
      <c r="S30" s="68">
        <f>IF(FIRE0104_working!T30="..","..",ROUND(FIRE0104_working!T30,0))</f>
        <v>826</v>
      </c>
      <c r="T30" s="69">
        <f>IF(FIRE0104_working!U30="..","..",ROUND(FIRE0104_working!U30,0))</f>
        <v>763</v>
      </c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x14ac:dyDescent="0.2">
      <c r="A31" s="89" t="s">
        <v>102</v>
      </c>
      <c r="B31" s="45" t="s">
        <v>106</v>
      </c>
      <c r="C31" s="45" t="s">
        <v>40</v>
      </c>
      <c r="D31" s="49">
        <f>IF(FIRE0104_working!E31="..","..",ROUND(FIRE0104_working!E31,0))</f>
        <v>86</v>
      </c>
      <c r="E31" s="49">
        <f>IF(FIRE0104_working!F31="..","..",ROUND(FIRE0104_working!F31,0))</f>
        <v>70</v>
      </c>
      <c r="F31" s="49">
        <f>IF(FIRE0104_working!G31="..","..",ROUND(FIRE0104_working!G31,0))</f>
        <v>50</v>
      </c>
      <c r="G31" s="49">
        <f>IF(FIRE0104_working!H31="..","..",ROUND(FIRE0104_working!H31,0))</f>
        <v>31</v>
      </c>
      <c r="H31" s="49">
        <f>IF(FIRE0104_working!I31="..","..",ROUND(FIRE0104_working!I31,0))</f>
        <v>29</v>
      </c>
      <c r="I31" s="49">
        <f>IF(FIRE0104_working!J31="..","..",ROUND(FIRE0104_working!J31,0))</f>
        <v>29</v>
      </c>
      <c r="J31" s="49">
        <f>IF(FIRE0104_working!K31="..","..",ROUND(FIRE0104_working!K31,0))</f>
        <v>46</v>
      </c>
      <c r="K31" s="49">
        <f>IF(FIRE0104_working!L31="..","..",ROUND(FIRE0104_working!L31,0))</f>
        <v>42</v>
      </c>
      <c r="L31" s="49">
        <f>IF(FIRE0104_working!M31="..","..",ROUND(FIRE0104_working!M31,0))</f>
        <v>48</v>
      </c>
      <c r="M31" s="49">
        <f>IF(FIRE0104_working!N31="..","..",ROUND(FIRE0104_working!N31,0))</f>
        <v>27</v>
      </c>
      <c r="N31" s="49">
        <f>IF(FIRE0104_working!O31="..","..",ROUND(FIRE0104_working!O31,0))</f>
        <v>31</v>
      </c>
      <c r="O31" s="49">
        <f>IF(FIRE0104_working!P31="..","..",ROUND(FIRE0104_working!P31,0))</f>
        <v>34</v>
      </c>
      <c r="P31" s="49">
        <f>IF(FIRE0104_working!Q31="..","..",ROUND(FIRE0104_working!Q31,0))</f>
        <v>42</v>
      </c>
      <c r="Q31" s="49">
        <f>IF(FIRE0104_working!R31="..","..",ROUND(FIRE0104_working!R31,0))</f>
        <v>29</v>
      </c>
      <c r="R31" s="49">
        <f>IF(FIRE0104_working!S31="..","..",ROUND(FIRE0104_working!S31,0))</f>
        <v>45</v>
      </c>
      <c r="S31" s="68">
        <f>IF(FIRE0104_working!T31="..","..",ROUND(FIRE0104_working!T31,0))</f>
        <v>40</v>
      </c>
      <c r="T31" s="69">
        <f>IF(FIRE0104_working!U31="..","..",ROUND(FIRE0104_working!U31,0))</f>
        <v>36</v>
      </c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x14ac:dyDescent="0.2">
      <c r="A32" s="89" t="s">
        <v>102</v>
      </c>
      <c r="B32" s="45" t="s">
        <v>106</v>
      </c>
      <c r="C32" s="45" t="s">
        <v>41</v>
      </c>
      <c r="D32" s="49">
        <f>IF(FIRE0104_working!E32="..","..",ROUND(FIRE0104_working!E32,0))</f>
        <v>1230</v>
      </c>
      <c r="E32" s="49">
        <f>IF(FIRE0104_working!F32="..","..",ROUND(FIRE0104_working!F32,0))</f>
        <v>919</v>
      </c>
      <c r="F32" s="49">
        <f>IF(FIRE0104_working!G32="..","..",ROUND(FIRE0104_working!G32,0))</f>
        <v>674</v>
      </c>
      <c r="G32" s="49">
        <f>IF(FIRE0104_working!H32="..","..",ROUND(FIRE0104_working!H32,0))</f>
        <v>647</v>
      </c>
      <c r="H32" s="49">
        <f>IF(FIRE0104_working!I32="..","..",ROUND(FIRE0104_working!I32,0))</f>
        <v>581</v>
      </c>
      <c r="I32" s="49">
        <f>IF(FIRE0104_working!J32="..","..",ROUND(FIRE0104_working!J32,0))</f>
        <v>637</v>
      </c>
      <c r="J32" s="49">
        <f>IF(FIRE0104_working!K32="..","..",ROUND(FIRE0104_working!K32,0))</f>
        <v>569</v>
      </c>
      <c r="K32" s="49">
        <f>IF(FIRE0104_working!L32="..","..",ROUND(FIRE0104_working!L32,0))</f>
        <v>639</v>
      </c>
      <c r="L32" s="49">
        <f>IF(FIRE0104_working!M32="..","..",ROUND(FIRE0104_working!M32,0))</f>
        <v>669</v>
      </c>
      <c r="M32" s="49">
        <f>IF(FIRE0104_working!N32="..","..",ROUND(FIRE0104_working!N32,0))</f>
        <v>626</v>
      </c>
      <c r="N32" s="49">
        <f>IF(FIRE0104_working!O32="..","..",ROUND(FIRE0104_working!O32,0))</f>
        <v>628</v>
      </c>
      <c r="O32" s="49">
        <f>IF(FIRE0104_working!P32="..","..",ROUND(FIRE0104_working!P32,0))</f>
        <v>648</v>
      </c>
      <c r="P32" s="49">
        <f>IF(FIRE0104_working!Q32="..","..",ROUND(FIRE0104_working!Q32,0))</f>
        <v>672</v>
      </c>
      <c r="Q32" s="49">
        <f>IF(FIRE0104_working!R32="..","..",ROUND(FIRE0104_working!R32,0))</f>
        <v>676</v>
      </c>
      <c r="R32" s="49">
        <f>IF(FIRE0104_working!S32="..","..",ROUND(FIRE0104_working!S32,0))</f>
        <v>598</v>
      </c>
      <c r="S32" s="68">
        <f>IF(FIRE0104_working!T32="..","..",ROUND(FIRE0104_working!T32,0))</f>
        <v>622</v>
      </c>
      <c r="T32" s="69">
        <f>IF(FIRE0104_working!U32="..","..",ROUND(FIRE0104_working!U32,0))</f>
        <v>580</v>
      </c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x14ac:dyDescent="0.2">
      <c r="A33" s="89" t="s">
        <v>102</v>
      </c>
      <c r="B33" s="45" t="s">
        <v>106</v>
      </c>
      <c r="C33" s="45" t="s">
        <v>42</v>
      </c>
      <c r="D33" s="49">
        <f>IF(FIRE0104_working!E33="..","..",ROUND(FIRE0104_working!E33,0))</f>
        <v>367</v>
      </c>
      <c r="E33" s="49">
        <f>IF(FIRE0104_working!F33="..","..",ROUND(FIRE0104_working!F33,0))</f>
        <v>132</v>
      </c>
      <c r="F33" s="49">
        <f>IF(FIRE0104_working!G33="..","..",ROUND(FIRE0104_working!G33,0))</f>
        <v>84</v>
      </c>
      <c r="G33" s="49">
        <f>IF(FIRE0104_working!H33="..","..",ROUND(FIRE0104_working!H33,0))</f>
        <v>62</v>
      </c>
      <c r="H33" s="49">
        <f>IF(FIRE0104_working!I33="..","..",ROUND(FIRE0104_working!I33,0))</f>
        <v>60</v>
      </c>
      <c r="I33" s="49">
        <f>IF(FIRE0104_working!J33="..","..",ROUND(FIRE0104_working!J33,0))</f>
        <v>62</v>
      </c>
      <c r="J33" s="49">
        <f>IF(FIRE0104_working!K33="..","..",ROUND(FIRE0104_working!K33,0))</f>
        <v>46</v>
      </c>
      <c r="K33" s="49">
        <f>IF(FIRE0104_working!L33="..","..",ROUND(FIRE0104_working!L33,0))</f>
        <v>75</v>
      </c>
      <c r="L33" s="49">
        <f>IF(FIRE0104_working!M33="..","..",ROUND(FIRE0104_working!M33,0))</f>
        <v>50</v>
      </c>
      <c r="M33" s="49">
        <f>IF(FIRE0104_working!N33="..","..",ROUND(FIRE0104_working!N33,0))</f>
        <v>56</v>
      </c>
      <c r="N33" s="49">
        <f>IF(FIRE0104_working!O33="..","..",ROUND(FIRE0104_working!O33,0))</f>
        <v>47</v>
      </c>
      <c r="O33" s="49">
        <f>IF(FIRE0104_working!P33="..","..",ROUND(FIRE0104_working!P33,0))</f>
        <v>54</v>
      </c>
      <c r="P33" s="49">
        <f>IF(FIRE0104_working!Q33="..","..",ROUND(FIRE0104_working!Q33,0))</f>
        <v>68</v>
      </c>
      <c r="Q33" s="49">
        <f>IF(FIRE0104_working!R33="..","..",ROUND(FIRE0104_working!R33,0))</f>
        <v>43</v>
      </c>
      <c r="R33" s="49">
        <f>IF(FIRE0104_working!S33="..","..",ROUND(FIRE0104_working!S33,0))</f>
        <v>50</v>
      </c>
      <c r="S33" s="68">
        <f>IF(FIRE0104_working!T33="..","..",ROUND(FIRE0104_working!T33,0))</f>
        <v>46</v>
      </c>
      <c r="T33" s="69">
        <f>IF(FIRE0104_working!U33="..","..",ROUND(FIRE0104_working!U33,0))</f>
        <v>47</v>
      </c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x14ac:dyDescent="0.2">
      <c r="A34" s="89" t="s">
        <v>102</v>
      </c>
      <c r="B34" s="45" t="s">
        <v>106</v>
      </c>
      <c r="C34" s="45" t="s">
        <v>43</v>
      </c>
      <c r="D34" s="49">
        <f>IF(FIRE0104_working!E34="..","..",ROUND(FIRE0104_working!E34,0))</f>
        <v>12</v>
      </c>
      <c r="E34" s="49">
        <f>IF(FIRE0104_working!F34="..","..",ROUND(FIRE0104_working!F34,0))</f>
        <v>9</v>
      </c>
      <c r="F34" s="49">
        <f>IF(FIRE0104_working!G34="..","..",ROUND(FIRE0104_working!G34,0))</f>
        <v>9</v>
      </c>
      <c r="G34" s="49">
        <f>IF(FIRE0104_working!H34="..","..",ROUND(FIRE0104_working!H34,0))</f>
        <v>3</v>
      </c>
      <c r="H34" s="49">
        <f>IF(FIRE0104_working!I34="..","..",ROUND(FIRE0104_working!I34,0))</f>
        <v>2</v>
      </c>
      <c r="I34" s="49">
        <f>IF(FIRE0104_working!J34="..","..",ROUND(FIRE0104_working!J34,0))</f>
        <v>4</v>
      </c>
      <c r="J34" s="49">
        <f>IF(FIRE0104_working!K34="..","..",ROUND(FIRE0104_working!K34,0))</f>
        <v>5</v>
      </c>
      <c r="K34" s="49">
        <f>IF(FIRE0104_working!L34="..","..",ROUND(FIRE0104_working!L34,0))</f>
        <v>6</v>
      </c>
      <c r="L34" s="49">
        <f>IF(FIRE0104_working!M34="..","..",ROUND(FIRE0104_working!M34,0))</f>
        <v>3</v>
      </c>
      <c r="M34" s="49">
        <f>IF(FIRE0104_working!N34="..","..",ROUND(FIRE0104_working!N34,0))</f>
        <v>5</v>
      </c>
      <c r="N34" s="49">
        <f>IF(FIRE0104_working!O34="..","..",ROUND(FIRE0104_working!O34,0))</f>
        <v>2</v>
      </c>
      <c r="O34" s="49">
        <f>IF(FIRE0104_working!P34="..","..",ROUND(FIRE0104_working!P34,0))</f>
        <v>1</v>
      </c>
      <c r="P34" s="49">
        <f>IF(FIRE0104_working!Q34="..","..",ROUND(FIRE0104_working!Q34,0))</f>
        <v>7</v>
      </c>
      <c r="Q34" s="49">
        <f>IF(FIRE0104_working!R34="..","..",ROUND(FIRE0104_working!R34,0))</f>
        <v>4</v>
      </c>
      <c r="R34" s="49">
        <f>IF(FIRE0104_working!S34="..","..",ROUND(FIRE0104_working!S34,0))</f>
        <v>4</v>
      </c>
      <c r="S34" s="68">
        <f>IF(FIRE0104_working!T34="..","..",ROUND(FIRE0104_working!T34,0))</f>
        <v>5</v>
      </c>
      <c r="T34" s="69">
        <f>IF(FIRE0104_working!U34="..","..",ROUND(FIRE0104_working!U34,0))</f>
        <v>4</v>
      </c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x14ac:dyDescent="0.2">
      <c r="A35" s="89" t="s">
        <v>102</v>
      </c>
      <c r="B35" s="45" t="s">
        <v>106</v>
      </c>
      <c r="C35" s="45" t="s">
        <v>44</v>
      </c>
      <c r="D35" s="49">
        <f>IF(FIRE0104_working!E35="..","..",ROUND(FIRE0104_working!E35,0))</f>
        <v>11</v>
      </c>
      <c r="E35" s="49">
        <f>IF(FIRE0104_working!F35="..","..",ROUND(FIRE0104_working!F35,0))</f>
        <v>10</v>
      </c>
      <c r="F35" s="49">
        <f>IF(FIRE0104_working!G35="..","..",ROUND(FIRE0104_working!G35,0))</f>
        <v>7</v>
      </c>
      <c r="G35" s="49">
        <f>IF(FIRE0104_working!H35="..","..",ROUND(FIRE0104_working!H35,0))</f>
        <v>3</v>
      </c>
      <c r="H35" s="49">
        <f>IF(FIRE0104_working!I35="..","..",ROUND(FIRE0104_working!I35,0))</f>
        <v>4</v>
      </c>
      <c r="I35" s="49">
        <f>IF(FIRE0104_working!J35="..","..",ROUND(FIRE0104_working!J35,0))</f>
        <v>6</v>
      </c>
      <c r="J35" s="49">
        <f>IF(FIRE0104_working!K35="..","..",ROUND(FIRE0104_working!K35,0))</f>
        <v>3</v>
      </c>
      <c r="K35" s="49">
        <f>IF(FIRE0104_working!L35="..","..",ROUND(FIRE0104_working!L35,0))</f>
        <v>5</v>
      </c>
      <c r="L35" s="49">
        <f>IF(FIRE0104_working!M35="..","..",ROUND(FIRE0104_working!M35,0))</f>
        <v>6</v>
      </c>
      <c r="M35" s="49">
        <f>IF(FIRE0104_working!N35="..","..",ROUND(FIRE0104_working!N35,0))</f>
        <v>5</v>
      </c>
      <c r="N35" s="49">
        <f>IF(FIRE0104_working!O35="..","..",ROUND(FIRE0104_working!O35,0))</f>
        <v>1</v>
      </c>
      <c r="O35" s="49">
        <f>IF(FIRE0104_working!P35="..","..",ROUND(FIRE0104_working!P35,0))</f>
        <v>1</v>
      </c>
      <c r="P35" s="49">
        <f>IF(FIRE0104_working!Q35="..","..",ROUND(FIRE0104_working!Q35,0))</f>
        <v>3</v>
      </c>
      <c r="Q35" s="49">
        <f>IF(FIRE0104_working!R35="..","..",ROUND(FIRE0104_working!R35,0))</f>
        <v>1</v>
      </c>
      <c r="R35" s="49">
        <f>IF(FIRE0104_working!S35="..","..",ROUND(FIRE0104_working!S35,0))</f>
        <v>3</v>
      </c>
      <c r="S35" s="68">
        <f>IF(FIRE0104_working!T35="..","..",ROUND(FIRE0104_working!T35,0))</f>
        <v>2</v>
      </c>
      <c r="T35" s="69">
        <f>IF(FIRE0104_working!U35="..","..",ROUND(FIRE0104_working!U35,0))</f>
        <v>3</v>
      </c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x14ac:dyDescent="0.2">
      <c r="A36" s="89" t="s">
        <v>102</v>
      </c>
      <c r="B36" s="45" t="s">
        <v>106</v>
      </c>
      <c r="C36" s="45" t="s">
        <v>79</v>
      </c>
      <c r="D36" s="49" t="str">
        <f>IF(FIRE0104_working!E36="..","..",ROUND(FIRE0104_working!E36,0))</f>
        <v>..</v>
      </c>
      <c r="E36" s="49" t="str">
        <f>IF(FIRE0104_working!F36="..","..",ROUND(FIRE0104_working!F36,0))</f>
        <v>..</v>
      </c>
      <c r="F36" s="49" t="str">
        <f>IF(FIRE0104_working!G36="..","..",ROUND(FIRE0104_working!G36,0))</f>
        <v>..</v>
      </c>
      <c r="G36" s="49">
        <f>IF(FIRE0104_working!H36="..","..",ROUND(FIRE0104_working!H36,0))</f>
        <v>56</v>
      </c>
      <c r="H36" s="49">
        <f>IF(FIRE0104_working!I36="..","..",ROUND(FIRE0104_working!I36,0))</f>
        <v>48</v>
      </c>
      <c r="I36" s="49">
        <f>IF(FIRE0104_working!J36="..","..",ROUND(FIRE0104_working!J36,0))</f>
        <v>45</v>
      </c>
      <c r="J36" s="49">
        <f>IF(FIRE0104_working!K36="..","..",ROUND(FIRE0104_working!K36,0))</f>
        <v>31</v>
      </c>
      <c r="K36" s="49">
        <f>IF(FIRE0104_working!L36="..","..",ROUND(FIRE0104_working!L36,0))</f>
        <v>43</v>
      </c>
      <c r="L36" s="49">
        <f>IF(FIRE0104_working!M36="..","..",ROUND(FIRE0104_working!M36,0))</f>
        <v>43</v>
      </c>
      <c r="M36" s="49">
        <f>IF(FIRE0104_working!N36="..","..",ROUND(FIRE0104_working!N36,0))</f>
        <v>43</v>
      </c>
      <c r="N36" s="49">
        <f>IF(FIRE0104_working!O36="..","..",ROUND(FIRE0104_working!O36,0))</f>
        <v>44</v>
      </c>
      <c r="O36" s="49">
        <f>IF(FIRE0104_working!P36="..","..",ROUND(FIRE0104_working!P36,0))</f>
        <v>29</v>
      </c>
      <c r="P36" s="49">
        <f>IF(FIRE0104_working!Q36="..","..",ROUND(FIRE0104_working!Q36,0))</f>
        <v>49</v>
      </c>
      <c r="Q36" s="49">
        <f>IF(FIRE0104_working!R36="..","..",ROUND(FIRE0104_working!R36,0))</f>
        <v>39</v>
      </c>
      <c r="R36" s="49">
        <f>IF(FIRE0104_working!S36="..","..",ROUND(FIRE0104_working!S36,0))</f>
        <v>31</v>
      </c>
      <c r="S36" s="68">
        <f>IF(FIRE0104_working!T36="..","..",ROUND(FIRE0104_working!T36,0))</f>
        <v>33</v>
      </c>
      <c r="T36" s="69">
        <f>IF(FIRE0104_working!U36="..","..",ROUND(FIRE0104_working!U36,0))</f>
        <v>25</v>
      </c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x14ac:dyDescent="0.2">
      <c r="A37" s="89" t="s">
        <v>102</v>
      </c>
      <c r="B37" s="45" t="s">
        <v>106</v>
      </c>
      <c r="C37" s="45" t="s">
        <v>64</v>
      </c>
      <c r="D37" s="49" t="str">
        <f>IF(FIRE0104_working!E37="..","..",ROUND(FIRE0104_working!E37,0))</f>
        <v>..</v>
      </c>
      <c r="E37" s="49" t="str">
        <f>IF(FIRE0104_working!F37="..","..",ROUND(FIRE0104_working!F37,0))</f>
        <v>..</v>
      </c>
      <c r="F37" s="49" t="str">
        <f>IF(FIRE0104_working!G37="..","..",ROUND(FIRE0104_working!G37,0))</f>
        <v>..</v>
      </c>
      <c r="G37" s="49">
        <f>IF(FIRE0104_working!H37="..","..",ROUND(FIRE0104_working!H37,0))</f>
        <v>206</v>
      </c>
      <c r="H37" s="49">
        <f>IF(FIRE0104_working!I37="..","..",ROUND(FIRE0104_working!I37,0))</f>
        <v>158</v>
      </c>
      <c r="I37" s="49">
        <f>IF(FIRE0104_working!J37="..","..",ROUND(FIRE0104_working!J37,0))</f>
        <v>157</v>
      </c>
      <c r="J37" s="49">
        <f>IF(FIRE0104_working!K37="..","..",ROUND(FIRE0104_working!K37,0))</f>
        <v>150</v>
      </c>
      <c r="K37" s="49">
        <f>IF(FIRE0104_working!L37="..","..",ROUND(FIRE0104_working!L37,0))</f>
        <v>175</v>
      </c>
      <c r="L37" s="49">
        <f>IF(FIRE0104_working!M37="..","..",ROUND(FIRE0104_working!M37,0))</f>
        <v>125</v>
      </c>
      <c r="M37" s="49">
        <f>IF(FIRE0104_working!N37="..","..",ROUND(FIRE0104_working!N37,0))</f>
        <v>128</v>
      </c>
      <c r="N37" s="49">
        <f>IF(FIRE0104_working!O37="..","..",ROUND(FIRE0104_working!O37,0))</f>
        <v>115</v>
      </c>
      <c r="O37" s="49">
        <f>IF(FIRE0104_working!P37="..","..",ROUND(FIRE0104_working!P37,0))</f>
        <v>91</v>
      </c>
      <c r="P37" s="49">
        <f>IF(FIRE0104_working!Q37="..","..",ROUND(FIRE0104_working!Q37,0))</f>
        <v>93</v>
      </c>
      <c r="Q37" s="49">
        <f>IF(FIRE0104_working!R37="..","..",ROUND(FIRE0104_working!R37,0))</f>
        <v>84</v>
      </c>
      <c r="R37" s="49">
        <f>IF(FIRE0104_working!S37="..","..",ROUND(FIRE0104_working!S37,0))</f>
        <v>70</v>
      </c>
      <c r="S37" s="68">
        <f>IF(FIRE0104_working!T37="..","..",ROUND(FIRE0104_working!T37,0))</f>
        <v>78</v>
      </c>
      <c r="T37" s="69">
        <f>IF(FIRE0104_working!U37="..","..",ROUND(FIRE0104_working!U37,0))</f>
        <v>68</v>
      </c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x14ac:dyDescent="0.2">
      <c r="A38" s="89" t="s">
        <v>102</v>
      </c>
      <c r="B38" s="45" t="s">
        <v>107</v>
      </c>
      <c r="C38" s="45" t="s">
        <v>97</v>
      </c>
      <c r="D38" s="49">
        <f>IF(FIRE0104_working!E38="..","..",ROUND(FIRE0104_working!E38,0))</f>
        <v>1980</v>
      </c>
      <c r="E38" s="49">
        <f>IF(FIRE0104_working!F38="..","..",ROUND(FIRE0104_working!F38,0))</f>
        <v>1747</v>
      </c>
      <c r="F38" s="49">
        <f>IF(FIRE0104_working!G38="..","..",ROUND(FIRE0104_working!G38,0))</f>
        <v>1584</v>
      </c>
      <c r="G38" s="49">
        <f>IF(FIRE0104_working!H38="..","..",ROUND(FIRE0104_working!H38,0))</f>
        <v>1807</v>
      </c>
      <c r="H38" s="49">
        <f>IF(FIRE0104_working!I38="..","..",ROUND(FIRE0104_working!I38,0))</f>
        <v>1464</v>
      </c>
      <c r="I38" s="49">
        <f>IF(FIRE0104_working!J38="..","..",ROUND(FIRE0104_working!J38,0))</f>
        <v>1402</v>
      </c>
      <c r="J38" s="49">
        <f>IF(FIRE0104_working!K38="..","..",ROUND(FIRE0104_working!K38,0))</f>
        <v>1551</v>
      </c>
      <c r="K38" s="49">
        <f>IF(FIRE0104_working!L38="..","..",ROUND(FIRE0104_working!L38,0))</f>
        <v>1572</v>
      </c>
      <c r="L38" s="49">
        <f>IF(FIRE0104_working!M38="..","..",ROUND(FIRE0104_working!M38,0))</f>
        <v>1374</v>
      </c>
      <c r="M38" s="49">
        <f>IF(FIRE0104_working!N38="..","..",ROUND(FIRE0104_working!N38,0))</f>
        <v>1372</v>
      </c>
      <c r="N38" s="49">
        <f>IF(FIRE0104_working!O38="..","..",ROUND(FIRE0104_working!O38,0))</f>
        <v>1289</v>
      </c>
      <c r="O38" s="49">
        <f>IF(FIRE0104_working!P38="..","..",ROUND(FIRE0104_working!P38,0))</f>
        <v>1441</v>
      </c>
      <c r="P38" s="49">
        <f>IF(FIRE0104_working!Q38="..","..",ROUND(FIRE0104_working!Q38,0))</f>
        <v>1433</v>
      </c>
      <c r="Q38" s="49">
        <f>IF(FIRE0104_working!R38="..","..",ROUND(FIRE0104_working!R38,0))</f>
        <v>1448</v>
      </c>
      <c r="R38" s="49">
        <f>IF(FIRE0104_working!S38="..","..",ROUND(FIRE0104_working!S38,0))</f>
        <v>1398</v>
      </c>
      <c r="S38" s="68">
        <f>IF(FIRE0104_working!T38="..","..",ROUND(FIRE0104_working!T38,0))</f>
        <v>1375</v>
      </c>
      <c r="T38" s="69">
        <f>IF(FIRE0104_working!U38="..","..",ROUND(FIRE0104_working!U38,0))</f>
        <v>1308</v>
      </c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x14ac:dyDescent="0.2">
      <c r="A39" s="89" t="s">
        <v>102</v>
      </c>
      <c r="B39" s="45" t="s">
        <v>107</v>
      </c>
      <c r="C39" s="45" t="s">
        <v>40</v>
      </c>
      <c r="D39" s="49">
        <f>IF(FIRE0104_working!E39="..","..",ROUND(FIRE0104_working!E39,0))</f>
        <v>168</v>
      </c>
      <c r="E39" s="49">
        <f>IF(FIRE0104_working!F39="..","..",ROUND(FIRE0104_working!F39,0))</f>
        <v>154</v>
      </c>
      <c r="F39" s="49">
        <f>IF(FIRE0104_working!G39="..","..",ROUND(FIRE0104_working!G39,0))</f>
        <v>83</v>
      </c>
      <c r="G39" s="49">
        <f>IF(FIRE0104_working!H39="..","..",ROUND(FIRE0104_working!H39,0))</f>
        <v>71</v>
      </c>
      <c r="H39" s="49">
        <f>IF(FIRE0104_working!I39="..","..",ROUND(FIRE0104_working!I39,0))</f>
        <v>67</v>
      </c>
      <c r="I39" s="49">
        <f>IF(FIRE0104_working!J39="..","..",ROUND(FIRE0104_working!J39,0))</f>
        <v>73</v>
      </c>
      <c r="J39" s="49">
        <f>IF(FIRE0104_working!K39="..","..",ROUND(FIRE0104_working!K39,0))</f>
        <v>75</v>
      </c>
      <c r="K39" s="49">
        <f>IF(FIRE0104_working!L39="..","..",ROUND(FIRE0104_working!L39,0))</f>
        <v>86</v>
      </c>
      <c r="L39" s="49">
        <f>IF(FIRE0104_working!M39="..","..",ROUND(FIRE0104_working!M39,0))</f>
        <v>82</v>
      </c>
      <c r="M39" s="49">
        <f>IF(FIRE0104_working!N39="..","..",ROUND(FIRE0104_working!N39,0))</f>
        <v>76</v>
      </c>
      <c r="N39" s="49">
        <f>IF(FIRE0104_working!O39="..","..",ROUND(FIRE0104_working!O39,0))</f>
        <v>76</v>
      </c>
      <c r="O39" s="49">
        <f>IF(FIRE0104_working!P39="..","..",ROUND(FIRE0104_working!P39,0))</f>
        <v>69</v>
      </c>
      <c r="P39" s="49">
        <f>IF(FIRE0104_working!Q39="..","..",ROUND(FIRE0104_working!Q39,0))</f>
        <v>83</v>
      </c>
      <c r="Q39" s="49">
        <f>IF(FIRE0104_working!R39="..","..",ROUND(FIRE0104_working!R39,0))</f>
        <v>60</v>
      </c>
      <c r="R39" s="49">
        <f>IF(FIRE0104_working!S39="..","..",ROUND(FIRE0104_working!S39,0))</f>
        <v>84</v>
      </c>
      <c r="S39" s="68">
        <f>IF(FIRE0104_working!T39="..","..",ROUND(FIRE0104_working!T39,0))</f>
        <v>82</v>
      </c>
      <c r="T39" s="69">
        <f>IF(FIRE0104_working!U39="..","..",ROUND(FIRE0104_working!U39,0))</f>
        <v>51</v>
      </c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x14ac:dyDescent="0.2">
      <c r="A40" s="89" t="s">
        <v>102</v>
      </c>
      <c r="B40" s="45" t="s">
        <v>107</v>
      </c>
      <c r="C40" s="45" t="s">
        <v>41</v>
      </c>
      <c r="D40" s="49">
        <f>IF(FIRE0104_working!E40="..","..",ROUND(FIRE0104_working!E40,0))</f>
        <v>1255</v>
      </c>
      <c r="E40" s="49">
        <f>IF(FIRE0104_working!F40="..","..",ROUND(FIRE0104_working!F40,0))</f>
        <v>1132</v>
      </c>
      <c r="F40" s="49">
        <f>IF(FIRE0104_working!G40="..","..",ROUND(FIRE0104_working!G40,0))</f>
        <v>1180</v>
      </c>
      <c r="G40" s="49">
        <f>IF(FIRE0104_working!H40="..","..",ROUND(FIRE0104_working!H40,0))</f>
        <v>1110</v>
      </c>
      <c r="H40" s="49">
        <f>IF(FIRE0104_working!I40="..","..",ROUND(FIRE0104_working!I40,0))</f>
        <v>918</v>
      </c>
      <c r="I40" s="49">
        <f>IF(FIRE0104_working!J40="..","..",ROUND(FIRE0104_working!J40,0))</f>
        <v>863</v>
      </c>
      <c r="J40" s="49">
        <f>IF(FIRE0104_working!K40="..","..",ROUND(FIRE0104_working!K40,0))</f>
        <v>968</v>
      </c>
      <c r="K40" s="49">
        <f>IF(FIRE0104_working!L40="..","..",ROUND(FIRE0104_working!L40,0))</f>
        <v>914</v>
      </c>
      <c r="L40" s="49">
        <f>IF(FIRE0104_working!M40="..","..",ROUND(FIRE0104_working!M40,0))</f>
        <v>824</v>
      </c>
      <c r="M40" s="49">
        <f>IF(FIRE0104_working!N40="..","..",ROUND(FIRE0104_working!N40,0))</f>
        <v>787</v>
      </c>
      <c r="N40" s="49">
        <f>IF(FIRE0104_working!O40="..","..",ROUND(FIRE0104_working!O40,0))</f>
        <v>740</v>
      </c>
      <c r="O40" s="49">
        <f>IF(FIRE0104_working!P40="..","..",ROUND(FIRE0104_working!P40,0))</f>
        <v>817</v>
      </c>
      <c r="P40" s="49">
        <f>IF(FIRE0104_working!Q40="..","..",ROUND(FIRE0104_working!Q40,0))</f>
        <v>739</v>
      </c>
      <c r="Q40" s="49">
        <f>IF(FIRE0104_working!R40="..","..",ROUND(FIRE0104_working!R40,0))</f>
        <v>836</v>
      </c>
      <c r="R40" s="49">
        <f>IF(FIRE0104_working!S40="..","..",ROUND(FIRE0104_working!S40,0))</f>
        <v>828</v>
      </c>
      <c r="S40" s="68">
        <f>IF(FIRE0104_working!T40="..","..",ROUND(FIRE0104_working!T40,0))</f>
        <v>802</v>
      </c>
      <c r="T40" s="69">
        <f>IF(FIRE0104_working!U40="..","..",ROUND(FIRE0104_working!U40,0))</f>
        <v>774</v>
      </c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x14ac:dyDescent="0.2">
      <c r="A41" s="89" t="s">
        <v>102</v>
      </c>
      <c r="B41" s="45" t="s">
        <v>107</v>
      </c>
      <c r="C41" s="45" t="s">
        <v>42</v>
      </c>
      <c r="D41" s="49">
        <f>IF(FIRE0104_working!E41="..","..",ROUND(FIRE0104_working!E41,0))</f>
        <v>98</v>
      </c>
      <c r="E41" s="49">
        <f>IF(FIRE0104_working!F41="..","..",ROUND(FIRE0104_working!F41,0))</f>
        <v>75</v>
      </c>
      <c r="F41" s="49">
        <f>IF(FIRE0104_working!G41="..","..",ROUND(FIRE0104_working!G41,0))</f>
        <v>29</v>
      </c>
      <c r="G41" s="49">
        <f>IF(FIRE0104_working!H41="..","..",ROUND(FIRE0104_working!H41,0))</f>
        <v>27</v>
      </c>
      <c r="H41" s="49">
        <f>IF(FIRE0104_working!I41="..","..",ROUND(FIRE0104_working!I41,0))</f>
        <v>26</v>
      </c>
      <c r="I41" s="49">
        <f>IF(FIRE0104_working!J41="..","..",ROUND(FIRE0104_working!J41,0))</f>
        <v>14</v>
      </c>
      <c r="J41" s="49">
        <f>IF(FIRE0104_working!K41="..","..",ROUND(FIRE0104_working!K41,0))</f>
        <v>21</v>
      </c>
      <c r="K41" s="49">
        <f>IF(FIRE0104_working!L41="..","..",ROUND(FIRE0104_working!L41,0))</f>
        <v>26</v>
      </c>
      <c r="L41" s="49">
        <f>IF(FIRE0104_working!M41="..","..",ROUND(FIRE0104_working!M41,0))</f>
        <v>20</v>
      </c>
      <c r="M41" s="49">
        <f>IF(FIRE0104_working!N41="..","..",ROUND(FIRE0104_working!N41,0))</f>
        <v>34</v>
      </c>
      <c r="N41" s="49">
        <f>IF(FIRE0104_working!O41="..","..",ROUND(FIRE0104_working!O41,0))</f>
        <v>26</v>
      </c>
      <c r="O41" s="49">
        <f>IF(FIRE0104_working!P41="..","..",ROUND(FIRE0104_working!P41,0))</f>
        <v>20</v>
      </c>
      <c r="P41" s="49">
        <f>IF(FIRE0104_working!Q41="..","..",ROUND(FIRE0104_working!Q41,0))</f>
        <v>22</v>
      </c>
      <c r="Q41" s="49">
        <f>IF(FIRE0104_working!R41="..","..",ROUND(FIRE0104_working!R41,0))</f>
        <v>30</v>
      </c>
      <c r="R41" s="49">
        <f>IF(FIRE0104_working!S41="..","..",ROUND(FIRE0104_working!S41,0))</f>
        <v>24</v>
      </c>
      <c r="S41" s="68">
        <f>IF(FIRE0104_working!T41="..","..",ROUND(FIRE0104_working!T41,0))</f>
        <v>27</v>
      </c>
      <c r="T41" s="69">
        <f>IF(FIRE0104_working!U41="..","..",ROUND(FIRE0104_working!U41,0))</f>
        <v>20</v>
      </c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x14ac:dyDescent="0.2">
      <c r="A42" s="89" t="s">
        <v>102</v>
      </c>
      <c r="B42" s="45" t="s">
        <v>107</v>
      </c>
      <c r="C42" s="45" t="s">
        <v>43</v>
      </c>
      <c r="D42" s="49">
        <f>IF(FIRE0104_working!E42="..","..",ROUND(FIRE0104_working!E42,0))</f>
        <v>337</v>
      </c>
      <c r="E42" s="49">
        <f>IF(FIRE0104_working!F42="..","..",ROUND(FIRE0104_working!F42,0))</f>
        <v>291</v>
      </c>
      <c r="F42" s="49">
        <f>IF(FIRE0104_working!G42="..","..",ROUND(FIRE0104_working!G42,0))</f>
        <v>231</v>
      </c>
      <c r="G42" s="49">
        <f>IF(FIRE0104_working!H42="..","..",ROUND(FIRE0104_working!H42,0))</f>
        <v>179</v>
      </c>
      <c r="H42" s="49">
        <f>IF(FIRE0104_working!I42="..","..",ROUND(FIRE0104_working!I42,0))</f>
        <v>141</v>
      </c>
      <c r="I42" s="49">
        <f>IF(FIRE0104_working!J42="..","..",ROUND(FIRE0104_working!J42,0))</f>
        <v>182</v>
      </c>
      <c r="J42" s="49">
        <f>IF(FIRE0104_working!K42="..","..",ROUND(FIRE0104_working!K42,0))</f>
        <v>165</v>
      </c>
      <c r="K42" s="49">
        <f>IF(FIRE0104_working!L42="..","..",ROUND(FIRE0104_working!L42,0))</f>
        <v>164</v>
      </c>
      <c r="L42" s="49">
        <f>IF(FIRE0104_working!M42="..","..",ROUND(FIRE0104_working!M42,0))</f>
        <v>152</v>
      </c>
      <c r="M42" s="49">
        <f>IF(FIRE0104_working!N42="..","..",ROUND(FIRE0104_working!N42,0))</f>
        <v>150</v>
      </c>
      <c r="N42" s="49">
        <f>IF(FIRE0104_working!O42="..","..",ROUND(FIRE0104_working!O42,0))</f>
        <v>93</v>
      </c>
      <c r="O42" s="49">
        <f>IF(FIRE0104_working!P42="..","..",ROUND(FIRE0104_working!P42,0))</f>
        <v>129</v>
      </c>
      <c r="P42" s="49">
        <f>IF(FIRE0104_working!Q42="..","..",ROUND(FIRE0104_working!Q42,0))</f>
        <v>138</v>
      </c>
      <c r="Q42" s="49">
        <f>IF(FIRE0104_working!R42="..","..",ROUND(FIRE0104_working!R42,0))</f>
        <v>113</v>
      </c>
      <c r="R42" s="49">
        <f>IF(FIRE0104_working!S42="..","..",ROUND(FIRE0104_working!S42,0))</f>
        <v>93</v>
      </c>
      <c r="S42" s="68">
        <f>IF(FIRE0104_working!T42="..","..",ROUND(FIRE0104_working!T42,0))</f>
        <v>99</v>
      </c>
      <c r="T42" s="69">
        <f>IF(FIRE0104_working!U42="..","..",ROUND(FIRE0104_working!U42,0))</f>
        <v>95</v>
      </c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x14ac:dyDescent="0.2">
      <c r="A43" s="89" t="s">
        <v>102</v>
      </c>
      <c r="B43" s="45" t="s">
        <v>107</v>
      </c>
      <c r="C43" s="45" t="s">
        <v>44</v>
      </c>
      <c r="D43" s="49">
        <f>IF(FIRE0104_working!E43="..","..",ROUND(FIRE0104_working!E43,0))</f>
        <v>122</v>
      </c>
      <c r="E43" s="49">
        <f>IF(FIRE0104_working!F43="..","..",ROUND(FIRE0104_working!F43,0))</f>
        <v>95</v>
      </c>
      <c r="F43" s="49">
        <f>IF(FIRE0104_working!G43="..","..",ROUND(FIRE0104_working!G43,0))</f>
        <v>61</v>
      </c>
      <c r="G43" s="49">
        <f>IF(FIRE0104_working!H43="..","..",ROUND(FIRE0104_working!H43,0))</f>
        <v>34</v>
      </c>
      <c r="H43" s="49">
        <f>IF(FIRE0104_working!I43="..","..",ROUND(FIRE0104_working!I43,0))</f>
        <v>37</v>
      </c>
      <c r="I43" s="49">
        <f>IF(FIRE0104_working!J43="..","..",ROUND(FIRE0104_working!J43,0))</f>
        <v>27</v>
      </c>
      <c r="J43" s="49">
        <f>IF(FIRE0104_working!K43="..","..",ROUND(FIRE0104_working!K43,0))</f>
        <v>32</v>
      </c>
      <c r="K43" s="49">
        <f>IF(FIRE0104_working!L43="..","..",ROUND(FIRE0104_working!L43,0))</f>
        <v>31</v>
      </c>
      <c r="L43" s="49">
        <f>IF(FIRE0104_working!M43="..","..",ROUND(FIRE0104_working!M43,0))</f>
        <v>33</v>
      </c>
      <c r="M43" s="49">
        <f>IF(FIRE0104_working!N43="..","..",ROUND(FIRE0104_working!N43,0))</f>
        <v>23</v>
      </c>
      <c r="N43" s="49">
        <f>IF(FIRE0104_working!O43="..","..",ROUND(FIRE0104_working!O43,0))</f>
        <v>24</v>
      </c>
      <c r="O43" s="49">
        <f>IF(FIRE0104_working!P43="..","..",ROUND(FIRE0104_working!P43,0))</f>
        <v>20</v>
      </c>
      <c r="P43" s="49">
        <f>IF(FIRE0104_working!Q43="..","..",ROUND(FIRE0104_working!Q43,0))</f>
        <v>20</v>
      </c>
      <c r="Q43" s="49">
        <f>IF(FIRE0104_working!R43="..","..",ROUND(FIRE0104_working!R43,0))</f>
        <v>19</v>
      </c>
      <c r="R43" s="49">
        <f>IF(FIRE0104_working!S43="..","..",ROUND(FIRE0104_working!S43,0))</f>
        <v>19</v>
      </c>
      <c r="S43" s="68">
        <f>IF(FIRE0104_working!T43="..","..",ROUND(FIRE0104_working!T43,0))</f>
        <v>21</v>
      </c>
      <c r="T43" s="69">
        <f>IF(FIRE0104_working!U43="..","..",ROUND(FIRE0104_working!U43,0))</f>
        <v>11</v>
      </c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x14ac:dyDescent="0.2">
      <c r="A44" s="89" t="s">
        <v>102</v>
      </c>
      <c r="B44" s="45" t="s">
        <v>107</v>
      </c>
      <c r="C44" s="45" t="s">
        <v>79</v>
      </c>
      <c r="D44" s="49" t="str">
        <f>IF(FIRE0104_working!E44="..","..",ROUND(FIRE0104_working!E44,0))</f>
        <v>..</v>
      </c>
      <c r="E44" s="49" t="str">
        <f>IF(FIRE0104_working!F44="..","..",ROUND(FIRE0104_working!F44,0))</f>
        <v>..</v>
      </c>
      <c r="F44" s="49" t="str">
        <f>IF(FIRE0104_working!G44="..","..",ROUND(FIRE0104_working!G44,0))</f>
        <v>..</v>
      </c>
      <c r="G44" s="49">
        <f>IF(FIRE0104_working!H44="..","..",ROUND(FIRE0104_working!H44,0))</f>
        <v>121</v>
      </c>
      <c r="H44" s="49">
        <f>IF(FIRE0104_working!I44="..","..",ROUND(FIRE0104_working!I44,0))</f>
        <v>86</v>
      </c>
      <c r="I44" s="49">
        <f>IF(FIRE0104_working!J44="..","..",ROUND(FIRE0104_working!J44,0))</f>
        <v>72</v>
      </c>
      <c r="J44" s="49">
        <f>IF(FIRE0104_working!K44="..","..",ROUND(FIRE0104_working!K44,0))</f>
        <v>78</v>
      </c>
      <c r="K44" s="49">
        <f>IF(FIRE0104_working!L44="..","..",ROUND(FIRE0104_working!L44,0))</f>
        <v>86</v>
      </c>
      <c r="L44" s="49">
        <f>IF(FIRE0104_working!M44="..","..",ROUND(FIRE0104_working!M44,0))</f>
        <v>64</v>
      </c>
      <c r="M44" s="49">
        <f>IF(FIRE0104_working!N44="..","..",ROUND(FIRE0104_working!N44,0))</f>
        <v>103</v>
      </c>
      <c r="N44" s="49">
        <f>IF(FIRE0104_working!O44="..","..",ROUND(FIRE0104_working!O44,0))</f>
        <v>76</v>
      </c>
      <c r="O44" s="49">
        <f>IF(FIRE0104_working!P44="..","..",ROUND(FIRE0104_working!P44,0))</f>
        <v>60</v>
      </c>
      <c r="P44" s="49">
        <f>IF(FIRE0104_working!Q44="..","..",ROUND(FIRE0104_working!Q44,0))</f>
        <v>99</v>
      </c>
      <c r="Q44" s="49">
        <f>IF(FIRE0104_working!R44="..","..",ROUND(FIRE0104_working!R44,0))</f>
        <v>90</v>
      </c>
      <c r="R44" s="49">
        <f>IF(FIRE0104_working!S44="..","..",ROUND(FIRE0104_working!S44,0))</f>
        <v>87</v>
      </c>
      <c r="S44" s="68">
        <f>IF(FIRE0104_working!T44="..","..",ROUND(FIRE0104_working!T44,0))</f>
        <v>87</v>
      </c>
      <c r="T44" s="69">
        <f>IF(FIRE0104_working!U44="..","..",ROUND(FIRE0104_working!U44,0))</f>
        <v>95</v>
      </c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x14ac:dyDescent="0.2">
      <c r="A45" s="89" t="s">
        <v>102</v>
      </c>
      <c r="B45" s="45" t="s">
        <v>107</v>
      </c>
      <c r="C45" s="45" t="s">
        <v>64</v>
      </c>
      <c r="D45" s="49" t="str">
        <f>IF(FIRE0104_working!E45="..","..",ROUND(FIRE0104_working!E45,0))</f>
        <v>..</v>
      </c>
      <c r="E45" s="49" t="str">
        <f>IF(FIRE0104_working!F45="..","..",ROUND(FIRE0104_working!F45,0))</f>
        <v>..</v>
      </c>
      <c r="F45" s="49" t="str">
        <f>IF(FIRE0104_working!G45="..","..",ROUND(FIRE0104_working!G45,0))</f>
        <v>..</v>
      </c>
      <c r="G45" s="49">
        <f>IF(FIRE0104_working!H45="..","..",ROUND(FIRE0104_working!H45,0))</f>
        <v>265</v>
      </c>
      <c r="H45" s="49">
        <f>IF(FIRE0104_working!I45="..","..",ROUND(FIRE0104_working!I45,0))</f>
        <v>189</v>
      </c>
      <c r="I45" s="49">
        <f>IF(FIRE0104_working!J45="..","..",ROUND(FIRE0104_working!J45,0))</f>
        <v>171</v>
      </c>
      <c r="J45" s="49">
        <f>IF(FIRE0104_working!K45="..","..",ROUND(FIRE0104_working!K45,0))</f>
        <v>212</v>
      </c>
      <c r="K45" s="49">
        <f>IF(FIRE0104_working!L45="..","..",ROUND(FIRE0104_working!L45,0))</f>
        <v>265</v>
      </c>
      <c r="L45" s="49">
        <f>IF(FIRE0104_working!M45="..","..",ROUND(FIRE0104_working!M45,0))</f>
        <v>199</v>
      </c>
      <c r="M45" s="49">
        <f>IF(FIRE0104_working!N45="..","..",ROUND(FIRE0104_working!N45,0))</f>
        <v>199</v>
      </c>
      <c r="N45" s="49">
        <f>IF(FIRE0104_working!O45="..","..",ROUND(FIRE0104_working!O45,0))</f>
        <v>254</v>
      </c>
      <c r="O45" s="49">
        <f>IF(FIRE0104_working!P45="..","..",ROUND(FIRE0104_working!P45,0))</f>
        <v>326</v>
      </c>
      <c r="P45" s="49">
        <f>IF(FIRE0104_working!Q45="..","..",ROUND(FIRE0104_working!Q45,0))</f>
        <v>332</v>
      </c>
      <c r="Q45" s="49">
        <f>IF(FIRE0104_working!R45="..","..",ROUND(FIRE0104_working!R45,0))</f>
        <v>300</v>
      </c>
      <c r="R45" s="49">
        <f>IF(FIRE0104_working!S45="..","..",ROUND(FIRE0104_working!S45,0))</f>
        <v>263</v>
      </c>
      <c r="S45" s="68">
        <f>IF(FIRE0104_working!T45="..","..",ROUND(FIRE0104_working!T45,0))</f>
        <v>257</v>
      </c>
      <c r="T45" s="69">
        <f>IF(FIRE0104_working!U45="..","..",ROUND(FIRE0104_working!U45,0))</f>
        <v>262</v>
      </c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x14ac:dyDescent="0.2">
      <c r="A46" s="89" t="s">
        <v>102</v>
      </c>
      <c r="B46" s="45" t="s">
        <v>108</v>
      </c>
      <c r="C46" s="45" t="s">
        <v>97</v>
      </c>
      <c r="D46" s="49">
        <f>IF(FIRE0104_working!E46="..","..",ROUND(FIRE0104_working!E46,0))</f>
        <v>418</v>
      </c>
      <c r="E46" s="49">
        <f>IF(FIRE0104_working!F46="..","..",ROUND(FIRE0104_working!F46,0))</f>
        <v>419</v>
      </c>
      <c r="F46" s="49">
        <f>IF(FIRE0104_working!G46="..","..",ROUND(FIRE0104_working!G46,0))</f>
        <v>366</v>
      </c>
      <c r="G46" s="49">
        <f>IF(FIRE0104_working!H46="..","..",ROUND(FIRE0104_working!H46,0))</f>
        <v>475</v>
      </c>
      <c r="H46" s="49">
        <f>IF(FIRE0104_working!I46="..","..",ROUND(FIRE0104_working!I46,0))</f>
        <v>420</v>
      </c>
      <c r="I46" s="49">
        <f>IF(FIRE0104_working!J46="..","..",ROUND(FIRE0104_working!J46,0))</f>
        <v>369</v>
      </c>
      <c r="J46" s="49">
        <f>IF(FIRE0104_working!K46="..","..",ROUND(FIRE0104_working!K46,0))</f>
        <v>399</v>
      </c>
      <c r="K46" s="49">
        <f>IF(FIRE0104_working!L46="..","..",ROUND(FIRE0104_working!L46,0))</f>
        <v>332</v>
      </c>
      <c r="L46" s="49">
        <f>IF(FIRE0104_working!M46="..","..",ROUND(FIRE0104_working!M46,0))</f>
        <v>325</v>
      </c>
      <c r="M46" s="49">
        <f>IF(FIRE0104_working!N46="..","..",ROUND(FIRE0104_working!N46,0))</f>
        <v>362</v>
      </c>
      <c r="N46" s="49">
        <f>IF(FIRE0104_working!O46="..","..",ROUND(FIRE0104_working!O46,0))</f>
        <v>214</v>
      </c>
      <c r="O46" s="49">
        <f>IF(FIRE0104_working!P46="..","..",ROUND(FIRE0104_working!P46,0))</f>
        <v>268</v>
      </c>
      <c r="P46" s="49">
        <f>IF(FIRE0104_working!Q46="..","..",ROUND(FIRE0104_working!Q46,0))</f>
        <v>253</v>
      </c>
      <c r="Q46" s="49">
        <f>IF(FIRE0104_working!R46="..","..",ROUND(FIRE0104_working!R46,0))</f>
        <v>245</v>
      </c>
      <c r="R46" s="49">
        <f>IF(FIRE0104_working!S46="..","..",ROUND(FIRE0104_working!S46,0))</f>
        <v>270</v>
      </c>
      <c r="S46" s="68">
        <f>IF(FIRE0104_working!T46="..","..",ROUND(FIRE0104_working!T46,0))</f>
        <v>272</v>
      </c>
      <c r="T46" s="69">
        <f>IF(FIRE0104_working!U46="..","..",ROUND(FIRE0104_working!U46,0))</f>
        <v>280</v>
      </c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x14ac:dyDescent="0.2">
      <c r="A47" s="89" t="s">
        <v>102</v>
      </c>
      <c r="B47" s="45" t="s">
        <v>108</v>
      </c>
      <c r="C47" s="45" t="s">
        <v>40</v>
      </c>
      <c r="D47" s="49">
        <f>IF(FIRE0104_working!E47="..","..",ROUND(FIRE0104_working!E47,0))</f>
        <v>29</v>
      </c>
      <c r="E47" s="49">
        <f>IF(FIRE0104_working!F47="..","..",ROUND(FIRE0104_working!F47,0))</f>
        <v>37</v>
      </c>
      <c r="F47" s="49">
        <f>IF(FIRE0104_working!G47="..","..",ROUND(FIRE0104_working!G47,0))</f>
        <v>20</v>
      </c>
      <c r="G47" s="49">
        <f>IF(FIRE0104_working!H47="..","..",ROUND(FIRE0104_working!H47,0))</f>
        <v>25</v>
      </c>
      <c r="H47" s="49">
        <f>IF(FIRE0104_working!I47="..","..",ROUND(FIRE0104_working!I47,0))</f>
        <v>16</v>
      </c>
      <c r="I47" s="49">
        <f>IF(FIRE0104_working!J47="..","..",ROUND(FIRE0104_working!J47,0))</f>
        <v>19</v>
      </c>
      <c r="J47" s="49">
        <f>IF(FIRE0104_working!K47="..","..",ROUND(FIRE0104_working!K47,0))</f>
        <v>28</v>
      </c>
      <c r="K47" s="49">
        <f>IF(FIRE0104_working!L47="..","..",ROUND(FIRE0104_working!L47,0))</f>
        <v>12</v>
      </c>
      <c r="L47" s="49">
        <f>IF(FIRE0104_working!M47="..","..",ROUND(FIRE0104_working!M47,0))</f>
        <v>6</v>
      </c>
      <c r="M47" s="49">
        <f>IF(FIRE0104_working!N47="..","..",ROUND(FIRE0104_working!N47,0))</f>
        <v>24</v>
      </c>
      <c r="N47" s="49">
        <f>IF(FIRE0104_working!O47="..","..",ROUND(FIRE0104_working!O47,0))</f>
        <v>9</v>
      </c>
      <c r="O47" s="49">
        <f>IF(FIRE0104_working!P47="..","..",ROUND(FIRE0104_working!P47,0))</f>
        <v>16</v>
      </c>
      <c r="P47" s="49">
        <f>IF(FIRE0104_working!Q47="..","..",ROUND(FIRE0104_working!Q47,0))</f>
        <v>9</v>
      </c>
      <c r="Q47" s="49">
        <f>IF(FIRE0104_working!R47="..","..",ROUND(FIRE0104_working!R47,0))</f>
        <v>12</v>
      </c>
      <c r="R47" s="49">
        <f>IF(FIRE0104_working!S47="..","..",ROUND(FIRE0104_working!S47,0))</f>
        <v>22</v>
      </c>
      <c r="S47" s="68">
        <f>IF(FIRE0104_working!T47="..","..",ROUND(FIRE0104_working!T47,0))</f>
        <v>14</v>
      </c>
      <c r="T47" s="69">
        <f>IF(FIRE0104_working!U47="..","..",ROUND(FIRE0104_working!U47,0))</f>
        <v>21</v>
      </c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x14ac:dyDescent="0.2">
      <c r="A48" s="89" t="s">
        <v>102</v>
      </c>
      <c r="B48" s="45" t="s">
        <v>108</v>
      </c>
      <c r="C48" s="45" t="s">
        <v>41</v>
      </c>
      <c r="D48" s="49">
        <f>IF(FIRE0104_working!E48="..","..",ROUND(FIRE0104_working!E48,0))</f>
        <v>292</v>
      </c>
      <c r="E48" s="49">
        <f>IF(FIRE0104_working!F48="..","..",ROUND(FIRE0104_working!F48,0))</f>
        <v>287</v>
      </c>
      <c r="F48" s="49">
        <f>IF(FIRE0104_working!G48="..","..",ROUND(FIRE0104_working!G48,0))</f>
        <v>301</v>
      </c>
      <c r="G48" s="49">
        <f>IF(FIRE0104_working!H48="..","..",ROUND(FIRE0104_working!H48,0))</f>
        <v>342</v>
      </c>
      <c r="H48" s="49">
        <f>IF(FIRE0104_working!I48="..","..",ROUND(FIRE0104_working!I48,0))</f>
        <v>302</v>
      </c>
      <c r="I48" s="49">
        <f>IF(FIRE0104_working!J48="..","..",ROUND(FIRE0104_working!J48,0))</f>
        <v>249</v>
      </c>
      <c r="J48" s="49">
        <f>IF(FIRE0104_working!K48="..","..",ROUND(FIRE0104_working!K48,0))</f>
        <v>285</v>
      </c>
      <c r="K48" s="49">
        <f>IF(FIRE0104_working!L48="..","..",ROUND(FIRE0104_working!L48,0))</f>
        <v>254</v>
      </c>
      <c r="L48" s="49">
        <f>IF(FIRE0104_working!M48="..","..",ROUND(FIRE0104_working!M48,0))</f>
        <v>244</v>
      </c>
      <c r="M48" s="49">
        <f>IF(FIRE0104_working!N48="..","..",ROUND(FIRE0104_working!N48,0))</f>
        <v>268</v>
      </c>
      <c r="N48" s="49">
        <f>IF(FIRE0104_working!O48="..","..",ROUND(FIRE0104_working!O48,0))</f>
        <v>158</v>
      </c>
      <c r="O48" s="49">
        <f>IF(FIRE0104_working!P48="..","..",ROUND(FIRE0104_working!P48,0))</f>
        <v>202</v>
      </c>
      <c r="P48" s="49">
        <f>IF(FIRE0104_working!Q48="..","..",ROUND(FIRE0104_working!Q48,0))</f>
        <v>181</v>
      </c>
      <c r="Q48" s="49">
        <f>IF(FIRE0104_working!R48="..","..",ROUND(FIRE0104_working!R48,0))</f>
        <v>177</v>
      </c>
      <c r="R48" s="49">
        <f>IF(FIRE0104_working!S48="..","..",ROUND(FIRE0104_working!S48,0))</f>
        <v>190</v>
      </c>
      <c r="S48" s="68">
        <f>IF(FIRE0104_working!T48="..","..",ROUND(FIRE0104_working!T48,0))</f>
        <v>197</v>
      </c>
      <c r="T48" s="69">
        <f>IF(FIRE0104_working!U48="..","..",ROUND(FIRE0104_working!U48,0))</f>
        <v>206</v>
      </c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x14ac:dyDescent="0.2">
      <c r="A49" s="89" t="s">
        <v>102</v>
      </c>
      <c r="B49" s="45" t="s">
        <v>108</v>
      </c>
      <c r="C49" s="45" t="s">
        <v>42</v>
      </c>
      <c r="D49" s="49">
        <f>IF(FIRE0104_working!E49="..","..",ROUND(FIRE0104_working!E49,0))</f>
        <v>44</v>
      </c>
      <c r="E49" s="49">
        <f>IF(FIRE0104_working!F49="..","..",ROUND(FIRE0104_working!F49,0))</f>
        <v>50</v>
      </c>
      <c r="F49" s="49">
        <f>IF(FIRE0104_working!G49="..","..",ROUND(FIRE0104_working!G49,0))</f>
        <v>15</v>
      </c>
      <c r="G49" s="49">
        <f>IF(FIRE0104_working!H49="..","..",ROUND(FIRE0104_working!H49,0))</f>
        <v>13</v>
      </c>
      <c r="H49" s="49">
        <f>IF(FIRE0104_working!I49="..","..",ROUND(FIRE0104_working!I49,0))</f>
        <v>9</v>
      </c>
      <c r="I49" s="49">
        <f>IF(FIRE0104_working!J49="..","..",ROUND(FIRE0104_working!J49,0))</f>
        <v>9</v>
      </c>
      <c r="J49" s="49">
        <f>IF(FIRE0104_working!K49="..","..",ROUND(FIRE0104_working!K49,0))</f>
        <v>11</v>
      </c>
      <c r="K49" s="49">
        <f>IF(FIRE0104_working!L49="..","..",ROUND(FIRE0104_working!L49,0))</f>
        <v>7</v>
      </c>
      <c r="L49" s="49">
        <f>IF(FIRE0104_working!M49="..","..",ROUND(FIRE0104_working!M49,0))</f>
        <v>12</v>
      </c>
      <c r="M49" s="49">
        <f>IF(FIRE0104_working!N49="..","..",ROUND(FIRE0104_working!N49,0))</f>
        <v>7</v>
      </c>
      <c r="N49" s="49">
        <f>IF(FIRE0104_working!O49="..","..",ROUND(FIRE0104_working!O49,0))</f>
        <v>10</v>
      </c>
      <c r="O49" s="49">
        <f>IF(FIRE0104_working!P49="..","..",ROUND(FIRE0104_working!P49,0))</f>
        <v>6</v>
      </c>
      <c r="P49" s="49">
        <f>IF(FIRE0104_working!Q49="..","..",ROUND(FIRE0104_working!Q49,0))</f>
        <v>9</v>
      </c>
      <c r="Q49" s="49">
        <f>IF(FIRE0104_working!R49="..","..",ROUND(FIRE0104_working!R49,0))</f>
        <v>9</v>
      </c>
      <c r="R49" s="49">
        <f>IF(FIRE0104_working!S49="..","..",ROUND(FIRE0104_working!S49,0))</f>
        <v>5</v>
      </c>
      <c r="S49" s="68">
        <f>IF(FIRE0104_working!T49="..","..",ROUND(FIRE0104_working!T49,0))</f>
        <v>8</v>
      </c>
      <c r="T49" s="69">
        <f>IF(FIRE0104_working!U49="..","..",ROUND(FIRE0104_working!U49,0))</f>
        <v>4</v>
      </c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x14ac:dyDescent="0.2">
      <c r="A50" s="89" t="s">
        <v>102</v>
      </c>
      <c r="B50" s="45" t="s">
        <v>108</v>
      </c>
      <c r="C50" s="45" t="s">
        <v>43</v>
      </c>
      <c r="D50" s="49">
        <f>IF(FIRE0104_working!E50="..","..",ROUND(FIRE0104_working!E50,0))</f>
        <v>40</v>
      </c>
      <c r="E50" s="49">
        <f>IF(FIRE0104_working!F50="..","..",ROUND(FIRE0104_working!F50,0))</f>
        <v>31</v>
      </c>
      <c r="F50" s="49">
        <f>IF(FIRE0104_working!G50="..","..",ROUND(FIRE0104_working!G50,0))</f>
        <v>24</v>
      </c>
      <c r="G50" s="49">
        <f>IF(FIRE0104_working!H50="..","..",ROUND(FIRE0104_working!H50,0))</f>
        <v>18</v>
      </c>
      <c r="H50" s="49">
        <f>IF(FIRE0104_working!I50="..","..",ROUND(FIRE0104_working!I50,0))</f>
        <v>16</v>
      </c>
      <c r="I50" s="49">
        <f>IF(FIRE0104_working!J50="..","..",ROUND(FIRE0104_working!J50,0))</f>
        <v>16</v>
      </c>
      <c r="J50" s="49">
        <f>IF(FIRE0104_working!K50="..","..",ROUND(FIRE0104_working!K50,0))</f>
        <v>14</v>
      </c>
      <c r="K50" s="49">
        <f>IF(FIRE0104_working!L50="..","..",ROUND(FIRE0104_working!L50,0))</f>
        <v>7</v>
      </c>
      <c r="L50" s="49">
        <f>IF(FIRE0104_working!M50="..","..",ROUND(FIRE0104_working!M50,0))</f>
        <v>9</v>
      </c>
      <c r="M50" s="49">
        <f>IF(FIRE0104_working!N50="..","..",ROUND(FIRE0104_working!N50,0))</f>
        <v>12</v>
      </c>
      <c r="N50" s="49">
        <f>IF(FIRE0104_working!O50="..","..",ROUND(FIRE0104_working!O50,0))</f>
        <v>3</v>
      </c>
      <c r="O50" s="49">
        <f>IF(FIRE0104_working!P50="..","..",ROUND(FIRE0104_working!P50,0))</f>
        <v>7</v>
      </c>
      <c r="P50" s="49">
        <f>IF(FIRE0104_working!Q50="..","..",ROUND(FIRE0104_working!Q50,0))</f>
        <v>7</v>
      </c>
      <c r="Q50" s="49">
        <f>IF(FIRE0104_working!R50="..","..",ROUND(FIRE0104_working!R50,0))</f>
        <v>2</v>
      </c>
      <c r="R50" s="49">
        <f>IF(FIRE0104_working!S50="..","..",ROUND(FIRE0104_working!S50,0))</f>
        <v>7</v>
      </c>
      <c r="S50" s="68">
        <f>IF(FIRE0104_working!T50="..","..",ROUND(FIRE0104_working!T50,0))</f>
        <v>4</v>
      </c>
      <c r="T50" s="69">
        <f>IF(FIRE0104_working!U50="..","..",ROUND(FIRE0104_working!U50,0))</f>
        <v>4</v>
      </c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1:35" x14ac:dyDescent="0.2">
      <c r="A51" s="89" t="s">
        <v>102</v>
      </c>
      <c r="B51" s="45" t="s">
        <v>108</v>
      </c>
      <c r="C51" s="45" t="s">
        <v>44</v>
      </c>
      <c r="D51" s="49">
        <f>IF(FIRE0104_working!E51="..","..",ROUND(FIRE0104_working!E51,0))</f>
        <v>13</v>
      </c>
      <c r="E51" s="49">
        <f>IF(FIRE0104_working!F51="..","..",ROUND(FIRE0104_working!F51,0))</f>
        <v>14</v>
      </c>
      <c r="F51" s="49">
        <f>IF(FIRE0104_working!G51="..","..",ROUND(FIRE0104_working!G51,0))</f>
        <v>6</v>
      </c>
      <c r="G51" s="49">
        <f>IF(FIRE0104_working!H51="..","..",ROUND(FIRE0104_working!H51,0))</f>
        <v>4</v>
      </c>
      <c r="H51" s="49">
        <f>IF(FIRE0104_working!I51="..","..",ROUND(FIRE0104_working!I51,0))</f>
        <v>4</v>
      </c>
      <c r="I51" s="49">
        <f>IF(FIRE0104_working!J51="..","..",ROUND(FIRE0104_working!J51,0))</f>
        <v>1</v>
      </c>
      <c r="J51" s="49">
        <f>IF(FIRE0104_working!K51="..","..",ROUND(FIRE0104_working!K51,0))</f>
        <v>6</v>
      </c>
      <c r="K51" s="49">
        <f>IF(FIRE0104_working!L51="..","..",ROUND(FIRE0104_working!L51,0))</f>
        <v>0</v>
      </c>
      <c r="L51" s="49">
        <f>IF(FIRE0104_working!M51="..","..",ROUND(FIRE0104_working!M51,0))</f>
        <v>5</v>
      </c>
      <c r="M51" s="49">
        <f>IF(FIRE0104_working!N51="..","..",ROUND(FIRE0104_working!N51,0))</f>
        <v>1</v>
      </c>
      <c r="N51" s="49">
        <f>IF(FIRE0104_working!O51="..","..",ROUND(FIRE0104_working!O51,0))</f>
        <v>3</v>
      </c>
      <c r="O51" s="49">
        <f>IF(FIRE0104_working!P51="..","..",ROUND(FIRE0104_working!P51,0))</f>
        <v>2</v>
      </c>
      <c r="P51" s="49">
        <f>IF(FIRE0104_working!Q51="..","..",ROUND(FIRE0104_working!Q51,0))</f>
        <v>4</v>
      </c>
      <c r="Q51" s="49">
        <f>IF(FIRE0104_working!R51="..","..",ROUND(FIRE0104_working!R51,0))</f>
        <v>3</v>
      </c>
      <c r="R51" s="49">
        <f>IF(FIRE0104_working!S51="..","..",ROUND(FIRE0104_working!S51,0))</f>
        <v>2</v>
      </c>
      <c r="S51" s="68">
        <f>IF(FIRE0104_working!T51="..","..",ROUND(FIRE0104_working!T51,0))</f>
        <v>3</v>
      </c>
      <c r="T51" s="69">
        <f>IF(FIRE0104_working!U51="..","..",ROUND(FIRE0104_working!U51,0))</f>
        <v>0</v>
      </c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1:35" x14ac:dyDescent="0.2">
      <c r="A52" s="89" t="s">
        <v>102</v>
      </c>
      <c r="B52" s="45" t="s">
        <v>108</v>
      </c>
      <c r="C52" s="45" t="s">
        <v>79</v>
      </c>
      <c r="D52" s="49" t="str">
        <f>IF(FIRE0104_working!E52="..","..",ROUND(FIRE0104_working!E52,0))</f>
        <v>..</v>
      </c>
      <c r="E52" s="49" t="str">
        <f>IF(FIRE0104_working!F52="..","..",ROUND(FIRE0104_working!F52,0))</f>
        <v>..</v>
      </c>
      <c r="F52" s="49" t="str">
        <f>IF(FIRE0104_working!G52="..","..",ROUND(FIRE0104_working!G52,0))</f>
        <v>..</v>
      </c>
      <c r="G52" s="49">
        <f>IF(FIRE0104_working!H52="..","..",ROUND(FIRE0104_working!H52,0))</f>
        <v>35</v>
      </c>
      <c r="H52" s="49">
        <f>IF(FIRE0104_working!I52="..","..",ROUND(FIRE0104_working!I52,0))</f>
        <v>31</v>
      </c>
      <c r="I52" s="49">
        <f>IF(FIRE0104_working!J52="..","..",ROUND(FIRE0104_working!J52,0))</f>
        <v>33</v>
      </c>
      <c r="J52" s="49">
        <f>IF(FIRE0104_working!K52="..","..",ROUND(FIRE0104_working!K52,0))</f>
        <v>19</v>
      </c>
      <c r="K52" s="49">
        <f>IF(FIRE0104_working!L52="..","..",ROUND(FIRE0104_working!L52,0))</f>
        <v>24</v>
      </c>
      <c r="L52" s="49">
        <f>IF(FIRE0104_working!M52="..","..",ROUND(FIRE0104_working!M52,0))</f>
        <v>19</v>
      </c>
      <c r="M52" s="49">
        <f>IF(FIRE0104_working!N52="..","..",ROUND(FIRE0104_working!N52,0))</f>
        <v>19</v>
      </c>
      <c r="N52" s="49">
        <f>IF(FIRE0104_working!O52="..","..",ROUND(FIRE0104_working!O52,0))</f>
        <v>21</v>
      </c>
      <c r="O52" s="49">
        <f>IF(FIRE0104_working!P52="..","..",ROUND(FIRE0104_working!P52,0))</f>
        <v>18</v>
      </c>
      <c r="P52" s="49">
        <f>IF(FIRE0104_working!Q52="..","..",ROUND(FIRE0104_working!Q52,0))</f>
        <v>22</v>
      </c>
      <c r="Q52" s="49">
        <f>IF(FIRE0104_working!R52="..","..",ROUND(FIRE0104_working!R52,0))</f>
        <v>20</v>
      </c>
      <c r="R52" s="49">
        <f>IF(FIRE0104_working!S52="..","..",ROUND(FIRE0104_working!S52,0))</f>
        <v>29</v>
      </c>
      <c r="S52" s="68">
        <f>IF(FIRE0104_working!T52="..","..",ROUND(FIRE0104_working!T52,0))</f>
        <v>29</v>
      </c>
      <c r="T52" s="69">
        <f>IF(FIRE0104_working!U52="..","..",ROUND(FIRE0104_working!U52,0))</f>
        <v>22</v>
      </c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  <row r="53" spans="1:35" x14ac:dyDescent="0.2">
      <c r="A53" s="89" t="s">
        <v>102</v>
      </c>
      <c r="B53" s="45" t="s">
        <v>108</v>
      </c>
      <c r="C53" s="45" t="s">
        <v>64</v>
      </c>
      <c r="D53" s="49" t="str">
        <f>IF(FIRE0104_working!E53="..","..",ROUND(FIRE0104_working!E53,0))</f>
        <v>..</v>
      </c>
      <c r="E53" s="49" t="str">
        <f>IF(FIRE0104_working!F53="..","..",ROUND(FIRE0104_working!F53,0))</f>
        <v>..</v>
      </c>
      <c r="F53" s="49" t="str">
        <f>IF(FIRE0104_working!G53="..","..",ROUND(FIRE0104_working!G53,0))</f>
        <v>..</v>
      </c>
      <c r="G53" s="49">
        <f>IF(FIRE0104_working!H53="..","..",ROUND(FIRE0104_working!H53,0))</f>
        <v>38</v>
      </c>
      <c r="H53" s="49">
        <f>IF(FIRE0104_working!I53="..","..",ROUND(FIRE0104_working!I53,0))</f>
        <v>42</v>
      </c>
      <c r="I53" s="49">
        <f>IF(FIRE0104_working!J53="..","..",ROUND(FIRE0104_working!J53,0))</f>
        <v>42</v>
      </c>
      <c r="J53" s="49">
        <f>IF(FIRE0104_working!K53="..","..",ROUND(FIRE0104_working!K53,0))</f>
        <v>36</v>
      </c>
      <c r="K53" s="49">
        <f>IF(FIRE0104_working!L53="..","..",ROUND(FIRE0104_working!L53,0))</f>
        <v>28</v>
      </c>
      <c r="L53" s="49">
        <f>IF(FIRE0104_working!M53="..","..",ROUND(FIRE0104_working!M53,0))</f>
        <v>30</v>
      </c>
      <c r="M53" s="49">
        <f>IF(FIRE0104_working!N53="..","..",ROUND(FIRE0104_working!N53,0))</f>
        <v>31</v>
      </c>
      <c r="N53" s="49">
        <f>IF(FIRE0104_working!O53="..","..",ROUND(FIRE0104_working!O53,0))</f>
        <v>10</v>
      </c>
      <c r="O53" s="49">
        <f>IF(FIRE0104_working!P53="..","..",ROUND(FIRE0104_working!P53,0))</f>
        <v>17</v>
      </c>
      <c r="P53" s="49">
        <f>IF(FIRE0104_working!Q53="..","..",ROUND(FIRE0104_working!Q53,0))</f>
        <v>21</v>
      </c>
      <c r="Q53" s="49">
        <f>IF(FIRE0104_working!R53="..","..",ROUND(FIRE0104_working!R53,0))</f>
        <v>22</v>
      </c>
      <c r="R53" s="49">
        <f>IF(FIRE0104_working!S53="..","..",ROUND(FIRE0104_working!S53,0))</f>
        <v>15</v>
      </c>
      <c r="S53" s="68">
        <f>IF(FIRE0104_working!T53="..","..",ROUND(FIRE0104_working!T53,0))</f>
        <v>17</v>
      </c>
      <c r="T53" s="69">
        <f>IF(FIRE0104_working!U53="..","..",ROUND(FIRE0104_working!U53,0))</f>
        <v>23</v>
      </c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x14ac:dyDescent="0.2">
      <c r="A54" s="89" t="s">
        <v>102</v>
      </c>
      <c r="B54" s="45" t="s">
        <v>109</v>
      </c>
      <c r="C54" s="45" t="s">
        <v>97</v>
      </c>
      <c r="D54" s="49">
        <f>IF(FIRE0104_working!E54="..","..",ROUND(FIRE0104_working!E54,0))</f>
        <v>18626</v>
      </c>
      <c r="E54" s="49">
        <f>IF(FIRE0104_working!F54="..","..",ROUND(FIRE0104_working!F54,0))</f>
        <v>15861</v>
      </c>
      <c r="F54" s="49">
        <f>IF(FIRE0104_working!G54="..","..",ROUND(FIRE0104_working!G54,0))</f>
        <v>15767</v>
      </c>
      <c r="G54" s="49">
        <f>IF(FIRE0104_working!H54="..","..",ROUND(FIRE0104_working!H54,0))</f>
        <v>14347</v>
      </c>
      <c r="H54" s="49">
        <f>IF(FIRE0104_working!I54="..","..",ROUND(FIRE0104_working!I54,0))</f>
        <v>13444</v>
      </c>
      <c r="I54" s="49">
        <f>IF(FIRE0104_working!J54="..","..",ROUND(FIRE0104_working!J54,0))</f>
        <v>13473</v>
      </c>
      <c r="J54" s="49">
        <f>IF(FIRE0104_working!K54="..","..",ROUND(FIRE0104_working!K54,0))</f>
        <v>14355</v>
      </c>
      <c r="K54" s="49">
        <f>IF(FIRE0104_working!L54="..","..",ROUND(FIRE0104_working!L54,0))</f>
        <v>14181</v>
      </c>
      <c r="L54" s="49">
        <f>IF(FIRE0104_working!M54="..","..",ROUND(FIRE0104_working!M54,0))</f>
        <v>14277</v>
      </c>
      <c r="M54" s="49">
        <f>IF(FIRE0104_working!N54="..","..",ROUND(FIRE0104_working!N54,0))</f>
        <v>14564</v>
      </c>
      <c r="N54" s="49">
        <f>IF(FIRE0104_working!O54="..","..",ROUND(FIRE0104_working!O54,0))</f>
        <v>13692</v>
      </c>
      <c r="O54" s="49">
        <f>IF(FIRE0104_working!P54="..","..",ROUND(FIRE0104_working!P54,0))</f>
        <v>14725</v>
      </c>
      <c r="P54" s="49">
        <f>IF(FIRE0104_working!Q54="..","..",ROUND(FIRE0104_working!Q54,0))</f>
        <v>14625</v>
      </c>
      <c r="Q54" s="49">
        <f>IF(FIRE0104_working!R54="..","..",ROUND(FIRE0104_working!R54,0))</f>
        <v>15511</v>
      </c>
      <c r="R54" s="49">
        <f>IF(FIRE0104_working!S54="..","..",ROUND(FIRE0104_working!S54,0))</f>
        <v>15188</v>
      </c>
      <c r="S54" s="68">
        <f>IF(FIRE0104_working!T54="..","..",ROUND(FIRE0104_working!T54,0))</f>
        <v>15439</v>
      </c>
      <c r="T54" s="69">
        <f>IF(FIRE0104_working!U54="..","..",ROUND(FIRE0104_working!U54,0))</f>
        <v>14233</v>
      </c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x14ac:dyDescent="0.2">
      <c r="A55" s="89" t="s">
        <v>102</v>
      </c>
      <c r="B55" s="45" t="s">
        <v>109</v>
      </c>
      <c r="C55" s="45" t="s">
        <v>40</v>
      </c>
      <c r="D55" s="49">
        <f>IF(FIRE0104_working!E55="..","..",ROUND(FIRE0104_working!E55,0))</f>
        <v>932</v>
      </c>
      <c r="E55" s="49">
        <f>IF(FIRE0104_working!F55="..","..",ROUND(FIRE0104_working!F55,0))</f>
        <v>757</v>
      </c>
      <c r="F55" s="49">
        <f>IF(FIRE0104_working!G55="..","..",ROUND(FIRE0104_working!G55,0))</f>
        <v>481</v>
      </c>
      <c r="G55" s="49">
        <f>IF(FIRE0104_working!H55="..","..",ROUND(FIRE0104_working!H55,0))</f>
        <v>440</v>
      </c>
      <c r="H55" s="49">
        <f>IF(FIRE0104_working!I55="..","..",ROUND(FIRE0104_working!I55,0))</f>
        <v>388</v>
      </c>
      <c r="I55" s="49">
        <f>IF(FIRE0104_working!J55="..","..",ROUND(FIRE0104_working!J55,0))</f>
        <v>422</v>
      </c>
      <c r="J55" s="49">
        <f>IF(FIRE0104_working!K55="..","..",ROUND(FIRE0104_working!K55,0))</f>
        <v>502</v>
      </c>
      <c r="K55" s="49">
        <f>IF(FIRE0104_working!L55="..","..",ROUND(FIRE0104_working!L55,0))</f>
        <v>474</v>
      </c>
      <c r="L55" s="49">
        <f>IF(FIRE0104_working!M55="..","..",ROUND(FIRE0104_working!M55,0))</f>
        <v>488</v>
      </c>
      <c r="M55" s="49">
        <f>IF(FIRE0104_working!N55="..","..",ROUND(FIRE0104_working!N55,0))</f>
        <v>526</v>
      </c>
      <c r="N55" s="49">
        <f>IF(FIRE0104_working!O55="..","..",ROUND(FIRE0104_working!O55,0))</f>
        <v>501</v>
      </c>
      <c r="O55" s="49">
        <f>IF(FIRE0104_working!P55="..","..",ROUND(FIRE0104_working!P55,0))</f>
        <v>521</v>
      </c>
      <c r="P55" s="49">
        <f>IF(FIRE0104_working!Q55="..","..",ROUND(FIRE0104_working!Q55,0))</f>
        <v>527</v>
      </c>
      <c r="Q55" s="49">
        <f>IF(FIRE0104_working!R55="..","..",ROUND(FIRE0104_working!R55,0))</f>
        <v>600</v>
      </c>
      <c r="R55" s="49">
        <f>IF(FIRE0104_working!S55="..","..",ROUND(FIRE0104_working!S55,0))</f>
        <v>628</v>
      </c>
      <c r="S55" s="68">
        <f>IF(FIRE0104_working!T55="..","..",ROUND(FIRE0104_working!T55,0))</f>
        <v>634</v>
      </c>
      <c r="T55" s="69">
        <f>IF(FIRE0104_working!U55="..","..",ROUND(FIRE0104_working!U55,0))</f>
        <v>628</v>
      </c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x14ac:dyDescent="0.2">
      <c r="A56" s="89" t="s">
        <v>102</v>
      </c>
      <c r="B56" s="45" t="s">
        <v>109</v>
      </c>
      <c r="C56" s="45" t="s">
        <v>41</v>
      </c>
      <c r="D56" s="49">
        <f>IF(FIRE0104_working!E56="..","..",ROUND(FIRE0104_working!E56,0))</f>
        <v>15446</v>
      </c>
      <c r="E56" s="49">
        <f>IF(FIRE0104_working!F56="..","..",ROUND(FIRE0104_working!F56,0))</f>
        <v>13507</v>
      </c>
      <c r="F56" s="49">
        <f>IF(FIRE0104_working!G56="..","..",ROUND(FIRE0104_working!G56,0))</f>
        <v>12596</v>
      </c>
      <c r="G56" s="49">
        <f>IF(FIRE0104_working!H56="..","..",ROUND(FIRE0104_working!H56,0))</f>
        <v>11321</v>
      </c>
      <c r="H56" s="49">
        <f>IF(FIRE0104_working!I56="..","..",ROUND(FIRE0104_working!I56,0))</f>
        <v>10754</v>
      </c>
      <c r="I56" s="49">
        <f>IF(FIRE0104_working!J56="..","..",ROUND(FIRE0104_working!J56,0))</f>
        <v>10719</v>
      </c>
      <c r="J56" s="49">
        <f>IF(FIRE0104_working!K56="..","..",ROUND(FIRE0104_working!K56,0))</f>
        <v>11396</v>
      </c>
      <c r="K56" s="49">
        <f>IF(FIRE0104_working!L56="..","..",ROUND(FIRE0104_working!L56,0))</f>
        <v>11397</v>
      </c>
      <c r="L56" s="49">
        <f>IF(FIRE0104_working!M56="..","..",ROUND(FIRE0104_working!M56,0))</f>
        <v>11583</v>
      </c>
      <c r="M56" s="49">
        <f>IF(FIRE0104_working!N56="..","..",ROUND(FIRE0104_working!N56,0))</f>
        <v>11674</v>
      </c>
      <c r="N56" s="49">
        <f>IF(FIRE0104_working!O56="..","..",ROUND(FIRE0104_working!O56,0))</f>
        <v>11119</v>
      </c>
      <c r="O56" s="49">
        <f>IF(FIRE0104_working!P56="..","..",ROUND(FIRE0104_working!P56,0))</f>
        <v>11913</v>
      </c>
      <c r="P56" s="49">
        <f>IF(FIRE0104_working!Q56="..","..",ROUND(FIRE0104_working!Q56,0))</f>
        <v>11848</v>
      </c>
      <c r="Q56" s="49">
        <f>IF(FIRE0104_working!R56="..","..",ROUND(FIRE0104_working!R56,0))</f>
        <v>12442</v>
      </c>
      <c r="R56" s="49">
        <f>IF(FIRE0104_working!S56="..","..",ROUND(FIRE0104_working!S56,0))</f>
        <v>12177</v>
      </c>
      <c r="S56" s="68">
        <f>IF(FIRE0104_working!T56="..","..",ROUND(FIRE0104_working!T56,0))</f>
        <v>12381</v>
      </c>
      <c r="T56" s="69">
        <f>IF(FIRE0104_working!U56="..","..",ROUND(FIRE0104_working!U56,0))</f>
        <v>11192</v>
      </c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x14ac:dyDescent="0.2">
      <c r="A57" s="89" t="s">
        <v>102</v>
      </c>
      <c r="B57" s="45" t="s">
        <v>109</v>
      </c>
      <c r="C57" s="45" t="s">
        <v>42</v>
      </c>
      <c r="D57" s="49">
        <f>IF(FIRE0104_working!E57="..","..",ROUND(FIRE0104_working!E57,0))</f>
        <v>1583</v>
      </c>
      <c r="E57" s="49">
        <f>IF(FIRE0104_working!F57="..","..",ROUND(FIRE0104_working!F57,0))</f>
        <v>1145</v>
      </c>
      <c r="F57" s="49">
        <f>IF(FIRE0104_working!G57="..","..",ROUND(FIRE0104_working!G57,0))</f>
        <v>483</v>
      </c>
      <c r="G57" s="49">
        <f>IF(FIRE0104_working!H57="..","..",ROUND(FIRE0104_working!H57,0))</f>
        <v>358</v>
      </c>
      <c r="H57" s="49">
        <f>IF(FIRE0104_working!I57="..","..",ROUND(FIRE0104_working!I57,0))</f>
        <v>338</v>
      </c>
      <c r="I57" s="49">
        <f>IF(FIRE0104_working!J57="..","..",ROUND(FIRE0104_working!J57,0))</f>
        <v>319</v>
      </c>
      <c r="J57" s="49">
        <f>IF(FIRE0104_working!K57="..","..",ROUND(FIRE0104_working!K57,0))</f>
        <v>333</v>
      </c>
      <c r="K57" s="49">
        <f>IF(FIRE0104_working!L57="..","..",ROUND(FIRE0104_working!L57,0))</f>
        <v>324</v>
      </c>
      <c r="L57" s="49">
        <f>IF(FIRE0104_working!M57="..","..",ROUND(FIRE0104_working!M57,0))</f>
        <v>287</v>
      </c>
      <c r="M57" s="49">
        <f>IF(FIRE0104_working!N57="..","..",ROUND(FIRE0104_working!N57,0))</f>
        <v>273</v>
      </c>
      <c r="N57" s="49">
        <f>IF(FIRE0104_working!O57="..","..",ROUND(FIRE0104_working!O57,0))</f>
        <v>222</v>
      </c>
      <c r="O57" s="49">
        <f>IF(FIRE0104_working!P57="..","..",ROUND(FIRE0104_working!P57,0))</f>
        <v>249</v>
      </c>
      <c r="P57" s="49">
        <f>IF(FIRE0104_working!Q57="..","..",ROUND(FIRE0104_working!Q57,0))</f>
        <v>246</v>
      </c>
      <c r="Q57" s="49">
        <f>IF(FIRE0104_working!R57="..","..",ROUND(FIRE0104_working!R57,0))</f>
        <v>232</v>
      </c>
      <c r="R57" s="49">
        <f>IF(FIRE0104_working!S57="..","..",ROUND(FIRE0104_working!S57,0))</f>
        <v>256</v>
      </c>
      <c r="S57" s="68">
        <f>IF(FIRE0104_working!T57="..","..",ROUND(FIRE0104_working!T57,0))</f>
        <v>266</v>
      </c>
      <c r="T57" s="69">
        <f>IF(FIRE0104_working!U57="..","..",ROUND(FIRE0104_working!U57,0))</f>
        <v>220</v>
      </c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x14ac:dyDescent="0.2">
      <c r="A58" s="89" t="s">
        <v>102</v>
      </c>
      <c r="B58" s="45" t="s">
        <v>109</v>
      </c>
      <c r="C58" s="45" t="s">
        <v>43</v>
      </c>
      <c r="D58" s="49">
        <f>IF(FIRE0104_working!E58="..","..",ROUND(FIRE0104_working!E58,0))</f>
        <v>445</v>
      </c>
      <c r="E58" s="49">
        <f>IF(FIRE0104_working!F58="..","..",ROUND(FIRE0104_working!F58,0))</f>
        <v>297</v>
      </c>
      <c r="F58" s="49">
        <f>IF(FIRE0104_working!G58="..","..",ROUND(FIRE0104_working!G58,0))</f>
        <v>184</v>
      </c>
      <c r="G58" s="49">
        <f>IF(FIRE0104_working!H58="..","..",ROUND(FIRE0104_working!H58,0))</f>
        <v>143</v>
      </c>
      <c r="H58" s="49">
        <f>IF(FIRE0104_working!I58="..","..",ROUND(FIRE0104_working!I58,0))</f>
        <v>122</v>
      </c>
      <c r="I58" s="49">
        <f>IF(FIRE0104_working!J58="..","..",ROUND(FIRE0104_working!J58,0))</f>
        <v>129</v>
      </c>
      <c r="J58" s="49">
        <f>IF(FIRE0104_working!K58="..","..",ROUND(FIRE0104_working!K58,0))</f>
        <v>125</v>
      </c>
      <c r="K58" s="49">
        <f>IF(FIRE0104_working!L58="..","..",ROUND(FIRE0104_working!L58,0))</f>
        <v>122</v>
      </c>
      <c r="L58" s="49">
        <f>IF(FIRE0104_working!M58="..","..",ROUND(FIRE0104_working!M58,0))</f>
        <v>98</v>
      </c>
      <c r="M58" s="49">
        <f>IF(FIRE0104_working!N58="..","..",ROUND(FIRE0104_working!N58,0))</f>
        <v>81</v>
      </c>
      <c r="N58" s="49">
        <f>IF(FIRE0104_working!O58="..","..",ROUND(FIRE0104_working!O58,0))</f>
        <v>72</v>
      </c>
      <c r="O58" s="49">
        <f>IF(FIRE0104_working!P58="..","..",ROUND(FIRE0104_working!P58,0))</f>
        <v>74</v>
      </c>
      <c r="P58" s="49">
        <f>IF(FIRE0104_working!Q58="..","..",ROUND(FIRE0104_working!Q58,0))</f>
        <v>73</v>
      </c>
      <c r="Q58" s="49">
        <f>IF(FIRE0104_working!R58="..","..",ROUND(FIRE0104_working!R58,0))</f>
        <v>71</v>
      </c>
      <c r="R58" s="49">
        <f>IF(FIRE0104_working!S58="..","..",ROUND(FIRE0104_working!S58,0))</f>
        <v>94</v>
      </c>
      <c r="S58" s="68">
        <f>IF(FIRE0104_working!T58="..","..",ROUND(FIRE0104_working!T58,0))</f>
        <v>95</v>
      </c>
      <c r="T58" s="69">
        <f>IF(FIRE0104_working!U58="..","..",ROUND(FIRE0104_working!U58,0))</f>
        <v>65</v>
      </c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x14ac:dyDescent="0.2">
      <c r="A59" s="89" t="s">
        <v>102</v>
      </c>
      <c r="B59" s="45" t="s">
        <v>109</v>
      </c>
      <c r="C59" s="45" t="s">
        <v>44</v>
      </c>
      <c r="D59" s="49">
        <f>IF(FIRE0104_working!E59="..","..",ROUND(FIRE0104_working!E59,0))</f>
        <v>220</v>
      </c>
      <c r="E59" s="49">
        <f>IF(FIRE0104_working!F59="..","..",ROUND(FIRE0104_working!F59,0))</f>
        <v>155</v>
      </c>
      <c r="F59" s="49">
        <f>IF(FIRE0104_working!G59="..","..",ROUND(FIRE0104_working!G59,0))</f>
        <v>65</v>
      </c>
      <c r="G59" s="49">
        <f>IF(FIRE0104_working!H59="..","..",ROUND(FIRE0104_working!H59,0))</f>
        <v>38</v>
      </c>
      <c r="H59" s="49">
        <f>IF(FIRE0104_working!I59="..","..",ROUND(FIRE0104_working!I59,0))</f>
        <v>36</v>
      </c>
      <c r="I59" s="49">
        <f>IF(FIRE0104_working!J59="..","..",ROUND(FIRE0104_working!J59,0))</f>
        <v>24</v>
      </c>
      <c r="J59" s="49">
        <f>IF(FIRE0104_working!K59="..","..",ROUND(FIRE0104_working!K59,0))</f>
        <v>52</v>
      </c>
      <c r="K59" s="49">
        <f>IF(FIRE0104_working!L59="..","..",ROUND(FIRE0104_working!L59,0))</f>
        <v>32</v>
      </c>
      <c r="L59" s="49">
        <f>IF(FIRE0104_working!M59="..","..",ROUND(FIRE0104_working!M59,0))</f>
        <v>47</v>
      </c>
      <c r="M59" s="49">
        <f>IF(FIRE0104_working!N59="..","..",ROUND(FIRE0104_working!N59,0))</f>
        <v>25</v>
      </c>
      <c r="N59" s="49">
        <f>IF(FIRE0104_working!O59="..","..",ROUND(FIRE0104_working!O59,0))</f>
        <v>31</v>
      </c>
      <c r="O59" s="49">
        <f>IF(FIRE0104_working!P59="..","..",ROUND(FIRE0104_working!P59,0))</f>
        <v>25</v>
      </c>
      <c r="P59" s="49">
        <f>IF(FIRE0104_working!Q59="..","..",ROUND(FIRE0104_working!Q59,0))</f>
        <v>40</v>
      </c>
      <c r="Q59" s="49">
        <f>IF(FIRE0104_working!R59="..","..",ROUND(FIRE0104_working!R59,0))</f>
        <v>24</v>
      </c>
      <c r="R59" s="49">
        <f>IF(FIRE0104_working!S59="..","..",ROUND(FIRE0104_working!S59,0))</f>
        <v>35</v>
      </c>
      <c r="S59" s="68">
        <f>IF(FIRE0104_working!T59="..","..",ROUND(FIRE0104_working!T59,0))</f>
        <v>35</v>
      </c>
      <c r="T59" s="69">
        <f>IF(FIRE0104_working!U59="..","..",ROUND(FIRE0104_working!U59,0))</f>
        <v>24</v>
      </c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x14ac:dyDescent="0.2">
      <c r="A60" s="89" t="s">
        <v>102</v>
      </c>
      <c r="B60" s="45" t="s">
        <v>109</v>
      </c>
      <c r="C60" s="45" t="s">
        <v>79</v>
      </c>
      <c r="D60" s="49" t="str">
        <f>IF(FIRE0104_working!E60="..","..",ROUND(FIRE0104_working!E60,0))</f>
        <v>..</v>
      </c>
      <c r="E60" s="49" t="str">
        <f>IF(FIRE0104_working!F60="..","..",ROUND(FIRE0104_working!F60,0))</f>
        <v>..</v>
      </c>
      <c r="F60" s="49">
        <f>IF(FIRE0104_working!G60="..","..",ROUND(FIRE0104_working!G60,0))</f>
        <v>698</v>
      </c>
      <c r="G60" s="49">
        <f>IF(FIRE0104_working!H60="..","..",ROUND(FIRE0104_working!H60,0))</f>
        <v>686</v>
      </c>
      <c r="H60" s="49">
        <f>IF(FIRE0104_working!I60="..","..",ROUND(FIRE0104_working!I60,0))</f>
        <v>607</v>
      </c>
      <c r="I60" s="49">
        <f>IF(FIRE0104_working!J60="..","..",ROUND(FIRE0104_working!J60,0))</f>
        <v>584</v>
      </c>
      <c r="J60" s="49">
        <f>IF(FIRE0104_working!K60="..","..",ROUND(FIRE0104_working!K60,0))</f>
        <v>609</v>
      </c>
      <c r="K60" s="49">
        <f>IF(FIRE0104_working!L60="..","..",ROUND(FIRE0104_working!L60,0))</f>
        <v>596</v>
      </c>
      <c r="L60" s="49">
        <f>IF(FIRE0104_working!M60="..","..",ROUND(FIRE0104_working!M60,0))</f>
        <v>582</v>
      </c>
      <c r="M60" s="49">
        <f>IF(FIRE0104_working!N60="..","..",ROUND(FIRE0104_working!N60,0))</f>
        <v>687</v>
      </c>
      <c r="N60" s="49">
        <f>IF(FIRE0104_working!O60="..","..",ROUND(FIRE0104_working!O60,0))</f>
        <v>615</v>
      </c>
      <c r="O60" s="49">
        <f>IF(FIRE0104_working!P60="..","..",ROUND(FIRE0104_working!P60,0))</f>
        <v>685</v>
      </c>
      <c r="P60" s="49">
        <f>IF(FIRE0104_working!Q60="..","..",ROUND(FIRE0104_working!Q60,0))</f>
        <v>708</v>
      </c>
      <c r="Q60" s="49">
        <f>IF(FIRE0104_working!R60="..","..",ROUND(FIRE0104_working!R60,0))</f>
        <v>812</v>
      </c>
      <c r="R60" s="49">
        <f>IF(FIRE0104_working!S60="..","..",ROUND(FIRE0104_working!S60,0))</f>
        <v>730</v>
      </c>
      <c r="S60" s="68">
        <f>IF(FIRE0104_working!T60="..","..",ROUND(FIRE0104_working!T60,0))</f>
        <v>755</v>
      </c>
      <c r="T60" s="69">
        <f>IF(FIRE0104_working!U60="..","..",ROUND(FIRE0104_working!U60,0))</f>
        <v>728</v>
      </c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x14ac:dyDescent="0.2">
      <c r="A61" s="89" t="s">
        <v>102</v>
      </c>
      <c r="B61" s="45" t="s">
        <v>109</v>
      </c>
      <c r="C61" s="45" t="s">
        <v>64</v>
      </c>
      <c r="D61" s="49" t="str">
        <f>IF(FIRE0104_working!E61="..","..",ROUND(FIRE0104_working!E61,0))</f>
        <v>..</v>
      </c>
      <c r="E61" s="49" t="str">
        <f>IF(FIRE0104_working!F61="..","..",ROUND(FIRE0104_working!F61,0))</f>
        <v>..</v>
      </c>
      <c r="F61" s="49">
        <f>IF(FIRE0104_working!G61="..","..",ROUND(FIRE0104_working!G61,0))</f>
        <v>1260</v>
      </c>
      <c r="G61" s="49">
        <f>IF(FIRE0104_working!H61="..","..",ROUND(FIRE0104_working!H61,0))</f>
        <v>1361</v>
      </c>
      <c r="H61" s="49">
        <f>IF(FIRE0104_working!I61="..","..",ROUND(FIRE0104_working!I61,0))</f>
        <v>1199</v>
      </c>
      <c r="I61" s="49">
        <f>IF(FIRE0104_working!J61="..","..",ROUND(FIRE0104_working!J61,0))</f>
        <v>1276</v>
      </c>
      <c r="J61" s="49">
        <f>IF(FIRE0104_working!K61="..","..",ROUND(FIRE0104_working!K61,0))</f>
        <v>1338</v>
      </c>
      <c r="K61" s="49">
        <f>IF(FIRE0104_working!L61="..","..",ROUND(FIRE0104_working!L61,0))</f>
        <v>1236</v>
      </c>
      <c r="L61" s="49">
        <f>IF(FIRE0104_working!M61="..","..",ROUND(FIRE0104_working!M61,0))</f>
        <v>1192</v>
      </c>
      <c r="M61" s="49">
        <f>IF(FIRE0104_working!N61="..","..",ROUND(FIRE0104_working!N61,0))</f>
        <v>1298</v>
      </c>
      <c r="N61" s="49">
        <f>IF(FIRE0104_working!O61="..","..",ROUND(FIRE0104_working!O61,0))</f>
        <v>1132</v>
      </c>
      <c r="O61" s="49">
        <f>IF(FIRE0104_working!P61="..","..",ROUND(FIRE0104_working!P61,0))</f>
        <v>1258</v>
      </c>
      <c r="P61" s="49">
        <f>IF(FIRE0104_working!Q61="..","..",ROUND(FIRE0104_working!Q61,0))</f>
        <v>1183</v>
      </c>
      <c r="Q61" s="49">
        <f>IF(FIRE0104_working!R61="..","..",ROUND(FIRE0104_working!R61,0))</f>
        <v>1330</v>
      </c>
      <c r="R61" s="49">
        <f>IF(FIRE0104_working!S61="..","..",ROUND(FIRE0104_working!S61,0))</f>
        <v>1268</v>
      </c>
      <c r="S61" s="68">
        <f>IF(FIRE0104_working!T61="..","..",ROUND(FIRE0104_working!T61,0))</f>
        <v>1273</v>
      </c>
      <c r="T61" s="69">
        <f>IF(FIRE0104_working!U61="..","..",ROUND(FIRE0104_working!U61,0))</f>
        <v>1376</v>
      </c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x14ac:dyDescent="0.2">
      <c r="A62" s="89" t="s">
        <v>102</v>
      </c>
      <c r="B62" s="45" t="s">
        <v>110</v>
      </c>
      <c r="C62" s="45" t="s">
        <v>97</v>
      </c>
      <c r="D62" s="49">
        <f>IF(FIRE0104_working!E62="..","..",ROUND(FIRE0104_working!E62,0))</f>
        <v>32021</v>
      </c>
      <c r="E62" s="49">
        <f>IF(FIRE0104_working!F62="..","..",ROUND(FIRE0104_working!F62,0))</f>
        <v>28487</v>
      </c>
      <c r="F62" s="49">
        <f>IF(FIRE0104_working!G62="..","..",ROUND(FIRE0104_working!G62,0))</f>
        <v>26432</v>
      </c>
      <c r="G62" s="49">
        <f>IF(FIRE0104_working!H62="..","..",ROUND(FIRE0104_working!H62,0))</f>
        <v>23581</v>
      </c>
      <c r="H62" s="49">
        <f>IF(FIRE0104_working!I62="..","..",ROUND(FIRE0104_working!I62,0))</f>
        <v>21880</v>
      </c>
      <c r="I62" s="49">
        <f>IF(FIRE0104_working!J62="..","..",ROUND(FIRE0104_working!J62,0))</f>
        <v>20483</v>
      </c>
      <c r="J62" s="49">
        <f>IF(FIRE0104_working!K62="..","..",ROUND(FIRE0104_working!K62,0))</f>
        <v>21119</v>
      </c>
      <c r="K62" s="49">
        <f>IF(FIRE0104_working!L62="..","..",ROUND(FIRE0104_working!L62,0))</f>
        <v>19940</v>
      </c>
      <c r="L62" s="49">
        <f>IF(FIRE0104_working!M62="..","..",ROUND(FIRE0104_working!M62,0))</f>
        <v>19365</v>
      </c>
      <c r="M62" s="49">
        <f>IF(FIRE0104_working!N62="..","..",ROUND(FIRE0104_working!N62,0))</f>
        <v>18972</v>
      </c>
      <c r="N62" s="49">
        <f>IF(FIRE0104_working!O62="..","..",ROUND(FIRE0104_working!O62,0))</f>
        <v>15590</v>
      </c>
      <c r="O62" s="49">
        <f>IF(FIRE0104_working!P62="..","..",ROUND(FIRE0104_working!P62,0))</f>
        <v>18551</v>
      </c>
      <c r="P62" s="49">
        <f>IF(FIRE0104_working!Q62="..","..",ROUND(FIRE0104_working!Q62,0))</f>
        <v>18239</v>
      </c>
      <c r="Q62" s="49">
        <f>IF(FIRE0104_working!R62="..","..",ROUND(FIRE0104_working!R62,0))</f>
        <v>19095</v>
      </c>
      <c r="R62" s="49">
        <f>IF(FIRE0104_working!S62="..","..",ROUND(FIRE0104_working!S62,0))</f>
        <v>17956</v>
      </c>
      <c r="S62" s="68">
        <f>IF(FIRE0104_working!T62="..","..",ROUND(FIRE0104_working!T62,0))</f>
        <v>18463</v>
      </c>
      <c r="T62" s="69">
        <f>IF(FIRE0104_working!U62="..","..",ROUND(FIRE0104_working!U62,0))</f>
        <v>16332</v>
      </c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x14ac:dyDescent="0.2">
      <c r="A63" s="89" t="s">
        <v>102</v>
      </c>
      <c r="B63" s="45" t="s">
        <v>110</v>
      </c>
      <c r="C63" s="45" t="s">
        <v>45</v>
      </c>
      <c r="D63" s="49">
        <f>IF(FIRE0104_working!E63="..","..",ROUND(FIRE0104_working!E63,0))</f>
        <v>1953</v>
      </c>
      <c r="E63" s="49">
        <f>IF(FIRE0104_working!F63="..","..",ROUND(FIRE0104_working!F63,0))</f>
        <v>1577</v>
      </c>
      <c r="F63" s="49">
        <f>IF(FIRE0104_working!G63="..","..",ROUND(FIRE0104_working!G63,0))</f>
        <v>1410</v>
      </c>
      <c r="G63" s="49">
        <f>IF(FIRE0104_working!H63="..","..",ROUND(FIRE0104_working!H63,0))</f>
        <v>1353</v>
      </c>
      <c r="H63" s="49">
        <f>IF(FIRE0104_working!I63="..","..",ROUND(FIRE0104_working!I63,0))</f>
        <v>1355</v>
      </c>
      <c r="I63" s="49">
        <f>IF(FIRE0104_working!J63="..","..",ROUND(FIRE0104_working!J63,0))</f>
        <v>1114</v>
      </c>
      <c r="J63" s="49">
        <f>IF(FIRE0104_working!K63="..","..",ROUND(FIRE0104_working!K63,0))</f>
        <v>1250</v>
      </c>
      <c r="K63" s="49">
        <f>IF(FIRE0104_working!L63="..","..",ROUND(FIRE0104_working!L63,0))</f>
        <v>1085</v>
      </c>
      <c r="L63" s="49">
        <f>IF(FIRE0104_working!M63="..","..",ROUND(FIRE0104_working!M63,0))</f>
        <v>1203</v>
      </c>
      <c r="M63" s="49">
        <f>IF(FIRE0104_working!N63="..","..",ROUND(FIRE0104_working!N63,0))</f>
        <v>1248</v>
      </c>
      <c r="N63" s="49">
        <f>IF(FIRE0104_working!O63="..","..",ROUND(FIRE0104_working!O63,0))</f>
        <v>1060</v>
      </c>
      <c r="O63" s="49">
        <f>IF(FIRE0104_working!P63="..","..",ROUND(FIRE0104_working!P63,0))</f>
        <v>1213</v>
      </c>
      <c r="P63" s="49">
        <f>IF(FIRE0104_working!Q63="..","..",ROUND(FIRE0104_working!Q63,0))</f>
        <v>1058</v>
      </c>
      <c r="Q63" s="49">
        <f>IF(FIRE0104_working!R63="..","..",ROUND(FIRE0104_working!R63,0))</f>
        <v>1207</v>
      </c>
      <c r="R63" s="49">
        <f>IF(FIRE0104_working!S63="..","..",ROUND(FIRE0104_working!S63,0))</f>
        <v>1104</v>
      </c>
      <c r="S63" s="68">
        <f>IF(FIRE0104_working!T63="..","..",ROUND(FIRE0104_working!T63,0))</f>
        <v>1109</v>
      </c>
      <c r="T63" s="69">
        <f>IF(FIRE0104_working!U63="..","..",ROUND(FIRE0104_working!U63,0))</f>
        <v>983</v>
      </c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x14ac:dyDescent="0.2">
      <c r="A64" s="89" t="s">
        <v>102</v>
      </c>
      <c r="B64" s="45" t="s">
        <v>110</v>
      </c>
      <c r="C64" s="45" t="s">
        <v>46</v>
      </c>
      <c r="D64" s="49">
        <f>IF(FIRE0104_working!E64="..","..",ROUND(FIRE0104_working!E64,0))</f>
        <v>7214</v>
      </c>
      <c r="E64" s="49">
        <f>IF(FIRE0104_working!F64="..","..",ROUND(FIRE0104_working!F64,0))</f>
        <v>6567</v>
      </c>
      <c r="F64" s="49">
        <f>IF(FIRE0104_working!G64="..","..",ROUND(FIRE0104_working!G64,0))</f>
        <v>5759</v>
      </c>
      <c r="G64" s="49">
        <f>IF(FIRE0104_working!H64="..","..",ROUND(FIRE0104_working!H64,0))</f>
        <v>4935</v>
      </c>
      <c r="H64" s="49">
        <f>IF(FIRE0104_working!I64="..","..",ROUND(FIRE0104_working!I64,0))</f>
        <v>4310</v>
      </c>
      <c r="I64" s="49">
        <f>IF(FIRE0104_working!J64="..","..",ROUND(FIRE0104_working!J64,0))</f>
        <v>4237</v>
      </c>
      <c r="J64" s="49">
        <f>IF(FIRE0104_working!K64="..","..",ROUND(FIRE0104_working!K64,0))</f>
        <v>4298</v>
      </c>
      <c r="K64" s="49">
        <f>IF(FIRE0104_working!L64="..","..",ROUND(FIRE0104_working!L64,0))</f>
        <v>4065</v>
      </c>
      <c r="L64" s="49">
        <f>IF(FIRE0104_working!M64="..","..",ROUND(FIRE0104_working!M64,0))</f>
        <v>3955</v>
      </c>
      <c r="M64" s="49">
        <f>IF(FIRE0104_working!N64="..","..",ROUND(FIRE0104_working!N64,0))</f>
        <v>4050</v>
      </c>
      <c r="N64" s="49">
        <f>IF(FIRE0104_working!O64="..","..",ROUND(FIRE0104_working!O64,0))</f>
        <v>3149</v>
      </c>
      <c r="O64" s="49">
        <f>IF(FIRE0104_working!P64="..","..",ROUND(FIRE0104_working!P64,0))</f>
        <v>3753</v>
      </c>
      <c r="P64" s="49">
        <f>IF(FIRE0104_working!Q64="..","..",ROUND(FIRE0104_working!Q64,0))</f>
        <v>4228</v>
      </c>
      <c r="Q64" s="49">
        <f>IF(FIRE0104_working!R64="..","..",ROUND(FIRE0104_working!R64,0))</f>
        <v>4240</v>
      </c>
      <c r="R64" s="49">
        <f>IF(FIRE0104_working!S64="..","..",ROUND(FIRE0104_working!S64,0))</f>
        <v>4106</v>
      </c>
      <c r="S64" s="68">
        <f>IF(FIRE0104_working!T64="..","..",ROUND(FIRE0104_working!T64,0))</f>
        <v>4143</v>
      </c>
      <c r="T64" s="69">
        <f>IF(FIRE0104_working!U64="..","..",ROUND(FIRE0104_working!U64,0))</f>
        <v>3703</v>
      </c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x14ac:dyDescent="0.2">
      <c r="A65" s="89" t="s">
        <v>102</v>
      </c>
      <c r="B65" s="45" t="s">
        <v>110</v>
      </c>
      <c r="C65" s="45" t="s">
        <v>47</v>
      </c>
      <c r="D65" s="49">
        <f>IF(FIRE0104_working!E65="..","..",ROUND(FIRE0104_working!E65,0))</f>
        <v>5230</v>
      </c>
      <c r="E65" s="49">
        <f>IF(FIRE0104_working!F65="..","..",ROUND(FIRE0104_working!F65,0))</f>
        <v>4671</v>
      </c>
      <c r="F65" s="49">
        <f>IF(FIRE0104_working!G65="..","..",ROUND(FIRE0104_working!G65,0))</f>
        <v>3845</v>
      </c>
      <c r="G65" s="49">
        <f>IF(FIRE0104_working!H65="..","..",ROUND(FIRE0104_working!H65,0))</f>
        <v>3347</v>
      </c>
      <c r="H65" s="49">
        <f>IF(FIRE0104_working!I65="..","..",ROUND(FIRE0104_working!I65,0))</f>
        <v>3058</v>
      </c>
      <c r="I65" s="49">
        <f>IF(FIRE0104_working!J65="..","..",ROUND(FIRE0104_working!J65,0))</f>
        <v>2845</v>
      </c>
      <c r="J65" s="49">
        <f>IF(FIRE0104_working!K65="..","..",ROUND(FIRE0104_working!K65,0))</f>
        <v>3127</v>
      </c>
      <c r="K65" s="49">
        <f>IF(FIRE0104_working!L65="..","..",ROUND(FIRE0104_working!L65,0))</f>
        <v>3023</v>
      </c>
      <c r="L65" s="49">
        <f>IF(FIRE0104_working!M65="..","..",ROUND(FIRE0104_working!M65,0))</f>
        <v>2912</v>
      </c>
      <c r="M65" s="49">
        <f>IF(FIRE0104_working!N65="..","..",ROUND(FIRE0104_working!N65,0))</f>
        <v>2854</v>
      </c>
      <c r="N65" s="49">
        <f>IF(FIRE0104_working!O65="..","..",ROUND(FIRE0104_working!O65,0))</f>
        <v>2140</v>
      </c>
      <c r="O65" s="49">
        <f>IF(FIRE0104_working!P65="..","..",ROUND(FIRE0104_working!P65,0))</f>
        <v>2496</v>
      </c>
      <c r="P65" s="49">
        <f>IF(FIRE0104_working!Q65="..","..",ROUND(FIRE0104_working!Q65,0))</f>
        <v>2531</v>
      </c>
      <c r="Q65" s="49">
        <f>IF(FIRE0104_working!R65="..","..",ROUND(FIRE0104_working!R65,0))</f>
        <v>2615</v>
      </c>
      <c r="R65" s="49">
        <f>IF(FIRE0104_working!S65="..","..",ROUND(FIRE0104_working!S65,0))</f>
        <v>2344</v>
      </c>
      <c r="S65" s="68">
        <f>IF(FIRE0104_working!T65="..","..",ROUND(FIRE0104_working!T65,0))</f>
        <v>2472</v>
      </c>
      <c r="T65" s="69">
        <f>IF(FIRE0104_working!U65="..","..",ROUND(FIRE0104_working!U65,0))</f>
        <v>2400</v>
      </c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x14ac:dyDescent="0.2">
      <c r="A66" s="89" t="s">
        <v>102</v>
      </c>
      <c r="B66" s="45" t="s">
        <v>110</v>
      </c>
      <c r="C66" s="45" t="s">
        <v>48</v>
      </c>
      <c r="D66" s="49">
        <f>IF(FIRE0104_working!E66="..","..",ROUND(FIRE0104_working!E66,0))</f>
        <v>16705</v>
      </c>
      <c r="E66" s="49">
        <f>IF(FIRE0104_working!F66="..","..",ROUND(FIRE0104_working!F66,0))</f>
        <v>14709</v>
      </c>
      <c r="F66" s="49">
        <f>IF(FIRE0104_working!G66="..","..",ROUND(FIRE0104_working!G66,0))</f>
        <v>13274</v>
      </c>
      <c r="G66" s="49">
        <f>IF(FIRE0104_working!H66="..","..",ROUND(FIRE0104_working!H66,0))</f>
        <v>11825</v>
      </c>
      <c r="H66" s="49">
        <f>IF(FIRE0104_working!I66="..","..",ROUND(FIRE0104_working!I66,0))</f>
        <v>11234</v>
      </c>
      <c r="I66" s="49">
        <f>IF(FIRE0104_working!J66="..","..",ROUND(FIRE0104_working!J66,0))</f>
        <v>10546</v>
      </c>
      <c r="J66" s="49">
        <f>IF(FIRE0104_working!K66="..","..",ROUND(FIRE0104_working!K66,0))</f>
        <v>10654</v>
      </c>
      <c r="K66" s="49">
        <f>IF(FIRE0104_working!L66="..","..",ROUND(FIRE0104_working!L66,0))</f>
        <v>10103</v>
      </c>
      <c r="L66" s="49">
        <f>IF(FIRE0104_working!M66="..","..",ROUND(FIRE0104_working!M66,0))</f>
        <v>9624</v>
      </c>
      <c r="M66" s="49">
        <f>IF(FIRE0104_working!N66="..","..",ROUND(FIRE0104_working!N66,0))</f>
        <v>9342</v>
      </c>
      <c r="N66" s="49">
        <f>IF(FIRE0104_working!O66="..","..",ROUND(FIRE0104_working!O66,0))</f>
        <v>8051</v>
      </c>
      <c r="O66" s="49">
        <f>IF(FIRE0104_working!P66="..","..",ROUND(FIRE0104_working!P66,0))</f>
        <v>9679</v>
      </c>
      <c r="P66" s="49">
        <f>IF(FIRE0104_working!Q66="..","..",ROUND(FIRE0104_working!Q66,0))</f>
        <v>8981</v>
      </c>
      <c r="Q66" s="49">
        <f>IF(FIRE0104_working!R66="..","..",ROUND(FIRE0104_working!R66,0))</f>
        <v>9549</v>
      </c>
      <c r="R66" s="49">
        <f>IF(FIRE0104_working!S66="..","..",ROUND(FIRE0104_working!S66,0))</f>
        <v>8949</v>
      </c>
      <c r="S66" s="68">
        <f>IF(FIRE0104_working!T66="..","..",ROUND(FIRE0104_working!T66,0))</f>
        <v>9267</v>
      </c>
      <c r="T66" s="69">
        <f>IF(FIRE0104_working!U66="..","..",ROUND(FIRE0104_working!U66,0))</f>
        <v>7886</v>
      </c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x14ac:dyDescent="0.2">
      <c r="A67" s="89" t="s">
        <v>102</v>
      </c>
      <c r="B67" s="45" t="s">
        <v>110</v>
      </c>
      <c r="C67" s="45" t="s">
        <v>49</v>
      </c>
      <c r="D67" s="49">
        <f>IF(FIRE0104_working!E67="..","..",ROUND(FIRE0104_working!E67,0))</f>
        <v>919</v>
      </c>
      <c r="E67" s="49">
        <f>IF(FIRE0104_working!F67="..","..",ROUND(FIRE0104_working!F67,0))</f>
        <v>963</v>
      </c>
      <c r="F67" s="49">
        <f>IF(FIRE0104_working!G67="..","..",ROUND(FIRE0104_working!G67,0))</f>
        <v>685</v>
      </c>
      <c r="G67" s="49">
        <f>IF(FIRE0104_working!H67="..","..",ROUND(FIRE0104_working!H67,0))</f>
        <v>660</v>
      </c>
      <c r="H67" s="49">
        <f>IF(FIRE0104_working!I67="..","..",ROUND(FIRE0104_working!I67,0))</f>
        <v>661</v>
      </c>
      <c r="I67" s="49">
        <f>IF(FIRE0104_working!J67="..","..",ROUND(FIRE0104_working!J67,0))</f>
        <v>539</v>
      </c>
      <c r="J67" s="49">
        <f>IF(FIRE0104_working!K67="..","..",ROUND(FIRE0104_working!K67,0))</f>
        <v>524</v>
      </c>
      <c r="K67" s="49">
        <f>IF(FIRE0104_working!L67="..","..",ROUND(FIRE0104_working!L67,0))</f>
        <v>515</v>
      </c>
      <c r="L67" s="49">
        <f>IF(FIRE0104_working!M67="..","..",ROUND(FIRE0104_working!M67,0))</f>
        <v>520</v>
      </c>
      <c r="M67" s="49">
        <f>IF(FIRE0104_working!N67="..","..",ROUND(FIRE0104_working!N67,0))</f>
        <v>476</v>
      </c>
      <c r="N67" s="49">
        <f>IF(FIRE0104_working!O67="..","..",ROUND(FIRE0104_working!O67,0))</f>
        <v>508</v>
      </c>
      <c r="O67" s="49">
        <f>IF(FIRE0104_working!P67="..","..",ROUND(FIRE0104_working!P67,0))</f>
        <v>548</v>
      </c>
      <c r="P67" s="49">
        <f>IF(FIRE0104_working!Q67="..","..",ROUND(FIRE0104_working!Q67,0))</f>
        <v>574</v>
      </c>
      <c r="Q67" s="49">
        <f>IF(FIRE0104_working!R67="..","..",ROUND(FIRE0104_working!R67,0))</f>
        <v>595</v>
      </c>
      <c r="R67" s="49">
        <f>IF(FIRE0104_working!S67="..","..",ROUND(FIRE0104_working!S67,0))</f>
        <v>594</v>
      </c>
      <c r="S67" s="68">
        <f>IF(FIRE0104_working!T67="..","..",ROUND(FIRE0104_working!T67,0))</f>
        <v>610</v>
      </c>
      <c r="T67" s="69">
        <f>IF(FIRE0104_working!U67="..","..",ROUND(FIRE0104_working!U67,0))</f>
        <v>529</v>
      </c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x14ac:dyDescent="0.2">
      <c r="A68" s="89" t="s">
        <v>102</v>
      </c>
      <c r="B68" s="45" t="s">
        <v>110</v>
      </c>
      <c r="C68" s="45" t="s">
        <v>64</v>
      </c>
      <c r="D68" s="49" t="str">
        <f>IF(FIRE0104_working!E68="..","..",ROUND(FIRE0104_working!E68,0))</f>
        <v>..</v>
      </c>
      <c r="E68" s="49" t="str">
        <f>IF(FIRE0104_working!F68="..","..",ROUND(FIRE0104_working!F68,0))</f>
        <v>..</v>
      </c>
      <c r="F68" s="49">
        <f>IF(FIRE0104_working!G68="..","..",ROUND(FIRE0104_working!G68,0))</f>
        <v>1459</v>
      </c>
      <c r="G68" s="49">
        <f>IF(FIRE0104_working!H68="..","..",ROUND(FIRE0104_working!H68,0))</f>
        <v>1461</v>
      </c>
      <c r="H68" s="49">
        <f>IF(FIRE0104_working!I68="..","..",ROUND(FIRE0104_working!I68,0))</f>
        <v>1262</v>
      </c>
      <c r="I68" s="49">
        <f>IF(FIRE0104_working!J68="..","..",ROUND(FIRE0104_working!J68,0))</f>
        <v>1202</v>
      </c>
      <c r="J68" s="49">
        <f>IF(FIRE0104_working!K68="..","..",ROUND(FIRE0104_working!K68,0))</f>
        <v>1266</v>
      </c>
      <c r="K68" s="49">
        <f>IF(FIRE0104_working!L68="..","..",ROUND(FIRE0104_working!L68,0))</f>
        <v>1149</v>
      </c>
      <c r="L68" s="49">
        <f>IF(FIRE0104_working!M68="..","..",ROUND(FIRE0104_working!M68,0))</f>
        <v>1151</v>
      </c>
      <c r="M68" s="49">
        <f>IF(FIRE0104_working!N68="..","..",ROUND(FIRE0104_working!N68,0))</f>
        <v>1002</v>
      </c>
      <c r="N68" s="49">
        <f>IF(FIRE0104_working!O68="..","..",ROUND(FIRE0104_working!O68,0))</f>
        <v>682</v>
      </c>
      <c r="O68" s="49">
        <f>IF(FIRE0104_working!P68="..","..",ROUND(FIRE0104_working!P68,0))</f>
        <v>862</v>
      </c>
      <c r="P68" s="49">
        <f>IF(FIRE0104_working!Q68="..","..",ROUND(FIRE0104_working!Q68,0))</f>
        <v>867</v>
      </c>
      <c r="Q68" s="49">
        <f>IF(FIRE0104_working!R68="..","..",ROUND(FIRE0104_working!R68,0))</f>
        <v>889</v>
      </c>
      <c r="R68" s="49">
        <f>IF(FIRE0104_working!S68="..","..",ROUND(FIRE0104_working!S68,0))</f>
        <v>859</v>
      </c>
      <c r="S68" s="68">
        <f>IF(FIRE0104_working!T68="..","..",ROUND(FIRE0104_working!T68,0))</f>
        <v>862</v>
      </c>
      <c r="T68" s="69">
        <f>IF(FIRE0104_working!U68="..","..",ROUND(FIRE0104_working!U68,0))</f>
        <v>831</v>
      </c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x14ac:dyDescent="0.2">
      <c r="A69" s="89" t="s">
        <v>102</v>
      </c>
      <c r="B69" s="45" t="s">
        <v>111</v>
      </c>
      <c r="C69" s="45" t="s">
        <v>97</v>
      </c>
      <c r="D69" s="49">
        <f>IF(FIRE0104_working!E69="..","..",ROUND(FIRE0104_working!E69,0))</f>
        <v>2772</v>
      </c>
      <c r="E69" s="49">
        <f>IF(FIRE0104_working!F69="..","..",ROUND(FIRE0104_working!F69,0))</f>
        <v>2181</v>
      </c>
      <c r="F69" s="49">
        <f>IF(FIRE0104_working!G69="..","..",ROUND(FIRE0104_working!G69,0))</f>
        <v>2901</v>
      </c>
      <c r="G69" s="49">
        <f>IF(FIRE0104_working!H69="..","..",ROUND(FIRE0104_working!H69,0))</f>
        <v>2910</v>
      </c>
      <c r="H69" s="49">
        <f>IF(FIRE0104_working!I69="..","..",ROUND(FIRE0104_working!I69,0))</f>
        <v>2523</v>
      </c>
      <c r="I69" s="49">
        <f>IF(FIRE0104_working!J69="..","..",ROUND(FIRE0104_working!J69,0))</f>
        <v>2204</v>
      </c>
      <c r="J69" s="49">
        <f>IF(FIRE0104_working!K69="..","..",ROUND(FIRE0104_working!K69,0))</f>
        <v>2274</v>
      </c>
      <c r="K69" s="49">
        <f>IF(FIRE0104_working!L69="..","..",ROUND(FIRE0104_working!L69,0))</f>
        <v>2160</v>
      </c>
      <c r="L69" s="49">
        <f>IF(FIRE0104_working!M69="..","..",ROUND(FIRE0104_working!M69,0))</f>
        <v>2034</v>
      </c>
      <c r="M69" s="49">
        <f>IF(FIRE0104_working!N69="..","..",ROUND(FIRE0104_working!N69,0))</f>
        <v>2020</v>
      </c>
      <c r="N69" s="49">
        <f>IF(FIRE0104_working!O69="..","..",ROUND(FIRE0104_working!O69,0))</f>
        <v>1681</v>
      </c>
      <c r="O69" s="49">
        <f>IF(FIRE0104_working!P69="..","..",ROUND(FIRE0104_working!P69,0))</f>
        <v>1859</v>
      </c>
      <c r="P69" s="49">
        <f>IF(FIRE0104_working!Q69="..","..",ROUND(FIRE0104_working!Q69,0))</f>
        <v>1707</v>
      </c>
      <c r="Q69" s="49">
        <f>IF(FIRE0104_working!R69="..","..",ROUND(FIRE0104_working!R69,0))</f>
        <v>1794</v>
      </c>
      <c r="R69" s="49">
        <f>IF(FIRE0104_working!S69="..","..",ROUND(FIRE0104_working!S69,0))</f>
        <v>1693</v>
      </c>
      <c r="S69" s="68">
        <f>IF(FIRE0104_working!T69="..","..",ROUND(FIRE0104_working!T69,0))</f>
        <v>1713</v>
      </c>
      <c r="T69" s="69">
        <f>IF(FIRE0104_working!U69="..","..",ROUND(FIRE0104_working!U69,0))</f>
        <v>1370</v>
      </c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x14ac:dyDescent="0.2">
      <c r="A70" s="89" t="s">
        <v>102</v>
      </c>
      <c r="B70" s="45" t="s">
        <v>111</v>
      </c>
      <c r="C70" s="45" t="s">
        <v>50</v>
      </c>
      <c r="D70" s="49">
        <f>IF(FIRE0104_working!E70="..","..",ROUND(FIRE0104_working!E70,0))</f>
        <v>1798</v>
      </c>
      <c r="E70" s="49">
        <f>IF(FIRE0104_working!F70="..","..",ROUND(FIRE0104_working!F70,0))</f>
        <v>1392</v>
      </c>
      <c r="F70" s="49">
        <f>IF(FIRE0104_working!G70="..","..",ROUND(FIRE0104_working!G70,0))</f>
        <v>1037</v>
      </c>
      <c r="G70" s="49">
        <f>IF(FIRE0104_working!H70="..","..",ROUND(FIRE0104_working!H70,0))</f>
        <v>1106</v>
      </c>
      <c r="H70" s="49">
        <f>IF(FIRE0104_working!I70="..","..",ROUND(FIRE0104_working!I70,0))</f>
        <v>907</v>
      </c>
      <c r="I70" s="49">
        <f>IF(FIRE0104_working!J70="..","..",ROUND(FIRE0104_working!J70,0))</f>
        <v>751</v>
      </c>
      <c r="J70" s="49">
        <f>IF(FIRE0104_working!K70="..","..",ROUND(FIRE0104_working!K70,0))</f>
        <v>807</v>
      </c>
      <c r="K70" s="49">
        <f>IF(FIRE0104_working!L70="..","..",ROUND(FIRE0104_working!L70,0))</f>
        <v>825</v>
      </c>
      <c r="L70" s="49">
        <f>IF(FIRE0104_working!M70="..","..",ROUND(FIRE0104_working!M70,0))</f>
        <v>764</v>
      </c>
      <c r="M70" s="49">
        <f>IF(FIRE0104_working!N70="..","..",ROUND(FIRE0104_working!N70,0))</f>
        <v>770</v>
      </c>
      <c r="N70" s="49">
        <f>IF(FIRE0104_working!O70="..","..",ROUND(FIRE0104_working!O70,0))</f>
        <v>674</v>
      </c>
      <c r="O70" s="49">
        <f>IF(FIRE0104_working!P70="..","..",ROUND(FIRE0104_working!P70,0))</f>
        <v>756</v>
      </c>
      <c r="P70" s="49">
        <f>IF(FIRE0104_working!Q70="..","..",ROUND(FIRE0104_working!Q70,0))</f>
        <v>714</v>
      </c>
      <c r="Q70" s="49">
        <f>IF(FIRE0104_working!R70="..","..",ROUND(FIRE0104_working!R70,0))</f>
        <v>702</v>
      </c>
      <c r="R70" s="49">
        <f>IF(FIRE0104_working!S70="..","..",ROUND(FIRE0104_working!S70,0))</f>
        <v>655</v>
      </c>
      <c r="S70" s="68">
        <f>IF(FIRE0104_working!T70="..","..",ROUND(FIRE0104_working!T70,0))</f>
        <v>677</v>
      </c>
      <c r="T70" s="69">
        <f>IF(FIRE0104_working!U70="..","..",ROUND(FIRE0104_working!U70,0))</f>
        <v>548</v>
      </c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x14ac:dyDescent="0.2">
      <c r="A71" s="89" t="s">
        <v>102</v>
      </c>
      <c r="B71" s="45" t="s">
        <v>111</v>
      </c>
      <c r="C71" s="45" t="s">
        <v>51</v>
      </c>
      <c r="D71" s="49">
        <f>IF(FIRE0104_working!E71="..","..",ROUND(FIRE0104_working!E71,0))</f>
        <v>580</v>
      </c>
      <c r="E71" s="49">
        <f>IF(FIRE0104_working!F71="..","..",ROUND(FIRE0104_working!F71,0))</f>
        <v>526</v>
      </c>
      <c r="F71" s="49">
        <f>IF(FIRE0104_working!G71="..","..",ROUND(FIRE0104_working!G71,0))</f>
        <v>459</v>
      </c>
      <c r="G71" s="49">
        <f>IF(FIRE0104_working!H71="..","..",ROUND(FIRE0104_working!H71,0))</f>
        <v>441</v>
      </c>
      <c r="H71" s="49">
        <f>IF(FIRE0104_working!I71="..","..",ROUND(FIRE0104_working!I71,0))</f>
        <v>378</v>
      </c>
      <c r="I71" s="49">
        <f>IF(FIRE0104_working!J71="..","..",ROUND(FIRE0104_working!J71,0))</f>
        <v>284</v>
      </c>
      <c r="J71" s="49">
        <f>IF(FIRE0104_working!K71="..","..",ROUND(FIRE0104_working!K71,0))</f>
        <v>271</v>
      </c>
      <c r="K71" s="49">
        <f>IF(FIRE0104_working!L71="..","..",ROUND(FIRE0104_working!L71,0))</f>
        <v>209</v>
      </c>
      <c r="L71" s="49">
        <f>IF(FIRE0104_working!M71="..","..",ROUND(FIRE0104_working!M71,0))</f>
        <v>176</v>
      </c>
      <c r="M71" s="49">
        <f>IF(FIRE0104_working!N71="..","..",ROUND(FIRE0104_working!N71,0))</f>
        <v>271</v>
      </c>
      <c r="N71" s="49">
        <f>IF(FIRE0104_working!O71="..","..",ROUND(FIRE0104_working!O71,0))</f>
        <v>212</v>
      </c>
      <c r="O71" s="49">
        <f>IF(FIRE0104_working!P71="..","..",ROUND(FIRE0104_working!P71,0))</f>
        <v>263</v>
      </c>
      <c r="P71" s="49">
        <f>IF(FIRE0104_working!Q71="..","..",ROUND(FIRE0104_working!Q71,0))</f>
        <v>165</v>
      </c>
      <c r="Q71" s="49">
        <f>IF(FIRE0104_working!R71="..","..",ROUND(FIRE0104_working!R71,0))</f>
        <v>273</v>
      </c>
      <c r="R71" s="49">
        <f>IF(FIRE0104_working!S71="..","..",ROUND(FIRE0104_working!S71,0))</f>
        <v>218</v>
      </c>
      <c r="S71" s="68">
        <f>IF(FIRE0104_working!T71="..","..",ROUND(FIRE0104_working!T71,0))</f>
        <v>234</v>
      </c>
      <c r="T71" s="69">
        <f>IF(FIRE0104_working!U71="..","..",ROUND(FIRE0104_working!U71,0))</f>
        <v>113</v>
      </c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x14ac:dyDescent="0.2">
      <c r="A72" s="89" t="s">
        <v>102</v>
      </c>
      <c r="B72" s="45" t="s">
        <v>111</v>
      </c>
      <c r="C72" s="45" t="s">
        <v>112</v>
      </c>
      <c r="D72" s="49">
        <f>IF(FIRE0104_working!E72="..","..",ROUND(FIRE0104_working!E72,0))</f>
        <v>394</v>
      </c>
      <c r="E72" s="49">
        <f>IF(FIRE0104_working!F72="..","..",ROUND(FIRE0104_working!F72,0))</f>
        <v>263</v>
      </c>
      <c r="F72" s="49">
        <f>IF(FIRE0104_working!G72="..","..",ROUND(FIRE0104_working!G72,0))</f>
        <v>141</v>
      </c>
      <c r="G72" s="49">
        <f>IF(FIRE0104_working!H72="..","..",ROUND(FIRE0104_working!H72,0))</f>
        <v>98</v>
      </c>
      <c r="H72" s="49">
        <f>IF(FIRE0104_working!I72="..","..",ROUND(FIRE0104_working!I72,0))</f>
        <v>70</v>
      </c>
      <c r="I72" s="49">
        <f>IF(FIRE0104_working!J72="..","..",ROUND(FIRE0104_working!J72,0))</f>
        <v>51</v>
      </c>
      <c r="J72" s="49">
        <f>IF(FIRE0104_working!K72="..","..",ROUND(FIRE0104_working!K72,0))</f>
        <v>45</v>
      </c>
      <c r="K72" s="49">
        <f>IF(FIRE0104_working!L72="..","..",ROUND(FIRE0104_working!L72,0))</f>
        <v>69</v>
      </c>
      <c r="L72" s="49">
        <f>IF(FIRE0104_working!M72="..","..",ROUND(FIRE0104_working!M72,0))</f>
        <v>43</v>
      </c>
      <c r="M72" s="49">
        <f>IF(FIRE0104_working!N72="..","..",ROUND(FIRE0104_working!N72,0))</f>
        <v>44</v>
      </c>
      <c r="N72" s="49">
        <f>IF(FIRE0104_working!O72="..","..",ROUND(FIRE0104_working!O72,0))</f>
        <v>40</v>
      </c>
      <c r="O72" s="49">
        <f>IF(FIRE0104_working!P72="..","..",ROUND(FIRE0104_working!P72,0))</f>
        <v>36</v>
      </c>
      <c r="P72" s="49">
        <f>IF(FIRE0104_working!Q72="..","..",ROUND(FIRE0104_working!Q72,0))</f>
        <v>48</v>
      </c>
      <c r="Q72" s="49">
        <f>IF(FIRE0104_working!R72="..","..",ROUND(FIRE0104_working!R72,0))</f>
        <v>40</v>
      </c>
      <c r="R72" s="49">
        <f>IF(FIRE0104_working!S72="..","..",ROUND(FIRE0104_working!S72,0))</f>
        <v>28</v>
      </c>
      <c r="S72" s="68">
        <f>IF(FIRE0104_working!T72="..","..",ROUND(FIRE0104_working!T72,0))</f>
        <v>27</v>
      </c>
      <c r="T72" s="69">
        <f>IF(FIRE0104_working!U72="..","..",ROUND(FIRE0104_working!U72,0))</f>
        <v>25</v>
      </c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x14ac:dyDescent="0.2">
      <c r="A73" s="89" t="s">
        <v>102</v>
      </c>
      <c r="B73" s="45" t="s">
        <v>111</v>
      </c>
      <c r="C73" s="45" t="s">
        <v>75</v>
      </c>
      <c r="D73" s="49" t="str">
        <f>IF(FIRE0104_working!E73="..","..",ROUND(FIRE0104_working!E73,0))</f>
        <v>..</v>
      </c>
      <c r="E73" s="49" t="str">
        <f>IF(FIRE0104_working!F73="..","..",ROUND(FIRE0104_working!F73,0))</f>
        <v>..</v>
      </c>
      <c r="F73" s="49">
        <f>IF(FIRE0104_working!G73="..","..",ROUND(FIRE0104_working!G73,0))</f>
        <v>103</v>
      </c>
      <c r="G73" s="49">
        <f>IF(FIRE0104_working!H73="..","..",ROUND(FIRE0104_working!H73,0))</f>
        <v>111</v>
      </c>
      <c r="H73" s="49">
        <f>IF(FIRE0104_working!I73="..","..",ROUND(FIRE0104_working!I73,0))</f>
        <v>106</v>
      </c>
      <c r="I73" s="49">
        <f>IF(FIRE0104_working!J73="..","..",ROUND(FIRE0104_working!J73,0))</f>
        <v>82</v>
      </c>
      <c r="J73" s="49">
        <f>IF(FIRE0104_working!K73="..","..",ROUND(FIRE0104_working!K73,0))</f>
        <v>102</v>
      </c>
      <c r="K73" s="49">
        <f>IF(FIRE0104_working!L73="..","..",ROUND(FIRE0104_working!L73,0))</f>
        <v>69</v>
      </c>
      <c r="L73" s="49">
        <f>IF(FIRE0104_working!M73="..","..",ROUND(FIRE0104_working!M73,0))</f>
        <v>77</v>
      </c>
      <c r="M73" s="49">
        <f>IF(FIRE0104_working!N73="..","..",ROUND(FIRE0104_working!N73,0))</f>
        <v>69</v>
      </c>
      <c r="N73" s="49">
        <f>IF(FIRE0104_working!O73="..","..",ROUND(FIRE0104_working!O73,0))</f>
        <v>73</v>
      </c>
      <c r="O73" s="49">
        <f>IF(FIRE0104_working!P73="..","..",ROUND(FIRE0104_working!P73,0))</f>
        <v>65</v>
      </c>
      <c r="P73" s="49">
        <f>IF(FIRE0104_working!Q73="..","..",ROUND(FIRE0104_working!Q73,0))</f>
        <v>44</v>
      </c>
      <c r="Q73" s="49">
        <f>IF(FIRE0104_working!R73="..","..",ROUND(FIRE0104_working!R73,0))</f>
        <v>54</v>
      </c>
      <c r="R73" s="49">
        <f>IF(FIRE0104_working!S73="..","..",ROUND(FIRE0104_working!S73,0))</f>
        <v>46</v>
      </c>
      <c r="S73" s="68">
        <f>IF(FIRE0104_working!T73="..","..",ROUND(FIRE0104_working!T73,0))</f>
        <v>39</v>
      </c>
      <c r="T73" s="69">
        <f>IF(FIRE0104_working!U73="..","..",ROUND(FIRE0104_working!U73,0))</f>
        <v>37</v>
      </c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x14ac:dyDescent="0.2">
      <c r="A74" s="89" t="s">
        <v>102</v>
      </c>
      <c r="B74" s="45" t="s">
        <v>111</v>
      </c>
      <c r="C74" s="45" t="s">
        <v>80</v>
      </c>
      <c r="D74" s="49" t="str">
        <f>IF(FIRE0104_working!E74="..","..",ROUND(FIRE0104_working!E74,0))</f>
        <v>..</v>
      </c>
      <c r="E74" s="49" t="str">
        <f>IF(FIRE0104_working!F74="..","..",ROUND(FIRE0104_working!F74,0))</f>
        <v>..</v>
      </c>
      <c r="F74" s="49">
        <f>IF(FIRE0104_working!G74="..","..",ROUND(FIRE0104_working!G74,0))</f>
        <v>549</v>
      </c>
      <c r="G74" s="49">
        <f>IF(FIRE0104_working!H74="..","..",ROUND(FIRE0104_working!H74,0))</f>
        <v>518</v>
      </c>
      <c r="H74" s="49">
        <f>IF(FIRE0104_working!I74="..","..",ROUND(FIRE0104_working!I74,0))</f>
        <v>500</v>
      </c>
      <c r="I74" s="49">
        <f>IF(FIRE0104_working!J74="..","..",ROUND(FIRE0104_working!J74,0))</f>
        <v>465</v>
      </c>
      <c r="J74" s="49">
        <f>IF(FIRE0104_working!K74="..","..",ROUND(FIRE0104_working!K74,0))</f>
        <v>450</v>
      </c>
      <c r="K74" s="49">
        <f>IF(FIRE0104_working!L74="..","..",ROUND(FIRE0104_working!L74,0))</f>
        <v>385</v>
      </c>
      <c r="L74" s="49">
        <f>IF(FIRE0104_working!M74="..","..",ROUND(FIRE0104_working!M74,0))</f>
        <v>433</v>
      </c>
      <c r="M74" s="49">
        <f>IF(FIRE0104_working!N74="..","..",ROUND(FIRE0104_working!N74,0))</f>
        <v>353</v>
      </c>
      <c r="N74" s="49">
        <f>IF(FIRE0104_working!O74="..","..",ROUND(FIRE0104_working!O74,0))</f>
        <v>302</v>
      </c>
      <c r="O74" s="49">
        <f>IF(FIRE0104_working!P74="..","..",ROUND(FIRE0104_working!P74,0))</f>
        <v>272</v>
      </c>
      <c r="P74" s="49">
        <f>IF(FIRE0104_working!Q74="..","..",ROUND(FIRE0104_working!Q74,0))</f>
        <v>257</v>
      </c>
      <c r="Q74" s="49">
        <f>IF(FIRE0104_working!R74="..","..",ROUND(FIRE0104_working!R74,0))</f>
        <v>247</v>
      </c>
      <c r="R74" s="49">
        <f>IF(FIRE0104_working!S74="..","..",ROUND(FIRE0104_working!S74,0))</f>
        <v>244</v>
      </c>
      <c r="S74" s="68">
        <f>IF(FIRE0104_working!T74="..","..",ROUND(FIRE0104_working!T74,0))</f>
        <v>249</v>
      </c>
      <c r="T74" s="69">
        <f>IF(FIRE0104_working!U74="..","..",ROUND(FIRE0104_working!U74,0))</f>
        <v>195</v>
      </c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x14ac:dyDescent="0.2">
      <c r="A75" s="89" t="s">
        <v>102</v>
      </c>
      <c r="B75" s="45" t="s">
        <v>111</v>
      </c>
      <c r="C75" s="45" t="s">
        <v>64</v>
      </c>
      <c r="D75" s="49" t="str">
        <f>IF(FIRE0104_working!E75="..","..",ROUND(FIRE0104_working!E75,0))</f>
        <v>..</v>
      </c>
      <c r="E75" s="49" t="str">
        <f>IF(FIRE0104_working!F75="..","..",ROUND(FIRE0104_working!F75,0))</f>
        <v>..</v>
      </c>
      <c r="F75" s="49">
        <f>IF(FIRE0104_working!G75="..","..",ROUND(FIRE0104_working!G75,0))</f>
        <v>612</v>
      </c>
      <c r="G75" s="49">
        <f>IF(FIRE0104_working!H75="..","..",ROUND(FIRE0104_working!H75,0))</f>
        <v>636</v>
      </c>
      <c r="H75" s="49">
        <f>IF(FIRE0104_working!I75="..","..",ROUND(FIRE0104_working!I75,0))</f>
        <v>562</v>
      </c>
      <c r="I75" s="49">
        <f>IF(FIRE0104_working!J75="..","..",ROUND(FIRE0104_working!J75,0))</f>
        <v>571</v>
      </c>
      <c r="J75" s="49">
        <f>IF(FIRE0104_working!K75="..","..",ROUND(FIRE0104_working!K75,0))</f>
        <v>599</v>
      </c>
      <c r="K75" s="49">
        <f>IF(FIRE0104_working!L75="..","..",ROUND(FIRE0104_working!L75,0))</f>
        <v>603</v>
      </c>
      <c r="L75" s="49">
        <f>IF(FIRE0104_working!M75="..","..",ROUND(FIRE0104_working!M75,0))</f>
        <v>541</v>
      </c>
      <c r="M75" s="49">
        <f>IF(FIRE0104_working!N75="..","..",ROUND(FIRE0104_working!N75,0))</f>
        <v>513</v>
      </c>
      <c r="N75" s="49">
        <f>IF(FIRE0104_working!O75="..","..",ROUND(FIRE0104_working!O75,0))</f>
        <v>380</v>
      </c>
      <c r="O75" s="49">
        <f>IF(FIRE0104_working!P75="..","..",ROUND(FIRE0104_working!P75,0))</f>
        <v>467</v>
      </c>
      <c r="P75" s="49">
        <f>IF(FIRE0104_working!Q75="..","..",ROUND(FIRE0104_working!Q75,0))</f>
        <v>479</v>
      </c>
      <c r="Q75" s="49">
        <f>IF(FIRE0104_working!R75="..","..",ROUND(FIRE0104_working!R75,0))</f>
        <v>478</v>
      </c>
      <c r="R75" s="49">
        <f>IF(FIRE0104_working!S75="..","..",ROUND(FIRE0104_working!S75,0))</f>
        <v>502</v>
      </c>
      <c r="S75" s="68">
        <f>IF(FIRE0104_working!T75="..","..",ROUND(FIRE0104_working!T75,0))</f>
        <v>487</v>
      </c>
      <c r="T75" s="69">
        <f>IF(FIRE0104_working!U75="..","..",ROUND(FIRE0104_working!U75,0))</f>
        <v>452</v>
      </c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x14ac:dyDescent="0.2">
      <c r="A76" s="89" t="s">
        <v>102</v>
      </c>
      <c r="B76" s="45" t="s">
        <v>53</v>
      </c>
      <c r="C76" s="45"/>
      <c r="D76" s="49">
        <f>IF(FIRE0104_working!E76="..","..",ROUND(FIRE0104_working!E76,0))</f>
        <v>15713</v>
      </c>
      <c r="E76" s="49">
        <f>IF(FIRE0104_working!F76="..","..",ROUND(FIRE0104_working!F76,0))</f>
        <v>13841</v>
      </c>
      <c r="F76" s="49">
        <f>IF(FIRE0104_working!G76="..","..",ROUND(FIRE0104_working!G76,0))</f>
        <v>12286</v>
      </c>
      <c r="G76" s="49">
        <f>IF(FIRE0104_working!H76="..","..",ROUND(FIRE0104_working!H76,0))</f>
        <v>10709</v>
      </c>
      <c r="H76" s="49">
        <f>IF(FIRE0104_working!I76="..","..",ROUND(FIRE0104_working!I76,0))</f>
        <v>11258</v>
      </c>
      <c r="I76" s="49">
        <f>IF(FIRE0104_working!J76="..","..",ROUND(FIRE0104_working!J76,0))</f>
        <v>11381</v>
      </c>
      <c r="J76" s="49">
        <f>IF(FIRE0104_working!K76="..","..",ROUND(FIRE0104_working!K76,0))</f>
        <v>12689</v>
      </c>
      <c r="K76" s="49">
        <f>IF(FIRE0104_working!L76="..","..",ROUND(FIRE0104_working!L76,0))</f>
        <v>12839</v>
      </c>
      <c r="L76" s="49">
        <f>IF(FIRE0104_working!M76="..","..",ROUND(FIRE0104_working!M76,0))</f>
        <v>12411</v>
      </c>
      <c r="M76" s="49">
        <f>IF(FIRE0104_working!N76="..","..",ROUND(FIRE0104_working!N76,0))</f>
        <v>13299</v>
      </c>
      <c r="N76" s="49">
        <f>IF(FIRE0104_working!O76="..","..",ROUND(FIRE0104_working!O76,0))</f>
        <v>12408</v>
      </c>
      <c r="O76" s="49">
        <f>IF(FIRE0104_working!P76="..","..",ROUND(FIRE0104_working!P76,0))</f>
        <v>14651</v>
      </c>
      <c r="P76" s="49">
        <f>IF(FIRE0104_working!Q76="..","..",ROUND(FIRE0104_working!Q76,0))</f>
        <v>15002</v>
      </c>
      <c r="Q76" s="49">
        <f>IF(FIRE0104_working!R76="..","..",ROUND(FIRE0104_working!R76,0))</f>
        <v>17612</v>
      </c>
      <c r="R76" s="49">
        <f>IF(FIRE0104_working!S76="..","..",ROUND(FIRE0104_working!S76,0))</f>
        <v>18040</v>
      </c>
      <c r="S76" s="68">
        <f>IF(FIRE0104_working!T76="..","..",ROUND(FIRE0104_working!T76,0))</f>
        <v>18248</v>
      </c>
      <c r="T76" s="69">
        <f>IF(FIRE0104_working!U76="..","..",ROUND(FIRE0104_working!U76,0))</f>
        <v>16954</v>
      </c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x14ac:dyDescent="0.2">
      <c r="A77" s="89" t="s">
        <v>102</v>
      </c>
      <c r="B77" s="45" t="s">
        <v>101</v>
      </c>
      <c r="C77" s="45"/>
      <c r="D77" s="50" t="str">
        <f>IF(FIRE0104_working!E77="..","..",ROUND(FIRE0104_working!E77,0))</f>
        <v>..</v>
      </c>
      <c r="E77" s="50" t="str">
        <f>IF(FIRE0104_working!F77="..","..",ROUND(FIRE0104_working!F77,0))</f>
        <v>..</v>
      </c>
      <c r="F77" s="50" t="str">
        <f>IF(FIRE0104_working!G77="..","..",ROUND(FIRE0104_working!G77,0))</f>
        <v>..</v>
      </c>
      <c r="G77" s="50" t="str">
        <f>IF(FIRE0104_working!H77="..","..",ROUND(FIRE0104_working!H77,0))</f>
        <v>..</v>
      </c>
      <c r="H77" s="50" t="str">
        <f>IF(FIRE0104_working!I77="..","..",ROUND(FIRE0104_working!I77,0))</f>
        <v>..</v>
      </c>
      <c r="I77" s="50" t="str">
        <f>IF(FIRE0104_working!J77="..","..",ROUND(FIRE0104_working!J77,0))</f>
        <v>..</v>
      </c>
      <c r="J77" s="50" t="str">
        <f>IF(FIRE0104_working!K77="..","..",ROUND(FIRE0104_working!K77,0))</f>
        <v>..</v>
      </c>
      <c r="K77" s="50" t="str">
        <f>IF(FIRE0104_working!L77="..","..",ROUND(FIRE0104_working!L77,0))</f>
        <v>..</v>
      </c>
      <c r="L77" s="50" t="str">
        <f>IF(FIRE0104_working!M77="..","..",ROUND(FIRE0104_working!M77,0))</f>
        <v>..</v>
      </c>
      <c r="M77" s="50" t="str">
        <f>IF(FIRE0104_working!N77="..","..",ROUND(FIRE0104_working!N77,0))</f>
        <v>..</v>
      </c>
      <c r="N77" s="50" t="str">
        <f>IF(FIRE0104_working!O77="..","..",ROUND(FIRE0104_working!O77,0))</f>
        <v>..</v>
      </c>
      <c r="O77" s="50" t="str">
        <f>IF(FIRE0104_working!P77="..","..",ROUND(FIRE0104_working!P77,0))</f>
        <v>..</v>
      </c>
      <c r="P77" s="50" t="str">
        <f>IF(FIRE0104_working!Q77="..","..",ROUND(FIRE0104_working!Q77,0))</f>
        <v>..</v>
      </c>
      <c r="Q77" s="50" t="str">
        <f>IF(FIRE0104_working!R77="..","..",ROUND(FIRE0104_working!R77,0))</f>
        <v>..</v>
      </c>
      <c r="R77" s="50" t="str">
        <f>IF(FIRE0104_working!S77="..","..",ROUND(FIRE0104_working!S77,0))</f>
        <v>..</v>
      </c>
      <c r="S77" s="73" t="str">
        <f>IF(FIRE0104_working!T77="..","..",ROUND(FIRE0104_working!T77,0))</f>
        <v>..</v>
      </c>
      <c r="T77" s="74" t="str">
        <f>IF(FIRE0104_working!U77="..","..",ROUND(FIRE0104_working!U77,0))</f>
        <v>..</v>
      </c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15.75" x14ac:dyDescent="0.25">
      <c r="A78" s="88" t="s">
        <v>113</v>
      </c>
      <c r="B78" s="46" t="s">
        <v>97</v>
      </c>
      <c r="C78" s="45"/>
      <c r="D78" s="65">
        <f>IF(FIRE0104_working!E78="..","..",ROUND(FIRE0104_working!E78,0))</f>
        <v>75796</v>
      </c>
      <c r="E78" s="65">
        <f>IF(FIRE0104_working!F78="..","..",ROUND(FIRE0104_working!F78,0))</f>
        <v>72316</v>
      </c>
      <c r="F78" s="65">
        <f>IF(FIRE0104_working!G78="..","..",ROUND(FIRE0104_working!G78,0))</f>
        <v>64308</v>
      </c>
      <c r="G78" s="65">
        <f>IF(FIRE0104_working!H78="..","..",ROUND(FIRE0104_working!H78,0))</f>
        <v>67392</v>
      </c>
      <c r="H78" s="65">
        <f>IF(FIRE0104_working!I78="..","..",ROUND(FIRE0104_working!I78,0))</f>
        <v>65340</v>
      </c>
      <c r="I78" s="65">
        <f>IF(FIRE0104_working!J78="..","..",ROUND(FIRE0104_working!J78,0))</f>
        <v>65037</v>
      </c>
      <c r="J78" s="65">
        <f>IF(FIRE0104_working!K78="..","..",ROUND(FIRE0104_working!K78,0))</f>
        <v>65277</v>
      </c>
      <c r="K78" s="65">
        <f>IF(FIRE0104_working!L78="..","..",ROUND(FIRE0104_working!L78,0))</f>
        <v>67077</v>
      </c>
      <c r="L78" s="65">
        <f>IF(FIRE0104_working!M78="..","..",ROUND(FIRE0104_working!M78,0))</f>
        <v>73041</v>
      </c>
      <c r="M78" s="65">
        <f>IF(FIRE0104_working!N78="..","..",ROUND(FIRE0104_working!N78,0))</f>
        <v>67794</v>
      </c>
      <c r="N78" s="65">
        <f>IF(FIRE0104_working!O78="..","..",ROUND(FIRE0104_working!O78,0))</f>
        <v>71198</v>
      </c>
      <c r="O78" s="65">
        <f>IF(FIRE0104_working!P78="..","..",ROUND(FIRE0104_working!P78,0))</f>
        <v>63877</v>
      </c>
      <c r="P78" s="65">
        <f>IF(FIRE0104_working!Q78="..","..",ROUND(FIRE0104_working!Q78,0))</f>
        <v>70443</v>
      </c>
      <c r="Q78" s="65">
        <f>IF(FIRE0104_working!R78="..","..",ROUND(FIRE0104_working!R78,0))</f>
        <v>65697</v>
      </c>
      <c r="R78" s="65">
        <f>IF(FIRE0104_working!S78="..","..",ROUND(FIRE0104_working!S78,0))</f>
        <v>68480</v>
      </c>
      <c r="S78" s="66">
        <f>IF(FIRE0104_working!T78="..","..",ROUND(FIRE0104_working!T78,0))</f>
        <v>66410</v>
      </c>
      <c r="T78" s="67">
        <f>IF(FIRE0104_working!U78="..","..",ROUND(FIRE0104_working!U78,0))</f>
        <v>77302</v>
      </c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x14ac:dyDescent="0.2">
      <c r="A79" s="89" t="s">
        <v>113</v>
      </c>
      <c r="B79" s="45" t="s">
        <v>114</v>
      </c>
      <c r="C79" s="45" t="s">
        <v>97</v>
      </c>
      <c r="D79" s="49">
        <f>IF(FIRE0104_working!E79="..","..",ROUND(FIRE0104_working!E79,0))</f>
        <v>11179</v>
      </c>
      <c r="E79" s="49">
        <f>IF(FIRE0104_working!F79="..","..",ROUND(FIRE0104_working!F79,0))</f>
        <v>10963</v>
      </c>
      <c r="F79" s="49">
        <f>IF(FIRE0104_working!G79="..","..",ROUND(FIRE0104_working!G79,0))</f>
        <v>10476</v>
      </c>
      <c r="G79" s="49">
        <f>IF(FIRE0104_working!H79="..","..",ROUND(FIRE0104_working!H79,0))</f>
        <v>10798</v>
      </c>
      <c r="H79" s="49">
        <f>IF(FIRE0104_working!I79="..","..",ROUND(FIRE0104_working!I79,0))</f>
        <v>10364</v>
      </c>
      <c r="I79" s="49">
        <f>IF(FIRE0104_working!J79="..","..",ROUND(FIRE0104_working!J79,0))</f>
        <v>10720</v>
      </c>
      <c r="J79" s="49">
        <f>IF(FIRE0104_working!K79="..","..",ROUND(FIRE0104_working!K79,0))</f>
        <v>10530</v>
      </c>
      <c r="K79" s="49">
        <f>IF(FIRE0104_working!L79="..","..",ROUND(FIRE0104_working!L79,0))</f>
        <v>10331</v>
      </c>
      <c r="L79" s="49">
        <f>IF(FIRE0104_working!M79="..","..",ROUND(FIRE0104_working!M79,0))</f>
        <v>10514</v>
      </c>
      <c r="M79" s="49">
        <f>IF(FIRE0104_working!N79="..","..",ROUND(FIRE0104_working!N79,0))</f>
        <v>9457</v>
      </c>
      <c r="N79" s="49">
        <f>IF(FIRE0104_working!O79="..","..",ROUND(FIRE0104_working!O79,0))</f>
        <v>7752</v>
      </c>
      <c r="O79" s="49">
        <f>IF(FIRE0104_working!P79="..","..",ROUND(FIRE0104_working!P79,0))</f>
        <v>8261</v>
      </c>
      <c r="P79" s="49">
        <f>IF(FIRE0104_working!Q79="..","..",ROUND(FIRE0104_working!Q79,0))</f>
        <v>9189</v>
      </c>
      <c r="Q79" s="49">
        <f>IF(FIRE0104_working!R79="..","..",ROUND(FIRE0104_working!R79,0))</f>
        <v>8616</v>
      </c>
      <c r="R79" s="49">
        <f>IF(FIRE0104_working!S79="..","..",ROUND(FIRE0104_working!S79,0))</f>
        <v>8795</v>
      </c>
      <c r="S79" s="68">
        <f>IF(FIRE0104_working!T79="..","..",ROUND(FIRE0104_working!T79,0))</f>
        <v>8558</v>
      </c>
      <c r="T79" s="69">
        <f>IF(FIRE0104_working!U79="..","..",ROUND(FIRE0104_working!U79,0))</f>
        <v>9766</v>
      </c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x14ac:dyDescent="0.2">
      <c r="A80" s="89" t="s">
        <v>113</v>
      </c>
      <c r="B80" s="45" t="s">
        <v>114</v>
      </c>
      <c r="C80" s="45" t="s">
        <v>54</v>
      </c>
      <c r="D80" s="49">
        <f>IF(FIRE0104_working!E80="..","..",ROUND(FIRE0104_working!E80,0))</f>
        <v>1733</v>
      </c>
      <c r="E80" s="49">
        <f>IF(FIRE0104_working!F80="..","..",ROUND(FIRE0104_working!F80,0))</f>
        <v>1692</v>
      </c>
      <c r="F80" s="49">
        <f>IF(FIRE0104_working!G80="..","..",ROUND(FIRE0104_working!G80,0))</f>
        <v>1436</v>
      </c>
      <c r="G80" s="49">
        <f>IF(FIRE0104_working!H80="..","..",ROUND(FIRE0104_working!H80,0))</f>
        <v>1321</v>
      </c>
      <c r="H80" s="49">
        <f>IF(FIRE0104_working!I80="..","..",ROUND(FIRE0104_working!I80,0))</f>
        <v>1299</v>
      </c>
      <c r="I80" s="49">
        <f>IF(FIRE0104_working!J80="..","..",ROUND(FIRE0104_working!J80,0))</f>
        <v>1329</v>
      </c>
      <c r="J80" s="49">
        <f>IF(FIRE0104_working!K80="..","..",ROUND(FIRE0104_working!K80,0))</f>
        <v>1191</v>
      </c>
      <c r="K80" s="49">
        <f>IF(FIRE0104_working!L80="..","..",ROUND(FIRE0104_working!L80,0))</f>
        <v>1196</v>
      </c>
      <c r="L80" s="49">
        <f>IF(FIRE0104_working!M80="..","..",ROUND(FIRE0104_working!M80,0))</f>
        <v>1053</v>
      </c>
      <c r="M80" s="49">
        <f>IF(FIRE0104_working!N80="..","..",ROUND(FIRE0104_working!N80,0))</f>
        <v>1013</v>
      </c>
      <c r="N80" s="49">
        <f>IF(FIRE0104_working!O80="..","..",ROUND(FIRE0104_working!O80,0))</f>
        <v>808</v>
      </c>
      <c r="O80" s="49">
        <f>IF(FIRE0104_working!P80="..","..",ROUND(FIRE0104_working!P80,0))</f>
        <v>892</v>
      </c>
      <c r="P80" s="49">
        <f>IF(FIRE0104_working!Q80="..","..",ROUND(FIRE0104_working!Q80,0))</f>
        <v>904</v>
      </c>
      <c r="Q80" s="49">
        <f>IF(FIRE0104_working!R80="..","..",ROUND(FIRE0104_working!R80,0))</f>
        <v>910</v>
      </c>
      <c r="R80" s="49">
        <f>IF(FIRE0104_working!S80="..","..",ROUND(FIRE0104_working!S80,0))</f>
        <v>842</v>
      </c>
      <c r="S80" s="68">
        <f>IF(FIRE0104_working!T80="..","..",ROUND(FIRE0104_working!T80,0))</f>
        <v>816</v>
      </c>
      <c r="T80" s="69">
        <f>IF(FIRE0104_working!U80="..","..",ROUND(FIRE0104_working!U80,0))</f>
        <v>890</v>
      </c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x14ac:dyDescent="0.2">
      <c r="A81" s="89" t="s">
        <v>113</v>
      </c>
      <c r="B81" s="45" t="s">
        <v>114</v>
      </c>
      <c r="C81" s="45" t="s">
        <v>56</v>
      </c>
      <c r="D81" s="49">
        <f>IF(FIRE0104_working!E81="..","..",ROUND(FIRE0104_working!E81,0))</f>
        <v>3778</v>
      </c>
      <c r="E81" s="49">
        <f>IF(FIRE0104_working!F81="..","..",ROUND(FIRE0104_working!F81,0))</f>
        <v>3539</v>
      </c>
      <c r="F81" s="49">
        <f>IF(FIRE0104_working!G81="..","..",ROUND(FIRE0104_working!G81,0))</f>
        <v>2699</v>
      </c>
      <c r="G81" s="49">
        <f>IF(FIRE0104_working!H81="..","..",ROUND(FIRE0104_working!H81,0))</f>
        <v>2521</v>
      </c>
      <c r="H81" s="49">
        <f>IF(FIRE0104_working!I81="..","..",ROUND(FIRE0104_working!I81,0))</f>
        <v>2524</v>
      </c>
      <c r="I81" s="49">
        <f>IF(FIRE0104_working!J81="..","..",ROUND(FIRE0104_working!J81,0))</f>
        <v>2600</v>
      </c>
      <c r="J81" s="49">
        <f>IF(FIRE0104_working!K81="..","..",ROUND(FIRE0104_working!K81,0))</f>
        <v>2563</v>
      </c>
      <c r="K81" s="49">
        <f>IF(FIRE0104_working!L81="..","..",ROUND(FIRE0104_working!L81,0))</f>
        <v>2589</v>
      </c>
      <c r="L81" s="49">
        <f>IF(FIRE0104_working!M81="..","..",ROUND(FIRE0104_working!M81,0))</f>
        <v>2472</v>
      </c>
      <c r="M81" s="49">
        <f>IF(FIRE0104_working!N81="..","..",ROUND(FIRE0104_working!N81,0))</f>
        <v>2572</v>
      </c>
      <c r="N81" s="49">
        <f>IF(FIRE0104_working!O81="..","..",ROUND(FIRE0104_working!O81,0))</f>
        <v>2082</v>
      </c>
      <c r="O81" s="49">
        <f>IF(FIRE0104_working!P81="..","..",ROUND(FIRE0104_working!P81,0))</f>
        <v>2274</v>
      </c>
      <c r="P81" s="49">
        <f>IF(FIRE0104_working!Q81="..","..",ROUND(FIRE0104_working!Q81,0))</f>
        <v>2342</v>
      </c>
      <c r="Q81" s="49">
        <f>IF(FIRE0104_working!R81="..","..",ROUND(FIRE0104_working!R81,0))</f>
        <v>2506</v>
      </c>
      <c r="R81" s="49">
        <f>IF(FIRE0104_working!S81="..","..",ROUND(FIRE0104_working!S81,0))</f>
        <v>2505</v>
      </c>
      <c r="S81" s="68">
        <f>IF(FIRE0104_working!T81="..","..",ROUND(FIRE0104_working!T81,0))</f>
        <v>2485</v>
      </c>
      <c r="T81" s="69">
        <f>IF(FIRE0104_working!U81="..","..",ROUND(FIRE0104_working!U81,0))</f>
        <v>2887</v>
      </c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x14ac:dyDescent="0.2">
      <c r="A82" s="89" t="s">
        <v>113</v>
      </c>
      <c r="B82" s="45" t="s">
        <v>114</v>
      </c>
      <c r="C82" s="45" t="s">
        <v>57</v>
      </c>
      <c r="D82" s="49">
        <f>IF(FIRE0104_working!E82="..","..",ROUND(FIRE0104_working!E82,0))</f>
        <v>5668</v>
      </c>
      <c r="E82" s="49">
        <f>IF(FIRE0104_working!F82="..","..",ROUND(FIRE0104_working!F82,0))</f>
        <v>5732</v>
      </c>
      <c r="F82" s="49">
        <f>IF(FIRE0104_working!G82="..","..",ROUND(FIRE0104_working!G82,0))</f>
        <v>2930</v>
      </c>
      <c r="G82" s="49">
        <f>IF(FIRE0104_working!H82="..","..",ROUND(FIRE0104_working!H82,0))</f>
        <v>3085</v>
      </c>
      <c r="H82" s="49">
        <f>IF(FIRE0104_working!I82="..","..",ROUND(FIRE0104_working!I82,0))</f>
        <v>2676</v>
      </c>
      <c r="I82" s="49">
        <f>IF(FIRE0104_working!J82="..","..",ROUND(FIRE0104_working!J82,0))</f>
        <v>2981</v>
      </c>
      <c r="J82" s="49">
        <f>IF(FIRE0104_working!K82="..","..",ROUND(FIRE0104_working!K82,0))</f>
        <v>2726</v>
      </c>
      <c r="K82" s="49">
        <f>IF(FIRE0104_working!L82="..","..",ROUND(FIRE0104_working!L82,0))</f>
        <v>2861</v>
      </c>
      <c r="L82" s="49">
        <f>IF(FIRE0104_working!M82="..","..",ROUND(FIRE0104_working!M82,0))</f>
        <v>3328</v>
      </c>
      <c r="M82" s="49">
        <f>IF(FIRE0104_working!N82="..","..",ROUND(FIRE0104_working!N82,0))</f>
        <v>2358</v>
      </c>
      <c r="N82" s="49">
        <f>IF(FIRE0104_working!O82="..","..",ROUND(FIRE0104_working!O82,0))</f>
        <v>2383</v>
      </c>
      <c r="O82" s="49">
        <f>IF(FIRE0104_working!P82="..","..",ROUND(FIRE0104_working!P82,0))</f>
        <v>2018</v>
      </c>
      <c r="P82" s="49">
        <f>IF(FIRE0104_working!Q82="..","..",ROUND(FIRE0104_working!Q82,0))</f>
        <v>2640</v>
      </c>
      <c r="Q82" s="49">
        <f>IF(FIRE0104_working!R82="..","..",ROUND(FIRE0104_working!R82,0))</f>
        <v>1732</v>
      </c>
      <c r="R82" s="49">
        <f>IF(FIRE0104_working!S82="..","..",ROUND(FIRE0104_working!S82,0))</f>
        <v>1761</v>
      </c>
      <c r="S82" s="68">
        <f>IF(FIRE0104_working!T82="..","..",ROUND(FIRE0104_working!T82,0))</f>
        <v>1648</v>
      </c>
      <c r="T82" s="69">
        <f>IF(FIRE0104_working!U82="..","..",ROUND(FIRE0104_working!U82,0))</f>
        <v>2253</v>
      </c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x14ac:dyDescent="0.2">
      <c r="A83" s="89" t="s">
        <v>113</v>
      </c>
      <c r="B83" s="45" t="s">
        <v>114</v>
      </c>
      <c r="C83" s="45" t="s">
        <v>73</v>
      </c>
      <c r="D83" s="49" t="str">
        <f>IF(FIRE0104_working!E83="..","..",ROUND(FIRE0104_working!E83,0))</f>
        <v>..</v>
      </c>
      <c r="E83" s="49" t="str">
        <f>IF(FIRE0104_working!F83="..","..",ROUND(FIRE0104_working!F83,0))</f>
        <v>..</v>
      </c>
      <c r="F83" s="49">
        <f>IF(FIRE0104_working!G83="..","..",ROUND(FIRE0104_working!G83,0))</f>
        <v>3411</v>
      </c>
      <c r="G83" s="49">
        <f>IF(FIRE0104_working!H83="..","..",ROUND(FIRE0104_working!H83,0))</f>
        <v>3871</v>
      </c>
      <c r="H83" s="49">
        <f>IF(FIRE0104_working!I83="..","..",ROUND(FIRE0104_working!I83,0))</f>
        <v>3865</v>
      </c>
      <c r="I83" s="49">
        <f>IF(FIRE0104_working!J83="..","..",ROUND(FIRE0104_working!J83,0))</f>
        <v>3810</v>
      </c>
      <c r="J83" s="49">
        <f>IF(FIRE0104_working!K83="..","..",ROUND(FIRE0104_working!K83,0))</f>
        <v>4050</v>
      </c>
      <c r="K83" s="49">
        <f>IF(FIRE0104_working!L83="..","..",ROUND(FIRE0104_working!L83,0))</f>
        <v>3685</v>
      </c>
      <c r="L83" s="49">
        <f>IF(FIRE0104_working!M83="..","..",ROUND(FIRE0104_working!M83,0))</f>
        <v>3661</v>
      </c>
      <c r="M83" s="49">
        <f>IF(FIRE0104_working!N83="..","..",ROUND(FIRE0104_working!N83,0))</f>
        <v>3514</v>
      </c>
      <c r="N83" s="49">
        <f>IF(FIRE0104_working!O83="..","..",ROUND(FIRE0104_working!O83,0))</f>
        <v>2479</v>
      </c>
      <c r="O83" s="49">
        <f>IF(FIRE0104_working!P83="..","..",ROUND(FIRE0104_working!P83,0))</f>
        <v>3077</v>
      </c>
      <c r="P83" s="49">
        <f>IF(FIRE0104_working!Q83="..","..",ROUND(FIRE0104_working!Q83,0))</f>
        <v>3303</v>
      </c>
      <c r="Q83" s="49">
        <f>IF(FIRE0104_working!R83="..","..",ROUND(FIRE0104_working!R83,0))</f>
        <v>3468</v>
      </c>
      <c r="R83" s="49">
        <f>IF(FIRE0104_working!S83="..","..",ROUND(FIRE0104_working!S83,0))</f>
        <v>3687</v>
      </c>
      <c r="S83" s="68">
        <f>IF(FIRE0104_working!T83="..","..",ROUND(FIRE0104_working!T83,0))</f>
        <v>3609</v>
      </c>
      <c r="T83" s="69">
        <f>IF(FIRE0104_working!U83="..","..",ROUND(FIRE0104_working!U83,0))</f>
        <v>3736</v>
      </c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x14ac:dyDescent="0.2">
      <c r="A84" s="89" t="s">
        <v>113</v>
      </c>
      <c r="B84" s="45" t="s">
        <v>115</v>
      </c>
      <c r="C84" s="45" t="s">
        <v>97</v>
      </c>
      <c r="D84" s="49">
        <f>IF(FIRE0104_working!E84="..","..",ROUND(FIRE0104_working!E84,0))</f>
        <v>12886</v>
      </c>
      <c r="E84" s="49">
        <f>IF(FIRE0104_working!F84="..","..",ROUND(FIRE0104_working!F84,0))</f>
        <v>10735</v>
      </c>
      <c r="F84" s="49">
        <f>IF(FIRE0104_working!G84="..","..",ROUND(FIRE0104_working!G84,0))</f>
        <v>13850</v>
      </c>
      <c r="G84" s="49">
        <f>IF(FIRE0104_working!H84="..","..",ROUND(FIRE0104_working!H84,0))</f>
        <v>15912</v>
      </c>
      <c r="H84" s="49">
        <f>IF(FIRE0104_working!I84="..","..",ROUND(FIRE0104_working!I84,0))</f>
        <v>15634</v>
      </c>
      <c r="I84" s="49">
        <f>IF(FIRE0104_working!J84="..","..",ROUND(FIRE0104_working!J84,0))</f>
        <v>15706</v>
      </c>
      <c r="J84" s="49">
        <f>IF(FIRE0104_working!K84="..","..",ROUND(FIRE0104_working!K84,0))</f>
        <v>15078</v>
      </c>
      <c r="K84" s="49">
        <f>IF(FIRE0104_working!L84="..","..",ROUND(FIRE0104_working!L84,0))</f>
        <v>15590</v>
      </c>
      <c r="L84" s="49">
        <f>IF(FIRE0104_working!M84="..","..",ROUND(FIRE0104_working!M84,0))</f>
        <v>17127</v>
      </c>
      <c r="M84" s="49">
        <f>IF(FIRE0104_working!N84="..","..",ROUND(FIRE0104_working!N84,0))</f>
        <v>16186</v>
      </c>
      <c r="N84" s="49">
        <f>IF(FIRE0104_working!O84="..","..",ROUND(FIRE0104_working!O84,0))</f>
        <v>18785</v>
      </c>
      <c r="O84" s="49">
        <f>IF(FIRE0104_working!P84="..","..",ROUND(FIRE0104_working!P84,0))</f>
        <v>15388</v>
      </c>
      <c r="P84" s="49">
        <f>IF(FIRE0104_working!Q84="..","..",ROUND(FIRE0104_working!Q84,0))</f>
        <v>16654</v>
      </c>
      <c r="Q84" s="49">
        <f>IF(FIRE0104_working!R84="..","..",ROUND(FIRE0104_working!R84,0))</f>
        <v>15753</v>
      </c>
      <c r="R84" s="49">
        <f>IF(FIRE0104_working!S84="..","..",ROUND(FIRE0104_working!S84,0))</f>
        <v>16526</v>
      </c>
      <c r="S84" s="75">
        <f>IF(FIRE0104_working!T84="..","..",ROUND(FIRE0104_working!T84,0))</f>
        <v>16117</v>
      </c>
      <c r="T84" s="76">
        <f>IF(FIRE0104_working!U84="..","..",ROUND(FIRE0104_working!U84,0))</f>
        <v>18472</v>
      </c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x14ac:dyDescent="0.2">
      <c r="A85" s="89" t="s">
        <v>113</v>
      </c>
      <c r="B85" s="45" t="s">
        <v>115</v>
      </c>
      <c r="C85" s="45" t="s">
        <v>58</v>
      </c>
      <c r="D85" s="49">
        <f>IF(FIRE0104_working!E85="..","..",ROUND(FIRE0104_working!E85,0))</f>
        <v>3090</v>
      </c>
      <c r="E85" s="49">
        <f>IF(FIRE0104_working!F85="..","..",ROUND(FIRE0104_working!F85,0))</f>
        <v>2301</v>
      </c>
      <c r="F85" s="49">
        <f>IF(FIRE0104_working!G85="..","..",ROUND(FIRE0104_working!G85,0))</f>
        <v>2487</v>
      </c>
      <c r="G85" s="49">
        <f>IF(FIRE0104_working!H85="..","..",ROUND(FIRE0104_working!H85,0))</f>
        <v>2450</v>
      </c>
      <c r="H85" s="49">
        <f>IF(FIRE0104_working!I85="..","..",ROUND(FIRE0104_working!I85,0))</f>
        <v>2498</v>
      </c>
      <c r="I85" s="49">
        <f>IF(FIRE0104_working!J85="..","..",ROUND(FIRE0104_working!J85,0))</f>
        <v>2720</v>
      </c>
      <c r="J85" s="49">
        <f>IF(FIRE0104_working!K85="..","..",ROUND(FIRE0104_working!K85,0))</f>
        <v>2202</v>
      </c>
      <c r="K85" s="49">
        <f>IF(FIRE0104_working!L85="..","..",ROUND(FIRE0104_working!L85,0))</f>
        <v>2324</v>
      </c>
      <c r="L85" s="49">
        <f>IF(FIRE0104_working!M85="..","..",ROUND(FIRE0104_working!M85,0))</f>
        <v>2264</v>
      </c>
      <c r="M85" s="49">
        <f>IF(FIRE0104_working!N85="..","..",ROUND(FIRE0104_working!N85,0))</f>
        <v>2448</v>
      </c>
      <c r="N85" s="49">
        <f>IF(FIRE0104_working!O85="..","..",ROUND(FIRE0104_working!O85,0))</f>
        <v>2266</v>
      </c>
      <c r="O85" s="49">
        <f>IF(FIRE0104_working!P85="..","..",ROUND(FIRE0104_working!P85,0))</f>
        <v>2196</v>
      </c>
      <c r="P85" s="49">
        <f>IF(FIRE0104_working!Q85="..","..",ROUND(FIRE0104_working!Q85,0))</f>
        <v>2346</v>
      </c>
      <c r="Q85" s="49">
        <f>IF(FIRE0104_working!R85="..","..",ROUND(FIRE0104_working!R85,0))</f>
        <v>2436</v>
      </c>
      <c r="R85" s="49">
        <f>IF(FIRE0104_working!S85="..","..",ROUND(FIRE0104_working!S85,0))</f>
        <v>2293</v>
      </c>
      <c r="S85" s="68">
        <f>IF(FIRE0104_working!T85="..","..",ROUND(FIRE0104_working!T85,0))</f>
        <v>2308</v>
      </c>
      <c r="T85" s="69">
        <f>IF(FIRE0104_working!U85="..","..",ROUND(FIRE0104_working!U85,0))</f>
        <v>2381</v>
      </c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x14ac:dyDescent="0.2">
      <c r="A86" s="89" t="s">
        <v>113</v>
      </c>
      <c r="B86" s="45" t="s">
        <v>115</v>
      </c>
      <c r="C86" s="45" t="s">
        <v>59</v>
      </c>
      <c r="D86" s="49">
        <f>IF(FIRE0104_working!E86="..","..",ROUND(FIRE0104_working!E86,0))</f>
        <v>9796</v>
      </c>
      <c r="E86" s="49">
        <f>IF(FIRE0104_working!F86="..","..",ROUND(FIRE0104_working!F86,0))</f>
        <v>8434</v>
      </c>
      <c r="F86" s="49">
        <f>IF(FIRE0104_working!G86="..","..",ROUND(FIRE0104_working!G86,0))</f>
        <v>5303</v>
      </c>
      <c r="G86" s="49">
        <f>IF(FIRE0104_working!H86="..","..",ROUND(FIRE0104_working!H86,0))</f>
        <v>5452</v>
      </c>
      <c r="H86" s="49">
        <f>IF(FIRE0104_working!I86="..","..",ROUND(FIRE0104_working!I86,0))</f>
        <v>5439</v>
      </c>
      <c r="I86" s="49">
        <f>IF(FIRE0104_working!J86="..","..",ROUND(FIRE0104_working!J86,0))</f>
        <v>5708</v>
      </c>
      <c r="J86" s="49">
        <f>IF(FIRE0104_working!K86="..","..",ROUND(FIRE0104_working!K86,0))</f>
        <v>5519</v>
      </c>
      <c r="K86" s="49">
        <f>IF(FIRE0104_working!L86="..","..",ROUND(FIRE0104_working!L86,0))</f>
        <v>5546</v>
      </c>
      <c r="L86" s="49">
        <f>IF(FIRE0104_working!M86="..","..",ROUND(FIRE0104_working!M86,0))</f>
        <v>5532</v>
      </c>
      <c r="M86" s="49">
        <f>IF(FIRE0104_working!N86="..","..",ROUND(FIRE0104_working!N86,0))</f>
        <v>5872</v>
      </c>
      <c r="N86" s="49">
        <f>IF(FIRE0104_working!O86="..","..",ROUND(FIRE0104_working!O86,0))</f>
        <v>5485</v>
      </c>
      <c r="O86" s="49">
        <f>IF(FIRE0104_working!P86="..","..",ROUND(FIRE0104_working!P86,0))</f>
        <v>5219</v>
      </c>
      <c r="P86" s="49">
        <f>IF(FIRE0104_working!Q86="..","..",ROUND(FIRE0104_working!Q86,0))</f>
        <v>5796</v>
      </c>
      <c r="Q86" s="49">
        <f>IF(FIRE0104_working!R86="..","..",ROUND(FIRE0104_working!R86,0))</f>
        <v>5835</v>
      </c>
      <c r="R86" s="49">
        <f>IF(FIRE0104_working!S86="..","..",ROUND(FIRE0104_working!S86,0))</f>
        <v>5869</v>
      </c>
      <c r="S86" s="68">
        <f>IF(FIRE0104_working!T86="..","..",ROUND(FIRE0104_working!T86,0))</f>
        <v>5845</v>
      </c>
      <c r="T86" s="69">
        <f>IF(FIRE0104_working!U86="..","..",ROUND(FIRE0104_working!U86,0))</f>
        <v>6273</v>
      </c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</row>
    <row r="87" spans="1:35" x14ac:dyDescent="0.2">
      <c r="A87" s="89" t="s">
        <v>113</v>
      </c>
      <c r="B87" s="45" t="s">
        <v>115</v>
      </c>
      <c r="C87" s="45" t="s">
        <v>74</v>
      </c>
      <c r="D87" s="49" t="str">
        <f>IF(FIRE0104_working!E87="..","..",ROUND(FIRE0104_working!E87,0))</f>
        <v>..</v>
      </c>
      <c r="E87" s="49" t="str">
        <f>IF(FIRE0104_working!F87="..","..",ROUND(FIRE0104_working!F87,0))</f>
        <v>..</v>
      </c>
      <c r="F87" s="49">
        <f>IF(FIRE0104_working!G87="..","..",ROUND(FIRE0104_working!G87,0))</f>
        <v>1097</v>
      </c>
      <c r="G87" s="49">
        <f>IF(FIRE0104_working!H87="..","..",ROUND(FIRE0104_working!H87,0))</f>
        <v>1211</v>
      </c>
      <c r="H87" s="49">
        <f>IF(FIRE0104_working!I87="..","..",ROUND(FIRE0104_working!I87,0))</f>
        <v>1053</v>
      </c>
      <c r="I87" s="49">
        <f>IF(FIRE0104_working!J87="..","..",ROUND(FIRE0104_working!J87,0))</f>
        <v>1121</v>
      </c>
      <c r="J87" s="49">
        <f>IF(FIRE0104_working!K87="..","..",ROUND(FIRE0104_working!K87,0))</f>
        <v>1094</v>
      </c>
      <c r="K87" s="49">
        <f>IF(FIRE0104_working!L87="..","..",ROUND(FIRE0104_working!L87,0))</f>
        <v>1201</v>
      </c>
      <c r="L87" s="49">
        <f>IF(FIRE0104_working!M87="..","..",ROUND(FIRE0104_working!M87,0))</f>
        <v>1493</v>
      </c>
      <c r="M87" s="49">
        <f>IF(FIRE0104_working!N87="..","..",ROUND(FIRE0104_working!N87,0))</f>
        <v>1308</v>
      </c>
      <c r="N87" s="49">
        <f>IF(FIRE0104_working!O87="..","..",ROUND(FIRE0104_working!O87,0))</f>
        <v>1991</v>
      </c>
      <c r="O87" s="49">
        <f>IF(FIRE0104_working!P87="..","..",ROUND(FIRE0104_working!P87,0))</f>
        <v>1337</v>
      </c>
      <c r="P87" s="49">
        <f>IF(FIRE0104_working!Q87="..","..",ROUND(FIRE0104_working!Q87,0))</f>
        <v>1573</v>
      </c>
      <c r="Q87" s="49">
        <f>IF(FIRE0104_working!R87="..","..",ROUND(FIRE0104_working!R87,0))</f>
        <v>1322</v>
      </c>
      <c r="R87" s="49">
        <f>IF(FIRE0104_working!S87="..","..",ROUND(FIRE0104_working!S87,0))</f>
        <v>1251</v>
      </c>
      <c r="S87" s="68">
        <f>IF(FIRE0104_working!T87="..","..",ROUND(FIRE0104_working!T87,0))</f>
        <v>1218</v>
      </c>
      <c r="T87" s="69">
        <f>IF(FIRE0104_working!U87="..","..",ROUND(FIRE0104_working!U87,0))</f>
        <v>1655</v>
      </c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x14ac:dyDescent="0.2">
      <c r="A88" s="89" t="s">
        <v>113</v>
      </c>
      <c r="B88" s="45" t="s">
        <v>115</v>
      </c>
      <c r="C88" s="45" t="s">
        <v>75</v>
      </c>
      <c r="D88" s="49" t="str">
        <f>IF(FIRE0104_working!E88="..","..",ROUND(FIRE0104_working!E88,0))</f>
        <v>..</v>
      </c>
      <c r="E88" s="49" t="str">
        <f>IF(FIRE0104_working!F88="..","..",ROUND(FIRE0104_working!F88,0))</f>
        <v>..</v>
      </c>
      <c r="F88" s="49">
        <f>IF(FIRE0104_working!G88="..","..",ROUND(FIRE0104_working!G88,0))</f>
        <v>4963</v>
      </c>
      <c r="G88" s="49">
        <f>IF(FIRE0104_working!H88="..","..",ROUND(FIRE0104_working!H88,0))</f>
        <v>6799</v>
      </c>
      <c r="H88" s="49">
        <f>IF(FIRE0104_working!I88="..","..",ROUND(FIRE0104_working!I88,0))</f>
        <v>6644</v>
      </c>
      <c r="I88" s="49">
        <f>IF(FIRE0104_working!J88="..","..",ROUND(FIRE0104_working!J88,0))</f>
        <v>6157</v>
      </c>
      <c r="J88" s="49">
        <f>IF(FIRE0104_working!K88="..","..",ROUND(FIRE0104_working!K88,0))</f>
        <v>6263</v>
      </c>
      <c r="K88" s="49">
        <f>IF(FIRE0104_working!L88="..","..",ROUND(FIRE0104_working!L88,0))</f>
        <v>6519</v>
      </c>
      <c r="L88" s="49">
        <f>IF(FIRE0104_working!M88="..","..",ROUND(FIRE0104_working!M88,0))</f>
        <v>7838</v>
      </c>
      <c r="M88" s="49">
        <f>IF(FIRE0104_working!N88="..","..",ROUND(FIRE0104_working!N88,0))</f>
        <v>6558</v>
      </c>
      <c r="N88" s="49">
        <f>IF(FIRE0104_working!O88="..","..",ROUND(FIRE0104_working!O88,0))</f>
        <v>9043</v>
      </c>
      <c r="O88" s="49">
        <f>IF(FIRE0104_working!P88="..","..",ROUND(FIRE0104_working!P88,0))</f>
        <v>6636</v>
      </c>
      <c r="P88" s="49">
        <f>IF(FIRE0104_working!Q88="..","..",ROUND(FIRE0104_working!Q88,0))</f>
        <v>6939</v>
      </c>
      <c r="Q88" s="49">
        <f>IF(FIRE0104_working!R88="..","..",ROUND(FIRE0104_working!R88,0))</f>
        <v>6160</v>
      </c>
      <c r="R88" s="49">
        <f>IF(FIRE0104_working!S88="..","..",ROUND(FIRE0104_working!S88,0))</f>
        <v>7113</v>
      </c>
      <c r="S88" s="68">
        <f>IF(FIRE0104_working!T88="..","..",ROUND(FIRE0104_working!T88,0))</f>
        <v>6746</v>
      </c>
      <c r="T88" s="69">
        <f>IF(FIRE0104_working!U88="..","..",ROUND(FIRE0104_working!U88,0))</f>
        <v>8163</v>
      </c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x14ac:dyDescent="0.2">
      <c r="A89" s="89" t="s">
        <v>113</v>
      </c>
      <c r="B89" s="45" t="s">
        <v>116</v>
      </c>
      <c r="C89" s="45" t="s">
        <v>97</v>
      </c>
      <c r="D89" s="49">
        <f>IF(FIRE0104_working!E89="..","..",ROUND(FIRE0104_working!E89,0))</f>
        <v>28495</v>
      </c>
      <c r="E89" s="49">
        <f>IF(FIRE0104_working!F89="..","..",ROUND(FIRE0104_working!F89,0))</f>
        <v>28846</v>
      </c>
      <c r="F89" s="49">
        <f>IF(FIRE0104_working!G89="..","..",ROUND(FIRE0104_working!G89,0))</f>
        <v>22996</v>
      </c>
      <c r="G89" s="49">
        <f>IF(FIRE0104_working!H89="..","..",ROUND(FIRE0104_working!H89,0))</f>
        <v>22796</v>
      </c>
      <c r="H89" s="49">
        <f>IF(FIRE0104_working!I89="..","..",ROUND(FIRE0104_working!I89,0))</f>
        <v>21812</v>
      </c>
      <c r="I89" s="49">
        <f>IF(FIRE0104_working!J89="..","..",ROUND(FIRE0104_working!J89,0))</f>
        <v>20543</v>
      </c>
      <c r="J89" s="49">
        <f>IF(FIRE0104_working!K89="..","..",ROUND(FIRE0104_working!K89,0))</f>
        <v>21177</v>
      </c>
      <c r="K89" s="49">
        <f>IF(FIRE0104_working!L89="..","..",ROUND(FIRE0104_working!L89,0))</f>
        <v>21488</v>
      </c>
      <c r="L89" s="49">
        <f>IF(FIRE0104_working!M89="..","..",ROUND(FIRE0104_working!M89,0))</f>
        <v>23932</v>
      </c>
      <c r="M89" s="49">
        <f>IF(FIRE0104_working!N89="..","..",ROUND(FIRE0104_working!N89,0))</f>
        <v>21943</v>
      </c>
      <c r="N89" s="49">
        <f>IF(FIRE0104_working!O89="..","..",ROUND(FIRE0104_working!O89,0))</f>
        <v>25730</v>
      </c>
      <c r="O89" s="49">
        <f>IF(FIRE0104_working!P89="..","..",ROUND(FIRE0104_working!P89,0))</f>
        <v>20311</v>
      </c>
      <c r="P89" s="49">
        <f>IF(FIRE0104_working!Q89="..","..",ROUND(FIRE0104_working!Q89,0))</f>
        <v>21264</v>
      </c>
      <c r="Q89" s="49">
        <f>IF(FIRE0104_working!R89="..","..",ROUND(FIRE0104_working!R89,0))</f>
        <v>19330</v>
      </c>
      <c r="R89" s="49">
        <f>IF(FIRE0104_working!S89="..","..",ROUND(FIRE0104_working!S89,0))</f>
        <v>20753</v>
      </c>
      <c r="S89" s="75">
        <f>IF(FIRE0104_working!T89="..","..",ROUND(FIRE0104_working!T89,0))</f>
        <v>19847</v>
      </c>
      <c r="T89" s="76">
        <f>IF(FIRE0104_working!U89="..","..",ROUND(FIRE0104_working!U89,0))</f>
        <v>23506</v>
      </c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x14ac:dyDescent="0.2">
      <c r="A90" s="89" t="s">
        <v>113</v>
      </c>
      <c r="B90" s="45" t="s">
        <v>116</v>
      </c>
      <c r="C90" s="45" t="s">
        <v>60</v>
      </c>
      <c r="D90" s="49">
        <f>IF(FIRE0104_working!E90="..","..",ROUND(FIRE0104_working!E90,0))</f>
        <v>19846</v>
      </c>
      <c r="E90" s="49">
        <f>IF(FIRE0104_working!F90="..","..",ROUND(FIRE0104_working!F90,0))</f>
        <v>21742</v>
      </c>
      <c r="F90" s="49">
        <f>IF(FIRE0104_working!G90="..","..",ROUND(FIRE0104_working!G90,0))</f>
        <v>13937</v>
      </c>
      <c r="G90" s="49">
        <f>IF(FIRE0104_working!H90="..","..",ROUND(FIRE0104_working!H90,0))</f>
        <v>14523</v>
      </c>
      <c r="H90" s="49">
        <f>IF(FIRE0104_working!I90="..","..",ROUND(FIRE0104_working!I90,0))</f>
        <v>13958</v>
      </c>
      <c r="I90" s="49">
        <f>IF(FIRE0104_working!J90="..","..",ROUND(FIRE0104_working!J90,0))</f>
        <v>13033</v>
      </c>
      <c r="J90" s="49">
        <f>IF(FIRE0104_working!K90="..","..",ROUND(FIRE0104_working!K90,0))</f>
        <v>13668</v>
      </c>
      <c r="K90" s="49">
        <f>IF(FIRE0104_working!L90="..","..",ROUND(FIRE0104_working!L90,0))</f>
        <v>13673</v>
      </c>
      <c r="L90" s="49">
        <f>IF(FIRE0104_working!M90="..","..",ROUND(FIRE0104_working!M90,0))</f>
        <v>16504</v>
      </c>
      <c r="M90" s="49">
        <f>IF(FIRE0104_working!N90="..","..",ROUND(FIRE0104_working!N90,0))</f>
        <v>14456</v>
      </c>
      <c r="N90" s="49">
        <f>IF(FIRE0104_working!O90="..","..",ROUND(FIRE0104_working!O90,0))</f>
        <v>19499</v>
      </c>
      <c r="O90" s="49">
        <f>IF(FIRE0104_working!P90="..","..",ROUND(FIRE0104_working!P90,0))</f>
        <v>14027</v>
      </c>
      <c r="P90" s="49">
        <f>IF(FIRE0104_working!Q90="..","..",ROUND(FIRE0104_working!Q90,0))</f>
        <v>14215</v>
      </c>
      <c r="Q90" s="49">
        <f>IF(FIRE0104_working!R90="..","..",ROUND(FIRE0104_working!R90,0))</f>
        <v>12563</v>
      </c>
      <c r="R90" s="49">
        <f>IF(FIRE0104_working!S90="..","..",ROUND(FIRE0104_working!S90,0))</f>
        <v>14027</v>
      </c>
      <c r="S90" s="68">
        <f>IF(FIRE0104_working!T90="..","..",ROUND(FIRE0104_working!T90,0))</f>
        <v>13263</v>
      </c>
      <c r="T90" s="69">
        <f>IF(FIRE0104_working!U90="..","..",ROUND(FIRE0104_working!U90,0))</f>
        <v>16612</v>
      </c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x14ac:dyDescent="0.2">
      <c r="A91" s="89" t="s">
        <v>113</v>
      </c>
      <c r="B91" s="45" t="s">
        <v>116</v>
      </c>
      <c r="C91" s="45" t="s">
        <v>61</v>
      </c>
      <c r="D91" s="49">
        <f>IF(FIRE0104_working!E91="..","..",ROUND(FIRE0104_working!E91,0))</f>
        <v>359</v>
      </c>
      <c r="E91" s="49">
        <f>IF(FIRE0104_working!F91="..","..",ROUND(FIRE0104_working!F91,0))</f>
        <v>274</v>
      </c>
      <c r="F91" s="49">
        <f>IF(FIRE0104_working!G91="..","..",ROUND(FIRE0104_working!G91,0))</f>
        <v>245</v>
      </c>
      <c r="G91" s="49">
        <f>IF(FIRE0104_working!H91="..","..",ROUND(FIRE0104_working!H91,0))</f>
        <v>198</v>
      </c>
      <c r="H91" s="49">
        <f>IF(FIRE0104_working!I91="..","..",ROUND(FIRE0104_working!I91,0))</f>
        <v>174</v>
      </c>
      <c r="I91" s="49">
        <f>IF(FIRE0104_working!J91="..","..",ROUND(FIRE0104_working!J91,0))</f>
        <v>156</v>
      </c>
      <c r="J91" s="49">
        <f>IF(FIRE0104_working!K91="..","..",ROUND(FIRE0104_working!K91,0))</f>
        <v>172</v>
      </c>
      <c r="K91" s="49">
        <f>IF(FIRE0104_working!L91="..","..",ROUND(FIRE0104_working!L91,0))</f>
        <v>164</v>
      </c>
      <c r="L91" s="49">
        <f>IF(FIRE0104_working!M91="..","..",ROUND(FIRE0104_working!M91,0))</f>
        <v>146</v>
      </c>
      <c r="M91" s="49">
        <f>IF(FIRE0104_working!N91="..","..",ROUND(FIRE0104_working!N91,0))</f>
        <v>141</v>
      </c>
      <c r="N91" s="49">
        <f>IF(FIRE0104_working!O91="..","..",ROUND(FIRE0104_working!O91,0))</f>
        <v>117</v>
      </c>
      <c r="O91" s="49">
        <f>IF(FIRE0104_working!P91="..","..",ROUND(FIRE0104_working!P91,0))</f>
        <v>86</v>
      </c>
      <c r="P91" s="49">
        <f>IF(FIRE0104_working!Q91="..","..",ROUND(FIRE0104_working!Q91,0))</f>
        <v>92</v>
      </c>
      <c r="Q91" s="49">
        <f>IF(FIRE0104_working!R91="..","..",ROUND(FIRE0104_working!R91,0))</f>
        <v>97</v>
      </c>
      <c r="R91" s="49">
        <f>IF(FIRE0104_working!S91="..","..",ROUND(FIRE0104_working!S91,0))</f>
        <v>82</v>
      </c>
      <c r="S91" s="68">
        <f>IF(FIRE0104_working!T91="..","..",ROUND(FIRE0104_working!T91,0))</f>
        <v>87</v>
      </c>
      <c r="T91" s="69">
        <f>IF(FIRE0104_working!U91="..","..",ROUND(FIRE0104_working!U91,0))</f>
        <v>100</v>
      </c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x14ac:dyDescent="0.2">
      <c r="A92" s="89" t="s">
        <v>113</v>
      </c>
      <c r="B92" s="45" t="s">
        <v>116</v>
      </c>
      <c r="C92" s="45" t="s">
        <v>46</v>
      </c>
      <c r="D92" s="49">
        <f>IF(FIRE0104_working!E92="..","..",ROUND(FIRE0104_working!E92,0))</f>
        <v>6449</v>
      </c>
      <c r="E92" s="49">
        <f>IF(FIRE0104_working!F92="..","..",ROUND(FIRE0104_working!F92,0))</f>
        <v>5275</v>
      </c>
      <c r="F92" s="49">
        <f>IF(FIRE0104_working!G92="..","..",ROUND(FIRE0104_working!G92,0))</f>
        <v>4032</v>
      </c>
      <c r="G92" s="49">
        <f>IF(FIRE0104_working!H92="..","..",ROUND(FIRE0104_working!H92,0))</f>
        <v>3356</v>
      </c>
      <c r="H92" s="49">
        <f>IF(FIRE0104_working!I92="..","..",ROUND(FIRE0104_working!I92,0))</f>
        <v>3193</v>
      </c>
      <c r="I92" s="49">
        <f>IF(FIRE0104_working!J92="..","..",ROUND(FIRE0104_working!J92,0))</f>
        <v>3047</v>
      </c>
      <c r="J92" s="49">
        <f>IF(FIRE0104_working!K92="..","..",ROUND(FIRE0104_working!K92,0))</f>
        <v>3115</v>
      </c>
      <c r="K92" s="49">
        <f>IF(FIRE0104_working!L92="..","..",ROUND(FIRE0104_working!L92,0))</f>
        <v>3247</v>
      </c>
      <c r="L92" s="49">
        <f>IF(FIRE0104_working!M92="..","..",ROUND(FIRE0104_working!M92,0))</f>
        <v>2902</v>
      </c>
      <c r="M92" s="49">
        <f>IF(FIRE0104_working!N92="..","..",ROUND(FIRE0104_working!N92,0))</f>
        <v>3182</v>
      </c>
      <c r="N92" s="49">
        <f>IF(FIRE0104_working!O92="..","..",ROUND(FIRE0104_working!O92,0))</f>
        <v>2580</v>
      </c>
      <c r="O92" s="49">
        <f>IF(FIRE0104_working!P92="..","..",ROUND(FIRE0104_working!P92,0))</f>
        <v>2627</v>
      </c>
      <c r="P92" s="49">
        <f>IF(FIRE0104_working!Q92="..","..",ROUND(FIRE0104_working!Q92,0))</f>
        <v>2678</v>
      </c>
      <c r="Q92" s="49">
        <f>IF(FIRE0104_working!R92="..","..",ROUND(FIRE0104_working!R92,0))</f>
        <v>2720</v>
      </c>
      <c r="R92" s="49">
        <f>IF(FIRE0104_working!S92="..","..",ROUND(FIRE0104_working!S92,0))</f>
        <v>2736</v>
      </c>
      <c r="S92" s="68">
        <f>IF(FIRE0104_working!T92="..","..",ROUND(FIRE0104_working!T92,0))</f>
        <v>2620</v>
      </c>
      <c r="T92" s="69">
        <f>IF(FIRE0104_working!U92="..","..",ROUND(FIRE0104_working!U92,0))</f>
        <v>2734</v>
      </c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x14ac:dyDescent="0.2">
      <c r="A93" s="89" t="s">
        <v>113</v>
      </c>
      <c r="B93" s="45" t="s">
        <v>116</v>
      </c>
      <c r="C93" s="45" t="s">
        <v>62</v>
      </c>
      <c r="D93" s="49">
        <f>IF(FIRE0104_working!E93="..","..",ROUND(FIRE0104_working!E93,0))</f>
        <v>1841</v>
      </c>
      <c r="E93" s="49">
        <f>IF(FIRE0104_working!F93="..","..",ROUND(FIRE0104_working!F93,0))</f>
        <v>1555</v>
      </c>
      <c r="F93" s="49">
        <f>IF(FIRE0104_working!G93="..","..",ROUND(FIRE0104_working!G93,0))</f>
        <v>1728</v>
      </c>
      <c r="G93" s="49">
        <f>IF(FIRE0104_working!H93="..","..",ROUND(FIRE0104_working!H93,0))</f>
        <v>1635</v>
      </c>
      <c r="H93" s="49">
        <f>IF(FIRE0104_working!I93="..","..",ROUND(FIRE0104_working!I93,0))</f>
        <v>1486</v>
      </c>
      <c r="I93" s="49">
        <f>IF(FIRE0104_working!J93="..","..",ROUND(FIRE0104_working!J93,0))</f>
        <v>1405</v>
      </c>
      <c r="J93" s="49">
        <f>IF(FIRE0104_working!K93="..","..",ROUND(FIRE0104_working!K93,0))</f>
        <v>1337</v>
      </c>
      <c r="K93" s="49">
        <f>IF(FIRE0104_working!L93="..","..",ROUND(FIRE0104_working!L93,0))</f>
        <v>1404</v>
      </c>
      <c r="L93" s="49">
        <f>IF(FIRE0104_working!M93="..","..",ROUND(FIRE0104_working!M93,0))</f>
        <v>1324</v>
      </c>
      <c r="M93" s="49">
        <f>IF(FIRE0104_working!N93="..","..",ROUND(FIRE0104_working!N93,0))</f>
        <v>1268</v>
      </c>
      <c r="N93" s="49">
        <f>IF(FIRE0104_working!O93="..","..",ROUND(FIRE0104_working!O93,0))</f>
        <v>1091</v>
      </c>
      <c r="O93" s="49">
        <f>IF(FIRE0104_working!P93="..","..",ROUND(FIRE0104_working!P93,0))</f>
        <v>987</v>
      </c>
      <c r="P93" s="49">
        <f>IF(FIRE0104_working!Q93="..","..",ROUND(FIRE0104_working!Q93,0))</f>
        <v>1147</v>
      </c>
      <c r="Q93" s="49">
        <f>IF(FIRE0104_working!R93="..","..",ROUND(FIRE0104_working!R93,0))</f>
        <v>1076</v>
      </c>
      <c r="R93" s="49">
        <f>IF(FIRE0104_working!S93="..","..",ROUND(FIRE0104_working!S93,0))</f>
        <v>987</v>
      </c>
      <c r="S93" s="68">
        <f>IF(FIRE0104_working!T93="..","..",ROUND(FIRE0104_working!T93,0))</f>
        <v>1032</v>
      </c>
      <c r="T93" s="69">
        <f>IF(FIRE0104_working!U93="..","..",ROUND(FIRE0104_working!U93,0))</f>
        <v>950</v>
      </c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x14ac:dyDescent="0.2">
      <c r="A94" s="89" t="s">
        <v>113</v>
      </c>
      <c r="B94" s="45" t="s">
        <v>116</v>
      </c>
      <c r="C94" s="45" t="s">
        <v>76</v>
      </c>
      <c r="D94" s="49" t="str">
        <f>IF(FIRE0104_working!E94="..","..",ROUND(FIRE0104_working!E94,0))</f>
        <v>..</v>
      </c>
      <c r="E94" s="49" t="str">
        <f>IF(FIRE0104_working!F94="..","..",ROUND(FIRE0104_working!F94,0))</f>
        <v>..</v>
      </c>
      <c r="F94" s="49">
        <f>IF(FIRE0104_working!G94="..","..",ROUND(FIRE0104_working!G94,0))</f>
        <v>2703</v>
      </c>
      <c r="G94" s="49">
        <f>IF(FIRE0104_working!H94="..","..",ROUND(FIRE0104_working!H94,0))</f>
        <v>2736</v>
      </c>
      <c r="H94" s="49">
        <f>IF(FIRE0104_working!I94="..","..",ROUND(FIRE0104_working!I94,0))</f>
        <v>2709</v>
      </c>
      <c r="I94" s="49">
        <f>IF(FIRE0104_working!J94="..","..",ROUND(FIRE0104_working!J94,0))</f>
        <v>2570</v>
      </c>
      <c r="J94" s="49">
        <f>IF(FIRE0104_working!K94="..","..",ROUND(FIRE0104_working!K94,0))</f>
        <v>2596</v>
      </c>
      <c r="K94" s="49">
        <f>IF(FIRE0104_working!L94="..","..",ROUND(FIRE0104_working!L94,0))</f>
        <v>2698</v>
      </c>
      <c r="L94" s="49">
        <f>IF(FIRE0104_working!M94="..","..",ROUND(FIRE0104_working!M94,0))</f>
        <v>2772</v>
      </c>
      <c r="M94" s="49">
        <f>IF(FIRE0104_working!N94="..","..",ROUND(FIRE0104_working!N94,0))</f>
        <v>2580</v>
      </c>
      <c r="N94" s="49">
        <f>IF(FIRE0104_working!O94="..","..",ROUND(FIRE0104_working!O94,0))</f>
        <v>2166</v>
      </c>
      <c r="O94" s="49">
        <f>IF(FIRE0104_working!P94="..","..",ROUND(FIRE0104_working!P94,0))</f>
        <v>2270</v>
      </c>
      <c r="P94" s="49">
        <f>IF(FIRE0104_working!Q94="..","..",ROUND(FIRE0104_working!Q94,0))</f>
        <v>2692</v>
      </c>
      <c r="Q94" s="49">
        <f>IF(FIRE0104_working!R94="..","..",ROUND(FIRE0104_working!R94,0))</f>
        <v>2455</v>
      </c>
      <c r="R94" s="49">
        <f>IF(FIRE0104_working!S94="..","..",ROUND(FIRE0104_working!S94,0))</f>
        <v>2511</v>
      </c>
      <c r="S94" s="68">
        <f>IF(FIRE0104_working!T94="..","..",ROUND(FIRE0104_working!T94,0))</f>
        <v>2448</v>
      </c>
      <c r="T94" s="69">
        <f>IF(FIRE0104_working!U94="..","..",ROUND(FIRE0104_working!U94,0))</f>
        <v>2678</v>
      </c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x14ac:dyDescent="0.2">
      <c r="A95" s="89" t="s">
        <v>113</v>
      </c>
      <c r="B95" s="45" t="s">
        <v>116</v>
      </c>
      <c r="C95" s="45" t="s">
        <v>79</v>
      </c>
      <c r="D95" s="49" t="str">
        <f>IF(FIRE0104_working!E95="..","..",ROUND(FIRE0104_working!E95,0))</f>
        <v>..</v>
      </c>
      <c r="E95" s="49" t="str">
        <f>IF(FIRE0104_working!F95="..","..",ROUND(FIRE0104_working!F95,0))</f>
        <v>..</v>
      </c>
      <c r="F95" s="49">
        <f>IF(FIRE0104_working!G95="..","..",ROUND(FIRE0104_working!G95,0))</f>
        <v>351</v>
      </c>
      <c r="G95" s="49">
        <f>IF(FIRE0104_working!H95="..","..",ROUND(FIRE0104_working!H95,0))</f>
        <v>348</v>
      </c>
      <c r="H95" s="49">
        <f>IF(FIRE0104_working!I95="..","..",ROUND(FIRE0104_working!I95,0))</f>
        <v>292</v>
      </c>
      <c r="I95" s="49">
        <f>IF(FIRE0104_working!J95="..","..",ROUND(FIRE0104_working!J95,0))</f>
        <v>332</v>
      </c>
      <c r="J95" s="49">
        <f>IF(FIRE0104_working!K95="..","..",ROUND(FIRE0104_working!K95,0))</f>
        <v>289</v>
      </c>
      <c r="K95" s="49">
        <f>IF(FIRE0104_working!L95="..","..",ROUND(FIRE0104_working!L95,0))</f>
        <v>302</v>
      </c>
      <c r="L95" s="49">
        <f>IF(FIRE0104_working!M95="..","..",ROUND(FIRE0104_working!M95,0))</f>
        <v>284</v>
      </c>
      <c r="M95" s="49">
        <f>IF(FIRE0104_working!N95="..","..",ROUND(FIRE0104_working!N95,0))</f>
        <v>316</v>
      </c>
      <c r="N95" s="49">
        <f>IF(FIRE0104_working!O95="..","..",ROUND(FIRE0104_working!O95,0))</f>
        <v>277</v>
      </c>
      <c r="O95" s="49">
        <f>IF(FIRE0104_working!P95="..","..",ROUND(FIRE0104_working!P95,0))</f>
        <v>314</v>
      </c>
      <c r="P95" s="49">
        <f>IF(FIRE0104_working!Q95="..","..",ROUND(FIRE0104_working!Q95,0))</f>
        <v>440</v>
      </c>
      <c r="Q95" s="49">
        <f>IF(FIRE0104_working!R95="..","..",ROUND(FIRE0104_working!R95,0))</f>
        <v>419</v>
      </c>
      <c r="R95" s="49">
        <f>IF(FIRE0104_working!S95="..","..",ROUND(FIRE0104_working!S95,0))</f>
        <v>410</v>
      </c>
      <c r="S95" s="68">
        <f>IF(FIRE0104_working!T95="..","..",ROUND(FIRE0104_working!T95,0))</f>
        <v>397</v>
      </c>
      <c r="T95" s="69">
        <f>IF(FIRE0104_working!U95="..","..",ROUND(FIRE0104_working!U95,0))</f>
        <v>432</v>
      </c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x14ac:dyDescent="0.2">
      <c r="A96" s="89" t="s">
        <v>113</v>
      </c>
      <c r="B96" s="45" t="s">
        <v>64</v>
      </c>
      <c r="C96" s="45" t="s">
        <v>97</v>
      </c>
      <c r="D96" s="49">
        <f>IF(FIRE0104_working!E96="..","..",ROUND(FIRE0104_working!E96,0))</f>
        <v>23143</v>
      </c>
      <c r="E96" s="49">
        <f>IF(FIRE0104_working!F96="..","..",ROUND(FIRE0104_working!F96,0))</f>
        <v>21529</v>
      </c>
      <c r="F96" s="49">
        <f>IF(FIRE0104_working!G96="..","..",ROUND(FIRE0104_working!G96,0))</f>
        <v>16986</v>
      </c>
      <c r="G96" s="49">
        <f>IF(FIRE0104_working!H96="..","..",ROUND(FIRE0104_working!H96,0))</f>
        <v>17886</v>
      </c>
      <c r="H96" s="49">
        <f>IF(FIRE0104_working!I96="..","..",ROUND(FIRE0104_working!I96,0))</f>
        <v>17530</v>
      </c>
      <c r="I96" s="49">
        <f>IF(FIRE0104_working!J96="..","..",ROUND(FIRE0104_working!J96,0))</f>
        <v>18068</v>
      </c>
      <c r="J96" s="49">
        <f>IF(FIRE0104_working!K96="..","..",ROUND(FIRE0104_working!K96,0))</f>
        <v>18492</v>
      </c>
      <c r="K96" s="49">
        <f>IF(FIRE0104_working!L96="..","..",ROUND(FIRE0104_working!L96,0))</f>
        <v>19668</v>
      </c>
      <c r="L96" s="49">
        <f>IF(FIRE0104_working!M96="..","..",ROUND(FIRE0104_working!M96,0))</f>
        <v>21468</v>
      </c>
      <c r="M96" s="49">
        <f>IF(FIRE0104_working!N96="..","..",ROUND(FIRE0104_working!N96,0))</f>
        <v>20208</v>
      </c>
      <c r="N96" s="49">
        <f>IF(FIRE0104_working!O96="..","..",ROUND(FIRE0104_working!O96,0))</f>
        <v>18931</v>
      </c>
      <c r="O96" s="49">
        <f>IF(FIRE0104_working!P96="..","..",ROUND(FIRE0104_working!P96,0))</f>
        <v>19917</v>
      </c>
      <c r="P96" s="49">
        <f>IF(FIRE0104_working!Q96="..","..",ROUND(FIRE0104_working!Q96,0))</f>
        <v>23336</v>
      </c>
      <c r="Q96" s="49">
        <f>IF(FIRE0104_working!R96="..","..",ROUND(FIRE0104_working!R96,0))</f>
        <v>21998</v>
      </c>
      <c r="R96" s="49">
        <f>IF(FIRE0104_working!S96="..","..",ROUND(FIRE0104_working!S96,0))</f>
        <v>22406</v>
      </c>
      <c r="S96" s="75">
        <f>IF(FIRE0104_working!T96="..","..",ROUND(FIRE0104_working!T96,0))</f>
        <v>21888</v>
      </c>
      <c r="T96" s="76">
        <f>IF(FIRE0104_working!U96="..","..",ROUND(FIRE0104_working!U96,0))</f>
        <v>25558</v>
      </c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x14ac:dyDescent="0.2">
      <c r="A97" s="89" t="s">
        <v>113</v>
      </c>
      <c r="B97" s="45" t="s">
        <v>64</v>
      </c>
      <c r="C97" s="45" t="s">
        <v>63</v>
      </c>
      <c r="D97" s="49">
        <f>IF(FIRE0104_working!E97="..","..",ROUND(FIRE0104_working!E97,0))</f>
        <v>1194</v>
      </c>
      <c r="E97" s="49">
        <f>IF(FIRE0104_working!F97="..","..",ROUND(FIRE0104_working!F97,0))</f>
        <v>1150</v>
      </c>
      <c r="F97" s="49">
        <f>IF(FIRE0104_working!G97="..","..",ROUND(FIRE0104_working!G97,0))</f>
        <v>617</v>
      </c>
      <c r="G97" s="49">
        <f>IF(FIRE0104_working!H97="..","..",ROUND(FIRE0104_working!H97,0))</f>
        <v>601</v>
      </c>
      <c r="H97" s="49">
        <f>IF(FIRE0104_working!I97="..","..",ROUND(FIRE0104_working!I97,0))</f>
        <v>495</v>
      </c>
      <c r="I97" s="49">
        <f>IF(FIRE0104_working!J97="..","..",ROUND(FIRE0104_working!J97,0))</f>
        <v>530</v>
      </c>
      <c r="J97" s="49">
        <f>IF(FIRE0104_working!K97="..","..",ROUND(FIRE0104_working!K97,0))</f>
        <v>527</v>
      </c>
      <c r="K97" s="49">
        <f>IF(FIRE0104_working!L97="..","..",ROUND(FIRE0104_working!L97,0))</f>
        <v>562</v>
      </c>
      <c r="L97" s="49">
        <f>IF(FIRE0104_working!M97="..","..",ROUND(FIRE0104_working!M97,0))</f>
        <v>605</v>
      </c>
      <c r="M97" s="49">
        <f>IF(FIRE0104_working!N97="..","..",ROUND(FIRE0104_working!N97,0))</f>
        <v>595</v>
      </c>
      <c r="N97" s="49">
        <f>IF(FIRE0104_working!O97="..","..",ROUND(FIRE0104_working!O97,0))</f>
        <v>555</v>
      </c>
      <c r="O97" s="49">
        <f>IF(FIRE0104_working!P97="..","..",ROUND(FIRE0104_working!P97,0))</f>
        <v>544</v>
      </c>
      <c r="P97" s="49">
        <f>IF(FIRE0104_working!Q97="..","..",ROUND(FIRE0104_working!Q97,0))</f>
        <v>546</v>
      </c>
      <c r="Q97" s="49">
        <f>IF(FIRE0104_working!R97="..","..",ROUND(FIRE0104_working!R97,0))</f>
        <v>552</v>
      </c>
      <c r="R97" s="49">
        <f>IF(FIRE0104_working!S97="..","..",ROUND(FIRE0104_working!S97,0))</f>
        <v>517</v>
      </c>
      <c r="S97" s="68">
        <f>IF(FIRE0104_working!T97="..","..",ROUND(FIRE0104_working!T97,0))</f>
        <v>510</v>
      </c>
      <c r="T97" s="69">
        <f>IF(FIRE0104_working!U97="..","..",ROUND(FIRE0104_working!U97,0))</f>
        <v>566</v>
      </c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x14ac:dyDescent="0.2">
      <c r="A98" s="89" t="s">
        <v>113</v>
      </c>
      <c r="B98" s="45" t="s">
        <v>64</v>
      </c>
      <c r="C98" s="45" t="s">
        <v>117</v>
      </c>
      <c r="D98" s="49" t="str">
        <f>IF(FIRE0104_working!E98="..","..",ROUND(FIRE0104_working!E98,0))</f>
        <v>..</v>
      </c>
      <c r="E98" s="49" t="str">
        <f>IF(FIRE0104_working!F98="..","..",ROUND(FIRE0104_working!F98,0))</f>
        <v>..</v>
      </c>
      <c r="F98" s="49">
        <f>IF(FIRE0104_working!G98="..","..",ROUND(FIRE0104_working!G98,0))</f>
        <v>3544</v>
      </c>
      <c r="G98" s="49">
        <f>IF(FIRE0104_working!H98="..","..",ROUND(FIRE0104_working!H98,0))</f>
        <v>4742</v>
      </c>
      <c r="H98" s="49">
        <f>IF(FIRE0104_working!I98="..","..",ROUND(FIRE0104_working!I98,0))</f>
        <v>4960</v>
      </c>
      <c r="I98" s="49">
        <f>IF(FIRE0104_working!J98="..","..",ROUND(FIRE0104_working!J98,0))</f>
        <v>5403</v>
      </c>
      <c r="J98" s="49">
        <f>IF(FIRE0104_working!K98="..","..",ROUND(FIRE0104_working!K98,0))</f>
        <v>5795</v>
      </c>
      <c r="K98" s="49">
        <f>IF(FIRE0104_working!L98="..","..",ROUND(FIRE0104_working!L98,0))</f>
        <v>6328</v>
      </c>
      <c r="L98" s="49">
        <f>IF(FIRE0104_working!M98="..","..",ROUND(FIRE0104_working!M98,0))</f>
        <v>7563</v>
      </c>
      <c r="M98" s="49">
        <f>IF(FIRE0104_working!N98="..","..",ROUND(FIRE0104_working!N98,0))</f>
        <v>6892</v>
      </c>
      <c r="N98" s="49">
        <f>IF(FIRE0104_working!O98="..","..",ROUND(FIRE0104_working!O98,0))</f>
        <v>7084</v>
      </c>
      <c r="O98" s="49">
        <f>IF(FIRE0104_working!P98="..","..",ROUND(FIRE0104_working!P98,0))</f>
        <v>7217</v>
      </c>
      <c r="P98" s="49">
        <f>IF(FIRE0104_working!Q98="..","..",ROUND(FIRE0104_working!Q98,0))</f>
        <v>8754</v>
      </c>
      <c r="Q98" s="49">
        <f>IF(FIRE0104_working!R98="..","..",ROUND(FIRE0104_working!R98,0))</f>
        <v>7239</v>
      </c>
      <c r="R98" s="49">
        <f>IF(FIRE0104_working!S98="..","..",ROUND(FIRE0104_working!S98,0))</f>
        <v>7641</v>
      </c>
      <c r="S98" s="68">
        <f>IF(FIRE0104_working!T98="..","..",ROUND(FIRE0104_working!T98,0))</f>
        <v>7226</v>
      </c>
      <c r="T98" s="69">
        <f>IF(FIRE0104_working!U98="..","..",ROUND(FIRE0104_working!U98,0))</f>
        <v>9449</v>
      </c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x14ac:dyDescent="0.2">
      <c r="A99" s="89" t="s">
        <v>113</v>
      </c>
      <c r="B99" s="45" t="s">
        <v>64</v>
      </c>
      <c r="C99" s="45" t="s">
        <v>77</v>
      </c>
      <c r="D99" s="49" t="str">
        <f>IF(FIRE0104_working!E99="..","..",ROUND(FIRE0104_working!E99,0))</f>
        <v>..</v>
      </c>
      <c r="E99" s="49" t="str">
        <f>IF(FIRE0104_working!F99="..","..",ROUND(FIRE0104_working!F99,0))</f>
        <v>..</v>
      </c>
      <c r="F99" s="49">
        <f>IF(FIRE0104_working!G99="..","..",ROUND(FIRE0104_working!G99,0))</f>
        <v>688</v>
      </c>
      <c r="G99" s="49">
        <f>IF(FIRE0104_working!H99="..","..",ROUND(FIRE0104_working!H99,0))</f>
        <v>783</v>
      </c>
      <c r="H99" s="49">
        <f>IF(FIRE0104_working!I99="..","..",ROUND(FIRE0104_working!I99,0))</f>
        <v>723</v>
      </c>
      <c r="I99" s="49">
        <f>IF(FIRE0104_working!J99="..","..",ROUND(FIRE0104_working!J99,0))</f>
        <v>859</v>
      </c>
      <c r="J99" s="49">
        <f>IF(FIRE0104_working!K99="..","..",ROUND(FIRE0104_working!K99,0))</f>
        <v>1114</v>
      </c>
      <c r="K99" s="49">
        <f>IF(FIRE0104_working!L99="..","..",ROUND(FIRE0104_working!L99,0))</f>
        <v>926</v>
      </c>
      <c r="L99" s="49">
        <f>IF(FIRE0104_working!M99="..","..",ROUND(FIRE0104_working!M99,0))</f>
        <v>1001</v>
      </c>
      <c r="M99" s="49">
        <f>IF(FIRE0104_working!N99="..","..",ROUND(FIRE0104_working!N99,0))</f>
        <v>1012</v>
      </c>
      <c r="N99" s="49">
        <f>IF(FIRE0104_working!O99="..","..",ROUND(FIRE0104_working!O99,0))</f>
        <v>1080</v>
      </c>
      <c r="O99" s="49">
        <f>IF(FIRE0104_working!P99="..","..",ROUND(FIRE0104_working!P99,0))</f>
        <v>1372</v>
      </c>
      <c r="P99" s="49">
        <f>IF(FIRE0104_working!Q99="..","..",ROUND(FIRE0104_working!Q99,0))</f>
        <v>1587</v>
      </c>
      <c r="Q99" s="49">
        <f>IF(FIRE0104_working!R99="..","..",ROUND(FIRE0104_working!R99,0))</f>
        <v>1888</v>
      </c>
      <c r="R99" s="49">
        <f>IF(FIRE0104_working!S99="..","..",ROUND(FIRE0104_working!S99,0))</f>
        <v>2064</v>
      </c>
      <c r="S99" s="68">
        <f>IF(FIRE0104_working!T99="..","..",ROUND(FIRE0104_working!T99,0))</f>
        <v>2046</v>
      </c>
      <c r="T99" s="69">
        <f>IF(FIRE0104_working!U99="..","..",ROUND(FIRE0104_working!U99,0))</f>
        <v>2500</v>
      </c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x14ac:dyDescent="0.2">
      <c r="A100" s="89" t="s">
        <v>113</v>
      </c>
      <c r="B100" s="45" t="s">
        <v>64</v>
      </c>
      <c r="C100" s="45" t="s">
        <v>81</v>
      </c>
      <c r="D100" s="49" t="str">
        <f>IF(FIRE0104_working!E100="..","..",ROUND(FIRE0104_working!E100,0))</f>
        <v>..</v>
      </c>
      <c r="E100" s="49" t="str">
        <f>IF(FIRE0104_working!F100="..","..",ROUND(FIRE0104_working!F100,0))</f>
        <v>..</v>
      </c>
      <c r="F100" s="49">
        <f>IF(FIRE0104_working!G100="..","..",ROUND(FIRE0104_working!G100,0))</f>
        <v>1151</v>
      </c>
      <c r="G100" s="49">
        <f>IF(FIRE0104_working!H100="..","..",ROUND(FIRE0104_working!H100,0))</f>
        <v>1222</v>
      </c>
      <c r="H100" s="49">
        <f>IF(FIRE0104_working!I100="..","..",ROUND(FIRE0104_working!I100,0))</f>
        <v>1178</v>
      </c>
      <c r="I100" s="49">
        <f>IF(FIRE0104_working!J100="..","..",ROUND(FIRE0104_working!J100,0))</f>
        <v>1207</v>
      </c>
      <c r="J100" s="49">
        <f>IF(FIRE0104_working!K100="..","..",ROUND(FIRE0104_working!K100,0))</f>
        <v>1303</v>
      </c>
      <c r="K100" s="49">
        <f>IF(FIRE0104_working!L100="..","..",ROUND(FIRE0104_working!L100,0))</f>
        <v>1308</v>
      </c>
      <c r="L100" s="49">
        <f>IF(FIRE0104_working!M100="..","..",ROUND(FIRE0104_working!M100,0))</f>
        <v>1405</v>
      </c>
      <c r="M100" s="49">
        <f>IF(FIRE0104_working!N100="..","..",ROUND(FIRE0104_working!N100,0))</f>
        <v>1364</v>
      </c>
      <c r="N100" s="49">
        <f>IF(FIRE0104_working!O100="..","..",ROUND(FIRE0104_working!O100,0))</f>
        <v>1047</v>
      </c>
      <c r="O100" s="49">
        <f>IF(FIRE0104_working!P100="..","..",ROUND(FIRE0104_working!P100,0))</f>
        <v>1193</v>
      </c>
      <c r="P100" s="49">
        <f>IF(FIRE0104_working!Q100="..","..",ROUND(FIRE0104_working!Q100,0))</f>
        <v>1269</v>
      </c>
      <c r="Q100" s="49">
        <f>IF(FIRE0104_working!R100="..","..",ROUND(FIRE0104_working!R100,0))</f>
        <v>1303</v>
      </c>
      <c r="R100" s="49">
        <f>IF(FIRE0104_working!S100="..","..",ROUND(FIRE0104_working!S100,0))</f>
        <v>1211</v>
      </c>
      <c r="S100" s="68">
        <f>IF(FIRE0104_working!T100="..","..",ROUND(FIRE0104_working!T100,0))</f>
        <v>1224</v>
      </c>
      <c r="T100" s="69">
        <f>IF(FIRE0104_working!U100="..","..",ROUND(FIRE0104_working!U100,0))</f>
        <v>1180</v>
      </c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x14ac:dyDescent="0.2">
      <c r="A101" s="89" t="s">
        <v>113</v>
      </c>
      <c r="B101" s="45" t="s">
        <v>64</v>
      </c>
      <c r="C101" s="45" t="s">
        <v>64</v>
      </c>
      <c r="D101" s="49">
        <f>IF(FIRE0104_working!E101="..","..",ROUND(FIRE0104_working!E101,0))</f>
        <v>21949</v>
      </c>
      <c r="E101" s="49">
        <f>IF(FIRE0104_working!F101="..","..",ROUND(FIRE0104_working!F101,0))</f>
        <v>20379</v>
      </c>
      <c r="F101" s="49">
        <f>IF(FIRE0104_working!G101="..","..",ROUND(FIRE0104_working!G101,0))</f>
        <v>10986</v>
      </c>
      <c r="G101" s="49">
        <f>IF(FIRE0104_working!H101="..","..",ROUND(FIRE0104_working!H101,0))</f>
        <v>10538</v>
      </c>
      <c r="H101" s="49">
        <f>IF(FIRE0104_working!I101="..","..",ROUND(FIRE0104_working!I101,0))</f>
        <v>10174</v>
      </c>
      <c r="I101" s="49">
        <f>IF(FIRE0104_working!J101="..","..",ROUND(FIRE0104_working!J101,0))</f>
        <v>10069</v>
      </c>
      <c r="J101" s="49">
        <f>IF(FIRE0104_working!K101="..","..",ROUND(FIRE0104_working!K101,0))</f>
        <v>9753</v>
      </c>
      <c r="K101" s="49">
        <f>IF(FIRE0104_working!L101="..","..",ROUND(FIRE0104_working!L101,0))</f>
        <v>10544</v>
      </c>
      <c r="L101" s="49">
        <f>IF(FIRE0104_working!M101="..","..",ROUND(FIRE0104_working!M101,0))</f>
        <v>10894</v>
      </c>
      <c r="M101" s="49">
        <f>IF(FIRE0104_working!N101="..","..",ROUND(FIRE0104_working!N101,0))</f>
        <v>10345</v>
      </c>
      <c r="N101" s="49">
        <f>IF(FIRE0104_working!O101="..","..",ROUND(FIRE0104_working!O101,0))</f>
        <v>9165</v>
      </c>
      <c r="O101" s="49">
        <f>IF(FIRE0104_working!P101="..","..",ROUND(FIRE0104_working!P101,0))</f>
        <v>9591</v>
      </c>
      <c r="P101" s="49">
        <f>IF(FIRE0104_working!Q101="..","..",ROUND(FIRE0104_working!Q101,0))</f>
        <v>11180</v>
      </c>
      <c r="Q101" s="49">
        <f>IF(FIRE0104_working!R101="..","..",ROUND(FIRE0104_working!R101,0))</f>
        <v>11016</v>
      </c>
      <c r="R101" s="49">
        <f>IF(FIRE0104_working!S101="..","..",ROUND(FIRE0104_working!S101,0))</f>
        <v>10973</v>
      </c>
      <c r="S101" s="68">
        <f>IF(FIRE0104_working!T101="..","..",ROUND(FIRE0104_working!T101,0))</f>
        <v>10882</v>
      </c>
      <c r="T101" s="69">
        <f>IF(FIRE0104_working!U101="..","..",ROUND(FIRE0104_working!U101,0))</f>
        <v>11863</v>
      </c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</row>
    <row r="102" spans="1:35" ht="15.75" thickBot="1" x14ac:dyDescent="0.25">
      <c r="A102" s="91" t="s">
        <v>113</v>
      </c>
      <c r="B102" s="92" t="s">
        <v>101</v>
      </c>
      <c r="C102" s="92"/>
      <c r="D102" s="77" t="str">
        <f>IF(FIRE0104_working!E102="..","..",ROUND(FIRE0104_working!E102,0))</f>
        <v>..</v>
      </c>
      <c r="E102" s="77" t="str">
        <f>IF(FIRE0104_working!F102="..","..",ROUND(FIRE0104_working!F102,0))</f>
        <v>..</v>
      </c>
      <c r="F102" s="77" t="str">
        <f>IF(FIRE0104_working!G102="..","..",ROUND(FIRE0104_working!G102,0))</f>
        <v>..</v>
      </c>
      <c r="G102" s="77" t="str">
        <f>IF(FIRE0104_working!H102="..","..",ROUND(FIRE0104_working!H102,0))</f>
        <v>..</v>
      </c>
      <c r="H102" s="77" t="str">
        <f>IF(FIRE0104_working!I102="..","..",ROUND(FIRE0104_working!I102,0))</f>
        <v>..</v>
      </c>
      <c r="I102" s="77" t="str">
        <f>IF(FIRE0104_working!J102="..","..",ROUND(FIRE0104_working!J102,0))</f>
        <v>..</v>
      </c>
      <c r="J102" s="77" t="str">
        <f>IF(FIRE0104_working!K102="..","..",ROUND(FIRE0104_working!K102,0))</f>
        <v>..</v>
      </c>
      <c r="K102" s="77" t="str">
        <f>IF(FIRE0104_working!L102="..","..",ROUND(FIRE0104_working!L102,0))</f>
        <v>..</v>
      </c>
      <c r="L102" s="77" t="str">
        <f>IF(FIRE0104_working!M102="..","..",ROUND(FIRE0104_working!M102,0))</f>
        <v>..</v>
      </c>
      <c r="M102" s="77" t="str">
        <f>IF(FIRE0104_working!N102="..","..",ROUND(FIRE0104_working!N102,0))</f>
        <v>..</v>
      </c>
      <c r="N102" s="77" t="str">
        <f>IF(FIRE0104_working!O102="..","..",ROUND(FIRE0104_working!O102,0))</f>
        <v>..</v>
      </c>
      <c r="O102" s="77" t="str">
        <f>IF(FIRE0104_working!P102="..","..",ROUND(FIRE0104_working!P102,0))</f>
        <v>..</v>
      </c>
      <c r="P102" s="77" t="str">
        <f>IF(FIRE0104_working!Q102="..","..",ROUND(FIRE0104_working!Q102,0))</f>
        <v>..</v>
      </c>
      <c r="Q102" s="77" t="str">
        <f>IF(FIRE0104_working!R102="..","..",ROUND(FIRE0104_working!R102,0))</f>
        <v>..</v>
      </c>
      <c r="R102" s="77" t="str">
        <f>IF(FIRE0104_working!S102="..","..",ROUND(FIRE0104_working!S102,0))</f>
        <v>..</v>
      </c>
      <c r="S102" s="78" t="str">
        <f>IF(FIRE0104_working!T102="..","..",ROUND(FIRE0104_working!T102,0))</f>
        <v>..</v>
      </c>
      <c r="T102" s="79" t="str">
        <f>IF(FIRE0104_working!U102="..","..",ROUND(FIRE0104_working!U102,0))</f>
        <v>..</v>
      </c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17.25" customHeight="1" x14ac:dyDescent="0.25">
      <c r="A103" s="46" t="s">
        <v>122</v>
      </c>
      <c r="B103" s="45"/>
      <c r="C103" s="45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x14ac:dyDescent="0.2">
      <c r="A104" s="58" t="s">
        <v>123</v>
      </c>
      <c r="B104" s="58"/>
      <c r="C104" s="58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58"/>
      <c r="T104" s="58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x14ac:dyDescent="0.2">
      <c r="A105" s="58" t="s">
        <v>124</v>
      </c>
      <c r="B105" s="45"/>
      <c r="C105" s="45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24" customHeight="1" x14ac:dyDescent="0.25">
      <c r="A106" s="46" t="s">
        <v>125</v>
      </c>
      <c r="B106" s="45"/>
      <c r="C106" s="45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12.75" customHeight="1" x14ac:dyDescent="0.2">
      <c r="A107" s="94" t="s">
        <v>126</v>
      </c>
      <c r="B107" s="45"/>
      <c r="C107" s="45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26.25" customHeight="1" x14ac:dyDescent="0.25">
      <c r="A108" s="46" t="s">
        <v>157</v>
      </c>
      <c r="B108" s="45"/>
      <c r="C108" s="45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</row>
    <row r="109" spans="1:35" ht="12.75" customHeight="1" x14ac:dyDescent="0.2">
      <c r="A109" s="45" t="s">
        <v>161</v>
      </c>
      <c r="B109" s="45"/>
      <c r="C109" s="45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12.75" customHeight="1" x14ac:dyDescent="0.2">
      <c r="A110" s="45" t="s">
        <v>162</v>
      </c>
      <c r="B110" s="45"/>
      <c r="C110" s="45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24" customHeight="1" x14ac:dyDescent="0.25">
      <c r="A111" s="46" t="s">
        <v>127</v>
      </c>
      <c r="B111" s="45"/>
      <c r="C111" s="45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x14ac:dyDescent="0.2">
      <c r="A112" s="58" t="s">
        <v>164</v>
      </c>
      <c r="B112" s="58"/>
      <c r="C112" s="58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48"/>
      <c r="T112" s="48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19.5" customHeight="1" x14ac:dyDescent="0.2">
      <c r="A113" s="58" t="s">
        <v>250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</row>
    <row r="114" spans="1:35" ht="21.6" customHeight="1" x14ac:dyDescent="0.2">
      <c r="A114" s="58" t="s">
        <v>163</v>
      </c>
      <c r="B114" s="48"/>
      <c r="C114" s="48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27.6" customHeight="1" x14ac:dyDescent="0.2">
      <c r="A115" s="58" t="s">
        <v>128</v>
      </c>
      <c r="B115" s="45"/>
      <c r="C115" s="45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12.75" customHeight="1" x14ac:dyDescent="0.2">
      <c r="A116" s="45" t="str">
        <f>_xlfn.CONCAT("The data in this table are consistent with records that reached the IRS by ",config!B3,".")</f>
        <v>The data in this table are consistent with records that reached the IRS by 3 March 2026.</v>
      </c>
      <c r="B116" s="45"/>
      <c r="C116" s="45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23.25" customHeight="1" x14ac:dyDescent="0.2">
      <c r="A117" s="45" t="s">
        <v>129</v>
      </c>
      <c r="B117" s="45"/>
      <c r="C117" s="45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12.75" customHeight="1" x14ac:dyDescent="0.2">
      <c r="A118" s="95" t="s">
        <v>130</v>
      </c>
      <c r="B118" s="95"/>
      <c r="C118" s="95"/>
      <c r="D118" s="96"/>
      <c r="E118" s="96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20.25" customHeight="1" x14ac:dyDescent="0.2">
      <c r="A119" s="97" t="s">
        <v>131</v>
      </c>
      <c r="B119" s="95"/>
      <c r="C119" s="45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25.5" customHeight="1" x14ac:dyDescent="0.2">
      <c r="A120" s="45" t="s">
        <v>138</v>
      </c>
      <c r="B120" s="45"/>
      <c r="C120" s="45"/>
      <c r="D120" s="49"/>
      <c r="E120" s="49"/>
      <c r="F120" s="49"/>
      <c r="G120" s="49"/>
      <c r="H120" s="49"/>
      <c r="I120" s="49"/>
      <c r="J120" s="49"/>
      <c r="K120" s="49"/>
      <c r="L120" s="96"/>
      <c r="M120" s="96"/>
      <c r="N120" s="49"/>
      <c r="O120" s="49"/>
      <c r="P120" s="49"/>
      <c r="Q120" s="49"/>
      <c r="R120" s="49"/>
      <c r="S120" s="96"/>
      <c r="T120" s="98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12.75" customHeight="1" x14ac:dyDescent="0.2">
      <c r="A121" s="95" t="s">
        <v>156</v>
      </c>
      <c r="B121" s="95"/>
      <c r="C121" s="95"/>
      <c r="D121" s="96"/>
      <c r="E121" s="96"/>
      <c r="F121" s="49"/>
      <c r="G121" s="49"/>
      <c r="H121" s="49"/>
      <c r="I121" s="49"/>
      <c r="J121" s="49"/>
      <c r="K121" s="49"/>
      <c r="L121" s="96"/>
      <c r="M121" s="96"/>
      <c r="N121" s="49"/>
      <c r="O121" s="49"/>
      <c r="P121" s="49"/>
      <c r="Q121" s="49"/>
      <c r="R121" s="49"/>
      <c r="S121" s="96"/>
      <c r="T121" s="98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12.75" customHeight="1" x14ac:dyDescent="0.2">
      <c r="A122" s="45"/>
      <c r="B122" s="45"/>
      <c r="C122" s="45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12.75" customHeight="1" x14ac:dyDescent="0.2">
      <c r="A123" s="45"/>
      <c r="B123" s="45"/>
      <c r="C123" s="45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</sheetData>
  <phoneticPr fontId="20" type="noConversion"/>
  <hyperlinks>
    <hyperlink ref="A119" r:id="rId1" display="The statistics in this table are National Statistics." xr:uid="{EA870CAE-1104-43B7-A793-D2CECE032B36}"/>
    <hyperlink ref="A121" r:id="rId2" xr:uid="{DECF0BB1-57C8-4253-A9C4-F67292C511A1}"/>
    <hyperlink ref="A118" r:id="rId3" xr:uid="{5BAA497E-7F0E-4B8A-AF75-73E1C7A206FD}"/>
  </hyperlinks>
  <pageMargins left="0.70866141732283472" right="0.70866141732283472" top="0.74803149606299213" bottom="0.74803149606299213" header="0.31496062992125984" footer="0.31496062992125984"/>
  <pageSetup paperSize="9" orientation="landscape" r:id="rId4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70EB-9919-4623-A12A-ECE84F0EC0F0}">
  <sheetPr codeName="Sheet8">
    <tabColor rgb="FFFFC000"/>
  </sheetPr>
  <dimension ref="A1:AU356"/>
  <sheetViews>
    <sheetView topLeftCell="P1" zoomScaleNormal="100" workbookViewId="0">
      <selection activeCell="AG7" sqref="AG7"/>
    </sheetView>
  </sheetViews>
  <sheetFormatPr defaultRowHeight="15" x14ac:dyDescent="0.2"/>
  <cols>
    <col min="1" max="1" width="43.7109375" style="18" bestFit="1" customWidth="1"/>
    <col min="2" max="2" width="24" style="18" bestFit="1" customWidth="1"/>
    <col min="3" max="10" width="10.5703125" style="18" bestFit="1" customWidth="1"/>
    <col min="11" max="13" width="11.140625" style="18" bestFit="1" customWidth="1"/>
    <col min="14" max="16" width="11.5703125" style="18" bestFit="1" customWidth="1"/>
    <col min="17" max="18" width="16.5703125" style="18" bestFit="1" customWidth="1"/>
    <col min="19" max="23" width="9.140625" style="18"/>
    <col min="24" max="24" width="43.7109375" style="18" bestFit="1" customWidth="1"/>
    <col min="25" max="25" width="24" style="18" bestFit="1" customWidth="1"/>
    <col min="26" max="26" width="36.5703125" style="18" bestFit="1" customWidth="1"/>
    <col min="27" max="27" width="16.5703125" style="18" bestFit="1" customWidth="1"/>
    <col min="28" max="32" width="26.140625" style="18" bestFit="1" customWidth="1"/>
    <col min="33" max="33" width="29.7109375" style="18" bestFit="1" customWidth="1"/>
    <col min="34" max="40" width="26.140625" style="18" bestFit="1" customWidth="1"/>
    <col min="41" max="41" width="11.28515625" style="18" bestFit="1" customWidth="1"/>
    <col min="42" max="16384" width="9.140625" style="18"/>
  </cols>
  <sheetData>
    <row r="1" spans="1:34" ht="50.1" customHeight="1" x14ac:dyDescent="0.2">
      <c r="A1" s="100" t="s">
        <v>139</v>
      </c>
      <c r="B1" s="101">
        <f>IF(SUM(B4,B171,Y4,Z171)=0,"PASS",SUM(B4,B171,Z171,Y4))</f>
        <v>20</v>
      </c>
    </row>
    <row r="3" spans="1:34" s="102" customFormat="1" ht="24" customHeight="1" x14ac:dyDescent="0.2"/>
    <row r="4" spans="1:34" ht="45" customHeight="1" x14ac:dyDescent="0.2">
      <c r="A4" s="103" t="s">
        <v>149</v>
      </c>
      <c r="B4" s="18">
        <f>COUNTIFS($Y$90:$AR$168,"Error")</f>
        <v>0</v>
      </c>
      <c r="X4" s="103" t="s">
        <v>150</v>
      </c>
      <c r="Y4" s="18">
        <f>COUNTIF($AG$8:$AH$86,"Error")</f>
        <v>0</v>
      </c>
    </row>
    <row r="6" spans="1:34" x14ac:dyDescent="0.2">
      <c r="A6" s="104" t="s">
        <v>143</v>
      </c>
      <c r="B6" s="104" t="s">
        <v>142</v>
      </c>
      <c r="X6" s="104" t="s">
        <v>143</v>
      </c>
      <c r="Y6" s="104" t="s">
        <v>142</v>
      </c>
    </row>
    <row r="7" spans="1:34" x14ac:dyDescent="0.2">
      <c r="A7" s="104" t="s">
        <v>140</v>
      </c>
      <c r="B7" s="18" t="s">
        <v>141</v>
      </c>
      <c r="X7" s="104" t="s">
        <v>140</v>
      </c>
      <c r="Y7" s="18" t="s">
        <v>141</v>
      </c>
      <c r="AC7" s="18" t="str" cm="1">
        <f t="array" ref="AC7:AE86">X7:Z86</f>
        <v>Row Labels</v>
      </c>
      <c r="AD7" s="18" t="str">
        <v>Grand Total</v>
      </c>
      <c r="AE7" s="18">
        <v>0</v>
      </c>
      <c r="AG7" s="18" t="str">
        <f>CONCATENATE("Year ending ",config!$B$5," ",config!$B$6-1)</f>
        <v>Year ending December 2024</v>
      </c>
      <c r="AH7" s="18" t="str">
        <f>CONCATENATE("Year ending ",config!$B$5," ",config!$B$6)</f>
        <v>Year ending December 2025</v>
      </c>
    </row>
    <row r="8" spans="1:34" x14ac:dyDescent="0.2">
      <c r="A8" s="105" t="s">
        <v>141</v>
      </c>
      <c r="X8" s="105" t="s">
        <v>141</v>
      </c>
      <c r="AC8" s="18" t="str">
        <v>Grand Total</v>
      </c>
      <c r="AD8" s="18">
        <v>0</v>
      </c>
      <c r="AE8" s="18">
        <v>0</v>
      </c>
      <c r="AG8" s="18" t="e">
        <f>IF(AD8=INDEX(FIRE0104_working!$A$3:$Z$103,MATCH($AC8,FIRE0104_working!$A$3:$A$102,0),MATCH('QA checks'!AD$7,FIRE0104_working!$A$3:$U$3,0)),TRUE,"Error")</f>
        <v>#N/A</v>
      </c>
      <c r="AH8" s="18" t="e">
        <f>IF(AE8=INDEX(FIRE0104_working!$A$3:$Z$103,MATCH($AC8,FIRE0104_working!$A$3:$A$102,0),MATCH('QA checks'!AE$7,FIRE0104_working!$A$3:$U$3,0)),TRUE,"Error")</f>
        <v>#N/A</v>
      </c>
    </row>
    <row r="9" spans="1:34" x14ac:dyDescent="0.2">
      <c r="AC9" s="18">
        <v>0</v>
      </c>
      <c r="AD9" s="18">
        <v>0</v>
      </c>
      <c r="AE9" s="18">
        <v>0</v>
      </c>
      <c r="AG9" s="18" t="e">
        <f>IF(AD9=INDEX(FIRE0104_working!$A$3:$Z$103,MATCH($AC9,FIRE0104_working!$A$3:$A$102,0),MATCH('QA checks'!AD$7,FIRE0104_working!$A$3:$U$3,0)),TRUE,"Error")</f>
        <v>#N/A</v>
      </c>
      <c r="AH9" s="18" t="e">
        <f>IF(AE9=INDEX(FIRE0104_working!$A$3:$Z$103,MATCH($AC9,FIRE0104_working!$A$3:$A$102,0),MATCH('QA checks'!AE$7,FIRE0104_working!$A$3:$U$3,0)),TRUE,"Error")</f>
        <v>#N/A</v>
      </c>
    </row>
    <row r="10" spans="1:34" x14ac:dyDescent="0.2">
      <c r="AC10" s="18">
        <v>0</v>
      </c>
      <c r="AD10" s="18">
        <v>0</v>
      </c>
      <c r="AE10" s="18">
        <v>0</v>
      </c>
      <c r="AG10" s="18" t="e">
        <f>IF(AD10=INDEX(FIRE0104_working!$A$3:$Z$103,MATCH($AC10,FIRE0104_working!$A$3:$A$102,0),MATCH('QA checks'!AD$7,FIRE0104_working!$A$3:$U$3,0)),TRUE,"Error")</f>
        <v>#N/A</v>
      </c>
      <c r="AH10" s="18" t="e">
        <f>IF(AE10=INDEX(FIRE0104_working!$A$3:$Z$103,MATCH($AC10,FIRE0104_working!$A$3:$A$102,0),MATCH('QA checks'!AE$7,FIRE0104_working!$A$3:$U$3,0)),TRUE,"Error")</f>
        <v>#N/A</v>
      </c>
    </row>
    <row r="11" spans="1:34" x14ac:dyDescent="0.2">
      <c r="AC11" s="18">
        <v>0</v>
      </c>
      <c r="AD11" s="18">
        <v>0</v>
      </c>
      <c r="AE11" s="18">
        <v>0</v>
      </c>
      <c r="AG11" s="18" t="e">
        <f>IF(AD11=INDEX(FIRE0104_working!$A$3:$Z$103,MATCH($AC11,FIRE0104_working!$A$3:$A$102,0),MATCH('QA checks'!AD$7,FIRE0104_working!$A$3:$U$3,0)),TRUE,"Error")</f>
        <v>#N/A</v>
      </c>
      <c r="AH11" s="18" t="e">
        <f>IF(AE11=INDEX(FIRE0104_working!$A$3:$Z$103,MATCH($AC11,FIRE0104_working!$A$3:$A$102,0),MATCH('QA checks'!AE$7,FIRE0104_working!$A$3:$U$3,0)),TRUE,"Error")</f>
        <v>#N/A</v>
      </c>
    </row>
    <row r="12" spans="1:34" x14ac:dyDescent="0.2">
      <c r="AC12" s="18">
        <v>0</v>
      </c>
      <c r="AD12" s="18">
        <v>0</v>
      </c>
      <c r="AE12" s="18">
        <v>0</v>
      </c>
      <c r="AG12" s="18" t="e">
        <f>IF(AD12=INDEX(FIRE0104_working!$A$3:$Z$103,MATCH($AC12,FIRE0104_working!$A$3:$A$102,0),MATCH('QA checks'!AD$7,FIRE0104_working!$A$3:$U$3,0)),TRUE,"Error")</f>
        <v>#N/A</v>
      </c>
      <c r="AH12" s="18" t="e">
        <f>IF(AE12=INDEX(FIRE0104_working!$A$3:$Z$103,MATCH($AC12,FIRE0104_working!$A$3:$A$102,0),MATCH('QA checks'!AE$7,FIRE0104_working!$A$3:$U$3,0)),TRUE,"Error")</f>
        <v>#N/A</v>
      </c>
    </row>
    <row r="13" spans="1:34" x14ac:dyDescent="0.2">
      <c r="AC13" s="18">
        <v>0</v>
      </c>
      <c r="AD13" s="18">
        <v>0</v>
      </c>
      <c r="AE13" s="18">
        <v>0</v>
      </c>
      <c r="AG13" s="18" t="e">
        <f>IF(AD13=INDEX(FIRE0104_working!$A$3:$Z$103,MATCH($AC13,FIRE0104_working!$A$3:$A$102,0),MATCH('QA checks'!AD$7,FIRE0104_working!$A$3:$U$3,0)),TRUE,"Error")</f>
        <v>#N/A</v>
      </c>
      <c r="AH13" s="18" t="e">
        <f>IF(AE13=INDEX(FIRE0104_working!$A$3:$Z$103,MATCH($AC13,FIRE0104_working!$A$3:$A$102,0),MATCH('QA checks'!AE$7,FIRE0104_working!$A$3:$U$3,0)),TRUE,"Error")</f>
        <v>#N/A</v>
      </c>
    </row>
    <row r="14" spans="1:34" x14ac:dyDescent="0.2">
      <c r="AC14" s="18">
        <v>0</v>
      </c>
      <c r="AD14" s="18">
        <v>0</v>
      </c>
      <c r="AE14" s="18">
        <v>0</v>
      </c>
      <c r="AG14" s="18" t="e">
        <f>IF(AD14=INDEX(FIRE0104_working!$A$3:$Z$103,MATCH($AC14,FIRE0104_working!$A$3:$A$102,0),MATCH('QA checks'!AD$7,FIRE0104_working!$A$3:$U$3,0)),TRUE,"Error")</f>
        <v>#N/A</v>
      </c>
      <c r="AH14" s="18" t="e">
        <f>IF(AE14=INDEX(FIRE0104_working!$A$3:$Z$103,MATCH($AC14,FIRE0104_working!$A$3:$A$102,0),MATCH('QA checks'!AE$7,FIRE0104_working!$A$3:$U$3,0)),TRUE,"Error")</f>
        <v>#N/A</v>
      </c>
    </row>
    <row r="15" spans="1:34" x14ac:dyDescent="0.2">
      <c r="AC15" s="18">
        <v>0</v>
      </c>
      <c r="AD15" s="18">
        <v>0</v>
      </c>
      <c r="AE15" s="18">
        <v>0</v>
      </c>
      <c r="AG15" s="18" t="e">
        <f>IF(AD15=INDEX(FIRE0104_working!$A$3:$Z$103,MATCH($AC15,FIRE0104_working!$A$3:$A$102,0),MATCH('QA checks'!AD$7,FIRE0104_working!$A$3:$U$3,0)),TRUE,"Error")</f>
        <v>#N/A</v>
      </c>
      <c r="AH15" s="18" t="e">
        <f>IF(AE15=INDEX(FIRE0104_working!$A$3:$Z$103,MATCH($AC15,FIRE0104_working!$A$3:$A$102,0),MATCH('QA checks'!AE$7,FIRE0104_working!$A$3:$U$3,0)),TRUE,"Error")</f>
        <v>#N/A</v>
      </c>
    </row>
    <row r="16" spans="1:34" x14ac:dyDescent="0.2">
      <c r="AC16" s="18">
        <v>0</v>
      </c>
      <c r="AD16" s="18">
        <v>0</v>
      </c>
      <c r="AE16" s="18">
        <v>0</v>
      </c>
      <c r="AG16" s="18" t="e">
        <f>IF(AD16=INDEX(FIRE0104_working!$A$3:$Z$103,MATCH($AC16,FIRE0104_working!$A$3:$A$102,0),MATCH('QA checks'!AD$7,FIRE0104_working!$A$3:$U$3,0)),TRUE,"Error")</f>
        <v>#N/A</v>
      </c>
      <c r="AH16" s="18" t="e">
        <f>IF(AE16=INDEX(FIRE0104_working!$A$3:$Z$103,MATCH($AC16,FIRE0104_working!$A$3:$A$102,0),MATCH('QA checks'!AE$7,FIRE0104_working!$A$3:$U$3,0)),TRUE,"Error")</f>
        <v>#N/A</v>
      </c>
    </row>
    <row r="17" spans="29:34" x14ac:dyDescent="0.2">
      <c r="AC17" s="18">
        <v>0</v>
      </c>
      <c r="AD17" s="18">
        <v>0</v>
      </c>
      <c r="AE17" s="18">
        <v>0</v>
      </c>
      <c r="AG17" s="18" t="e">
        <f>IF(AD17=INDEX(FIRE0104_working!$A$3:$Z$103,MATCH($AC17,FIRE0104_working!$A$3:$A$102,0),MATCH('QA checks'!AD$7,FIRE0104_working!$A$3:$U$3,0)),TRUE,"Error")</f>
        <v>#N/A</v>
      </c>
      <c r="AH17" s="18" t="e">
        <f>IF(AE17=INDEX(FIRE0104_working!$A$3:$Z$103,MATCH($AC17,FIRE0104_working!$A$3:$A$102,0),MATCH('QA checks'!AE$7,FIRE0104_working!$A$3:$U$3,0)),TRUE,"Error")</f>
        <v>#N/A</v>
      </c>
    </row>
    <row r="18" spans="29:34" x14ac:dyDescent="0.2">
      <c r="AC18" s="18">
        <v>0</v>
      </c>
      <c r="AD18" s="18">
        <v>0</v>
      </c>
      <c r="AE18" s="18">
        <v>0</v>
      </c>
      <c r="AG18" s="18" t="e">
        <f>IF(AD18=INDEX(FIRE0104_working!$A$3:$Z$103,MATCH($AC18,FIRE0104_working!$A$3:$A$102,0),MATCH('QA checks'!AD$7,FIRE0104_working!$A$3:$U$3,0)),TRUE,"Error")</f>
        <v>#N/A</v>
      </c>
      <c r="AH18" s="18" t="e">
        <f>IF(AE18=INDEX(FIRE0104_working!$A$3:$Z$103,MATCH($AC18,FIRE0104_working!$A$3:$A$102,0),MATCH('QA checks'!AE$7,FIRE0104_working!$A$3:$U$3,0)),TRUE,"Error")</f>
        <v>#N/A</v>
      </c>
    </row>
    <row r="19" spans="29:34" x14ac:dyDescent="0.2">
      <c r="AC19" s="18">
        <v>0</v>
      </c>
      <c r="AD19" s="18">
        <v>0</v>
      </c>
      <c r="AE19" s="18">
        <v>0</v>
      </c>
      <c r="AG19" s="18" t="e">
        <f>IF(AD19=INDEX(FIRE0104_working!$A$3:$Z$103,MATCH($AC19,FIRE0104_working!$A$3:$A$102,0),MATCH('QA checks'!AD$7,FIRE0104_working!$A$3:$U$3,0)),TRUE,"Error")</f>
        <v>#N/A</v>
      </c>
      <c r="AH19" s="18" t="e">
        <f>IF(AE19=INDEX(FIRE0104_working!$A$3:$Z$103,MATCH($AC19,FIRE0104_working!$A$3:$A$102,0),MATCH('QA checks'!AE$7,FIRE0104_working!$A$3:$U$3,0)),TRUE,"Error")</f>
        <v>#N/A</v>
      </c>
    </row>
    <row r="20" spans="29:34" x14ac:dyDescent="0.2">
      <c r="AC20" s="18">
        <v>0</v>
      </c>
      <c r="AD20" s="18">
        <v>0</v>
      </c>
      <c r="AE20" s="18">
        <v>0</v>
      </c>
      <c r="AG20" s="18" t="e">
        <f>IF(AD20=INDEX(FIRE0104_working!$A$3:$Z$103,MATCH($AC20,FIRE0104_working!$A$3:$A$102,0),MATCH('QA checks'!AD$7,FIRE0104_working!$A$3:$U$3,0)),TRUE,"Error")</f>
        <v>#N/A</v>
      </c>
      <c r="AH20" s="18" t="e">
        <f>IF(AE20=INDEX(FIRE0104_working!$A$3:$Z$103,MATCH($AC20,FIRE0104_working!$A$3:$A$102,0),MATCH('QA checks'!AE$7,FIRE0104_working!$A$3:$U$3,0)),TRUE,"Error")</f>
        <v>#N/A</v>
      </c>
    </row>
    <row r="21" spans="29:34" x14ac:dyDescent="0.2">
      <c r="AC21" s="18">
        <v>0</v>
      </c>
      <c r="AD21" s="18">
        <v>0</v>
      </c>
      <c r="AE21" s="18">
        <v>0</v>
      </c>
      <c r="AG21" s="18" t="e">
        <f>IF(AD21=INDEX(FIRE0104_working!$A$3:$Z$103,MATCH($AC21,FIRE0104_working!$A$3:$A$102,0),MATCH('QA checks'!AD$7,FIRE0104_working!$A$3:$U$3,0)),TRUE,"Error")</f>
        <v>#N/A</v>
      </c>
      <c r="AH21" s="18" t="e">
        <f>IF(AE21=INDEX(FIRE0104_working!$A$3:$Z$103,MATCH($AC21,FIRE0104_working!$A$3:$A$102,0),MATCH('QA checks'!AE$7,FIRE0104_working!$A$3:$U$3,0)),TRUE,"Error")</f>
        <v>#N/A</v>
      </c>
    </row>
    <row r="22" spans="29:34" x14ac:dyDescent="0.2">
      <c r="AC22" s="18">
        <v>0</v>
      </c>
      <c r="AD22" s="18">
        <v>0</v>
      </c>
      <c r="AE22" s="18">
        <v>0</v>
      </c>
      <c r="AG22" s="18" t="e">
        <f>IF(AD22=INDEX(FIRE0104_working!$A$3:$Z$103,MATCH($AC22,FIRE0104_working!$A$3:$A$102,0),MATCH('QA checks'!AD$7,FIRE0104_working!$A$3:$U$3,0)),TRUE,"Error")</f>
        <v>#N/A</v>
      </c>
      <c r="AH22" s="18" t="e">
        <f>IF(AE22=INDEX(FIRE0104_working!$A$3:$Z$103,MATCH($AC22,FIRE0104_working!$A$3:$A$102,0),MATCH('QA checks'!AE$7,FIRE0104_working!$A$3:$U$3,0)),TRUE,"Error")</f>
        <v>#N/A</v>
      </c>
    </row>
    <row r="23" spans="29:34" x14ac:dyDescent="0.2">
      <c r="AC23" s="18">
        <v>0</v>
      </c>
      <c r="AD23" s="18">
        <v>0</v>
      </c>
      <c r="AE23" s="18">
        <v>0</v>
      </c>
      <c r="AG23" s="18" t="e">
        <f>IF(AD23=INDEX(FIRE0104_working!$A$3:$Z$103,MATCH($AC23,FIRE0104_working!$A$3:$A$102,0),MATCH('QA checks'!AD$7,FIRE0104_working!$A$3:$U$3,0)),TRUE,"Error")</f>
        <v>#N/A</v>
      </c>
      <c r="AH23" s="18" t="e">
        <f>IF(AE23=INDEX(FIRE0104_working!$A$3:$Z$103,MATCH($AC23,FIRE0104_working!$A$3:$A$102,0),MATCH('QA checks'!AE$7,FIRE0104_working!$A$3:$U$3,0)),TRUE,"Error")</f>
        <v>#N/A</v>
      </c>
    </row>
    <row r="24" spans="29:34" x14ac:dyDescent="0.2">
      <c r="AC24" s="18">
        <v>0</v>
      </c>
      <c r="AD24" s="18">
        <v>0</v>
      </c>
      <c r="AE24" s="18">
        <v>0</v>
      </c>
      <c r="AG24" s="18" t="e">
        <f>IF(AD24=INDEX(FIRE0104_working!$A$3:$Z$103,MATCH($AC24,FIRE0104_working!$A$3:$A$102,0),MATCH('QA checks'!AD$7,FIRE0104_working!$A$3:$U$3,0)),TRUE,"Error")</f>
        <v>#N/A</v>
      </c>
      <c r="AH24" s="18" t="e">
        <f>IF(AE24=INDEX(FIRE0104_working!$A$3:$Z$103,MATCH($AC24,FIRE0104_working!$A$3:$A$102,0),MATCH('QA checks'!AE$7,FIRE0104_working!$A$3:$U$3,0)),TRUE,"Error")</f>
        <v>#N/A</v>
      </c>
    </row>
    <row r="25" spans="29:34" x14ac:dyDescent="0.2">
      <c r="AC25" s="18">
        <v>0</v>
      </c>
      <c r="AD25" s="18">
        <v>0</v>
      </c>
      <c r="AE25" s="18">
        <v>0</v>
      </c>
      <c r="AG25" s="18" t="e">
        <f>IF(AD25=INDEX(FIRE0104_working!$A$3:$Z$103,MATCH($AC25,FIRE0104_working!$A$3:$A$102,0),MATCH('QA checks'!AD$7,FIRE0104_working!$A$3:$U$3,0)),TRUE,"Error")</f>
        <v>#N/A</v>
      </c>
      <c r="AH25" s="18" t="e">
        <f>IF(AE25=INDEX(FIRE0104_working!$A$3:$Z$103,MATCH($AC25,FIRE0104_working!$A$3:$A$102,0),MATCH('QA checks'!AE$7,FIRE0104_working!$A$3:$U$3,0)),TRUE,"Error")</f>
        <v>#N/A</v>
      </c>
    </row>
    <row r="26" spans="29:34" x14ac:dyDescent="0.2">
      <c r="AC26" s="18">
        <v>0</v>
      </c>
      <c r="AD26" s="18">
        <v>0</v>
      </c>
      <c r="AE26" s="18">
        <v>0</v>
      </c>
      <c r="AG26" s="18" t="e">
        <f>IF(AD26=INDEX(FIRE0104_working!$A$3:$Z$103,MATCH($AC26,FIRE0104_working!$A$3:$A$102,0),MATCH('QA checks'!AD$7,FIRE0104_working!$A$3:$U$3,0)),TRUE,"Error")</f>
        <v>#N/A</v>
      </c>
      <c r="AH26" s="18" t="e">
        <f>IF(AE26=INDEX(FIRE0104_working!$A$3:$Z$103,MATCH($AC26,FIRE0104_working!$A$3:$A$102,0),MATCH('QA checks'!AE$7,FIRE0104_working!$A$3:$U$3,0)),TRUE,"Error")</f>
        <v>#N/A</v>
      </c>
    </row>
    <row r="27" spans="29:34" x14ac:dyDescent="0.2">
      <c r="AC27" s="18">
        <v>0</v>
      </c>
      <c r="AD27" s="18">
        <v>0</v>
      </c>
      <c r="AE27" s="18">
        <v>0</v>
      </c>
      <c r="AG27" s="18" t="e">
        <f>IF(AD27=INDEX(FIRE0104_working!$A$3:$Z$103,MATCH($AC27,FIRE0104_working!$A$3:$A$102,0),MATCH('QA checks'!AD$7,FIRE0104_working!$A$3:$U$3,0)),TRUE,"Error")</f>
        <v>#N/A</v>
      </c>
      <c r="AH27" s="18" t="e">
        <f>IF(AE27=INDEX(FIRE0104_working!$A$3:$Z$103,MATCH($AC27,FIRE0104_working!$A$3:$A$102,0),MATCH('QA checks'!AE$7,FIRE0104_working!$A$3:$U$3,0)),TRUE,"Error")</f>
        <v>#N/A</v>
      </c>
    </row>
    <row r="28" spans="29:34" x14ac:dyDescent="0.2">
      <c r="AC28" s="18">
        <v>0</v>
      </c>
      <c r="AD28" s="18">
        <v>0</v>
      </c>
      <c r="AE28" s="18">
        <v>0</v>
      </c>
      <c r="AG28" s="18" t="e">
        <f>IF(AD28=INDEX(FIRE0104_working!$A$3:$Z$103,MATCH($AC28,FIRE0104_working!$A$3:$A$102,0),MATCH('QA checks'!AD$7,FIRE0104_working!$A$3:$U$3,0)),TRUE,"Error")</f>
        <v>#N/A</v>
      </c>
      <c r="AH28" s="18" t="e">
        <f>IF(AE28=INDEX(FIRE0104_working!$A$3:$Z$103,MATCH($AC28,FIRE0104_working!$A$3:$A$102,0),MATCH('QA checks'!AE$7,FIRE0104_working!$A$3:$U$3,0)),TRUE,"Error")</f>
        <v>#N/A</v>
      </c>
    </row>
    <row r="29" spans="29:34" x14ac:dyDescent="0.2">
      <c r="AC29" s="18">
        <v>0</v>
      </c>
      <c r="AD29" s="18">
        <v>0</v>
      </c>
      <c r="AE29" s="18">
        <v>0</v>
      </c>
      <c r="AG29" s="18" t="e">
        <f>IF(AD29=INDEX(FIRE0104_working!$A$3:$Z$103,MATCH($AC29,FIRE0104_working!$A$3:$A$102,0),MATCH('QA checks'!AD$7,FIRE0104_working!$A$3:$U$3,0)),TRUE,"Error")</f>
        <v>#N/A</v>
      </c>
      <c r="AH29" s="18" t="e">
        <f>IF(AE29=INDEX(FIRE0104_working!$A$3:$Z$103,MATCH($AC29,FIRE0104_working!$A$3:$A$102,0),MATCH('QA checks'!AE$7,FIRE0104_working!$A$3:$U$3,0)),TRUE,"Error")</f>
        <v>#N/A</v>
      </c>
    </row>
    <row r="30" spans="29:34" x14ac:dyDescent="0.2">
      <c r="AC30" s="18">
        <v>0</v>
      </c>
      <c r="AD30" s="18">
        <v>0</v>
      </c>
      <c r="AE30" s="18">
        <v>0</v>
      </c>
      <c r="AG30" s="18" t="e">
        <f>IF(AD30=INDEX(FIRE0104_working!$A$3:$Z$103,MATCH($AC30,FIRE0104_working!$A$3:$A$102,0),MATCH('QA checks'!AD$7,FIRE0104_working!$A$3:$U$3,0)),TRUE,"Error")</f>
        <v>#N/A</v>
      </c>
      <c r="AH30" s="18" t="e">
        <f>IF(AE30=INDEX(FIRE0104_working!$A$3:$Z$103,MATCH($AC30,FIRE0104_working!$A$3:$A$102,0),MATCH('QA checks'!AE$7,FIRE0104_working!$A$3:$U$3,0)),TRUE,"Error")</f>
        <v>#N/A</v>
      </c>
    </row>
    <row r="31" spans="29:34" x14ac:dyDescent="0.2">
      <c r="AC31" s="18">
        <v>0</v>
      </c>
      <c r="AD31" s="18">
        <v>0</v>
      </c>
      <c r="AE31" s="18">
        <v>0</v>
      </c>
      <c r="AG31" s="18" t="e">
        <f>IF(AD31=INDEX(FIRE0104_working!$A$3:$Z$103,MATCH($AC31,FIRE0104_working!$A$3:$A$102,0),MATCH('QA checks'!AD$7,FIRE0104_working!$A$3:$U$3,0)),TRUE,"Error")</f>
        <v>#N/A</v>
      </c>
      <c r="AH31" s="18" t="e">
        <f>IF(AE31=INDEX(FIRE0104_working!$A$3:$Z$103,MATCH($AC31,FIRE0104_working!$A$3:$A$102,0),MATCH('QA checks'!AE$7,FIRE0104_working!$A$3:$U$3,0)),TRUE,"Error")</f>
        <v>#N/A</v>
      </c>
    </row>
    <row r="32" spans="29:34" x14ac:dyDescent="0.2">
      <c r="AC32" s="18">
        <v>0</v>
      </c>
      <c r="AD32" s="18">
        <v>0</v>
      </c>
      <c r="AE32" s="18">
        <v>0</v>
      </c>
      <c r="AG32" s="18" t="e">
        <f>IF(AD32=INDEX(FIRE0104_working!$A$3:$Z$103,MATCH($AC32,FIRE0104_working!$A$3:$A$102,0),MATCH('QA checks'!AD$7,FIRE0104_working!$A$3:$U$3,0)),TRUE,"Error")</f>
        <v>#N/A</v>
      </c>
      <c r="AH32" s="18" t="e">
        <f>IF(AE32=INDEX(FIRE0104_working!$A$3:$Z$103,MATCH($AC32,FIRE0104_working!$A$3:$A$102,0),MATCH('QA checks'!AE$7,FIRE0104_working!$A$3:$U$3,0)),TRUE,"Error")</f>
        <v>#N/A</v>
      </c>
    </row>
    <row r="33" spans="29:34" x14ac:dyDescent="0.2">
      <c r="AC33" s="18">
        <v>0</v>
      </c>
      <c r="AD33" s="18">
        <v>0</v>
      </c>
      <c r="AE33" s="18">
        <v>0</v>
      </c>
      <c r="AG33" s="18" t="e">
        <f>IF(AD33=INDEX(FIRE0104_working!$A$3:$Z$103,MATCH($AC33,FIRE0104_working!$A$3:$A$102,0),MATCH('QA checks'!AD$7,FIRE0104_working!$A$3:$U$3,0)),TRUE,"Error")</f>
        <v>#N/A</v>
      </c>
      <c r="AH33" s="18" t="e">
        <f>IF(AE33=INDEX(FIRE0104_working!$A$3:$Z$103,MATCH($AC33,FIRE0104_working!$A$3:$A$102,0),MATCH('QA checks'!AE$7,FIRE0104_working!$A$3:$U$3,0)),TRUE,"Error")</f>
        <v>#N/A</v>
      </c>
    </row>
    <row r="34" spans="29:34" x14ac:dyDescent="0.2">
      <c r="AC34" s="18">
        <v>0</v>
      </c>
      <c r="AD34" s="18">
        <v>0</v>
      </c>
      <c r="AE34" s="18">
        <v>0</v>
      </c>
      <c r="AG34" s="18" t="e">
        <f>IF(AD34=INDEX(FIRE0104_working!$A$3:$Z$103,MATCH($AC34,FIRE0104_working!$A$3:$A$102,0),MATCH('QA checks'!AD$7,FIRE0104_working!$A$3:$U$3,0)),TRUE,"Error")</f>
        <v>#N/A</v>
      </c>
      <c r="AH34" s="18" t="e">
        <f>IF(AE34=INDEX(FIRE0104_working!$A$3:$Z$103,MATCH($AC34,FIRE0104_working!$A$3:$A$102,0),MATCH('QA checks'!AE$7,FIRE0104_working!$A$3:$U$3,0)),TRUE,"Error")</f>
        <v>#N/A</v>
      </c>
    </row>
    <row r="35" spans="29:34" x14ac:dyDescent="0.2">
      <c r="AC35" s="18">
        <v>0</v>
      </c>
      <c r="AD35" s="18">
        <v>0</v>
      </c>
      <c r="AE35" s="18">
        <v>0</v>
      </c>
      <c r="AG35" s="18" t="e">
        <f>IF(AD35=INDEX(FIRE0104_working!$A$3:$Z$103,MATCH($AC35,FIRE0104_working!$A$3:$A$102,0),MATCH('QA checks'!AD$7,FIRE0104_working!$A$3:$U$3,0)),TRUE,"Error")</f>
        <v>#N/A</v>
      </c>
      <c r="AH35" s="18" t="e">
        <f>IF(AE35=INDEX(FIRE0104_working!$A$3:$Z$103,MATCH($AC35,FIRE0104_working!$A$3:$A$102,0),MATCH('QA checks'!AE$7,FIRE0104_working!$A$3:$U$3,0)),TRUE,"Error")</f>
        <v>#N/A</v>
      </c>
    </row>
    <row r="36" spans="29:34" x14ac:dyDescent="0.2">
      <c r="AC36" s="18">
        <v>0</v>
      </c>
      <c r="AD36" s="18">
        <v>0</v>
      </c>
      <c r="AE36" s="18">
        <v>0</v>
      </c>
      <c r="AG36" s="18" t="e">
        <f>IF(AD36=INDEX(FIRE0104_working!$A$3:$Z$103,MATCH($AC36,FIRE0104_working!$A$3:$A$102,0),MATCH('QA checks'!AD$7,FIRE0104_working!$A$3:$U$3,0)),TRUE,"Error")</f>
        <v>#N/A</v>
      </c>
      <c r="AH36" s="18" t="e">
        <f>IF(AE36=INDEX(FIRE0104_working!$A$3:$Z$103,MATCH($AC36,FIRE0104_working!$A$3:$A$102,0),MATCH('QA checks'!AE$7,FIRE0104_working!$A$3:$U$3,0)),TRUE,"Error")</f>
        <v>#N/A</v>
      </c>
    </row>
    <row r="37" spans="29:34" x14ac:dyDescent="0.2">
      <c r="AC37" s="18">
        <v>0</v>
      </c>
      <c r="AD37" s="18">
        <v>0</v>
      </c>
      <c r="AE37" s="18">
        <v>0</v>
      </c>
      <c r="AG37" s="18" t="e">
        <f>IF(AD37=INDEX(FIRE0104_working!$A$3:$Z$103,MATCH($AC37,FIRE0104_working!$A$3:$A$102,0),MATCH('QA checks'!AD$7,FIRE0104_working!$A$3:$U$3,0)),TRUE,"Error")</f>
        <v>#N/A</v>
      </c>
      <c r="AH37" s="18" t="e">
        <f>IF(AE37=INDEX(FIRE0104_working!$A$3:$Z$103,MATCH($AC37,FIRE0104_working!$A$3:$A$102,0),MATCH('QA checks'!AE$7,FIRE0104_working!$A$3:$U$3,0)),TRUE,"Error")</f>
        <v>#N/A</v>
      </c>
    </row>
    <row r="38" spans="29:34" x14ac:dyDescent="0.2">
      <c r="AC38" s="18">
        <v>0</v>
      </c>
      <c r="AD38" s="18">
        <v>0</v>
      </c>
      <c r="AE38" s="18">
        <v>0</v>
      </c>
      <c r="AG38" s="18" t="e">
        <f>IF(AD38=INDEX(FIRE0104_working!$A$3:$Z$103,MATCH($AC38,FIRE0104_working!$A$3:$A$102,0),MATCH('QA checks'!AD$7,FIRE0104_working!$A$3:$U$3,0)),TRUE,"Error")</f>
        <v>#N/A</v>
      </c>
      <c r="AH38" s="18" t="e">
        <f>IF(AE38=INDEX(FIRE0104_working!$A$3:$Z$103,MATCH($AC38,FIRE0104_working!$A$3:$A$102,0),MATCH('QA checks'!AE$7,FIRE0104_working!$A$3:$U$3,0)),TRUE,"Error")</f>
        <v>#N/A</v>
      </c>
    </row>
    <row r="39" spans="29:34" x14ac:dyDescent="0.2">
      <c r="AC39" s="18">
        <v>0</v>
      </c>
      <c r="AD39" s="18">
        <v>0</v>
      </c>
      <c r="AE39" s="18">
        <v>0</v>
      </c>
      <c r="AG39" s="18" t="e">
        <f>IF(AD39=INDEX(FIRE0104_working!$A$3:$Z$103,MATCH($AC39,FIRE0104_working!$A$3:$A$102,0),MATCH('QA checks'!AD$7,FIRE0104_working!$A$3:$U$3,0)),TRUE,"Error")</f>
        <v>#N/A</v>
      </c>
      <c r="AH39" s="18" t="e">
        <f>IF(AE39=INDEX(FIRE0104_working!$A$3:$Z$103,MATCH($AC39,FIRE0104_working!$A$3:$A$102,0),MATCH('QA checks'!AE$7,FIRE0104_working!$A$3:$U$3,0)),TRUE,"Error")</f>
        <v>#N/A</v>
      </c>
    </row>
    <row r="40" spans="29:34" x14ac:dyDescent="0.2">
      <c r="AC40" s="18">
        <v>0</v>
      </c>
      <c r="AD40" s="18">
        <v>0</v>
      </c>
      <c r="AE40" s="18">
        <v>0</v>
      </c>
      <c r="AG40" s="18" t="e">
        <f>IF(AD40=INDEX(FIRE0104_working!$A$3:$Z$103,MATCH($AC40,FIRE0104_working!$A$3:$A$102,0),MATCH('QA checks'!AD$7,FIRE0104_working!$A$3:$U$3,0)),TRUE,"Error")</f>
        <v>#N/A</v>
      </c>
      <c r="AH40" s="18" t="e">
        <f>IF(AE40=INDEX(FIRE0104_working!$A$3:$Z$103,MATCH($AC40,FIRE0104_working!$A$3:$A$102,0),MATCH('QA checks'!AE$7,FIRE0104_working!$A$3:$U$3,0)),TRUE,"Error")</f>
        <v>#N/A</v>
      </c>
    </row>
    <row r="41" spans="29:34" x14ac:dyDescent="0.2">
      <c r="AC41" s="18">
        <v>0</v>
      </c>
      <c r="AD41" s="18">
        <v>0</v>
      </c>
      <c r="AE41" s="18">
        <v>0</v>
      </c>
      <c r="AG41" s="18" t="e">
        <f>IF(AD41=INDEX(FIRE0104_working!$A$3:$Z$103,MATCH($AC41,FIRE0104_working!$A$3:$A$102,0),MATCH('QA checks'!AD$7,FIRE0104_working!$A$3:$U$3,0)),TRUE,"Error")</f>
        <v>#N/A</v>
      </c>
      <c r="AH41" s="18" t="e">
        <f>IF(AE41=INDEX(FIRE0104_working!$A$3:$Z$103,MATCH($AC41,FIRE0104_working!$A$3:$A$102,0),MATCH('QA checks'!AE$7,FIRE0104_working!$A$3:$U$3,0)),TRUE,"Error")</f>
        <v>#N/A</v>
      </c>
    </row>
    <row r="42" spans="29:34" x14ac:dyDescent="0.2">
      <c r="AC42" s="18">
        <v>0</v>
      </c>
      <c r="AD42" s="18">
        <v>0</v>
      </c>
      <c r="AE42" s="18">
        <v>0</v>
      </c>
      <c r="AG42" s="18" t="e">
        <f>IF(AD42=INDEX(FIRE0104_working!$A$3:$Z$103,MATCH($AC42,FIRE0104_working!$A$3:$A$102,0),MATCH('QA checks'!AD$7,FIRE0104_working!$A$3:$U$3,0)),TRUE,"Error")</f>
        <v>#N/A</v>
      </c>
      <c r="AH42" s="18" t="e">
        <f>IF(AE42=INDEX(FIRE0104_working!$A$3:$Z$103,MATCH($AC42,FIRE0104_working!$A$3:$A$102,0),MATCH('QA checks'!AE$7,FIRE0104_working!$A$3:$U$3,0)),TRUE,"Error")</f>
        <v>#N/A</v>
      </c>
    </row>
    <row r="43" spans="29:34" x14ac:dyDescent="0.2">
      <c r="AC43" s="18">
        <v>0</v>
      </c>
      <c r="AD43" s="18">
        <v>0</v>
      </c>
      <c r="AE43" s="18">
        <v>0</v>
      </c>
      <c r="AG43" s="18" t="e">
        <f>IF(AD43=INDEX(FIRE0104_working!$A$3:$Z$103,MATCH($AC43,FIRE0104_working!$A$3:$A$102,0),MATCH('QA checks'!AD$7,FIRE0104_working!$A$3:$U$3,0)),TRUE,"Error")</f>
        <v>#N/A</v>
      </c>
      <c r="AH43" s="18" t="e">
        <f>IF(AE43=INDEX(FIRE0104_working!$A$3:$Z$103,MATCH($AC43,FIRE0104_working!$A$3:$A$102,0),MATCH('QA checks'!AE$7,FIRE0104_working!$A$3:$U$3,0)),TRUE,"Error")</f>
        <v>#N/A</v>
      </c>
    </row>
    <row r="44" spans="29:34" x14ac:dyDescent="0.2">
      <c r="AC44" s="18">
        <v>0</v>
      </c>
      <c r="AD44" s="18">
        <v>0</v>
      </c>
      <c r="AE44" s="18">
        <v>0</v>
      </c>
      <c r="AG44" s="18" t="e">
        <f>IF(AD44=INDEX(FIRE0104_working!$A$3:$Z$103,MATCH($AC44,FIRE0104_working!$A$3:$A$102,0),MATCH('QA checks'!AD$7,FIRE0104_working!$A$3:$U$3,0)),TRUE,"Error")</f>
        <v>#N/A</v>
      </c>
      <c r="AH44" s="18" t="e">
        <f>IF(AE44=INDEX(FIRE0104_working!$A$3:$Z$103,MATCH($AC44,FIRE0104_working!$A$3:$A$102,0),MATCH('QA checks'!AE$7,FIRE0104_working!$A$3:$U$3,0)),TRUE,"Error")</f>
        <v>#N/A</v>
      </c>
    </row>
    <row r="45" spans="29:34" x14ac:dyDescent="0.2">
      <c r="AC45" s="18">
        <v>0</v>
      </c>
      <c r="AD45" s="18">
        <v>0</v>
      </c>
      <c r="AE45" s="18">
        <v>0</v>
      </c>
      <c r="AG45" s="18" t="e">
        <f>IF(AD45=INDEX(FIRE0104_working!$A$3:$Z$103,MATCH($AC45,FIRE0104_working!$A$3:$A$102,0),MATCH('QA checks'!AD$7,FIRE0104_working!$A$3:$U$3,0)),TRUE,"Error")</f>
        <v>#N/A</v>
      </c>
      <c r="AH45" s="18" t="e">
        <f>IF(AE45=INDEX(FIRE0104_working!$A$3:$Z$103,MATCH($AC45,FIRE0104_working!$A$3:$A$102,0),MATCH('QA checks'!AE$7,FIRE0104_working!$A$3:$U$3,0)),TRUE,"Error")</f>
        <v>#N/A</v>
      </c>
    </row>
    <row r="46" spans="29:34" x14ac:dyDescent="0.2">
      <c r="AC46" s="18">
        <v>0</v>
      </c>
      <c r="AD46" s="18">
        <v>0</v>
      </c>
      <c r="AE46" s="18">
        <v>0</v>
      </c>
      <c r="AG46" s="18" t="e">
        <f>IF(AD46=INDEX(FIRE0104_working!$A$3:$Z$103,MATCH($AC46,FIRE0104_working!$A$3:$A$102,0),MATCH('QA checks'!AD$7,FIRE0104_working!$A$3:$U$3,0)),TRUE,"Error")</f>
        <v>#N/A</v>
      </c>
      <c r="AH46" s="18" t="e">
        <f>IF(AE46=INDEX(FIRE0104_working!$A$3:$Z$103,MATCH($AC46,FIRE0104_working!$A$3:$A$102,0),MATCH('QA checks'!AE$7,FIRE0104_working!$A$3:$U$3,0)),TRUE,"Error")</f>
        <v>#N/A</v>
      </c>
    </row>
    <row r="47" spans="29:34" x14ac:dyDescent="0.2">
      <c r="AC47" s="18">
        <v>0</v>
      </c>
      <c r="AD47" s="18">
        <v>0</v>
      </c>
      <c r="AE47" s="18">
        <v>0</v>
      </c>
      <c r="AG47" s="18" t="e">
        <f>IF(AD47=INDEX(FIRE0104_working!$A$3:$Z$103,MATCH($AC47,FIRE0104_working!$A$3:$A$102,0),MATCH('QA checks'!AD$7,FIRE0104_working!$A$3:$U$3,0)),TRUE,"Error")</f>
        <v>#N/A</v>
      </c>
      <c r="AH47" s="18" t="e">
        <f>IF(AE47=INDEX(FIRE0104_working!$A$3:$Z$103,MATCH($AC47,FIRE0104_working!$A$3:$A$102,0),MATCH('QA checks'!AE$7,FIRE0104_working!$A$3:$U$3,0)),TRUE,"Error")</f>
        <v>#N/A</v>
      </c>
    </row>
    <row r="48" spans="29:34" x14ac:dyDescent="0.2">
      <c r="AC48" s="18">
        <v>0</v>
      </c>
      <c r="AD48" s="18">
        <v>0</v>
      </c>
      <c r="AE48" s="18">
        <v>0</v>
      </c>
      <c r="AG48" s="18" t="e">
        <f>IF(AD48=INDEX(FIRE0104_working!$A$3:$Z$103,MATCH($AC48,FIRE0104_working!$A$3:$A$102,0),MATCH('QA checks'!AD$7,FIRE0104_working!$A$3:$U$3,0)),TRUE,"Error")</f>
        <v>#N/A</v>
      </c>
      <c r="AH48" s="18" t="e">
        <f>IF(AE48=INDEX(FIRE0104_working!$A$3:$Z$103,MATCH($AC48,FIRE0104_working!$A$3:$A$102,0),MATCH('QA checks'!AE$7,FIRE0104_working!$A$3:$U$3,0)),TRUE,"Error")</f>
        <v>#N/A</v>
      </c>
    </row>
    <row r="49" spans="29:34" x14ac:dyDescent="0.2">
      <c r="AC49" s="18">
        <v>0</v>
      </c>
      <c r="AD49" s="18">
        <v>0</v>
      </c>
      <c r="AE49" s="18">
        <v>0</v>
      </c>
      <c r="AG49" s="18" t="e">
        <f>IF(AD49=INDEX(FIRE0104_working!$A$3:$Z$103,MATCH($AC49,FIRE0104_working!$A$3:$A$102,0),MATCH('QA checks'!AD$7,FIRE0104_working!$A$3:$U$3,0)),TRUE,"Error")</f>
        <v>#N/A</v>
      </c>
      <c r="AH49" s="18" t="e">
        <f>IF(AE49=INDEX(FIRE0104_working!$A$3:$Z$103,MATCH($AC49,FIRE0104_working!$A$3:$A$102,0),MATCH('QA checks'!AE$7,FIRE0104_working!$A$3:$U$3,0)),TRUE,"Error")</f>
        <v>#N/A</v>
      </c>
    </row>
    <row r="50" spans="29:34" x14ac:dyDescent="0.2">
      <c r="AC50" s="18">
        <v>0</v>
      </c>
      <c r="AD50" s="18">
        <v>0</v>
      </c>
      <c r="AE50" s="18">
        <v>0</v>
      </c>
      <c r="AG50" s="18" t="e">
        <f>IF(AD50=INDEX(FIRE0104_working!$A$3:$Z$103,MATCH($AC50,FIRE0104_working!$A$3:$A$102,0),MATCH('QA checks'!AD$7,FIRE0104_working!$A$3:$U$3,0)),TRUE,"Error")</f>
        <v>#N/A</v>
      </c>
      <c r="AH50" s="18" t="e">
        <f>IF(AE50=INDEX(FIRE0104_working!$A$3:$Z$103,MATCH($AC50,FIRE0104_working!$A$3:$A$102,0),MATCH('QA checks'!AE$7,FIRE0104_working!$A$3:$U$3,0)),TRUE,"Error")</f>
        <v>#N/A</v>
      </c>
    </row>
    <row r="51" spans="29:34" x14ac:dyDescent="0.2">
      <c r="AC51" s="18">
        <v>0</v>
      </c>
      <c r="AD51" s="18">
        <v>0</v>
      </c>
      <c r="AE51" s="18">
        <v>0</v>
      </c>
      <c r="AG51" s="18" t="e">
        <f>IF(AD51=INDEX(FIRE0104_working!$A$3:$Z$103,MATCH($AC51,FIRE0104_working!$A$3:$A$102,0),MATCH('QA checks'!AD$7,FIRE0104_working!$A$3:$U$3,0)),TRUE,"Error")</f>
        <v>#N/A</v>
      </c>
      <c r="AH51" s="18" t="e">
        <f>IF(AE51=INDEX(FIRE0104_working!$A$3:$Z$103,MATCH($AC51,FIRE0104_working!$A$3:$A$102,0),MATCH('QA checks'!AE$7,FIRE0104_working!$A$3:$U$3,0)),TRUE,"Error")</f>
        <v>#N/A</v>
      </c>
    </row>
    <row r="52" spans="29:34" x14ac:dyDescent="0.2">
      <c r="AC52" s="18">
        <v>0</v>
      </c>
      <c r="AD52" s="18">
        <v>0</v>
      </c>
      <c r="AE52" s="18">
        <v>0</v>
      </c>
      <c r="AG52" s="18" t="e">
        <f>IF(AD52=INDEX(FIRE0104_working!$A$3:$Z$103,MATCH($AC52,FIRE0104_working!$A$3:$A$102,0),MATCH('QA checks'!AD$7,FIRE0104_working!$A$3:$U$3,0)),TRUE,"Error")</f>
        <v>#N/A</v>
      </c>
      <c r="AH52" s="18" t="e">
        <f>IF(AE52=INDEX(FIRE0104_working!$A$3:$Z$103,MATCH($AC52,FIRE0104_working!$A$3:$A$102,0),MATCH('QA checks'!AE$7,FIRE0104_working!$A$3:$U$3,0)),TRUE,"Error")</f>
        <v>#N/A</v>
      </c>
    </row>
    <row r="53" spans="29:34" x14ac:dyDescent="0.2">
      <c r="AC53" s="18">
        <v>0</v>
      </c>
      <c r="AD53" s="18">
        <v>0</v>
      </c>
      <c r="AE53" s="18">
        <v>0</v>
      </c>
      <c r="AG53" s="18" t="e">
        <f>IF(AD53=INDEX(FIRE0104_working!$A$3:$Z$103,MATCH($AC53,FIRE0104_working!$A$3:$A$102,0),MATCH('QA checks'!AD$7,FIRE0104_working!$A$3:$U$3,0)),TRUE,"Error")</f>
        <v>#N/A</v>
      </c>
      <c r="AH53" s="18" t="e">
        <f>IF(AE53=INDEX(FIRE0104_working!$A$3:$Z$103,MATCH($AC53,FIRE0104_working!$A$3:$A$102,0),MATCH('QA checks'!AE$7,FIRE0104_working!$A$3:$U$3,0)),TRUE,"Error")</f>
        <v>#N/A</v>
      </c>
    </row>
    <row r="54" spans="29:34" x14ac:dyDescent="0.2">
      <c r="AC54" s="18">
        <v>0</v>
      </c>
      <c r="AD54" s="18">
        <v>0</v>
      </c>
      <c r="AE54" s="18">
        <v>0</v>
      </c>
      <c r="AG54" s="18" t="e">
        <f>IF(AD54=INDEX(FIRE0104_working!$A$3:$Z$103,MATCH($AC54,FIRE0104_working!$A$3:$A$102,0),MATCH('QA checks'!AD$7,FIRE0104_working!$A$3:$U$3,0)),TRUE,"Error")</f>
        <v>#N/A</v>
      </c>
      <c r="AH54" s="18" t="e">
        <f>IF(AE54=INDEX(FIRE0104_working!$A$3:$Z$103,MATCH($AC54,FIRE0104_working!$A$3:$A$102,0),MATCH('QA checks'!AE$7,FIRE0104_working!$A$3:$U$3,0)),TRUE,"Error")</f>
        <v>#N/A</v>
      </c>
    </row>
    <row r="55" spans="29:34" x14ac:dyDescent="0.2">
      <c r="AC55" s="18">
        <v>0</v>
      </c>
      <c r="AD55" s="18">
        <v>0</v>
      </c>
      <c r="AE55" s="18">
        <v>0</v>
      </c>
      <c r="AG55" s="18" t="e">
        <f>IF(AD55=INDEX(FIRE0104_working!$A$3:$Z$103,MATCH($AC55,FIRE0104_working!$A$3:$A$102,0),MATCH('QA checks'!AD$7,FIRE0104_working!$A$3:$U$3,0)),TRUE,"Error")</f>
        <v>#N/A</v>
      </c>
      <c r="AH55" s="18" t="e">
        <f>IF(AE55=INDEX(FIRE0104_working!$A$3:$Z$103,MATCH($AC55,FIRE0104_working!$A$3:$A$102,0),MATCH('QA checks'!AE$7,FIRE0104_working!$A$3:$U$3,0)),TRUE,"Error")</f>
        <v>#N/A</v>
      </c>
    </row>
    <row r="56" spans="29:34" x14ac:dyDescent="0.2">
      <c r="AC56" s="18">
        <v>0</v>
      </c>
      <c r="AD56" s="18">
        <v>0</v>
      </c>
      <c r="AE56" s="18">
        <v>0</v>
      </c>
      <c r="AG56" s="18" t="e">
        <f>IF(AD56=INDEX(FIRE0104_working!$A$3:$Z$103,MATCH($AC56,FIRE0104_working!$A$3:$A$102,0),MATCH('QA checks'!AD$7,FIRE0104_working!$A$3:$U$3,0)),TRUE,"Error")</f>
        <v>#N/A</v>
      </c>
      <c r="AH56" s="18" t="e">
        <f>IF(AE56=INDEX(FIRE0104_working!$A$3:$Z$103,MATCH($AC56,FIRE0104_working!$A$3:$A$102,0),MATCH('QA checks'!AE$7,FIRE0104_working!$A$3:$U$3,0)),TRUE,"Error")</f>
        <v>#N/A</v>
      </c>
    </row>
    <row r="57" spans="29:34" x14ac:dyDescent="0.2">
      <c r="AC57" s="18">
        <v>0</v>
      </c>
      <c r="AD57" s="18">
        <v>0</v>
      </c>
      <c r="AE57" s="18">
        <v>0</v>
      </c>
      <c r="AG57" s="18" t="e">
        <f>IF(AD57=INDEX(FIRE0104_working!$A$3:$Z$103,MATCH($AC57,FIRE0104_working!$A$3:$A$102,0),MATCH('QA checks'!AD$7,FIRE0104_working!$A$3:$U$3,0)),TRUE,"Error")</f>
        <v>#N/A</v>
      </c>
      <c r="AH57" s="18" t="e">
        <f>IF(AE57=INDEX(FIRE0104_working!$A$3:$Z$103,MATCH($AC57,FIRE0104_working!$A$3:$A$102,0),MATCH('QA checks'!AE$7,FIRE0104_working!$A$3:$U$3,0)),TRUE,"Error")</f>
        <v>#N/A</v>
      </c>
    </row>
    <row r="58" spans="29:34" x14ac:dyDescent="0.2">
      <c r="AC58" s="18">
        <v>0</v>
      </c>
      <c r="AD58" s="18">
        <v>0</v>
      </c>
      <c r="AE58" s="18">
        <v>0</v>
      </c>
      <c r="AG58" s="18" t="e">
        <f>IF(AD58=INDEX(FIRE0104_working!$A$3:$Z$103,MATCH($AC58,FIRE0104_working!$A$3:$A$102,0),MATCH('QA checks'!AD$7,FIRE0104_working!$A$3:$U$3,0)),TRUE,"Error")</f>
        <v>#N/A</v>
      </c>
      <c r="AH58" s="18" t="e">
        <f>IF(AE58=INDEX(FIRE0104_working!$A$3:$Z$103,MATCH($AC58,FIRE0104_working!$A$3:$A$102,0),MATCH('QA checks'!AE$7,FIRE0104_working!$A$3:$U$3,0)),TRUE,"Error")</f>
        <v>#N/A</v>
      </c>
    </row>
    <row r="59" spans="29:34" x14ac:dyDescent="0.2">
      <c r="AC59" s="18">
        <v>0</v>
      </c>
      <c r="AD59" s="18">
        <v>0</v>
      </c>
      <c r="AE59" s="18">
        <v>0</v>
      </c>
      <c r="AG59" s="18" t="e">
        <f>IF(AD59=INDEX(FIRE0104_working!$A$3:$Z$103,MATCH($AC59,FIRE0104_working!$A$3:$A$102,0),MATCH('QA checks'!AD$7,FIRE0104_working!$A$3:$U$3,0)),TRUE,"Error")</f>
        <v>#N/A</v>
      </c>
      <c r="AH59" s="18" t="e">
        <f>IF(AE59=INDEX(FIRE0104_working!$A$3:$Z$103,MATCH($AC59,FIRE0104_working!$A$3:$A$102,0),MATCH('QA checks'!AE$7,FIRE0104_working!$A$3:$U$3,0)),TRUE,"Error")</f>
        <v>#N/A</v>
      </c>
    </row>
    <row r="60" spans="29:34" x14ac:dyDescent="0.2">
      <c r="AC60" s="18">
        <v>0</v>
      </c>
      <c r="AD60" s="18">
        <v>0</v>
      </c>
      <c r="AE60" s="18">
        <v>0</v>
      </c>
      <c r="AG60" s="18" t="e">
        <f>IF(AD60=INDEX(FIRE0104_working!$A$3:$Z$103,MATCH($AC60,FIRE0104_working!$A$3:$A$102,0),MATCH('QA checks'!AD$7,FIRE0104_working!$A$3:$U$3,0)),TRUE,"Error")</f>
        <v>#N/A</v>
      </c>
      <c r="AH60" s="18" t="e">
        <f>IF(AE60=INDEX(FIRE0104_working!$A$3:$Z$103,MATCH($AC60,FIRE0104_working!$A$3:$A$102,0),MATCH('QA checks'!AE$7,FIRE0104_working!$A$3:$U$3,0)),TRUE,"Error")</f>
        <v>#N/A</v>
      </c>
    </row>
    <row r="61" spans="29:34" x14ac:dyDescent="0.2">
      <c r="AC61" s="18">
        <v>0</v>
      </c>
      <c r="AD61" s="18">
        <v>0</v>
      </c>
      <c r="AE61" s="18">
        <v>0</v>
      </c>
      <c r="AG61" s="18" t="e">
        <f>IF(AD61=INDEX(FIRE0104_working!$A$3:$Z$103,MATCH($AC61,FIRE0104_working!$A$3:$A$102,0),MATCH('QA checks'!AD$7,FIRE0104_working!$A$3:$U$3,0)),TRUE,"Error")</f>
        <v>#N/A</v>
      </c>
      <c r="AH61" s="18" t="e">
        <f>IF(AE61=INDEX(FIRE0104_working!$A$3:$Z$103,MATCH($AC61,FIRE0104_working!$A$3:$A$102,0),MATCH('QA checks'!AE$7,FIRE0104_working!$A$3:$U$3,0)),TRUE,"Error")</f>
        <v>#N/A</v>
      </c>
    </row>
    <row r="62" spans="29:34" x14ac:dyDescent="0.2">
      <c r="AC62" s="18">
        <v>0</v>
      </c>
      <c r="AD62" s="18">
        <v>0</v>
      </c>
      <c r="AE62" s="18">
        <v>0</v>
      </c>
      <c r="AG62" s="18" t="e">
        <f>IF(AD62=INDEX(FIRE0104_working!$A$3:$Z$103,MATCH($AC62,FIRE0104_working!$A$3:$A$102,0),MATCH('QA checks'!AD$7,FIRE0104_working!$A$3:$U$3,0)),TRUE,"Error")</f>
        <v>#N/A</v>
      </c>
      <c r="AH62" s="18" t="e">
        <f>IF(AE62=INDEX(FIRE0104_working!$A$3:$Z$103,MATCH($AC62,FIRE0104_working!$A$3:$A$102,0),MATCH('QA checks'!AE$7,FIRE0104_working!$A$3:$U$3,0)),TRUE,"Error")</f>
        <v>#N/A</v>
      </c>
    </row>
    <row r="63" spans="29:34" x14ac:dyDescent="0.2">
      <c r="AC63" s="18">
        <v>0</v>
      </c>
      <c r="AD63" s="18">
        <v>0</v>
      </c>
      <c r="AE63" s="18">
        <v>0</v>
      </c>
      <c r="AG63" s="18" t="e">
        <f>IF(AD63=INDEX(FIRE0104_working!$A$3:$Z$103,MATCH($AC63,FIRE0104_working!$A$3:$A$102,0),MATCH('QA checks'!AD$7,FIRE0104_working!$A$3:$U$3,0)),TRUE,"Error")</f>
        <v>#N/A</v>
      </c>
      <c r="AH63" s="18" t="e">
        <f>IF(AE63=INDEX(FIRE0104_working!$A$3:$Z$103,MATCH($AC63,FIRE0104_working!$A$3:$A$102,0),MATCH('QA checks'!AE$7,FIRE0104_working!$A$3:$U$3,0)),TRUE,"Error")</f>
        <v>#N/A</v>
      </c>
    </row>
    <row r="64" spans="29:34" x14ac:dyDescent="0.2">
      <c r="AC64" s="18">
        <v>0</v>
      </c>
      <c r="AD64" s="18">
        <v>0</v>
      </c>
      <c r="AE64" s="18">
        <v>0</v>
      </c>
      <c r="AG64" s="18" t="e">
        <f>IF(AD64=INDEX(FIRE0104_working!$A$3:$Z$103,MATCH($AC64,FIRE0104_working!$A$3:$A$102,0),MATCH('QA checks'!AD$7,FIRE0104_working!$A$3:$U$3,0)),TRUE,"Error")</f>
        <v>#N/A</v>
      </c>
      <c r="AH64" s="18" t="e">
        <f>IF(AE64=INDEX(FIRE0104_working!$A$3:$Z$103,MATCH($AC64,FIRE0104_working!$A$3:$A$102,0),MATCH('QA checks'!AE$7,FIRE0104_working!$A$3:$U$3,0)),TRUE,"Error")</f>
        <v>#N/A</v>
      </c>
    </row>
    <row r="65" spans="29:34" x14ac:dyDescent="0.2">
      <c r="AC65" s="18">
        <v>0</v>
      </c>
      <c r="AD65" s="18">
        <v>0</v>
      </c>
      <c r="AE65" s="18">
        <v>0</v>
      </c>
      <c r="AG65" s="18" t="e">
        <f>IF(AD65=INDEX(FIRE0104_working!$A$3:$Z$103,MATCH($AC65,FIRE0104_working!$A$3:$A$102,0),MATCH('QA checks'!AD$7,FIRE0104_working!$A$3:$U$3,0)),TRUE,"Error")</f>
        <v>#N/A</v>
      </c>
      <c r="AH65" s="18" t="e">
        <f>IF(AE65=INDEX(FIRE0104_working!$A$3:$Z$103,MATCH($AC65,FIRE0104_working!$A$3:$A$102,0),MATCH('QA checks'!AE$7,FIRE0104_working!$A$3:$U$3,0)),TRUE,"Error")</f>
        <v>#N/A</v>
      </c>
    </row>
    <row r="66" spans="29:34" x14ac:dyDescent="0.2">
      <c r="AC66" s="18">
        <v>0</v>
      </c>
      <c r="AD66" s="18">
        <v>0</v>
      </c>
      <c r="AE66" s="18">
        <v>0</v>
      </c>
      <c r="AG66" s="18" t="e">
        <f>IF(AD66=INDEX(FIRE0104_working!$A$3:$Z$103,MATCH($AC66,FIRE0104_working!$A$3:$A$102,0),MATCH('QA checks'!AD$7,FIRE0104_working!$A$3:$U$3,0)),TRUE,"Error")</f>
        <v>#N/A</v>
      </c>
      <c r="AH66" s="18" t="e">
        <f>IF(AE66=INDEX(FIRE0104_working!$A$3:$Z$103,MATCH($AC66,FIRE0104_working!$A$3:$A$102,0),MATCH('QA checks'!AE$7,FIRE0104_working!$A$3:$U$3,0)),TRUE,"Error")</f>
        <v>#N/A</v>
      </c>
    </row>
    <row r="67" spans="29:34" x14ac:dyDescent="0.2">
      <c r="AC67" s="18">
        <v>0</v>
      </c>
      <c r="AD67" s="18">
        <v>0</v>
      </c>
      <c r="AE67" s="18">
        <v>0</v>
      </c>
      <c r="AG67" s="18" t="e">
        <f>IF(AD67=INDEX(FIRE0104_working!$A$3:$Z$103,MATCH($AC67,FIRE0104_working!$A$3:$A$102,0),MATCH('QA checks'!AD$7,FIRE0104_working!$A$3:$U$3,0)),TRUE,"Error")</f>
        <v>#N/A</v>
      </c>
      <c r="AH67" s="18" t="e">
        <f>IF(AE67=INDEX(FIRE0104_working!$A$3:$Z$103,MATCH($AC67,FIRE0104_working!$A$3:$A$102,0),MATCH('QA checks'!AE$7,FIRE0104_working!$A$3:$U$3,0)),TRUE,"Error")</f>
        <v>#N/A</v>
      </c>
    </row>
    <row r="68" spans="29:34" x14ac:dyDescent="0.2">
      <c r="AC68" s="18">
        <v>0</v>
      </c>
      <c r="AD68" s="18">
        <v>0</v>
      </c>
      <c r="AE68" s="18">
        <v>0</v>
      </c>
      <c r="AG68" s="18" t="e">
        <f>IF(AD68=INDEX(FIRE0104_working!$A$3:$Z$103,MATCH($AC68,FIRE0104_working!$A$3:$A$102,0),MATCH('QA checks'!AD$7,FIRE0104_working!$A$3:$U$3,0)),TRUE,"Error")</f>
        <v>#N/A</v>
      </c>
      <c r="AH68" s="18" t="e">
        <f>IF(AE68=INDEX(FIRE0104_working!$A$3:$Z$103,MATCH($AC68,FIRE0104_working!$A$3:$A$102,0),MATCH('QA checks'!AE$7,FIRE0104_working!$A$3:$U$3,0)),TRUE,"Error")</f>
        <v>#N/A</v>
      </c>
    </row>
    <row r="69" spans="29:34" x14ac:dyDescent="0.2">
      <c r="AC69" s="18">
        <v>0</v>
      </c>
      <c r="AD69" s="18">
        <v>0</v>
      </c>
      <c r="AE69" s="18">
        <v>0</v>
      </c>
      <c r="AG69" s="18" t="e">
        <f>IF(AD69=INDEX(FIRE0104_working!$A$3:$Z$103,MATCH($AC69,FIRE0104_working!$A$3:$A$102,0),MATCH('QA checks'!AD$7,FIRE0104_working!$A$3:$U$3,0)),TRUE,"Error")</f>
        <v>#N/A</v>
      </c>
      <c r="AH69" s="18" t="e">
        <f>IF(AE69=INDEX(FIRE0104_working!$A$3:$Z$103,MATCH($AC69,FIRE0104_working!$A$3:$A$102,0),MATCH('QA checks'!AE$7,FIRE0104_working!$A$3:$U$3,0)),TRUE,"Error")</f>
        <v>#N/A</v>
      </c>
    </row>
    <row r="70" spans="29:34" x14ac:dyDescent="0.2">
      <c r="AC70" s="18">
        <v>0</v>
      </c>
      <c r="AD70" s="18">
        <v>0</v>
      </c>
      <c r="AE70" s="18">
        <v>0</v>
      </c>
      <c r="AG70" s="18" t="e">
        <f>IF(AD70=INDEX(FIRE0104_working!$A$3:$Z$103,MATCH($AC70,FIRE0104_working!$A$3:$A$102,0),MATCH('QA checks'!AD$7,FIRE0104_working!$A$3:$U$3,0)),TRUE,"Error")</f>
        <v>#N/A</v>
      </c>
      <c r="AH70" s="18" t="e">
        <f>IF(AE70=INDEX(FIRE0104_working!$A$3:$Z$103,MATCH($AC70,FIRE0104_working!$A$3:$A$102,0),MATCH('QA checks'!AE$7,FIRE0104_working!$A$3:$U$3,0)),TRUE,"Error")</f>
        <v>#N/A</v>
      </c>
    </row>
    <row r="71" spans="29:34" x14ac:dyDescent="0.2">
      <c r="AC71" s="18">
        <v>0</v>
      </c>
      <c r="AD71" s="18">
        <v>0</v>
      </c>
      <c r="AE71" s="18">
        <v>0</v>
      </c>
      <c r="AG71" s="18" t="e">
        <f>IF(AD71=INDEX(FIRE0104_working!$A$3:$Z$103,MATCH($AC71,FIRE0104_working!$A$3:$A$102,0),MATCH('QA checks'!AD$7,FIRE0104_working!$A$3:$U$3,0)),TRUE,"Error")</f>
        <v>#N/A</v>
      </c>
      <c r="AH71" s="18" t="e">
        <f>IF(AE71=INDEX(FIRE0104_working!$A$3:$Z$103,MATCH($AC71,FIRE0104_working!$A$3:$A$102,0),MATCH('QA checks'!AE$7,FIRE0104_working!$A$3:$U$3,0)),TRUE,"Error")</f>
        <v>#N/A</v>
      </c>
    </row>
    <row r="72" spans="29:34" x14ac:dyDescent="0.2">
      <c r="AC72" s="18">
        <v>0</v>
      </c>
      <c r="AD72" s="18">
        <v>0</v>
      </c>
      <c r="AE72" s="18">
        <v>0</v>
      </c>
      <c r="AG72" s="18" t="e">
        <f>IF(AD72=INDEX(FIRE0104_working!$A$3:$Z$103,MATCH($AC72,FIRE0104_working!$A$3:$A$102,0),MATCH('QA checks'!AD$7,FIRE0104_working!$A$3:$U$3,0)),TRUE,"Error")</f>
        <v>#N/A</v>
      </c>
      <c r="AH72" s="18" t="e">
        <f>IF(AE72=INDEX(FIRE0104_working!$A$3:$Z$103,MATCH($AC72,FIRE0104_working!$A$3:$A$102,0),MATCH('QA checks'!AE$7,FIRE0104_working!$A$3:$U$3,0)),TRUE,"Error")</f>
        <v>#N/A</v>
      </c>
    </row>
    <row r="73" spans="29:34" x14ac:dyDescent="0.2">
      <c r="AC73" s="18">
        <v>0</v>
      </c>
      <c r="AD73" s="18">
        <v>0</v>
      </c>
      <c r="AE73" s="18">
        <v>0</v>
      </c>
      <c r="AG73" s="18" t="e">
        <f>IF(AD73=INDEX(FIRE0104_working!$A$3:$Z$103,MATCH($AC73,FIRE0104_working!$A$3:$A$102,0),MATCH('QA checks'!AD$7,FIRE0104_working!$A$3:$U$3,0)),TRUE,"Error")</f>
        <v>#N/A</v>
      </c>
      <c r="AH73" s="18" t="e">
        <f>IF(AE73=INDEX(FIRE0104_working!$A$3:$Z$103,MATCH($AC73,FIRE0104_working!$A$3:$A$102,0),MATCH('QA checks'!AE$7,FIRE0104_working!$A$3:$U$3,0)),TRUE,"Error")</f>
        <v>#N/A</v>
      </c>
    </row>
    <row r="74" spans="29:34" x14ac:dyDescent="0.2">
      <c r="AC74" s="18">
        <v>0</v>
      </c>
      <c r="AD74" s="18">
        <v>0</v>
      </c>
      <c r="AE74" s="18">
        <v>0</v>
      </c>
      <c r="AG74" s="18" t="e">
        <f>IF(AD74=INDEX(FIRE0104_working!$A$3:$Z$103,MATCH($AC74,FIRE0104_working!$A$3:$A$102,0),MATCH('QA checks'!AD$7,FIRE0104_working!$A$3:$U$3,0)),TRUE,"Error")</f>
        <v>#N/A</v>
      </c>
      <c r="AH74" s="18" t="e">
        <f>IF(AE74=INDEX(FIRE0104_working!$A$3:$Z$103,MATCH($AC74,FIRE0104_working!$A$3:$A$102,0),MATCH('QA checks'!AE$7,FIRE0104_working!$A$3:$U$3,0)),TRUE,"Error")</f>
        <v>#N/A</v>
      </c>
    </row>
    <row r="75" spans="29:34" x14ac:dyDescent="0.2">
      <c r="AC75" s="18">
        <v>0</v>
      </c>
      <c r="AD75" s="18">
        <v>0</v>
      </c>
      <c r="AE75" s="18">
        <v>0</v>
      </c>
      <c r="AG75" s="18" t="e">
        <f>IF(AD75=INDEX(FIRE0104_working!$A$3:$Z$103,MATCH($AC75,FIRE0104_working!$A$3:$A$102,0),MATCH('QA checks'!AD$7,FIRE0104_working!$A$3:$U$3,0)),TRUE,"Error")</f>
        <v>#N/A</v>
      </c>
      <c r="AH75" s="18" t="e">
        <f>IF(AE75=INDEX(FIRE0104_working!$A$3:$Z$103,MATCH($AC75,FIRE0104_working!$A$3:$A$102,0),MATCH('QA checks'!AE$7,FIRE0104_working!$A$3:$U$3,0)),TRUE,"Error")</f>
        <v>#N/A</v>
      </c>
    </row>
    <row r="76" spans="29:34" x14ac:dyDescent="0.2">
      <c r="AC76" s="18">
        <v>0</v>
      </c>
      <c r="AD76" s="18">
        <v>0</v>
      </c>
      <c r="AE76" s="18">
        <v>0</v>
      </c>
      <c r="AG76" s="18" t="e">
        <f>IF(AD76=INDEX(FIRE0104_working!$A$3:$Z$103,MATCH($AC76,FIRE0104_working!$A$3:$A$102,0),MATCH('QA checks'!AD$7,FIRE0104_working!$A$3:$U$3,0)),TRUE,"Error")</f>
        <v>#N/A</v>
      </c>
      <c r="AH76" s="18" t="e">
        <f>IF(AE76=INDEX(FIRE0104_working!$A$3:$Z$103,MATCH($AC76,FIRE0104_working!$A$3:$A$102,0),MATCH('QA checks'!AE$7,FIRE0104_working!$A$3:$U$3,0)),TRUE,"Error")</f>
        <v>#N/A</v>
      </c>
    </row>
    <row r="77" spans="29:34" x14ac:dyDescent="0.2">
      <c r="AC77" s="18">
        <v>0</v>
      </c>
      <c r="AD77" s="18">
        <v>0</v>
      </c>
      <c r="AE77" s="18">
        <v>0</v>
      </c>
      <c r="AG77" s="18" t="e">
        <f>IF(AD77=INDEX(FIRE0104_working!$A$3:$Z$103,MATCH($AC77,FIRE0104_working!$A$3:$A$102,0),MATCH('QA checks'!AD$7,FIRE0104_working!$A$3:$U$3,0)),TRUE,"Error")</f>
        <v>#N/A</v>
      </c>
      <c r="AH77" s="18" t="e">
        <f>IF(AE77=INDEX(FIRE0104_working!$A$3:$Z$103,MATCH($AC77,FIRE0104_working!$A$3:$A$102,0),MATCH('QA checks'!AE$7,FIRE0104_working!$A$3:$U$3,0)),TRUE,"Error")</f>
        <v>#N/A</v>
      </c>
    </row>
    <row r="78" spans="29:34" x14ac:dyDescent="0.2">
      <c r="AC78" s="18">
        <v>0</v>
      </c>
      <c r="AD78" s="18">
        <v>0</v>
      </c>
      <c r="AE78" s="18">
        <v>0</v>
      </c>
      <c r="AG78" s="18" t="e">
        <f>IF(AD78=INDEX(FIRE0104_working!$A$3:$Z$103,MATCH($AC78,FIRE0104_working!$A$3:$A$102,0),MATCH('QA checks'!AD$7,FIRE0104_working!$A$3:$U$3,0)),TRUE,"Error")</f>
        <v>#N/A</v>
      </c>
      <c r="AH78" s="18" t="e">
        <f>IF(AE78=INDEX(FIRE0104_working!$A$3:$Z$103,MATCH($AC78,FIRE0104_working!$A$3:$A$102,0),MATCH('QA checks'!AE$7,FIRE0104_working!$A$3:$U$3,0)),TRUE,"Error")</f>
        <v>#N/A</v>
      </c>
    </row>
    <row r="79" spans="29:34" x14ac:dyDescent="0.2">
      <c r="AC79" s="18">
        <v>0</v>
      </c>
      <c r="AD79" s="18">
        <v>0</v>
      </c>
      <c r="AE79" s="18">
        <v>0</v>
      </c>
      <c r="AG79" s="18" t="e">
        <f>IF(AD79=INDEX(FIRE0104_working!$A$3:$Z$103,MATCH($AC79,FIRE0104_working!$A$3:$A$102,0),MATCH('QA checks'!AD$7,FIRE0104_working!$A$3:$U$3,0)),TRUE,"Error")</f>
        <v>#N/A</v>
      </c>
      <c r="AH79" s="18" t="e">
        <f>IF(AE79=INDEX(FIRE0104_working!$A$3:$Z$103,MATCH($AC79,FIRE0104_working!$A$3:$A$102,0),MATCH('QA checks'!AE$7,FIRE0104_working!$A$3:$U$3,0)),TRUE,"Error")</f>
        <v>#N/A</v>
      </c>
    </row>
    <row r="80" spans="29:34" x14ac:dyDescent="0.2">
      <c r="AC80" s="18">
        <v>0</v>
      </c>
      <c r="AD80" s="18">
        <v>0</v>
      </c>
      <c r="AE80" s="18">
        <v>0</v>
      </c>
      <c r="AG80" s="18" t="e">
        <f>IF(AD80=INDEX(FIRE0104_working!$A$3:$Z$103,MATCH($AC80,FIRE0104_working!$A$3:$A$102,0),MATCH('QA checks'!AD$7,FIRE0104_working!$A$3:$U$3,0)),TRUE,"Error")</f>
        <v>#N/A</v>
      </c>
      <c r="AH80" s="18" t="e">
        <f>IF(AE80=INDEX(FIRE0104_working!$A$3:$Z$103,MATCH($AC80,FIRE0104_working!$A$3:$A$102,0),MATCH('QA checks'!AE$7,FIRE0104_working!$A$3:$U$3,0)),TRUE,"Error")</f>
        <v>#N/A</v>
      </c>
    </row>
    <row r="81" spans="1:44" x14ac:dyDescent="0.2">
      <c r="AC81" s="18">
        <v>0</v>
      </c>
      <c r="AD81" s="18">
        <v>0</v>
      </c>
      <c r="AE81" s="18">
        <v>0</v>
      </c>
      <c r="AG81" s="18" t="e">
        <f>IF(AD81=INDEX(FIRE0104_working!$A$3:$Z$103,MATCH($AC81,FIRE0104_working!$A$3:$A$102,0),MATCH('QA checks'!AD$7,FIRE0104_working!$A$3:$U$3,0)),TRUE,"Error")</f>
        <v>#N/A</v>
      </c>
      <c r="AH81" s="18" t="e">
        <f>IF(AE81=INDEX(FIRE0104_working!$A$3:$Z$103,MATCH($AC81,FIRE0104_working!$A$3:$A$102,0),MATCH('QA checks'!AE$7,FIRE0104_working!$A$3:$U$3,0)),TRUE,"Error")</f>
        <v>#N/A</v>
      </c>
    </row>
    <row r="82" spans="1:44" x14ac:dyDescent="0.2">
      <c r="AC82" s="18">
        <v>0</v>
      </c>
      <c r="AD82" s="18">
        <v>0</v>
      </c>
      <c r="AE82" s="18">
        <v>0</v>
      </c>
      <c r="AG82" s="18" t="e">
        <f>IF(AD82=INDEX(FIRE0104_working!$A$3:$Z$103,MATCH($AC82,FIRE0104_working!$A$3:$A$102,0),MATCH('QA checks'!AD$7,FIRE0104_working!$A$3:$U$3,0)),TRUE,"Error")</f>
        <v>#N/A</v>
      </c>
      <c r="AH82" s="18" t="e">
        <f>IF(AE82=INDEX(FIRE0104_working!$A$3:$Z$103,MATCH($AC82,FIRE0104_working!$A$3:$A$102,0),MATCH('QA checks'!AE$7,FIRE0104_working!$A$3:$U$3,0)),TRUE,"Error")</f>
        <v>#N/A</v>
      </c>
    </row>
    <row r="83" spans="1:44" x14ac:dyDescent="0.2">
      <c r="AC83" s="18">
        <v>0</v>
      </c>
      <c r="AD83" s="18">
        <v>0</v>
      </c>
      <c r="AE83" s="18">
        <v>0</v>
      </c>
      <c r="AG83" s="18" t="e">
        <f>IF(AD83=INDEX(FIRE0104_working!$A$3:$Z$103,MATCH($AC83,FIRE0104_working!$A$3:$A$102,0),MATCH('QA checks'!AD$7,FIRE0104_working!$A$3:$U$3,0)),TRUE,"Error")</f>
        <v>#N/A</v>
      </c>
      <c r="AH83" s="18" t="e">
        <f>IF(AE83=INDEX(FIRE0104_working!$A$3:$Z$103,MATCH($AC83,FIRE0104_working!$A$3:$A$102,0),MATCH('QA checks'!AE$7,FIRE0104_working!$A$3:$U$3,0)),TRUE,"Error")</f>
        <v>#N/A</v>
      </c>
    </row>
    <row r="84" spans="1:44" x14ac:dyDescent="0.2">
      <c r="AC84" s="18">
        <v>0</v>
      </c>
      <c r="AD84" s="18">
        <v>0</v>
      </c>
      <c r="AE84" s="18">
        <v>0</v>
      </c>
      <c r="AG84" s="18" t="e">
        <f>IF(AD84=INDEX(FIRE0104_working!$A$3:$Z$103,MATCH($AC84,FIRE0104_working!$A$3:$A$102,0),MATCH('QA checks'!AD$7,FIRE0104_working!$A$3:$U$3,0)),TRUE,"Error")</f>
        <v>#N/A</v>
      </c>
      <c r="AH84" s="18" t="e">
        <f>IF(AE84=INDEX(FIRE0104_working!$A$3:$Z$103,MATCH($AC84,FIRE0104_working!$A$3:$A$102,0),MATCH('QA checks'!AE$7,FIRE0104_working!$A$3:$U$3,0)),TRUE,"Error")</f>
        <v>#N/A</v>
      </c>
    </row>
    <row r="85" spans="1:44" x14ac:dyDescent="0.2">
      <c r="AC85" s="18">
        <v>0</v>
      </c>
      <c r="AD85" s="18">
        <v>0</v>
      </c>
      <c r="AE85" s="18">
        <v>0</v>
      </c>
      <c r="AG85" s="18" t="e">
        <f>IF(AD85=INDEX(FIRE0104_working!$A$3:$Z$103,MATCH($AC85,FIRE0104_working!$A$3:$A$102,0),MATCH('QA checks'!AD$7,FIRE0104_working!$A$3:$U$3,0)),TRUE,"Error")</f>
        <v>#N/A</v>
      </c>
      <c r="AH85" s="18" t="e">
        <f>IF(AE85=INDEX(FIRE0104_working!$A$3:$Z$103,MATCH($AC85,FIRE0104_working!$A$3:$A$102,0),MATCH('QA checks'!AE$7,FIRE0104_working!$A$3:$U$3,0)),TRUE,"Error")</f>
        <v>#N/A</v>
      </c>
    </row>
    <row r="86" spans="1:44" x14ac:dyDescent="0.2">
      <c r="AC86" s="18">
        <v>0</v>
      </c>
      <c r="AD86" s="18">
        <v>0</v>
      </c>
      <c r="AE86" s="18">
        <v>0</v>
      </c>
      <c r="AG86" s="18" t="e">
        <f>IF(AD86=INDEX(FIRE0104_working!$A$3:$Z$103,MATCH($AC86,FIRE0104_working!$A$3:$A$102,0),MATCH('QA checks'!AD$7,FIRE0104_working!$A$3:$U$3,0)),TRUE,"Error")</f>
        <v>#N/A</v>
      </c>
      <c r="AH86" s="18" t="e">
        <f>IF(AE86=INDEX(FIRE0104_working!$A$3:$Z$103,MATCH($AC86,FIRE0104_working!$A$3:$A$102,0),MATCH('QA checks'!AE$7,FIRE0104_working!$A$3:$U$3,0)),TRUE,"Error")</f>
        <v>#N/A</v>
      </c>
    </row>
    <row r="89" spans="1:44" x14ac:dyDescent="0.2">
      <c r="A89" s="105" t="str">
        <f>A7</f>
        <v>Row Labels</v>
      </c>
      <c r="B89" s="105" t="str">
        <f t="shared" ref="B89:U89" si="0">B7</f>
        <v>Grand Total</v>
      </c>
      <c r="C89" s="105">
        <f t="shared" si="0"/>
        <v>0</v>
      </c>
      <c r="D89" s="105">
        <f t="shared" si="0"/>
        <v>0</v>
      </c>
      <c r="E89" s="105">
        <f t="shared" si="0"/>
        <v>0</v>
      </c>
      <c r="F89" s="105">
        <f t="shared" si="0"/>
        <v>0</v>
      </c>
      <c r="G89" s="105">
        <f t="shared" si="0"/>
        <v>0</v>
      </c>
      <c r="H89" s="105">
        <f t="shared" si="0"/>
        <v>0</v>
      </c>
      <c r="I89" s="105">
        <f t="shared" si="0"/>
        <v>0</v>
      </c>
      <c r="J89" s="105">
        <f t="shared" si="0"/>
        <v>0</v>
      </c>
      <c r="K89" s="105">
        <f t="shared" si="0"/>
        <v>0</v>
      </c>
      <c r="L89" s="105">
        <f t="shared" si="0"/>
        <v>0</v>
      </c>
      <c r="M89" s="105">
        <f t="shared" si="0"/>
        <v>0</v>
      </c>
      <c r="N89" s="105">
        <f t="shared" si="0"/>
        <v>0</v>
      </c>
      <c r="O89" s="105">
        <f t="shared" si="0"/>
        <v>0</v>
      </c>
      <c r="P89" s="105">
        <f t="shared" si="0"/>
        <v>0</v>
      </c>
      <c r="Q89" s="105">
        <f t="shared" si="0"/>
        <v>0</v>
      </c>
      <c r="R89" s="105">
        <f t="shared" si="0"/>
        <v>0</v>
      </c>
      <c r="S89" s="105">
        <f t="shared" si="0"/>
        <v>0</v>
      </c>
      <c r="T89" s="105">
        <f>T7</f>
        <v>0</v>
      </c>
      <c r="U89" s="105">
        <f t="shared" si="0"/>
        <v>0</v>
      </c>
      <c r="Y89" s="18" t="s">
        <v>72</v>
      </c>
      <c r="Z89" s="18" t="s">
        <v>78</v>
      </c>
      <c r="AA89" s="18" t="s">
        <v>82</v>
      </c>
      <c r="AB89" s="18" t="s">
        <v>83</v>
      </c>
      <c r="AC89" s="18" t="s">
        <v>84</v>
      </c>
      <c r="AD89" s="18" t="s">
        <v>85</v>
      </c>
      <c r="AE89" s="18" t="s">
        <v>86</v>
      </c>
      <c r="AF89" s="18" t="s">
        <v>87</v>
      </c>
      <c r="AG89" s="18" t="s">
        <v>88</v>
      </c>
      <c r="AH89" s="18" t="s">
        <v>89</v>
      </c>
      <c r="AI89" s="18" t="s">
        <v>90</v>
      </c>
      <c r="AJ89" s="18" t="s">
        <v>91</v>
      </c>
      <c r="AK89" s="18" t="s">
        <v>92</v>
      </c>
      <c r="AL89" s="18" t="s">
        <v>93</v>
      </c>
      <c r="AM89" s="18" t="s">
        <v>94</v>
      </c>
      <c r="AN89" s="18" t="s">
        <v>144</v>
      </c>
      <c r="AO89" s="18" t="s">
        <v>145</v>
      </c>
      <c r="AP89" s="18" t="s">
        <v>146</v>
      </c>
      <c r="AQ89" s="18" t="s">
        <v>147</v>
      </c>
      <c r="AR89" s="18" t="s">
        <v>148</v>
      </c>
    </row>
    <row r="90" spans="1:44" x14ac:dyDescent="0.2">
      <c r="A90" s="105" t="str">
        <f t="shared" ref="A90:U90" si="1">A8</f>
        <v>Grand Total</v>
      </c>
      <c r="B90" s="105">
        <f t="shared" si="1"/>
        <v>0</v>
      </c>
      <c r="C90" s="105">
        <f t="shared" si="1"/>
        <v>0</v>
      </c>
      <c r="D90" s="105">
        <f t="shared" si="1"/>
        <v>0</v>
      </c>
      <c r="E90" s="105">
        <f t="shared" si="1"/>
        <v>0</v>
      </c>
      <c r="F90" s="105">
        <f t="shared" si="1"/>
        <v>0</v>
      </c>
      <c r="G90" s="105">
        <f t="shared" si="1"/>
        <v>0</v>
      </c>
      <c r="H90" s="105">
        <f t="shared" si="1"/>
        <v>0</v>
      </c>
      <c r="I90" s="105">
        <f t="shared" si="1"/>
        <v>0</v>
      </c>
      <c r="J90" s="105">
        <f t="shared" si="1"/>
        <v>0</v>
      </c>
      <c r="K90" s="105">
        <f t="shared" si="1"/>
        <v>0</v>
      </c>
      <c r="L90" s="105">
        <f t="shared" si="1"/>
        <v>0</v>
      </c>
      <c r="M90" s="105">
        <f t="shared" si="1"/>
        <v>0</v>
      </c>
      <c r="N90" s="105">
        <f t="shared" si="1"/>
        <v>0</v>
      </c>
      <c r="O90" s="105">
        <f t="shared" si="1"/>
        <v>0</v>
      </c>
      <c r="P90" s="105">
        <f t="shared" si="1"/>
        <v>0</v>
      </c>
      <c r="Q90" s="105">
        <f t="shared" si="1"/>
        <v>0</v>
      </c>
      <c r="R90" s="105">
        <f t="shared" si="1"/>
        <v>0</v>
      </c>
      <c r="S90" s="105">
        <f t="shared" si="1"/>
        <v>0</v>
      </c>
      <c r="T90" s="105">
        <f t="shared" si="1"/>
        <v>0</v>
      </c>
      <c r="U90" s="105">
        <f t="shared" si="1"/>
        <v>0</v>
      </c>
      <c r="W90" s="18">
        <v>10</v>
      </c>
      <c r="X90" s="18" t="str">
        <f>VLOOKUP($W90,Data!$D:$G,2,FALSE)</f>
        <v>By phone</v>
      </c>
      <c r="Y90" s="18" t="e">
        <f>IF(INDEX($A$89:$U$169,MATCH($W90,$A$89:$A$169,0),MATCH(Y$89,$A$89:$U$89,0))=INDEX(FIRE0104_working!$A$3:$Z$102,MATCH($W90,FIRE0104_working!$A$3:$A$102,0),MATCH('QA checks'!Y$89,FIRE0104_working!$A$3:$Z$3,0)),TRUE,"Error")</f>
        <v>#N/A</v>
      </c>
      <c r="Z90" s="18" t="e">
        <f>IF(INDEX($A$89:$U$169,MATCH($W90,$A$89:$A$169,0),MATCH(Z$89,$A$89:$U$89,0))=INDEX(FIRE0104_working!$A$3:$Z$102,MATCH($W90,FIRE0104_working!$A$3:$A$102,0),MATCH('QA checks'!Z$89,FIRE0104_working!$A$3:$Z$3,0)),TRUE,"Error")</f>
        <v>#N/A</v>
      </c>
      <c r="AA90" s="18" t="e">
        <f>IF(INDEX($A$89:$U$169,MATCH($W90,$A$89:$A$169,0),MATCH(AA$89,$A$89:$U$89,0))=INDEX(FIRE0104_working!$A$3:$Z$102,MATCH($W90,FIRE0104_working!$A$3:$A$102,0),MATCH('QA checks'!AA$89,FIRE0104_working!$A$3:$Z$3,0)),TRUE,"Error")</f>
        <v>#N/A</v>
      </c>
      <c r="AB90" s="18" t="e">
        <f>IF(INDEX($A$89:$U$169,MATCH($W90,$A$89:$A$169,0),MATCH(AB$89,$A$89:$U$89,0))=INDEX(FIRE0104_working!$A$3:$Z$102,MATCH($W90,FIRE0104_working!$A$3:$A$102,0),MATCH('QA checks'!AB$89,FIRE0104_working!$A$3:$Z$3,0)),TRUE,"Error")</f>
        <v>#N/A</v>
      </c>
      <c r="AC90" s="18" t="e">
        <f>IF(INDEX($A$89:$U$169,MATCH($W90,$A$89:$A$169,0),MATCH(AC$89,$A$89:$U$89,0))=INDEX(FIRE0104_working!$A$3:$Z$102,MATCH($W90,FIRE0104_working!$A$3:$A$102,0),MATCH('QA checks'!AC$89,FIRE0104_working!$A$3:$Z$3,0)),TRUE,"Error")</f>
        <v>#N/A</v>
      </c>
      <c r="AD90" s="18" t="e">
        <f>IF(INDEX($A$89:$U$169,MATCH($W90,$A$89:$A$169,0),MATCH(AD$89,$A$89:$U$89,0))=INDEX(FIRE0104_working!$A$3:$Z$102,MATCH($W90,FIRE0104_working!$A$3:$A$102,0),MATCH('QA checks'!AD$89,FIRE0104_working!$A$3:$Z$3,0)),TRUE,"Error")</f>
        <v>#N/A</v>
      </c>
      <c r="AE90" s="18" t="e">
        <f>IF(INDEX($A$89:$U$169,MATCH($W90,$A$89:$A$169,0),MATCH(AE$89,$A$89:$U$89,0))=INDEX(FIRE0104_working!$A$3:$Z$102,MATCH($W90,FIRE0104_working!$A$3:$A$102,0),MATCH('QA checks'!AE$89,FIRE0104_working!$A$3:$Z$3,0)),TRUE,"Error")</f>
        <v>#N/A</v>
      </c>
      <c r="AF90" s="18" t="e">
        <f>IF(INDEX($A$89:$U$169,MATCH($W90,$A$89:$A$169,0),MATCH(AF$89,$A$89:$U$89,0))=INDEX(FIRE0104_working!$A$3:$Z$102,MATCH($W90,FIRE0104_working!$A$3:$A$102,0),MATCH('QA checks'!AF$89,FIRE0104_working!$A$3:$Z$3,0)),TRUE,"Error")</f>
        <v>#N/A</v>
      </c>
      <c r="AG90" s="18" t="e">
        <f>IF(INDEX($A$89:$U$169,MATCH($W90,$A$89:$A$169,0),MATCH(AG$89,$A$89:$U$89,0))=INDEX(FIRE0104_working!$A$3:$Z$102,MATCH($W90,FIRE0104_working!$A$3:$A$102,0),MATCH('QA checks'!AG$89,FIRE0104_working!$A$3:$Z$3,0)),TRUE,"Error")</f>
        <v>#N/A</v>
      </c>
      <c r="AH90" s="18" t="e">
        <f>IF(INDEX($A$89:$U$169,MATCH($W90,$A$89:$A$169,0),MATCH(AH$89,$A$89:$U$89,0))=INDEX(FIRE0104_working!$A$3:$Z$102,MATCH($W90,FIRE0104_working!$A$3:$A$102,0),MATCH('QA checks'!AH$89,FIRE0104_working!$A$3:$Z$3,0)),TRUE,"Error")</f>
        <v>#N/A</v>
      </c>
      <c r="AI90" s="18" t="e">
        <f>IF(INDEX($A$89:$U$169,MATCH($W90,$A$89:$A$169,0),MATCH(AI$89,$A$89:$U$89,0))=INDEX(FIRE0104_working!$A$3:$Z$102,MATCH($W90,FIRE0104_working!$A$3:$A$102,0),MATCH('QA checks'!AI$89,FIRE0104_working!$A$3:$Z$3,0)),TRUE,"Error")</f>
        <v>#N/A</v>
      </c>
      <c r="AJ90" s="18" t="e">
        <f>IF(INDEX($A$89:$U$169,MATCH($W90,$A$89:$A$169,0),MATCH(AJ$89,$A$89:$U$89,0))=INDEX(FIRE0104_working!$A$3:$Z$102,MATCH($W90,FIRE0104_working!$A$3:$A$102,0),MATCH('QA checks'!AJ$89,FIRE0104_working!$A$3:$Z$3,0)),TRUE,"Error")</f>
        <v>#N/A</v>
      </c>
      <c r="AK90" s="18" t="e">
        <f>IF(INDEX($A$89:$U$169,MATCH($W90,$A$89:$A$169,0),MATCH(AK$89,$A$89:$U$89,0))=INDEX(FIRE0104_working!$A$3:$Z$102,MATCH($W90,FIRE0104_working!$A$3:$A$102,0),MATCH('QA checks'!AK$89,FIRE0104_working!$A$3:$Z$3,0)),TRUE,"Error")</f>
        <v>#N/A</v>
      </c>
      <c r="AL90" s="18" t="e">
        <f>IF(INDEX($A$89:$U$169,MATCH($W90,$A$89:$A$169,0),MATCH(AL$89,$A$89:$U$89,0))=INDEX(FIRE0104_working!$A$3:$Z$102,MATCH($W90,FIRE0104_working!$A$3:$A$102,0),MATCH('QA checks'!AL$89,FIRE0104_working!$A$3:$Z$3,0)),TRUE,"Error")</f>
        <v>#N/A</v>
      </c>
      <c r="AM90" s="18" t="e">
        <f>IF(INDEX($A$89:$U$169,MATCH($W90,$A$89:$A$169,0),MATCH(AM$89,$A$89:$U$89,0))=INDEX(FIRE0104_working!$A$3:$Z$102,MATCH($W90,FIRE0104_working!$A$3:$A$102,0),MATCH('QA checks'!AM$89,FIRE0104_working!$A$3:$Z$3,0)),TRUE,"Error")</f>
        <v>#N/A</v>
      </c>
      <c r="AN90" s="18" t="e">
        <f>IF(INDEX($A$89:$U$169,MATCH($W90,$A$89:$A$169,0),MATCH(AN$89,$A$89:$U$89,0))=INDEX(FIRE0104_working!$A$3:$Z$102,MATCH($W90,FIRE0104_working!$A$3:$A$102,0),MATCH('QA checks'!AN$89,FIRE0104_working!$A$3:$Z$3,0)),TRUE,"Error")</f>
        <v>#N/A</v>
      </c>
      <c r="AO90" s="18" t="e">
        <f>IF(INDEX($A$89:$U$169,MATCH($W90,$A$89:$A$169,0),MATCH(AO$89,$A$89:$U$89,0))=INDEX(FIRE0104_working!$A$3:$Z$102,MATCH($W90,FIRE0104_working!$A$3:$A$102,0),MATCH('QA checks'!AO$89,FIRE0104_working!$A$3:$Z$3,0)),TRUE,"Error")</f>
        <v>#N/A</v>
      </c>
      <c r="AP90" s="18" t="e">
        <f>IF(INDEX($A$89:$U$169,MATCH($W90,$A$89:$A$169,0),MATCH(AP$89,$A$89:$U$89,0))=INDEX(FIRE0104_working!$A$3:$Z$102,MATCH($W90,FIRE0104_working!$A$3:$A$102,0),MATCH('QA checks'!AP$89,FIRE0104_working!$A$3:$Z$3,0)),TRUE,"Error")</f>
        <v>#N/A</v>
      </c>
      <c r="AQ90" s="18" t="e">
        <f>IF(INDEX($A$89:$U$169,MATCH($W90,$A$89:$A$169,0),MATCH(AQ$89,$A$89:$U$89,0))=INDEX(FIRE0104_working!$A$3:$Z$102,MATCH($W90,FIRE0104_working!$A$3:$A$102,0),MATCH('QA checks'!AQ$89,FIRE0104_working!$A$3:$Z$3,0)),TRUE,"Error")</f>
        <v>#N/A</v>
      </c>
      <c r="AR90" s="18" t="e">
        <f>IF(INDEX($A$89:$U$169,MATCH($W90,$A$89:$A$169,0),MATCH(AR$89,$A$89:$U$89,0))=INDEX(FIRE0104_working!$A$3:$Z$102,MATCH($W90,FIRE0104_working!$A$3:$A$102,0),MATCH('QA checks'!AR$89,FIRE0104_working!$A$3:$Z$3,0)),TRUE,"Error")</f>
        <v>#N/A</v>
      </c>
    </row>
    <row r="91" spans="1:44" x14ac:dyDescent="0.2">
      <c r="A91" s="105">
        <f t="shared" ref="A91:U91" si="2">A9</f>
        <v>0</v>
      </c>
      <c r="B91" s="105">
        <f t="shared" si="2"/>
        <v>0</v>
      </c>
      <c r="C91" s="105">
        <f t="shared" si="2"/>
        <v>0</v>
      </c>
      <c r="D91" s="105">
        <f t="shared" si="2"/>
        <v>0</v>
      </c>
      <c r="E91" s="105">
        <f t="shared" si="2"/>
        <v>0</v>
      </c>
      <c r="F91" s="105">
        <f t="shared" si="2"/>
        <v>0</v>
      </c>
      <c r="G91" s="105">
        <f t="shared" si="2"/>
        <v>0</v>
      </c>
      <c r="H91" s="105">
        <f t="shared" si="2"/>
        <v>0</v>
      </c>
      <c r="I91" s="105">
        <f t="shared" si="2"/>
        <v>0</v>
      </c>
      <c r="J91" s="105">
        <f t="shared" si="2"/>
        <v>0</v>
      </c>
      <c r="K91" s="105">
        <f t="shared" si="2"/>
        <v>0</v>
      </c>
      <c r="L91" s="105">
        <f t="shared" si="2"/>
        <v>0</v>
      </c>
      <c r="M91" s="105">
        <f t="shared" si="2"/>
        <v>0</v>
      </c>
      <c r="N91" s="105">
        <f t="shared" si="2"/>
        <v>0</v>
      </c>
      <c r="O91" s="105">
        <f t="shared" si="2"/>
        <v>0</v>
      </c>
      <c r="P91" s="105">
        <f t="shared" si="2"/>
        <v>0</v>
      </c>
      <c r="Q91" s="105">
        <f t="shared" si="2"/>
        <v>0</v>
      </c>
      <c r="R91" s="105">
        <f t="shared" si="2"/>
        <v>0</v>
      </c>
      <c r="S91" s="105">
        <f t="shared" si="2"/>
        <v>0</v>
      </c>
      <c r="T91" s="105">
        <f t="shared" si="2"/>
        <v>0</v>
      </c>
      <c r="U91" s="105">
        <f t="shared" si="2"/>
        <v>0</v>
      </c>
      <c r="W91" s="18">
        <v>11</v>
      </c>
      <c r="X91" s="18" t="str">
        <f>VLOOKUP($W91,Data!$D:$G,2,FALSE)</f>
        <v>By phone, Call NOT challenged</v>
      </c>
      <c r="Y91" s="18" t="e">
        <f>IF(INDEX($A$89:$U$169,MATCH($W91,$A$89:$A$169,0),MATCH(Y$89,$A$89:$U$89,0))=INDEX(FIRE0104_working!$A$3:$Z$102,MATCH($W91,FIRE0104_working!$A$3:$A$102,0),MATCH('QA checks'!Y$89,FIRE0104_working!$A$3:$Z$3,0)),TRUE,"Error")</f>
        <v>#N/A</v>
      </c>
      <c r="Z91" s="18" t="e">
        <f>IF(INDEX($A$89:$U$169,MATCH($W91,$A$89:$A$169,0),MATCH(Z$89,$A$89:$U$89,0))=INDEX(FIRE0104_working!$A$3:$Z$102,MATCH($W91,FIRE0104_working!$A$3:$A$102,0),MATCH('QA checks'!Z$89,FIRE0104_working!$A$3:$Z$3,0)),TRUE,"Error")</f>
        <v>#N/A</v>
      </c>
      <c r="AA91" s="18" t="e">
        <f>IF(INDEX($A$89:$U$169,MATCH($W91,$A$89:$A$169,0),MATCH(AA$89,$A$89:$U$89,0))=INDEX(FIRE0104_working!$A$3:$Z$102,MATCH($W91,FIRE0104_working!$A$3:$A$102,0),MATCH('QA checks'!AA$89,FIRE0104_working!$A$3:$Z$3,0)),TRUE,"Error")</f>
        <v>#N/A</v>
      </c>
      <c r="AB91" s="18" t="e">
        <f>IF(INDEX($A$89:$U$169,MATCH($W91,$A$89:$A$169,0),MATCH(AB$89,$A$89:$U$89,0))=INDEX(FIRE0104_working!$A$3:$Z$102,MATCH($W91,FIRE0104_working!$A$3:$A$102,0),MATCH('QA checks'!AB$89,FIRE0104_working!$A$3:$Z$3,0)),TRUE,"Error")</f>
        <v>#N/A</v>
      </c>
      <c r="AC91" s="18" t="e">
        <f>IF(INDEX($A$89:$U$169,MATCH($W91,$A$89:$A$169,0),MATCH(AC$89,$A$89:$U$89,0))=INDEX(FIRE0104_working!$A$3:$Z$102,MATCH($W91,FIRE0104_working!$A$3:$A$102,0),MATCH('QA checks'!AC$89,FIRE0104_working!$A$3:$Z$3,0)),TRUE,"Error")</f>
        <v>#N/A</v>
      </c>
      <c r="AD91" s="18" t="e">
        <f>IF(INDEX($A$89:$U$169,MATCH($W91,$A$89:$A$169,0),MATCH(AD$89,$A$89:$U$89,0))=INDEX(FIRE0104_working!$A$3:$Z$102,MATCH($W91,FIRE0104_working!$A$3:$A$102,0),MATCH('QA checks'!AD$89,FIRE0104_working!$A$3:$Z$3,0)),TRUE,"Error")</f>
        <v>#N/A</v>
      </c>
      <c r="AE91" s="18" t="e">
        <f>IF(INDEX($A$89:$U$169,MATCH($W91,$A$89:$A$169,0),MATCH(AE$89,$A$89:$U$89,0))=INDEX(FIRE0104_working!$A$3:$Z$102,MATCH($W91,FIRE0104_working!$A$3:$A$102,0),MATCH('QA checks'!AE$89,FIRE0104_working!$A$3:$Z$3,0)),TRUE,"Error")</f>
        <v>#N/A</v>
      </c>
      <c r="AF91" s="18" t="e">
        <f>IF(INDEX($A$89:$U$169,MATCH($W91,$A$89:$A$169,0),MATCH(AF$89,$A$89:$U$89,0))=INDEX(FIRE0104_working!$A$3:$Z$102,MATCH($W91,FIRE0104_working!$A$3:$A$102,0),MATCH('QA checks'!AF$89,FIRE0104_working!$A$3:$Z$3,0)),TRUE,"Error")</f>
        <v>#N/A</v>
      </c>
      <c r="AG91" s="18" t="e">
        <f>IF(INDEX($A$89:$U$169,MATCH($W91,$A$89:$A$169,0),MATCH(AG$89,$A$89:$U$89,0))=INDEX(FIRE0104_working!$A$3:$Z$102,MATCH($W91,FIRE0104_working!$A$3:$A$102,0),MATCH('QA checks'!AG$89,FIRE0104_working!$A$3:$Z$3,0)),TRUE,"Error")</f>
        <v>#N/A</v>
      </c>
      <c r="AH91" s="18" t="e">
        <f>IF(INDEX($A$89:$U$169,MATCH($W91,$A$89:$A$169,0),MATCH(AH$89,$A$89:$U$89,0))=INDEX(FIRE0104_working!$A$3:$Z$102,MATCH($W91,FIRE0104_working!$A$3:$A$102,0),MATCH('QA checks'!AH$89,FIRE0104_working!$A$3:$Z$3,0)),TRUE,"Error")</f>
        <v>#N/A</v>
      </c>
      <c r="AI91" s="18" t="e">
        <f>IF(INDEX($A$89:$U$169,MATCH($W91,$A$89:$A$169,0),MATCH(AI$89,$A$89:$U$89,0))=INDEX(FIRE0104_working!$A$3:$Z$102,MATCH($W91,FIRE0104_working!$A$3:$A$102,0),MATCH('QA checks'!AI$89,FIRE0104_working!$A$3:$Z$3,0)),TRUE,"Error")</f>
        <v>#N/A</v>
      </c>
      <c r="AJ91" s="18" t="e">
        <f>IF(INDEX($A$89:$U$169,MATCH($W91,$A$89:$A$169,0),MATCH(AJ$89,$A$89:$U$89,0))=INDEX(FIRE0104_working!$A$3:$Z$102,MATCH($W91,FIRE0104_working!$A$3:$A$102,0),MATCH('QA checks'!AJ$89,FIRE0104_working!$A$3:$Z$3,0)),TRUE,"Error")</f>
        <v>#N/A</v>
      </c>
      <c r="AK91" s="18" t="e">
        <f>IF(INDEX($A$89:$U$169,MATCH($W91,$A$89:$A$169,0),MATCH(AK$89,$A$89:$U$89,0))=INDEX(FIRE0104_working!$A$3:$Z$102,MATCH($W91,FIRE0104_working!$A$3:$A$102,0),MATCH('QA checks'!AK$89,FIRE0104_working!$A$3:$Z$3,0)),TRUE,"Error")</f>
        <v>#N/A</v>
      </c>
      <c r="AL91" s="18" t="e">
        <f>IF(INDEX($A$89:$U$169,MATCH($W91,$A$89:$A$169,0),MATCH(AL$89,$A$89:$U$89,0))=INDEX(FIRE0104_working!$A$3:$Z$102,MATCH($W91,FIRE0104_working!$A$3:$A$102,0),MATCH('QA checks'!AL$89,FIRE0104_working!$A$3:$Z$3,0)),TRUE,"Error")</f>
        <v>#N/A</v>
      </c>
      <c r="AM91" s="18" t="e">
        <f>IF(INDEX($A$89:$U$169,MATCH($W91,$A$89:$A$169,0),MATCH(AM$89,$A$89:$U$89,0))=INDEX(FIRE0104_working!$A$3:$Z$102,MATCH($W91,FIRE0104_working!$A$3:$A$102,0),MATCH('QA checks'!AM$89,FIRE0104_working!$A$3:$Z$3,0)),TRUE,"Error")</f>
        <v>#N/A</v>
      </c>
      <c r="AN91" s="18" t="e">
        <f>IF(INDEX($A$89:$U$169,MATCH($W91,$A$89:$A$169,0),MATCH(AN$89,$A$89:$U$89,0))=INDEX(FIRE0104_working!$A$3:$Z$102,MATCH($W91,FIRE0104_working!$A$3:$A$102,0),MATCH('QA checks'!AN$89,FIRE0104_working!$A$3:$Z$3,0)),TRUE,"Error")</f>
        <v>#N/A</v>
      </c>
      <c r="AO91" s="18" t="e">
        <f>IF(INDEX($A$89:$U$169,MATCH($W91,$A$89:$A$169,0),MATCH(AO$89,$A$89:$U$89,0))=INDEX(FIRE0104_working!$A$3:$Z$102,MATCH($W91,FIRE0104_working!$A$3:$A$102,0),MATCH('QA checks'!AO$89,FIRE0104_working!$A$3:$Z$3,0)),TRUE,"Error")</f>
        <v>#N/A</v>
      </c>
      <c r="AP91" s="18" t="e">
        <f>IF(INDEX($A$89:$U$169,MATCH($W91,$A$89:$A$169,0),MATCH(AP$89,$A$89:$U$89,0))=INDEX(FIRE0104_working!$A$3:$Z$102,MATCH($W91,FIRE0104_working!$A$3:$A$102,0),MATCH('QA checks'!AP$89,FIRE0104_working!$A$3:$Z$3,0)),TRUE,"Error")</f>
        <v>#N/A</v>
      </c>
      <c r="AQ91" s="18" t="e">
        <f>IF(INDEX($A$89:$U$169,MATCH($W91,$A$89:$A$169,0),MATCH(AQ$89,$A$89:$U$89,0))=INDEX(FIRE0104_working!$A$3:$Z$102,MATCH($W91,FIRE0104_working!$A$3:$A$102,0),MATCH('QA checks'!AQ$89,FIRE0104_working!$A$3:$Z$3,0)),TRUE,"Error")</f>
        <v>#N/A</v>
      </c>
      <c r="AR91" s="18" t="e">
        <f>IF(INDEX($A$89:$U$169,MATCH($W91,$A$89:$A$169,0),MATCH(AR$89,$A$89:$U$89,0))=INDEX(FIRE0104_working!$A$3:$Z$102,MATCH($W91,FIRE0104_working!$A$3:$A$102,0),MATCH('QA checks'!AR$89,FIRE0104_working!$A$3:$Z$3,0)),TRUE,"Error")</f>
        <v>#N/A</v>
      </c>
    </row>
    <row r="92" spans="1:44" x14ac:dyDescent="0.2">
      <c r="A92" s="105">
        <f t="shared" ref="A92:U92" si="3">A10</f>
        <v>0</v>
      </c>
      <c r="B92" s="105">
        <f t="shared" si="3"/>
        <v>0</v>
      </c>
      <c r="C92" s="105">
        <f t="shared" si="3"/>
        <v>0</v>
      </c>
      <c r="D92" s="105">
        <f t="shared" si="3"/>
        <v>0</v>
      </c>
      <c r="E92" s="105">
        <f t="shared" si="3"/>
        <v>0</v>
      </c>
      <c r="F92" s="105">
        <f t="shared" si="3"/>
        <v>0</v>
      </c>
      <c r="G92" s="105">
        <f t="shared" si="3"/>
        <v>0</v>
      </c>
      <c r="H92" s="105">
        <f t="shared" si="3"/>
        <v>0</v>
      </c>
      <c r="I92" s="105">
        <f t="shared" si="3"/>
        <v>0</v>
      </c>
      <c r="J92" s="105">
        <f t="shared" si="3"/>
        <v>0</v>
      </c>
      <c r="K92" s="105">
        <f t="shared" si="3"/>
        <v>0</v>
      </c>
      <c r="L92" s="105">
        <f t="shared" si="3"/>
        <v>0</v>
      </c>
      <c r="M92" s="105">
        <f t="shared" si="3"/>
        <v>0</v>
      </c>
      <c r="N92" s="105">
        <f t="shared" si="3"/>
        <v>0</v>
      </c>
      <c r="O92" s="105">
        <f t="shared" si="3"/>
        <v>0</v>
      </c>
      <c r="P92" s="105">
        <f t="shared" si="3"/>
        <v>0</v>
      </c>
      <c r="Q92" s="105">
        <f t="shared" si="3"/>
        <v>0</v>
      </c>
      <c r="R92" s="105">
        <f t="shared" si="3"/>
        <v>0</v>
      </c>
      <c r="S92" s="105">
        <f t="shared" si="3"/>
        <v>0</v>
      </c>
      <c r="T92" s="105">
        <f t="shared" si="3"/>
        <v>0</v>
      </c>
      <c r="U92" s="105">
        <f t="shared" si="3"/>
        <v>0</v>
      </c>
      <c r="W92" s="18">
        <v>13</v>
      </c>
      <c r="X92" s="18" t="str">
        <f>VLOOKUP($W92,Data!$D:$G,2,FALSE)</f>
        <v>Activation of fire call point/alarm</v>
      </c>
      <c r="AA92" s="18" t="e">
        <f>IF(INDEX($A$89:$U$169,MATCH($W92,$A$89:$A$169,0),MATCH(AA$89,$A$89:$U$89,0))=INDEX(FIRE0104_working!$A$3:$Z$102,MATCH($W92,FIRE0104_working!$A$3:$A$102,0),MATCH('QA checks'!AA$89,FIRE0104_working!$A$3:$Z$3,0)),TRUE,"Error")</f>
        <v>#N/A</v>
      </c>
      <c r="AB92" s="18" t="e">
        <f>IF(INDEX($A$89:$U$169,MATCH($W92,$A$89:$A$169,0),MATCH(AB$89,$A$89:$U$89,0))=INDEX(FIRE0104_working!$A$3:$Z$102,MATCH($W92,FIRE0104_working!$A$3:$A$102,0),MATCH('QA checks'!AB$89,FIRE0104_working!$A$3:$Z$3,0)),TRUE,"Error")</f>
        <v>#N/A</v>
      </c>
      <c r="AC92" s="18" t="e">
        <f>IF(INDEX($A$89:$U$169,MATCH($W92,$A$89:$A$169,0),MATCH(AC$89,$A$89:$U$89,0))=INDEX(FIRE0104_working!$A$3:$Z$102,MATCH($W92,FIRE0104_working!$A$3:$A$102,0),MATCH('QA checks'!AC$89,FIRE0104_working!$A$3:$Z$3,0)),TRUE,"Error")</f>
        <v>#N/A</v>
      </c>
      <c r="AD92" s="18" t="e">
        <f>IF(INDEX($A$89:$U$169,MATCH($W92,$A$89:$A$169,0),MATCH(AD$89,$A$89:$U$89,0))=INDEX(FIRE0104_working!$A$3:$Z$102,MATCH($W92,FIRE0104_working!$A$3:$A$102,0),MATCH('QA checks'!AD$89,FIRE0104_working!$A$3:$Z$3,0)),TRUE,"Error")</f>
        <v>#N/A</v>
      </c>
      <c r="AE92" s="18" t="e">
        <f>IF(INDEX($A$89:$U$169,MATCH($W92,$A$89:$A$169,0),MATCH(AE$89,$A$89:$U$89,0))=INDEX(FIRE0104_working!$A$3:$Z$102,MATCH($W92,FIRE0104_working!$A$3:$A$102,0),MATCH('QA checks'!AE$89,FIRE0104_working!$A$3:$Z$3,0)),TRUE,"Error")</f>
        <v>#N/A</v>
      </c>
      <c r="AF92" s="18" t="e">
        <f>IF(INDEX($A$89:$U$169,MATCH($W92,$A$89:$A$169,0),MATCH(AF$89,$A$89:$U$89,0))=INDEX(FIRE0104_working!$A$3:$Z$102,MATCH($W92,FIRE0104_working!$A$3:$A$102,0),MATCH('QA checks'!AF$89,FIRE0104_working!$A$3:$Z$3,0)),TRUE,"Error")</f>
        <v>#N/A</v>
      </c>
      <c r="AG92" s="18" t="e">
        <f>IF(INDEX($A$89:$U$169,MATCH($W92,$A$89:$A$169,0),MATCH(AG$89,$A$89:$U$89,0))=INDEX(FIRE0104_working!$A$3:$Z$102,MATCH($W92,FIRE0104_working!$A$3:$A$102,0),MATCH('QA checks'!AG$89,FIRE0104_working!$A$3:$Z$3,0)),TRUE,"Error")</f>
        <v>#N/A</v>
      </c>
      <c r="AH92" s="18" t="e">
        <f>IF(INDEX($A$89:$U$169,MATCH($W92,$A$89:$A$169,0),MATCH(AH$89,$A$89:$U$89,0))=INDEX(FIRE0104_working!$A$3:$Z$102,MATCH($W92,FIRE0104_working!$A$3:$A$102,0),MATCH('QA checks'!AH$89,FIRE0104_working!$A$3:$Z$3,0)),TRUE,"Error")</f>
        <v>#N/A</v>
      </c>
      <c r="AI92" s="18" t="e">
        <f>IF(INDEX($A$89:$U$169,MATCH($W92,$A$89:$A$169,0),MATCH(AI$89,$A$89:$U$89,0))=INDEX(FIRE0104_working!$A$3:$Z$102,MATCH($W92,FIRE0104_working!$A$3:$A$102,0),MATCH('QA checks'!AI$89,FIRE0104_working!$A$3:$Z$3,0)),TRUE,"Error")</f>
        <v>#N/A</v>
      </c>
      <c r="AJ92" s="18" t="e">
        <f>IF(INDEX($A$89:$U$169,MATCH($W92,$A$89:$A$169,0),MATCH(AJ$89,$A$89:$U$89,0))=INDEX(FIRE0104_working!$A$3:$Z$102,MATCH($W92,FIRE0104_working!$A$3:$A$102,0),MATCH('QA checks'!AJ$89,FIRE0104_working!$A$3:$Z$3,0)),TRUE,"Error")</f>
        <v>#N/A</v>
      </c>
      <c r="AK92" s="18" t="e">
        <f>IF(INDEX($A$89:$U$169,MATCH($W92,$A$89:$A$169,0),MATCH(AK$89,$A$89:$U$89,0))=INDEX(FIRE0104_working!$A$3:$Z$102,MATCH($W92,FIRE0104_working!$A$3:$A$102,0),MATCH('QA checks'!AK$89,FIRE0104_working!$A$3:$Z$3,0)),TRUE,"Error")</f>
        <v>#N/A</v>
      </c>
      <c r="AL92" s="18" t="e">
        <f>IF(INDEX($A$89:$U$169,MATCH($W92,$A$89:$A$169,0),MATCH(AL$89,$A$89:$U$89,0))=INDEX(FIRE0104_working!$A$3:$Z$102,MATCH($W92,FIRE0104_working!$A$3:$A$102,0),MATCH('QA checks'!AL$89,FIRE0104_working!$A$3:$Z$3,0)),TRUE,"Error")</f>
        <v>#N/A</v>
      </c>
      <c r="AM92" s="18" t="e">
        <f>IF(INDEX($A$89:$U$169,MATCH($W92,$A$89:$A$169,0),MATCH(AM$89,$A$89:$U$89,0))=INDEX(FIRE0104_working!$A$3:$Z$102,MATCH($W92,FIRE0104_working!$A$3:$A$102,0),MATCH('QA checks'!AM$89,FIRE0104_working!$A$3:$Z$3,0)),TRUE,"Error")</f>
        <v>#N/A</v>
      </c>
      <c r="AN92" s="18" t="e">
        <f>IF(INDEX($A$89:$U$169,MATCH($W92,$A$89:$A$169,0),MATCH(AN$89,$A$89:$U$89,0))=INDEX(FIRE0104_working!$A$3:$Z$102,MATCH($W92,FIRE0104_working!$A$3:$A$102,0),MATCH('QA checks'!AN$89,FIRE0104_working!$A$3:$Z$3,0)),TRUE,"Error")</f>
        <v>#N/A</v>
      </c>
      <c r="AO92" s="18" t="e">
        <f>IF(INDEX($A$89:$U$169,MATCH($W92,$A$89:$A$169,0),MATCH(AO$89,$A$89:$U$89,0))=INDEX(FIRE0104_working!$A$3:$Z$102,MATCH($W92,FIRE0104_working!$A$3:$A$102,0),MATCH('QA checks'!AO$89,FIRE0104_working!$A$3:$Z$3,0)),TRUE,"Error")</f>
        <v>#N/A</v>
      </c>
      <c r="AP92" s="18" t="e">
        <f>IF(INDEX($A$89:$U$169,MATCH($W92,$A$89:$A$169,0),MATCH(AP$89,$A$89:$U$89,0))=INDEX(FIRE0104_working!$A$3:$Z$102,MATCH($W92,FIRE0104_working!$A$3:$A$102,0),MATCH('QA checks'!AP$89,FIRE0104_working!$A$3:$Z$3,0)),TRUE,"Error")</f>
        <v>#N/A</v>
      </c>
      <c r="AQ92" s="18" t="e">
        <f>IF(INDEX($A$89:$U$169,MATCH($W92,$A$89:$A$169,0),MATCH(AQ$89,$A$89:$U$89,0))=INDEX(FIRE0104_working!$A$3:$Z$102,MATCH($W92,FIRE0104_working!$A$3:$A$102,0),MATCH('QA checks'!AQ$89,FIRE0104_working!$A$3:$Z$3,0)),TRUE,"Error")</f>
        <v>#N/A</v>
      </c>
      <c r="AR92" s="18" t="e">
        <f>IF(INDEX($A$89:$U$169,MATCH($W92,$A$89:$A$169,0),MATCH(AR$89,$A$89:$U$89,0))=INDEX(FIRE0104_working!$A$3:$Z$102,MATCH($W92,FIRE0104_working!$A$3:$A$102,0),MATCH('QA checks'!AR$89,FIRE0104_working!$A$3:$Z$3,0)),TRUE,"Error")</f>
        <v>#N/A</v>
      </c>
    </row>
    <row r="93" spans="1:44" x14ac:dyDescent="0.2">
      <c r="A93" s="105">
        <f t="shared" ref="A93:U93" si="4">A11</f>
        <v>0</v>
      </c>
      <c r="B93" s="105">
        <f t="shared" si="4"/>
        <v>0</v>
      </c>
      <c r="C93" s="105">
        <f t="shared" si="4"/>
        <v>0</v>
      </c>
      <c r="D93" s="105">
        <f t="shared" si="4"/>
        <v>0</v>
      </c>
      <c r="E93" s="105">
        <f t="shared" si="4"/>
        <v>0</v>
      </c>
      <c r="F93" s="105">
        <f t="shared" si="4"/>
        <v>0</v>
      </c>
      <c r="G93" s="105">
        <f t="shared" si="4"/>
        <v>0</v>
      </c>
      <c r="H93" s="105">
        <f t="shared" si="4"/>
        <v>0</v>
      </c>
      <c r="I93" s="105">
        <f t="shared" si="4"/>
        <v>0</v>
      </c>
      <c r="J93" s="105">
        <f t="shared" si="4"/>
        <v>0</v>
      </c>
      <c r="K93" s="105">
        <f t="shared" si="4"/>
        <v>0</v>
      </c>
      <c r="L93" s="105">
        <f t="shared" si="4"/>
        <v>0</v>
      </c>
      <c r="M93" s="105">
        <f t="shared" si="4"/>
        <v>0</v>
      </c>
      <c r="N93" s="105">
        <f t="shared" si="4"/>
        <v>0</v>
      </c>
      <c r="O93" s="105">
        <f t="shared" si="4"/>
        <v>0</v>
      </c>
      <c r="P93" s="105">
        <f t="shared" si="4"/>
        <v>0</v>
      </c>
      <c r="Q93" s="105">
        <f t="shared" si="4"/>
        <v>0</v>
      </c>
      <c r="R93" s="105">
        <f t="shared" si="4"/>
        <v>0</v>
      </c>
      <c r="S93" s="105">
        <f t="shared" si="4"/>
        <v>0</v>
      </c>
      <c r="T93" s="105">
        <f t="shared" si="4"/>
        <v>0</v>
      </c>
      <c r="U93" s="105">
        <f t="shared" si="4"/>
        <v>0</v>
      </c>
      <c r="W93" s="18">
        <v>14</v>
      </c>
      <c r="X93" s="18" t="str">
        <f>VLOOKUP($W93,Data!$D:$G,2,FALSE)</f>
        <v>Bonfire</v>
      </c>
      <c r="AA93" s="18" t="e">
        <f>IF(INDEX($A$89:$U$169,MATCH($W93,$A$89:$A$169,0),MATCH(AA$89,$A$89:$U$89,0))=INDEX(FIRE0104_working!$A$3:$Z$102,MATCH($W93,FIRE0104_working!$A$3:$A$102,0),MATCH('QA checks'!AA$89,FIRE0104_working!$A$3:$Z$3,0)),TRUE,"Error")</f>
        <v>#N/A</v>
      </c>
      <c r="AB93" s="18" t="e">
        <f>IF(INDEX($A$89:$U$169,MATCH($W93,$A$89:$A$169,0),MATCH(AB$89,$A$89:$U$89,0))=INDEX(FIRE0104_working!$A$3:$Z$102,MATCH($W93,FIRE0104_working!$A$3:$A$102,0),MATCH('QA checks'!AB$89,FIRE0104_working!$A$3:$Z$3,0)),TRUE,"Error")</f>
        <v>#N/A</v>
      </c>
      <c r="AC93" s="18" t="e">
        <f>IF(INDEX($A$89:$U$169,MATCH($W93,$A$89:$A$169,0),MATCH(AC$89,$A$89:$U$89,0))=INDEX(FIRE0104_working!$A$3:$Z$102,MATCH($W93,FIRE0104_working!$A$3:$A$102,0),MATCH('QA checks'!AC$89,FIRE0104_working!$A$3:$Z$3,0)),TRUE,"Error")</f>
        <v>#N/A</v>
      </c>
      <c r="AD93" s="18" t="e">
        <f>IF(INDEX($A$89:$U$169,MATCH($W93,$A$89:$A$169,0),MATCH(AD$89,$A$89:$U$89,0))=INDEX(FIRE0104_working!$A$3:$Z$102,MATCH($W93,FIRE0104_working!$A$3:$A$102,0),MATCH('QA checks'!AD$89,FIRE0104_working!$A$3:$Z$3,0)),TRUE,"Error")</f>
        <v>#N/A</v>
      </c>
      <c r="AE93" s="18" t="e">
        <f>IF(INDEX($A$89:$U$169,MATCH($W93,$A$89:$A$169,0),MATCH(AE$89,$A$89:$U$89,0))=INDEX(FIRE0104_working!$A$3:$Z$102,MATCH($W93,FIRE0104_working!$A$3:$A$102,0),MATCH('QA checks'!AE$89,FIRE0104_working!$A$3:$Z$3,0)),TRUE,"Error")</f>
        <v>#N/A</v>
      </c>
      <c r="AF93" s="18" t="e">
        <f>IF(INDEX($A$89:$U$169,MATCH($W93,$A$89:$A$169,0),MATCH(AF$89,$A$89:$U$89,0))=INDEX(FIRE0104_working!$A$3:$Z$102,MATCH($W93,FIRE0104_working!$A$3:$A$102,0),MATCH('QA checks'!AF$89,FIRE0104_working!$A$3:$Z$3,0)),TRUE,"Error")</f>
        <v>#N/A</v>
      </c>
      <c r="AG93" s="18" t="e">
        <f>IF(INDEX($A$89:$U$169,MATCH($W93,$A$89:$A$169,0),MATCH(AG$89,$A$89:$U$89,0))=INDEX(FIRE0104_working!$A$3:$Z$102,MATCH($W93,FIRE0104_working!$A$3:$A$102,0),MATCH('QA checks'!AG$89,FIRE0104_working!$A$3:$Z$3,0)),TRUE,"Error")</f>
        <v>#N/A</v>
      </c>
      <c r="AH93" s="18" t="e">
        <f>IF(INDEX($A$89:$U$169,MATCH($W93,$A$89:$A$169,0),MATCH(AH$89,$A$89:$U$89,0))=INDEX(FIRE0104_working!$A$3:$Z$102,MATCH($W93,FIRE0104_working!$A$3:$A$102,0),MATCH('QA checks'!AH$89,FIRE0104_working!$A$3:$Z$3,0)),TRUE,"Error")</f>
        <v>#N/A</v>
      </c>
      <c r="AI93" s="18" t="e">
        <f>IF(INDEX($A$89:$U$169,MATCH($W93,$A$89:$A$169,0),MATCH(AI$89,$A$89:$U$89,0))=INDEX(FIRE0104_working!$A$3:$Z$102,MATCH($W93,FIRE0104_working!$A$3:$A$102,0),MATCH('QA checks'!AI$89,FIRE0104_working!$A$3:$Z$3,0)),TRUE,"Error")</f>
        <v>#N/A</v>
      </c>
      <c r="AJ93" s="18" t="e">
        <f>IF(INDEX($A$89:$U$169,MATCH($W93,$A$89:$A$169,0),MATCH(AJ$89,$A$89:$U$89,0))=INDEX(FIRE0104_working!$A$3:$Z$102,MATCH($W93,FIRE0104_working!$A$3:$A$102,0),MATCH('QA checks'!AJ$89,FIRE0104_working!$A$3:$Z$3,0)),TRUE,"Error")</f>
        <v>#N/A</v>
      </c>
      <c r="AK93" s="18" t="e">
        <f>IF(INDEX($A$89:$U$169,MATCH($W93,$A$89:$A$169,0),MATCH(AK$89,$A$89:$U$89,0))=INDEX(FIRE0104_working!$A$3:$Z$102,MATCH($W93,FIRE0104_working!$A$3:$A$102,0),MATCH('QA checks'!AK$89,FIRE0104_working!$A$3:$Z$3,0)),TRUE,"Error")</f>
        <v>#N/A</v>
      </c>
      <c r="AL93" s="18" t="e">
        <f>IF(INDEX($A$89:$U$169,MATCH($W93,$A$89:$A$169,0),MATCH(AL$89,$A$89:$U$89,0))=INDEX(FIRE0104_working!$A$3:$Z$102,MATCH($W93,FIRE0104_working!$A$3:$A$102,0),MATCH('QA checks'!AL$89,FIRE0104_working!$A$3:$Z$3,0)),TRUE,"Error")</f>
        <v>#N/A</v>
      </c>
      <c r="AM93" s="18" t="e">
        <f>IF(INDEX($A$89:$U$169,MATCH($W93,$A$89:$A$169,0),MATCH(AM$89,$A$89:$U$89,0))=INDEX(FIRE0104_working!$A$3:$Z$102,MATCH($W93,FIRE0104_working!$A$3:$A$102,0),MATCH('QA checks'!AM$89,FIRE0104_working!$A$3:$Z$3,0)),TRUE,"Error")</f>
        <v>#N/A</v>
      </c>
      <c r="AN93" s="18" t="e">
        <f>IF(INDEX($A$89:$U$169,MATCH($W93,$A$89:$A$169,0),MATCH(AN$89,$A$89:$U$89,0))=INDEX(FIRE0104_working!$A$3:$Z$102,MATCH($W93,FIRE0104_working!$A$3:$A$102,0),MATCH('QA checks'!AN$89,FIRE0104_working!$A$3:$Z$3,0)),TRUE,"Error")</f>
        <v>#N/A</v>
      </c>
      <c r="AO93" s="18" t="e">
        <f>IF(INDEX($A$89:$U$169,MATCH($W93,$A$89:$A$169,0),MATCH(AO$89,$A$89:$U$89,0))=INDEX(FIRE0104_working!$A$3:$Z$102,MATCH($W93,FIRE0104_working!$A$3:$A$102,0),MATCH('QA checks'!AO$89,FIRE0104_working!$A$3:$Z$3,0)),TRUE,"Error")</f>
        <v>#N/A</v>
      </c>
      <c r="AP93" s="18" t="e">
        <f>IF(INDEX($A$89:$U$169,MATCH($W93,$A$89:$A$169,0),MATCH(AP$89,$A$89:$U$89,0))=INDEX(FIRE0104_working!$A$3:$Z$102,MATCH($W93,FIRE0104_working!$A$3:$A$102,0),MATCH('QA checks'!AP$89,FIRE0104_working!$A$3:$Z$3,0)),TRUE,"Error")</f>
        <v>#N/A</v>
      </c>
      <c r="AQ93" s="18" t="e">
        <f>IF(INDEX($A$89:$U$169,MATCH($W93,$A$89:$A$169,0),MATCH(AQ$89,$A$89:$U$89,0))=INDEX(FIRE0104_working!$A$3:$Z$102,MATCH($W93,FIRE0104_working!$A$3:$A$102,0),MATCH('QA checks'!AQ$89,FIRE0104_working!$A$3:$Z$3,0)),TRUE,"Error")</f>
        <v>#N/A</v>
      </c>
      <c r="AR93" s="18" t="e">
        <f>IF(INDEX($A$89:$U$169,MATCH($W93,$A$89:$A$169,0),MATCH(AR$89,$A$89:$U$89,0))=INDEX(FIRE0104_working!$A$3:$Z$102,MATCH($W93,FIRE0104_working!$A$3:$A$102,0),MATCH('QA checks'!AR$89,FIRE0104_working!$A$3:$Z$3,0)),TRUE,"Error")</f>
        <v>#N/A</v>
      </c>
    </row>
    <row r="94" spans="1:44" x14ac:dyDescent="0.2">
      <c r="A94" s="105">
        <f t="shared" ref="A94:U94" si="5">A12</f>
        <v>0</v>
      </c>
      <c r="B94" s="105">
        <f t="shared" si="5"/>
        <v>0</v>
      </c>
      <c r="C94" s="105">
        <f t="shared" si="5"/>
        <v>0</v>
      </c>
      <c r="D94" s="105">
        <f t="shared" si="5"/>
        <v>0</v>
      </c>
      <c r="E94" s="105">
        <f t="shared" si="5"/>
        <v>0</v>
      </c>
      <c r="F94" s="105">
        <f t="shared" si="5"/>
        <v>0</v>
      </c>
      <c r="G94" s="105">
        <f t="shared" si="5"/>
        <v>0</v>
      </c>
      <c r="H94" s="105">
        <f t="shared" si="5"/>
        <v>0</v>
      </c>
      <c r="I94" s="105">
        <f t="shared" si="5"/>
        <v>0</v>
      </c>
      <c r="J94" s="105">
        <f t="shared" si="5"/>
        <v>0</v>
      </c>
      <c r="K94" s="105">
        <f t="shared" si="5"/>
        <v>0</v>
      </c>
      <c r="L94" s="105">
        <f t="shared" si="5"/>
        <v>0</v>
      </c>
      <c r="M94" s="105">
        <f t="shared" si="5"/>
        <v>0</v>
      </c>
      <c r="N94" s="105">
        <f t="shared" si="5"/>
        <v>0</v>
      </c>
      <c r="O94" s="105">
        <f t="shared" si="5"/>
        <v>0</v>
      </c>
      <c r="P94" s="105">
        <f t="shared" si="5"/>
        <v>0</v>
      </c>
      <c r="Q94" s="105">
        <f t="shared" si="5"/>
        <v>0</v>
      </c>
      <c r="R94" s="105">
        <f t="shared" si="5"/>
        <v>0</v>
      </c>
      <c r="S94" s="105">
        <f t="shared" si="5"/>
        <v>0</v>
      </c>
      <c r="T94" s="105">
        <f t="shared" si="5"/>
        <v>0</v>
      </c>
      <c r="U94" s="105">
        <f t="shared" si="5"/>
        <v>0</v>
      </c>
      <c r="W94" s="18">
        <v>15</v>
      </c>
      <c r="X94" s="18" t="str">
        <f>VLOOKUP($W94,Data!$D:$G,2,FALSE)</f>
        <v>Other</v>
      </c>
      <c r="AA94" s="18" t="e">
        <f>IF(INDEX($A$89:$U$169,MATCH($W94,$A$89:$A$169,0),MATCH(AA$89,$A$89:$U$89,0))=INDEX(FIRE0104_working!$A$3:$Z$102,MATCH($W94,FIRE0104_working!$A$3:$A$102,0),MATCH('QA checks'!AA$89,FIRE0104_working!$A$3:$Z$3,0)),TRUE,"Error")</f>
        <v>#N/A</v>
      </c>
      <c r="AB94" s="18" t="e">
        <f>IF(INDEX($A$89:$U$169,MATCH($W94,$A$89:$A$169,0),MATCH(AB$89,$A$89:$U$89,0))=INDEX(FIRE0104_working!$A$3:$Z$102,MATCH($W94,FIRE0104_working!$A$3:$A$102,0),MATCH('QA checks'!AB$89,FIRE0104_working!$A$3:$Z$3,0)),TRUE,"Error")</f>
        <v>#N/A</v>
      </c>
      <c r="AC94" s="18" t="e">
        <f>IF(INDEX($A$89:$U$169,MATCH($W94,$A$89:$A$169,0),MATCH(AC$89,$A$89:$U$89,0))=INDEX(FIRE0104_working!$A$3:$Z$102,MATCH($W94,FIRE0104_working!$A$3:$A$102,0),MATCH('QA checks'!AC$89,FIRE0104_working!$A$3:$Z$3,0)),TRUE,"Error")</f>
        <v>#N/A</v>
      </c>
      <c r="AD94" s="18" t="e">
        <f>IF(INDEX($A$89:$U$169,MATCH($W94,$A$89:$A$169,0),MATCH(AD$89,$A$89:$U$89,0))=INDEX(FIRE0104_working!$A$3:$Z$102,MATCH($W94,FIRE0104_working!$A$3:$A$102,0),MATCH('QA checks'!AD$89,FIRE0104_working!$A$3:$Z$3,0)),TRUE,"Error")</f>
        <v>#N/A</v>
      </c>
      <c r="AE94" s="18" t="e">
        <f>IF(INDEX($A$89:$U$169,MATCH($W94,$A$89:$A$169,0),MATCH(AE$89,$A$89:$U$89,0))=INDEX(FIRE0104_working!$A$3:$Z$102,MATCH($W94,FIRE0104_working!$A$3:$A$102,0),MATCH('QA checks'!AE$89,FIRE0104_working!$A$3:$Z$3,0)),TRUE,"Error")</f>
        <v>#N/A</v>
      </c>
      <c r="AF94" s="18" t="e">
        <f>IF(INDEX($A$89:$U$169,MATCH($W94,$A$89:$A$169,0),MATCH(AF$89,$A$89:$U$89,0))=INDEX(FIRE0104_working!$A$3:$Z$102,MATCH($W94,FIRE0104_working!$A$3:$A$102,0),MATCH('QA checks'!AF$89,FIRE0104_working!$A$3:$Z$3,0)),TRUE,"Error")</f>
        <v>#N/A</v>
      </c>
      <c r="AG94" s="18" t="e">
        <f>IF(INDEX($A$89:$U$169,MATCH($W94,$A$89:$A$169,0),MATCH(AG$89,$A$89:$U$89,0))=INDEX(FIRE0104_working!$A$3:$Z$102,MATCH($W94,FIRE0104_working!$A$3:$A$102,0),MATCH('QA checks'!AG$89,FIRE0104_working!$A$3:$Z$3,0)),TRUE,"Error")</f>
        <v>#N/A</v>
      </c>
      <c r="AH94" s="18" t="e">
        <f>IF(INDEX($A$89:$U$169,MATCH($W94,$A$89:$A$169,0),MATCH(AH$89,$A$89:$U$89,0))=INDEX(FIRE0104_working!$A$3:$Z$102,MATCH($W94,FIRE0104_working!$A$3:$A$102,0),MATCH('QA checks'!AH$89,FIRE0104_working!$A$3:$Z$3,0)),TRUE,"Error")</f>
        <v>#N/A</v>
      </c>
      <c r="AI94" s="18" t="e">
        <f>IF(INDEX($A$89:$U$169,MATCH($W94,$A$89:$A$169,0),MATCH(AI$89,$A$89:$U$89,0))=INDEX(FIRE0104_working!$A$3:$Z$102,MATCH($W94,FIRE0104_working!$A$3:$A$102,0),MATCH('QA checks'!AI$89,FIRE0104_working!$A$3:$Z$3,0)),TRUE,"Error")</f>
        <v>#N/A</v>
      </c>
      <c r="AJ94" s="18" t="e">
        <f>IF(INDEX($A$89:$U$169,MATCH($W94,$A$89:$A$169,0),MATCH(AJ$89,$A$89:$U$89,0))=INDEX(FIRE0104_working!$A$3:$Z$102,MATCH($W94,FIRE0104_working!$A$3:$A$102,0),MATCH('QA checks'!AJ$89,FIRE0104_working!$A$3:$Z$3,0)),TRUE,"Error")</f>
        <v>#N/A</v>
      </c>
      <c r="AK94" s="18" t="e">
        <f>IF(INDEX($A$89:$U$169,MATCH($W94,$A$89:$A$169,0),MATCH(AK$89,$A$89:$U$89,0))=INDEX(FIRE0104_working!$A$3:$Z$102,MATCH($W94,FIRE0104_working!$A$3:$A$102,0),MATCH('QA checks'!AK$89,FIRE0104_working!$A$3:$Z$3,0)),TRUE,"Error")</f>
        <v>#N/A</v>
      </c>
      <c r="AL94" s="18" t="e">
        <f>IF(INDEX($A$89:$U$169,MATCH($W94,$A$89:$A$169,0),MATCH(AL$89,$A$89:$U$89,0))=INDEX(FIRE0104_working!$A$3:$Z$102,MATCH($W94,FIRE0104_working!$A$3:$A$102,0),MATCH('QA checks'!AL$89,FIRE0104_working!$A$3:$Z$3,0)),TRUE,"Error")</f>
        <v>#N/A</v>
      </c>
      <c r="AM94" s="18" t="e">
        <f>IF(INDEX($A$89:$U$169,MATCH($W94,$A$89:$A$169,0),MATCH(AM$89,$A$89:$U$89,0))=INDEX(FIRE0104_working!$A$3:$Z$102,MATCH($W94,FIRE0104_working!$A$3:$A$102,0),MATCH('QA checks'!AM$89,FIRE0104_working!$A$3:$Z$3,0)),TRUE,"Error")</f>
        <v>#N/A</v>
      </c>
      <c r="AN94" s="18" t="e">
        <f>IF(INDEX($A$89:$U$169,MATCH($W94,$A$89:$A$169,0),MATCH(AN$89,$A$89:$U$89,0))=INDEX(FIRE0104_working!$A$3:$Z$102,MATCH($W94,FIRE0104_working!$A$3:$A$102,0),MATCH('QA checks'!AN$89,FIRE0104_working!$A$3:$Z$3,0)),TRUE,"Error")</f>
        <v>#N/A</v>
      </c>
      <c r="AO94" s="18" t="e">
        <f>IF(INDEX($A$89:$U$169,MATCH($W94,$A$89:$A$169,0),MATCH(AO$89,$A$89:$U$89,0))=INDEX(FIRE0104_working!$A$3:$Z$102,MATCH($W94,FIRE0104_working!$A$3:$A$102,0),MATCH('QA checks'!AO$89,FIRE0104_working!$A$3:$Z$3,0)),TRUE,"Error")</f>
        <v>#N/A</v>
      </c>
      <c r="AP94" s="18" t="e">
        <f>IF(INDEX($A$89:$U$169,MATCH($W94,$A$89:$A$169,0),MATCH(AP$89,$A$89:$U$89,0))=INDEX(FIRE0104_working!$A$3:$Z$102,MATCH($W94,FIRE0104_working!$A$3:$A$102,0),MATCH('QA checks'!AP$89,FIRE0104_working!$A$3:$Z$3,0)),TRUE,"Error")</f>
        <v>#N/A</v>
      </c>
      <c r="AQ94" s="18" t="e">
        <f>IF(INDEX($A$89:$U$169,MATCH($W94,$A$89:$A$169,0),MATCH(AQ$89,$A$89:$U$89,0))=INDEX(FIRE0104_working!$A$3:$Z$102,MATCH($W94,FIRE0104_working!$A$3:$A$102,0),MATCH('QA checks'!AQ$89,FIRE0104_working!$A$3:$Z$3,0)),TRUE,"Error")</f>
        <v>#N/A</v>
      </c>
      <c r="AR94" s="18" t="e">
        <f>IF(INDEX($A$89:$U$169,MATCH($W94,$A$89:$A$169,0),MATCH(AR$89,$A$89:$U$89,0))=INDEX(FIRE0104_working!$A$3:$Z$102,MATCH($W94,FIRE0104_working!$A$3:$A$102,0),MATCH('QA checks'!AR$89,FIRE0104_working!$A$3:$Z$3,0)),TRUE,"Error")</f>
        <v>#N/A</v>
      </c>
    </row>
    <row r="95" spans="1:44" x14ac:dyDescent="0.2">
      <c r="A95" s="105">
        <f t="shared" ref="A95:U95" si="6">A13</f>
        <v>0</v>
      </c>
      <c r="B95" s="105">
        <f t="shared" si="6"/>
        <v>0</v>
      </c>
      <c r="C95" s="105">
        <f t="shared" si="6"/>
        <v>0</v>
      </c>
      <c r="D95" s="105">
        <f t="shared" si="6"/>
        <v>0</v>
      </c>
      <c r="E95" s="105">
        <f t="shared" si="6"/>
        <v>0</v>
      </c>
      <c r="F95" s="105">
        <f t="shared" si="6"/>
        <v>0</v>
      </c>
      <c r="G95" s="105">
        <f t="shared" si="6"/>
        <v>0</v>
      </c>
      <c r="H95" s="105">
        <f t="shared" si="6"/>
        <v>0</v>
      </c>
      <c r="I95" s="105">
        <f t="shared" si="6"/>
        <v>0</v>
      </c>
      <c r="J95" s="105">
        <f t="shared" si="6"/>
        <v>0</v>
      </c>
      <c r="K95" s="105">
        <f t="shared" si="6"/>
        <v>0</v>
      </c>
      <c r="L95" s="105">
        <f t="shared" si="6"/>
        <v>0</v>
      </c>
      <c r="M95" s="105">
        <f t="shared" si="6"/>
        <v>0</v>
      </c>
      <c r="N95" s="105">
        <f t="shared" si="6"/>
        <v>0</v>
      </c>
      <c r="O95" s="105">
        <f t="shared" si="6"/>
        <v>0</v>
      </c>
      <c r="P95" s="105">
        <f t="shared" si="6"/>
        <v>0</v>
      </c>
      <c r="Q95" s="105">
        <f t="shared" si="6"/>
        <v>0</v>
      </c>
      <c r="R95" s="105">
        <f t="shared" si="6"/>
        <v>0</v>
      </c>
      <c r="S95" s="105">
        <f t="shared" si="6"/>
        <v>0</v>
      </c>
      <c r="T95" s="105">
        <f t="shared" si="6"/>
        <v>0</v>
      </c>
      <c r="U95" s="105">
        <f t="shared" si="6"/>
        <v>0</v>
      </c>
      <c r="W95" s="18">
        <v>20</v>
      </c>
      <c r="X95" s="18" t="str">
        <f>VLOOKUP($W95,Data!$D:$G,2,FALSE)</f>
        <v>Accidentally/carelessly set off</v>
      </c>
      <c r="Y95" s="18" t="e">
        <f>IF(INDEX($A$89:$U$169,MATCH($W95,$A$89:$A$169,0),MATCH(Y$89,$A$89:$U$89,0))=INDEX(FIRE0104_working!$A$3:$Z$102,MATCH($W95,FIRE0104_working!$A$3:$A$102,0),MATCH('QA checks'!Y$89,FIRE0104_working!$A$3:$Z$3,0)),TRUE,"Error")</f>
        <v>#N/A</v>
      </c>
      <c r="Z95" s="18" t="e">
        <f>IF(INDEX($A$89:$U$169,MATCH($W95,$A$89:$A$169,0),MATCH(Z$89,$A$89:$U$89,0))=INDEX(FIRE0104_working!$A$3:$Z$102,MATCH($W95,FIRE0104_working!$A$3:$A$102,0),MATCH('QA checks'!Z$89,FIRE0104_working!$A$3:$Z$3,0)),TRUE,"Error")</f>
        <v>#N/A</v>
      </c>
      <c r="AA95" s="18" t="e">
        <f>IF(INDEX($A$89:$U$169,MATCH($W95,$A$89:$A$169,0),MATCH(AA$89,$A$89:$U$89,0))=INDEX(FIRE0104_working!$A$3:$Z$102,MATCH($W95,FIRE0104_working!$A$3:$A$102,0),MATCH('QA checks'!AA$89,FIRE0104_working!$A$3:$Z$3,0)),TRUE,"Error")</f>
        <v>#N/A</v>
      </c>
      <c r="AB95" s="18" t="e">
        <f>IF(INDEX($A$89:$U$169,MATCH($W95,$A$89:$A$169,0),MATCH(AB$89,$A$89:$U$89,0))=INDEX(FIRE0104_working!$A$3:$Z$102,MATCH($W95,FIRE0104_working!$A$3:$A$102,0),MATCH('QA checks'!AB$89,FIRE0104_working!$A$3:$Z$3,0)),TRUE,"Error")</f>
        <v>#N/A</v>
      </c>
      <c r="AC95" s="18" t="e">
        <f>IF(INDEX($A$89:$U$169,MATCH($W95,$A$89:$A$169,0),MATCH(AC$89,$A$89:$U$89,0))=INDEX(FIRE0104_working!$A$3:$Z$102,MATCH($W95,FIRE0104_working!$A$3:$A$102,0),MATCH('QA checks'!AC$89,FIRE0104_working!$A$3:$Z$3,0)),TRUE,"Error")</f>
        <v>#N/A</v>
      </c>
      <c r="AD95" s="18" t="e">
        <f>IF(INDEX($A$89:$U$169,MATCH($W95,$A$89:$A$169,0),MATCH(AD$89,$A$89:$U$89,0))=INDEX(FIRE0104_working!$A$3:$Z$102,MATCH($W95,FIRE0104_working!$A$3:$A$102,0),MATCH('QA checks'!AD$89,FIRE0104_working!$A$3:$Z$3,0)),TRUE,"Error")</f>
        <v>#N/A</v>
      </c>
      <c r="AE95" s="18" t="e">
        <f>IF(INDEX($A$89:$U$169,MATCH($W95,$A$89:$A$169,0),MATCH(AE$89,$A$89:$U$89,0))=INDEX(FIRE0104_working!$A$3:$Z$102,MATCH($W95,FIRE0104_working!$A$3:$A$102,0),MATCH('QA checks'!AE$89,FIRE0104_working!$A$3:$Z$3,0)),TRUE,"Error")</f>
        <v>#N/A</v>
      </c>
      <c r="AF95" s="18" t="e">
        <f>IF(INDEX($A$89:$U$169,MATCH($W95,$A$89:$A$169,0),MATCH(AF$89,$A$89:$U$89,0))=INDEX(FIRE0104_working!$A$3:$Z$102,MATCH($W95,FIRE0104_working!$A$3:$A$102,0),MATCH('QA checks'!AF$89,FIRE0104_working!$A$3:$Z$3,0)),TRUE,"Error")</f>
        <v>#N/A</v>
      </c>
      <c r="AG95" s="18" t="e">
        <f>IF(INDEX($A$89:$U$169,MATCH($W95,$A$89:$A$169,0),MATCH(AG$89,$A$89:$U$89,0))=INDEX(FIRE0104_working!$A$3:$Z$102,MATCH($W95,FIRE0104_working!$A$3:$A$102,0),MATCH('QA checks'!AG$89,FIRE0104_working!$A$3:$Z$3,0)),TRUE,"Error")</f>
        <v>#N/A</v>
      </c>
      <c r="AH95" s="18" t="e">
        <f>IF(INDEX($A$89:$U$169,MATCH($W95,$A$89:$A$169,0),MATCH(AH$89,$A$89:$U$89,0))=INDEX(FIRE0104_working!$A$3:$Z$102,MATCH($W95,FIRE0104_working!$A$3:$A$102,0),MATCH('QA checks'!AH$89,FIRE0104_working!$A$3:$Z$3,0)),TRUE,"Error")</f>
        <v>#N/A</v>
      </c>
      <c r="AI95" s="18" t="e">
        <f>IF(INDEX($A$89:$U$169,MATCH($W95,$A$89:$A$169,0),MATCH(AI$89,$A$89:$U$89,0))=INDEX(FIRE0104_working!$A$3:$Z$102,MATCH($W95,FIRE0104_working!$A$3:$A$102,0),MATCH('QA checks'!AI$89,FIRE0104_working!$A$3:$Z$3,0)),TRUE,"Error")</f>
        <v>#N/A</v>
      </c>
      <c r="AJ95" s="18" t="e">
        <f>IF(INDEX($A$89:$U$169,MATCH($W95,$A$89:$A$169,0),MATCH(AJ$89,$A$89:$U$89,0))=INDEX(FIRE0104_working!$A$3:$Z$102,MATCH($W95,FIRE0104_working!$A$3:$A$102,0),MATCH('QA checks'!AJ$89,FIRE0104_working!$A$3:$Z$3,0)),TRUE,"Error")</f>
        <v>#N/A</v>
      </c>
      <c r="AK95" s="18" t="e">
        <f>IF(INDEX($A$89:$U$169,MATCH($W95,$A$89:$A$169,0),MATCH(AK$89,$A$89:$U$89,0))=INDEX(FIRE0104_working!$A$3:$Z$102,MATCH($W95,FIRE0104_working!$A$3:$A$102,0),MATCH('QA checks'!AK$89,FIRE0104_working!$A$3:$Z$3,0)),TRUE,"Error")</f>
        <v>#N/A</v>
      </c>
      <c r="AL95" s="18" t="e">
        <f>IF(INDEX($A$89:$U$169,MATCH($W95,$A$89:$A$169,0),MATCH(AL$89,$A$89:$U$89,0))=INDEX(FIRE0104_working!$A$3:$Z$102,MATCH($W95,FIRE0104_working!$A$3:$A$102,0),MATCH('QA checks'!AL$89,FIRE0104_working!$A$3:$Z$3,0)),TRUE,"Error")</f>
        <v>#N/A</v>
      </c>
      <c r="AM95" s="18" t="e">
        <f>IF(INDEX($A$89:$U$169,MATCH($W95,$A$89:$A$169,0),MATCH(AM$89,$A$89:$U$89,0))=INDEX(FIRE0104_working!$A$3:$Z$102,MATCH($W95,FIRE0104_working!$A$3:$A$102,0),MATCH('QA checks'!AM$89,FIRE0104_working!$A$3:$Z$3,0)),TRUE,"Error")</f>
        <v>#N/A</v>
      </c>
      <c r="AN95" s="18" t="e">
        <f>IF(INDEX($A$89:$U$169,MATCH($W95,$A$89:$A$169,0),MATCH(AN$89,$A$89:$U$89,0))=INDEX(FIRE0104_working!$A$3:$Z$102,MATCH($W95,FIRE0104_working!$A$3:$A$102,0),MATCH('QA checks'!AN$89,FIRE0104_working!$A$3:$Z$3,0)),TRUE,"Error")</f>
        <v>#N/A</v>
      </c>
      <c r="AO95" s="18" t="e">
        <f>IF(INDEX($A$89:$U$169,MATCH($W95,$A$89:$A$169,0),MATCH(AO$89,$A$89:$U$89,0))=INDEX(FIRE0104_working!$A$3:$Z$102,MATCH($W95,FIRE0104_working!$A$3:$A$102,0),MATCH('QA checks'!AO$89,FIRE0104_working!$A$3:$Z$3,0)),TRUE,"Error")</f>
        <v>#N/A</v>
      </c>
      <c r="AP95" s="18" t="e">
        <f>IF(INDEX($A$89:$U$169,MATCH($W95,$A$89:$A$169,0),MATCH(AP$89,$A$89:$U$89,0))=INDEX(FIRE0104_working!$A$3:$Z$102,MATCH($W95,FIRE0104_working!$A$3:$A$102,0),MATCH('QA checks'!AP$89,FIRE0104_working!$A$3:$Z$3,0)),TRUE,"Error")</f>
        <v>#N/A</v>
      </c>
      <c r="AQ95" s="18" t="e">
        <f>IF(INDEX($A$89:$U$169,MATCH($W95,$A$89:$A$169,0),MATCH(AQ$89,$A$89:$U$89,0))=INDEX(FIRE0104_working!$A$3:$Z$102,MATCH($W95,FIRE0104_working!$A$3:$A$102,0),MATCH('QA checks'!AQ$89,FIRE0104_working!$A$3:$Z$3,0)),TRUE,"Error")</f>
        <v>#N/A</v>
      </c>
      <c r="AR95" s="18" t="e">
        <f>IF(INDEX($A$89:$U$169,MATCH($W95,$A$89:$A$169,0),MATCH(AR$89,$A$89:$U$89,0))=INDEX(FIRE0104_working!$A$3:$Z$102,MATCH($W95,FIRE0104_working!$A$3:$A$102,0),MATCH('QA checks'!AR$89,FIRE0104_working!$A$3:$Z$3,0)),TRUE,"Error")</f>
        <v>#N/A</v>
      </c>
    </row>
    <row r="96" spans="1:44" x14ac:dyDescent="0.2">
      <c r="A96" s="105">
        <f t="shared" ref="A96:U96" si="7">A14</f>
        <v>0</v>
      </c>
      <c r="B96" s="105">
        <f t="shared" si="7"/>
        <v>0</v>
      </c>
      <c r="C96" s="105">
        <f t="shared" si="7"/>
        <v>0</v>
      </c>
      <c r="D96" s="105">
        <f t="shared" si="7"/>
        <v>0</v>
      </c>
      <c r="E96" s="105">
        <f t="shared" si="7"/>
        <v>0</v>
      </c>
      <c r="F96" s="105">
        <f t="shared" si="7"/>
        <v>0</v>
      </c>
      <c r="G96" s="105">
        <f t="shared" si="7"/>
        <v>0</v>
      </c>
      <c r="H96" s="105">
        <f t="shared" si="7"/>
        <v>0</v>
      </c>
      <c r="I96" s="105">
        <f t="shared" si="7"/>
        <v>0</v>
      </c>
      <c r="J96" s="105">
        <f t="shared" si="7"/>
        <v>0</v>
      </c>
      <c r="K96" s="105">
        <f t="shared" si="7"/>
        <v>0</v>
      </c>
      <c r="L96" s="105">
        <f t="shared" si="7"/>
        <v>0</v>
      </c>
      <c r="M96" s="105">
        <f t="shared" si="7"/>
        <v>0</v>
      </c>
      <c r="N96" s="105">
        <f t="shared" si="7"/>
        <v>0</v>
      </c>
      <c r="O96" s="105">
        <f t="shared" si="7"/>
        <v>0</v>
      </c>
      <c r="P96" s="105">
        <f t="shared" si="7"/>
        <v>0</v>
      </c>
      <c r="Q96" s="105">
        <f t="shared" si="7"/>
        <v>0</v>
      </c>
      <c r="R96" s="105">
        <f t="shared" si="7"/>
        <v>0</v>
      </c>
      <c r="S96" s="105">
        <f t="shared" si="7"/>
        <v>0</v>
      </c>
      <c r="T96" s="105">
        <f t="shared" si="7"/>
        <v>0</v>
      </c>
      <c r="U96" s="105">
        <f t="shared" si="7"/>
        <v>0</v>
      </c>
      <c r="W96" s="18">
        <v>21</v>
      </c>
      <c r="X96" s="18" t="str">
        <f>VLOOKUP($W96,Data!$D:$G,2,FALSE)</f>
        <v>Testing</v>
      </c>
      <c r="Y96" s="18" t="e">
        <f>IF(INDEX($A$89:$U$169,MATCH($W96,$A$89:$A$169,0),MATCH(Y$89,$A$89:$U$89,0))=INDEX(FIRE0104_working!$A$3:$Z$102,MATCH($W96,FIRE0104_working!$A$3:$A$102,0),MATCH('QA checks'!Y$89,FIRE0104_working!$A$3:$Z$3,0)),TRUE,"Error")</f>
        <v>#N/A</v>
      </c>
      <c r="Z96" s="18" t="e">
        <f>IF(INDEX($A$89:$U$169,MATCH($W96,$A$89:$A$169,0),MATCH(Z$89,$A$89:$U$89,0))=INDEX(FIRE0104_working!$A$3:$Z$102,MATCH($W96,FIRE0104_working!$A$3:$A$102,0),MATCH('QA checks'!Z$89,FIRE0104_working!$A$3:$Z$3,0)),TRUE,"Error")</f>
        <v>#N/A</v>
      </c>
      <c r="AA96" s="18" t="e">
        <f>IF(INDEX($A$89:$U$169,MATCH($W96,$A$89:$A$169,0),MATCH(AA$89,$A$89:$U$89,0))=INDEX(FIRE0104_working!$A$3:$Z$102,MATCH($W96,FIRE0104_working!$A$3:$A$102,0),MATCH('QA checks'!AA$89,FIRE0104_working!$A$3:$Z$3,0)),TRUE,"Error")</f>
        <v>#N/A</v>
      </c>
      <c r="AB96" s="18" t="e">
        <f>IF(INDEX($A$89:$U$169,MATCH($W96,$A$89:$A$169,0),MATCH(AB$89,$A$89:$U$89,0))=INDEX(FIRE0104_working!$A$3:$Z$102,MATCH($W96,FIRE0104_working!$A$3:$A$102,0),MATCH('QA checks'!AB$89,FIRE0104_working!$A$3:$Z$3,0)),TRUE,"Error")</f>
        <v>#N/A</v>
      </c>
      <c r="AC96" s="18" t="e">
        <f>IF(INDEX($A$89:$U$169,MATCH($W96,$A$89:$A$169,0),MATCH(AC$89,$A$89:$U$89,0))=INDEX(FIRE0104_working!$A$3:$Z$102,MATCH($W96,FIRE0104_working!$A$3:$A$102,0),MATCH('QA checks'!AC$89,FIRE0104_working!$A$3:$Z$3,0)),TRUE,"Error")</f>
        <v>#N/A</v>
      </c>
      <c r="AD96" s="18" t="e">
        <f>IF(INDEX($A$89:$U$169,MATCH($W96,$A$89:$A$169,0),MATCH(AD$89,$A$89:$U$89,0))=INDEX(FIRE0104_working!$A$3:$Z$102,MATCH($W96,FIRE0104_working!$A$3:$A$102,0),MATCH('QA checks'!AD$89,FIRE0104_working!$A$3:$Z$3,0)),TRUE,"Error")</f>
        <v>#N/A</v>
      </c>
      <c r="AE96" s="18" t="e">
        <f>IF(INDEX($A$89:$U$169,MATCH($W96,$A$89:$A$169,0),MATCH(AE$89,$A$89:$U$89,0))=INDEX(FIRE0104_working!$A$3:$Z$102,MATCH($W96,FIRE0104_working!$A$3:$A$102,0),MATCH('QA checks'!AE$89,FIRE0104_working!$A$3:$Z$3,0)),TRUE,"Error")</f>
        <v>#N/A</v>
      </c>
      <c r="AF96" s="18" t="e">
        <f>IF(INDEX($A$89:$U$169,MATCH($W96,$A$89:$A$169,0),MATCH(AF$89,$A$89:$U$89,0))=INDEX(FIRE0104_working!$A$3:$Z$102,MATCH($W96,FIRE0104_working!$A$3:$A$102,0),MATCH('QA checks'!AF$89,FIRE0104_working!$A$3:$Z$3,0)),TRUE,"Error")</f>
        <v>#N/A</v>
      </c>
      <c r="AG96" s="18" t="e">
        <f>IF(INDEX($A$89:$U$169,MATCH($W96,$A$89:$A$169,0),MATCH(AG$89,$A$89:$U$89,0))=INDEX(FIRE0104_working!$A$3:$Z$102,MATCH($W96,FIRE0104_working!$A$3:$A$102,0),MATCH('QA checks'!AG$89,FIRE0104_working!$A$3:$Z$3,0)),TRUE,"Error")</f>
        <v>#N/A</v>
      </c>
      <c r="AH96" s="18" t="e">
        <f>IF(INDEX($A$89:$U$169,MATCH($W96,$A$89:$A$169,0),MATCH(AH$89,$A$89:$U$89,0))=INDEX(FIRE0104_working!$A$3:$Z$102,MATCH($W96,FIRE0104_working!$A$3:$A$102,0),MATCH('QA checks'!AH$89,FIRE0104_working!$A$3:$Z$3,0)),TRUE,"Error")</f>
        <v>#N/A</v>
      </c>
      <c r="AI96" s="18" t="e">
        <f>IF(INDEX($A$89:$U$169,MATCH($W96,$A$89:$A$169,0),MATCH(AI$89,$A$89:$U$89,0))=INDEX(FIRE0104_working!$A$3:$Z$102,MATCH($W96,FIRE0104_working!$A$3:$A$102,0),MATCH('QA checks'!AI$89,FIRE0104_working!$A$3:$Z$3,0)),TRUE,"Error")</f>
        <v>#N/A</v>
      </c>
      <c r="AJ96" s="18" t="e">
        <f>IF(INDEX($A$89:$U$169,MATCH($W96,$A$89:$A$169,0),MATCH(AJ$89,$A$89:$U$89,0))=INDEX(FIRE0104_working!$A$3:$Z$102,MATCH($W96,FIRE0104_working!$A$3:$A$102,0),MATCH('QA checks'!AJ$89,FIRE0104_working!$A$3:$Z$3,0)),TRUE,"Error")</f>
        <v>#N/A</v>
      </c>
      <c r="AK96" s="18" t="e">
        <f>IF(INDEX($A$89:$U$169,MATCH($W96,$A$89:$A$169,0),MATCH(AK$89,$A$89:$U$89,0))=INDEX(FIRE0104_working!$A$3:$Z$102,MATCH($W96,FIRE0104_working!$A$3:$A$102,0),MATCH('QA checks'!AK$89,FIRE0104_working!$A$3:$Z$3,0)),TRUE,"Error")</f>
        <v>#N/A</v>
      </c>
      <c r="AL96" s="18" t="e">
        <f>IF(INDEX($A$89:$U$169,MATCH($W96,$A$89:$A$169,0),MATCH(AL$89,$A$89:$U$89,0))=INDEX(FIRE0104_working!$A$3:$Z$102,MATCH($W96,FIRE0104_working!$A$3:$A$102,0),MATCH('QA checks'!AL$89,FIRE0104_working!$A$3:$Z$3,0)),TRUE,"Error")</f>
        <v>#N/A</v>
      </c>
      <c r="AM96" s="18" t="e">
        <f>IF(INDEX($A$89:$U$169,MATCH($W96,$A$89:$A$169,0),MATCH(AM$89,$A$89:$U$89,0))=INDEX(FIRE0104_working!$A$3:$Z$102,MATCH($W96,FIRE0104_working!$A$3:$A$102,0),MATCH('QA checks'!AM$89,FIRE0104_working!$A$3:$Z$3,0)),TRUE,"Error")</f>
        <v>#N/A</v>
      </c>
      <c r="AN96" s="18" t="e">
        <f>IF(INDEX($A$89:$U$169,MATCH($W96,$A$89:$A$169,0),MATCH(AN$89,$A$89:$U$89,0))=INDEX(FIRE0104_working!$A$3:$Z$102,MATCH($W96,FIRE0104_working!$A$3:$A$102,0),MATCH('QA checks'!AN$89,FIRE0104_working!$A$3:$Z$3,0)),TRUE,"Error")</f>
        <v>#N/A</v>
      </c>
      <c r="AO96" s="18" t="e">
        <f>IF(INDEX($A$89:$U$169,MATCH($W96,$A$89:$A$169,0),MATCH(AO$89,$A$89:$U$89,0))=INDEX(FIRE0104_working!$A$3:$Z$102,MATCH($W96,FIRE0104_working!$A$3:$A$102,0),MATCH('QA checks'!AO$89,FIRE0104_working!$A$3:$Z$3,0)),TRUE,"Error")</f>
        <v>#N/A</v>
      </c>
      <c r="AP96" s="18" t="e">
        <f>IF(INDEX($A$89:$U$169,MATCH($W96,$A$89:$A$169,0),MATCH(AP$89,$A$89:$U$89,0))=INDEX(FIRE0104_working!$A$3:$Z$102,MATCH($W96,FIRE0104_working!$A$3:$A$102,0),MATCH('QA checks'!AP$89,FIRE0104_working!$A$3:$Z$3,0)),TRUE,"Error")</f>
        <v>#N/A</v>
      </c>
      <c r="AQ96" s="18" t="e">
        <f>IF(INDEX($A$89:$U$169,MATCH($W96,$A$89:$A$169,0),MATCH(AQ$89,$A$89:$U$89,0))=INDEX(FIRE0104_working!$A$3:$Z$102,MATCH($W96,FIRE0104_working!$A$3:$A$102,0),MATCH('QA checks'!AQ$89,FIRE0104_working!$A$3:$Z$3,0)),TRUE,"Error")</f>
        <v>#N/A</v>
      </c>
      <c r="AR96" s="18" t="e">
        <f>IF(INDEX($A$89:$U$169,MATCH($W96,$A$89:$A$169,0),MATCH(AR$89,$A$89:$U$89,0))=INDEX(FIRE0104_working!$A$3:$Z$102,MATCH($W96,FIRE0104_working!$A$3:$A$102,0),MATCH('QA checks'!AR$89,FIRE0104_working!$A$3:$Z$3,0)),TRUE,"Error")</f>
        <v>#N/A</v>
      </c>
    </row>
    <row r="97" spans="1:44" x14ac:dyDescent="0.2">
      <c r="A97" s="105">
        <f t="shared" ref="A97:U97" si="8">A15</f>
        <v>0</v>
      </c>
      <c r="B97" s="105">
        <f t="shared" si="8"/>
        <v>0</v>
      </c>
      <c r="C97" s="105">
        <f t="shared" si="8"/>
        <v>0</v>
      </c>
      <c r="D97" s="105">
        <f t="shared" si="8"/>
        <v>0</v>
      </c>
      <c r="E97" s="105">
        <f t="shared" si="8"/>
        <v>0</v>
      </c>
      <c r="F97" s="105">
        <f t="shared" si="8"/>
        <v>0</v>
      </c>
      <c r="G97" s="105">
        <f t="shared" si="8"/>
        <v>0</v>
      </c>
      <c r="H97" s="105">
        <f t="shared" si="8"/>
        <v>0</v>
      </c>
      <c r="I97" s="105">
        <f t="shared" si="8"/>
        <v>0</v>
      </c>
      <c r="J97" s="105">
        <f t="shared" si="8"/>
        <v>0</v>
      </c>
      <c r="K97" s="105">
        <f t="shared" si="8"/>
        <v>0</v>
      </c>
      <c r="L97" s="105">
        <f t="shared" si="8"/>
        <v>0</v>
      </c>
      <c r="M97" s="105">
        <f t="shared" si="8"/>
        <v>0</v>
      </c>
      <c r="N97" s="105">
        <f t="shared" si="8"/>
        <v>0</v>
      </c>
      <c r="O97" s="105">
        <f t="shared" si="8"/>
        <v>0</v>
      </c>
      <c r="P97" s="105">
        <f t="shared" si="8"/>
        <v>0</v>
      </c>
      <c r="Q97" s="105">
        <f t="shared" si="8"/>
        <v>0</v>
      </c>
      <c r="R97" s="105">
        <f t="shared" si="8"/>
        <v>0</v>
      </c>
      <c r="S97" s="105">
        <f t="shared" si="8"/>
        <v>0</v>
      </c>
      <c r="T97" s="105">
        <f t="shared" si="8"/>
        <v>0</v>
      </c>
      <c r="U97" s="105">
        <f t="shared" si="8"/>
        <v>0</v>
      </c>
      <c r="W97" s="18">
        <v>22</v>
      </c>
      <c r="X97" s="18" t="str">
        <f>VLOOKUP($W97,Data!$D:$G,2,FALSE)</f>
        <v>Smoking</v>
      </c>
      <c r="Y97" s="18" t="e">
        <f>IF(INDEX($A$89:$U$169,MATCH($W97,$A$89:$A$169,0),MATCH(Y$89,$A$89:$U$89,0))=INDEX(FIRE0104_working!$A$3:$Z$102,MATCH($W97,FIRE0104_working!$A$3:$A$102,0),MATCH('QA checks'!Y$89,FIRE0104_working!$A$3:$Z$3,0)),TRUE,"Error")</f>
        <v>#N/A</v>
      </c>
      <c r="Z97" s="18" t="e">
        <f>IF(INDEX($A$89:$U$169,MATCH($W97,$A$89:$A$169,0),MATCH(Z$89,$A$89:$U$89,0))=INDEX(FIRE0104_working!$A$3:$Z$102,MATCH($W97,FIRE0104_working!$A$3:$A$102,0),MATCH('QA checks'!Z$89,FIRE0104_working!$A$3:$Z$3,0)),TRUE,"Error")</f>
        <v>#N/A</v>
      </c>
      <c r="AA97" s="18" t="e">
        <f>IF(INDEX($A$89:$U$169,MATCH($W97,$A$89:$A$169,0),MATCH(AA$89,$A$89:$U$89,0))=INDEX(FIRE0104_working!$A$3:$Z$102,MATCH($W97,FIRE0104_working!$A$3:$A$102,0),MATCH('QA checks'!AA$89,FIRE0104_working!$A$3:$Z$3,0)),TRUE,"Error")</f>
        <v>#N/A</v>
      </c>
      <c r="AB97" s="18" t="e">
        <f>IF(INDEX($A$89:$U$169,MATCH($W97,$A$89:$A$169,0),MATCH(AB$89,$A$89:$U$89,0))=INDEX(FIRE0104_working!$A$3:$Z$102,MATCH($W97,FIRE0104_working!$A$3:$A$102,0),MATCH('QA checks'!AB$89,FIRE0104_working!$A$3:$Z$3,0)),TRUE,"Error")</f>
        <v>#N/A</v>
      </c>
      <c r="AC97" s="18" t="e">
        <f>IF(INDEX($A$89:$U$169,MATCH($W97,$A$89:$A$169,0),MATCH(AC$89,$A$89:$U$89,0))=INDEX(FIRE0104_working!$A$3:$Z$102,MATCH($W97,FIRE0104_working!$A$3:$A$102,0),MATCH('QA checks'!AC$89,FIRE0104_working!$A$3:$Z$3,0)),TRUE,"Error")</f>
        <v>#N/A</v>
      </c>
      <c r="AD97" s="18" t="e">
        <f>IF(INDEX($A$89:$U$169,MATCH($W97,$A$89:$A$169,0),MATCH(AD$89,$A$89:$U$89,0))=INDEX(FIRE0104_working!$A$3:$Z$102,MATCH($W97,FIRE0104_working!$A$3:$A$102,0),MATCH('QA checks'!AD$89,FIRE0104_working!$A$3:$Z$3,0)),TRUE,"Error")</f>
        <v>#N/A</v>
      </c>
      <c r="AE97" s="18" t="e">
        <f>IF(INDEX($A$89:$U$169,MATCH($W97,$A$89:$A$169,0),MATCH(AE$89,$A$89:$U$89,0))=INDEX(FIRE0104_working!$A$3:$Z$102,MATCH($W97,FIRE0104_working!$A$3:$A$102,0),MATCH('QA checks'!AE$89,FIRE0104_working!$A$3:$Z$3,0)),TRUE,"Error")</f>
        <v>#N/A</v>
      </c>
      <c r="AF97" s="18" t="e">
        <f>IF(INDEX($A$89:$U$169,MATCH($W97,$A$89:$A$169,0),MATCH(AF$89,$A$89:$U$89,0))=INDEX(FIRE0104_working!$A$3:$Z$102,MATCH($W97,FIRE0104_working!$A$3:$A$102,0),MATCH('QA checks'!AF$89,FIRE0104_working!$A$3:$Z$3,0)),TRUE,"Error")</f>
        <v>#N/A</v>
      </c>
      <c r="AG97" s="18" t="e">
        <f>IF(INDEX($A$89:$U$169,MATCH($W97,$A$89:$A$169,0),MATCH(AG$89,$A$89:$U$89,0))=INDEX(FIRE0104_working!$A$3:$Z$102,MATCH($W97,FIRE0104_working!$A$3:$A$102,0),MATCH('QA checks'!AG$89,FIRE0104_working!$A$3:$Z$3,0)),TRUE,"Error")</f>
        <v>#N/A</v>
      </c>
      <c r="AH97" s="18" t="e">
        <f>IF(INDEX($A$89:$U$169,MATCH($W97,$A$89:$A$169,0),MATCH(AH$89,$A$89:$U$89,0))=INDEX(FIRE0104_working!$A$3:$Z$102,MATCH($W97,FIRE0104_working!$A$3:$A$102,0),MATCH('QA checks'!AH$89,FIRE0104_working!$A$3:$Z$3,0)),TRUE,"Error")</f>
        <v>#N/A</v>
      </c>
      <c r="AI97" s="18" t="e">
        <f>IF(INDEX($A$89:$U$169,MATCH($W97,$A$89:$A$169,0),MATCH(AI$89,$A$89:$U$89,0))=INDEX(FIRE0104_working!$A$3:$Z$102,MATCH($W97,FIRE0104_working!$A$3:$A$102,0),MATCH('QA checks'!AI$89,FIRE0104_working!$A$3:$Z$3,0)),TRUE,"Error")</f>
        <v>#N/A</v>
      </c>
      <c r="AJ97" s="18" t="e">
        <f>IF(INDEX($A$89:$U$169,MATCH($W97,$A$89:$A$169,0),MATCH(AJ$89,$A$89:$U$89,0))=INDEX(FIRE0104_working!$A$3:$Z$102,MATCH($W97,FIRE0104_working!$A$3:$A$102,0),MATCH('QA checks'!AJ$89,FIRE0104_working!$A$3:$Z$3,0)),TRUE,"Error")</f>
        <v>#N/A</v>
      </c>
      <c r="AK97" s="18" t="e">
        <f>IF(INDEX($A$89:$U$169,MATCH($W97,$A$89:$A$169,0),MATCH(AK$89,$A$89:$U$89,0))=INDEX(FIRE0104_working!$A$3:$Z$102,MATCH($W97,FIRE0104_working!$A$3:$A$102,0),MATCH('QA checks'!AK$89,FIRE0104_working!$A$3:$Z$3,0)),TRUE,"Error")</f>
        <v>#N/A</v>
      </c>
      <c r="AL97" s="18" t="e">
        <f>IF(INDEX($A$89:$U$169,MATCH($W97,$A$89:$A$169,0),MATCH(AL$89,$A$89:$U$89,0))=INDEX(FIRE0104_working!$A$3:$Z$102,MATCH($W97,FIRE0104_working!$A$3:$A$102,0),MATCH('QA checks'!AL$89,FIRE0104_working!$A$3:$Z$3,0)),TRUE,"Error")</f>
        <v>#N/A</v>
      </c>
      <c r="AM97" s="18" t="e">
        <f>IF(INDEX($A$89:$U$169,MATCH($W97,$A$89:$A$169,0),MATCH(AM$89,$A$89:$U$89,0))=INDEX(FIRE0104_working!$A$3:$Z$102,MATCH($W97,FIRE0104_working!$A$3:$A$102,0),MATCH('QA checks'!AM$89,FIRE0104_working!$A$3:$Z$3,0)),TRUE,"Error")</f>
        <v>#N/A</v>
      </c>
      <c r="AN97" s="18" t="e">
        <f>IF(INDEX($A$89:$U$169,MATCH($W97,$A$89:$A$169,0),MATCH(AN$89,$A$89:$U$89,0))=INDEX(FIRE0104_working!$A$3:$Z$102,MATCH($W97,FIRE0104_working!$A$3:$A$102,0),MATCH('QA checks'!AN$89,FIRE0104_working!$A$3:$Z$3,0)),TRUE,"Error")</f>
        <v>#N/A</v>
      </c>
      <c r="AO97" s="18" t="e">
        <f>IF(INDEX($A$89:$U$169,MATCH($W97,$A$89:$A$169,0),MATCH(AO$89,$A$89:$U$89,0))=INDEX(FIRE0104_working!$A$3:$Z$102,MATCH($W97,FIRE0104_working!$A$3:$A$102,0),MATCH('QA checks'!AO$89,FIRE0104_working!$A$3:$Z$3,0)),TRUE,"Error")</f>
        <v>#N/A</v>
      </c>
      <c r="AP97" s="18" t="e">
        <f>IF(INDEX($A$89:$U$169,MATCH($W97,$A$89:$A$169,0),MATCH(AP$89,$A$89:$U$89,0))=INDEX(FIRE0104_working!$A$3:$Z$102,MATCH($W97,FIRE0104_working!$A$3:$A$102,0),MATCH('QA checks'!AP$89,FIRE0104_working!$A$3:$Z$3,0)),TRUE,"Error")</f>
        <v>#N/A</v>
      </c>
      <c r="AQ97" s="18" t="e">
        <f>IF(INDEX($A$89:$U$169,MATCH($W97,$A$89:$A$169,0),MATCH(AQ$89,$A$89:$U$89,0))=INDEX(FIRE0104_working!$A$3:$Z$102,MATCH($W97,FIRE0104_working!$A$3:$A$102,0),MATCH('QA checks'!AQ$89,FIRE0104_working!$A$3:$Z$3,0)),TRUE,"Error")</f>
        <v>#N/A</v>
      </c>
      <c r="AR97" s="18" t="e">
        <f>IF(INDEX($A$89:$U$169,MATCH($W97,$A$89:$A$169,0),MATCH(AR$89,$A$89:$U$89,0))=INDEX(FIRE0104_working!$A$3:$Z$102,MATCH($W97,FIRE0104_working!$A$3:$A$102,0),MATCH('QA checks'!AR$89,FIRE0104_working!$A$3:$Z$3,0)),TRUE,"Error")</f>
        <v>#N/A</v>
      </c>
    </row>
    <row r="98" spans="1:44" x14ac:dyDescent="0.2">
      <c r="A98" s="105">
        <f t="shared" ref="A98:U98" si="9">A16</f>
        <v>0</v>
      </c>
      <c r="B98" s="105">
        <f t="shared" si="9"/>
        <v>0</v>
      </c>
      <c r="C98" s="105">
        <f t="shared" si="9"/>
        <v>0</v>
      </c>
      <c r="D98" s="105">
        <f t="shared" si="9"/>
        <v>0</v>
      </c>
      <c r="E98" s="105">
        <f t="shared" si="9"/>
        <v>0</v>
      </c>
      <c r="F98" s="105">
        <f t="shared" si="9"/>
        <v>0</v>
      </c>
      <c r="G98" s="105">
        <f t="shared" si="9"/>
        <v>0</v>
      </c>
      <c r="H98" s="105">
        <f t="shared" si="9"/>
        <v>0</v>
      </c>
      <c r="I98" s="105">
        <f t="shared" si="9"/>
        <v>0</v>
      </c>
      <c r="J98" s="105">
        <f t="shared" si="9"/>
        <v>0</v>
      </c>
      <c r="K98" s="105">
        <f t="shared" si="9"/>
        <v>0</v>
      </c>
      <c r="L98" s="105">
        <f t="shared" si="9"/>
        <v>0</v>
      </c>
      <c r="M98" s="105">
        <f t="shared" si="9"/>
        <v>0</v>
      </c>
      <c r="N98" s="105">
        <f t="shared" si="9"/>
        <v>0</v>
      </c>
      <c r="O98" s="105">
        <f t="shared" si="9"/>
        <v>0</v>
      </c>
      <c r="P98" s="105">
        <f t="shared" si="9"/>
        <v>0</v>
      </c>
      <c r="Q98" s="105">
        <f t="shared" si="9"/>
        <v>0</v>
      </c>
      <c r="R98" s="105">
        <f t="shared" si="9"/>
        <v>0</v>
      </c>
      <c r="S98" s="105">
        <f t="shared" si="9"/>
        <v>0</v>
      </c>
      <c r="T98" s="105">
        <f t="shared" si="9"/>
        <v>0</v>
      </c>
      <c r="U98" s="105">
        <f t="shared" si="9"/>
        <v>0</v>
      </c>
      <c r="W98" s="18">
        <v>23</v>
      </c>
      <c r="X98" s="18" t="str">
        <f>VLOOKUP($W98,Data!$D:$G,2,FALSE)</f>
        <v>Cooking/burnt toast</v>
      </c>
      <c r="Y98" s="18" t="e">
        <f>IF(INDEX($A$89:$U$169,MATCH($W98,$A$89:$A$169,0),MATCH(Y$89,$A$89:$U$89,0))=INDEX(FIRE0104_working!$A$3:$Z$102,MATCH($W98,FIRE0104_working!$A$3:$A$102,0),MATCH('QA checks'!Y$89,FIRE0104_working!$A$3:$Z$3,0)),TRUE,"Error")</f>
        <v>#N/A</v>
      </c>
      <c r="Z98" s="18" t="e">
        <f>IF(INDEX($A$89:$U$169,MATCH($W98,$A$89:$A$169,0),MATCH(Z$89,$A$89:$U$89,0))=INDEX(FIRE0104_working!$A$3:$Z$102,MATCH($W98,FIRE0104_working!$A$3:$A$102,0),MATCH('QA checks'!Z$89,FIRE0104_working!$A$3:$Z$3,0)),TRUE,"Error")</f>
        <v>#N/A</v>
      </c>
      <c r="AA98" s="18" t="e">
        <f>IF(INDEX($A$89:$U$169,MATCH($W98,$A$89:$A$169,0),MATCH(AA$89,$A$89:$U$89,0))=INDEX(FIRE0104_working!$A$3:$Z$102,MATCH($W98,FIRE0104_working!$A$3:$A$102,0),MATCH('QA checks'!AA$89,FIRE0104_working!$A$3:$Z$3,0)),TRUE,"Error")</f>
        <v>#N/A</v>
      </c>
      <c r="AB98" s="18" t="e">
        <f>IF(INDEX($A$89:$U$169,MATCH($W98,$A$89:$A$169,0),MATCH(AB$89,$A$89:$U$89,0))=INDEX(FIRE0104_working!$A$3:$Z$102,MATCH($W98,FIRE0104_working!$A$3:$A$102,0),MATCH('QA checks'!AB$89,FIRE0104_working!$A$3:$Z$3,0)),TRUE,"Error")</f>
        <v>#N/A</v>
      </c>
      <c r="AC98" s="18" t="e">
        <f>IF(INDEX($A$89:$U$169,MATCH($W98,$A$89:$A$169,0),MATCH(AC$89,$A$89:$U$89,0))=INDEX(FIRE0104_working!$A$3:$Z$102,MATCH($W98,FIRE0104_working!$A$3:$A$102,0),MATCH('QA checks'!AC$89,FIRE0104_working!$A$3:$Z$3,0)),TRUE,"Error")</f>
        <v>#N/A</v>
      </c>
      <c r="AD98" s="18" t="e">
        <f>IF(INDEX($A$89:$U$169,MATCH($W98,$A$89:$A$169,0),MATCH(AD$89,$A$89:$U$89,0))=INDEX(FIRE0104_working!$A$3:$Z$102,MATCH($W98,FIRE0104_working!$A$3:$A$102,0),MATCH('QA checks'!AD$89,FIRE0104_working!$A$3:$Z$3,0)),TRUE,"Error")</f>
        <v>#N/A</v>
      </c>
      <c r="AE98" s="18" t="e">
        <f>IF(INDEX($A$89:$U$169,MATCH($W98,$A$89:$A$169,0),MATCH(AE$89,$A$89:$U$89,0))=INDEX(FIRE0104_working!$A$3:$Z$102,MATCH($W98,FIRE0104_working!$A$3:$A$102,0),MATCH('QA checks'!AE$89,FIRE0104_working!$A$3:$Z$3,0)),TRUE,"Error")</f>
        <v>#N/A</v>
      </c>
      <c r="AF98" s="18" t="e">
        <f>IF(INDEX($A$89:$U$169,MATCH($W98,$A$89:$A$169,0),MATCH(AF$89,$A$89:$U$89,0))=INDEX(FIRE0104_working!$A$3:$Z$102,MATCH($W98,FIRE0104_working!$A$3:$A$102,0),MATCH('QA checks'!AF$89,FIRE0104_working!$A$3:$Z$3,0)),TRUE,"Error")</f>
        <v>#N/A</v>
      </c>
      <c r="AG98" s="18" t="e">
        <f>IF(INDEX($A$89:$U$169,MATCH($W98,$A$89:$A$169,0),MATCH(AG$89,$A$89:$U$89,0))=INDEX(FIRE0104_working!$A$3:$Z$102,MATCH($W98,FIRE0104_working!$A$3:$A$102,0),MATCH('QA checks'!AG$89,FIRE0104_working!$A$3:$Z$3,0)),TRUE,"Error")</f>
        <v>#N/A</v>
      </c>
      <c r="AH98" s="18" t="e">
        <f>IF(INDEX($A$89:$U$169,MATCH($W98,$A$89:$A$169,0),MATCH(AH$89,$A$89:$U$89,0))=INDEX(FIRE0104_working!$A$3:$Z$102,MATCH($W98,FIRE0104_working!$A$3:$A$102,0),MATCH('QA checks'!AH$89,FIRE0104_working!$A$3:$Z$3,0)),TRUE,"Error")</f>
        <v>#N/A</v>
      </c>
      <c r="AI98" s="18" t="e">
        <f>IF(INDEX($A$89:$U$169,MATCH($W98,$A$89:$A$169,0),MATCH(AI$89,$A$89:$U$89,0))=INDEX(FIRE0104_working!$A$3:$Z$102,MATCH($W98,FIRE0104_working!$A$3:$A$102,0),MATCH('QA checks'!AI$89,FIRE0104_working!$A$3:$Z$3,0)),TRUE,"Error")</f>
        <v>#N/A</v>
      </c>
      <c r="AJ98" s="18" t="e">
        <f>IF(INDEX($A$89:$U$169,MATCH($W98,$A$89:$A$169,0),MATCH(AJ$89,$A$89:$U$89,0))=INDEX(FIRE0104_working!$A$3:$Z$102,MATCH($W98,FIRE0104_working!$A$3:$A$102,0),MATCH('QA checks'!AJ$89,FIRE0104_working!$A$3:$Z$3,0)),TRUE,"Error")</f>
        <v>#N/A</v>
      </c>
      <c r="AK98" s="18" t="e">
        <f>IF(INDEX($A$89:$U$169,MATCH($W98,$A$89:$A$169,0),MATCH(AK$89,$A$89:$U$89,0))=INDEX(FIRE0104_working!$A$3:$Z$102,MATCH($W98,FIRE0104_working!$A$3:$A$102,0),MATCH('QA checks'!AK$89,FIRE0104_working!$A$3:$Z$3,0)),TRUE,"Error")</f>
        <v>#N/A</v>
      </c>
      <c r="AL98" s="18" t="e">
        <f>IF(INDEX($A$89:$U$169,MATCH($W98,$A$89:$A$169,0),MATCH(AL$89,$A$89:$U$89,0))=INDEX(FIRE0104_working!$A$3:$Z$102,MATCH($W98,FIRE0104_working!$A$3:$A$102,0),MATCH('QA checks'!AL$89,FIRE0104_working!$A$3:$Z$3,0)),TRUE,"Error")</f>
        <v>#N/A</v>
      </c>
      <c r="AM98" s="18" t="e">
        <f>IF(INDEX($A$89:$U$169,MATCH($W98,$A$89:$A$169,0),MATCH(AM$89,$A$89:$U$89,0))=INDEX(FIRE0104_working!$A$3:$Z$102,MATCH($W98,FIRE0104_working!$A$3:$A$102,0),MATCH('QA checks'!AM$89,FIRE0104_working!$A$3:$Z$3,0)),TRUE,"Error")</f>
        <v>#N/A</v>
      </c>
      <c r="AN98" s="18" t="e">
        <f>IF(INDEX($A$89:$U$169,MATCH($W98,$A$89:$A$169,0),MATCH(AN$89,$A$89:$U$89,0))=INDEX(FIRE0104_working!$A$3:$Z$102,MATCH($W98,FIRE0104_working!$A$3:$A$102,0),MATCH('QA checks'!AN$89,FIRE0104_working!$A$3:$Z$3,0)),TRUE,"Error")</f>
        <v>#N/A</v>
      </c>
      <c r="AO98" s="18" t="e">
        <f>IF(INDEX($A$89:$U$169,MATCH($W98,$A$89:$A$169,0),MATCH(AO$89,$A$89:$U$89,0))=INDEX(FIRE0104_working!$A$3:$Z$102,MATCH($W98,FIRE0104_working!$A$3:$A$102,0),MATCH('QA checks'!AO$89,FIRE0104_working!$A$3:$Z$3,0)),TRUE,"Error")</f>
        <v>#N/A</v>
      </c>
      <c r="AP98" s="18" t="e">
        <f>IF(INDEX($A$89:$U$169,MATCH($W98,$A$89:$A$169,0),MATCH(AP$89,$A$89:$U$89,0))=INDEX(FIRE0104_working!$A$3:$Z$102,MATCH($W98,FIRE0104_working!$A$3:$A$102,0),MATCH('QA checks'!AP$89,FIRE0104_working!$A$3:$Z$3,0)),TRUE,"Error")</f>
        <v>#N/A</v>
      </c>
      <c r="AQ98" s="18" t="e">
        <f>IF(INDEX($A$89:$U$169,MATCH($W98,$A$89:$A$169,0),MATCH(AQ$89,$A$89:$U$89,0))=INDEX(FIRE0104_working!$A$3:$Z$102,MATCH($W98,FIRE0104_working!$A$3:$A$102,0),MATCH('QA checks'!AQ$89,FIRE0104_working!$A$3:$Z$3,0)),TRUE,"Error")</f>
        <v>#N/A</v>
      </c>
      <c r="AR98" s="18" t="e">
        <f>IF(INDEX($A$89:$U$169,MATCH($W98,$A$89:$A$169,0),MATCH(AR$89,$A$89:$U$89,0))=INDEX(FIRE0104_working!$A$3:$Z$102,MATCH($W98,FIRE0104_working!$A$3:$A$102,0),MATCH('QA checks'!AR$89,FIRE0104_working!$A$3:$Z$3,0)),TRUE,"Error")</f>
        <v>#N/A</v>
      </c>
    </row>
    <row r="99" spans="1:44" x14ac:dyDescent="0.2">
      <c r="A99" s="105">
        <f t="shared" ref="A99:U99" si="10">A17</f>
        <v>0</v>
      </c>
      <c r="B99" s="105">
        <f t="shared" si="10"/>
        <v>0</v>
      </c>
      <c r="C99" s="105">
        <f t="shared" si="10"/>
        <v>0</v>
      </c>
      <c r="D99" s="105">
        <f t="shared" si="10"/>
        <v>0</v>
      </c>
      <c r="E99" s="105">
        <f t="shared" si="10"/>
        <v>0</v>
      </c>
      <c r="F99" s="105">
        <f t="shared" si="10"/>
        <v>0</v>
      </c>
      <c r="G99" s="105">
        <f t="shared" si="10"/>
        <v>0</v>
      </c>
      <c r="H99" s="105">
        <f t="shared" si="10"/>
        <v>0</v>
      </c>
      <c r="I99" s="105">
        <f t="shared" si="10"/>
        <v>0</v>
      </c>
      <c r="J99" s="105">
        <f t="shared" si="10"/>
        <v>0</v>
      </c>
      <c r="K99" s="105">
        <f t="shared" si="10"/>
        <v>0</v>
      </c>
      <c r="L99" s="105">
        <f t="shared" si="10"/>
        <v>0</v>
      </c>
      <c r="M99" s="105">
        <f t="shared" si="10"/>
        <v>0</v>
      </c>
      <c r="N99" s="105">
        <f t="shared" si="10"/>
        <v>0</v>
      </c>
      <c r="O99" s="105">
        <f t="shared" si="10"/>
        <v>0</v>
      </c>
      <c r="P99" s="105">
        <f t="shared" si="10"/>
        <v>0</v>
      </c>
      <c r="Q99" s="105">
        <f t="shared" si="10"/>
        <v>0</v>
      </c>
      <c r="R99" s="105">
        <f t="shared" si="10"/>
        <v>0</v>
      </c>
      <c r="S99" s="105">
        <f t="shared" si="10"/>
        <v>0</v>
      </c>
      <c r="T99" s="105">
        <f t="shared" si="10"/>
        <v>0</v>
      </c>
      <c r="U99" s="105">
        <f t="shared" si="10"/>
        <v>0</v>
      </c>
      <c r="W99" s="18">
        <v>24</v>
      </c>
      <c r="X99" s="18" t="str">
        <f>VLOOKUP($W99,Data!$D:$G,2,FALSE)</f>
        <v>Other</v>
      </c>
      <c r="AA99" s="18" t="e">
        <f>IF(INDEX($A$89:$U$169,MATCH($W99,$A$89:$A$169,0),MATCH(AA$89,$A$89:$U$89,0))=INDEX(FIRE0104_working!$A$3:$Z$102,MATCH($W99,FIRE0104_working!$A$3:$A$102,0),MATCH('QA checks'!AA$89,FIRE0104_working!$A$3:$Z$3,0)),TRUE,"Error")</f>
        <v>#N/A</v>
      </c>
      <c r="AB99" s="18" t="e">
        <f>IF(INDEX($A$89:$U$169,MATCH($W99,$A$89:$A$169,0),MATCH(AB$89,$A$89:$U$89,0))=INDEX(FIRE0104_working!$A$3:$Z$102,MATCH($W99,FIRE0104_working!$A$3:$A$102,0),MATCH('QA checks'!AB$89,FIRE0104_working!$A$3:$Z$3,0)),TRUE,"Error")</f>
        <v>#N/A</v>
      </c>
      <c r="AC99" s="18" t="e">
        <f>IF(INDEX($A$89:$U$169,MATCH($W99,$A$89:$A$169,0),MATCH(AC$89,$A$89:$U$89,0))=INDEX(FIRE0104_working!$A$3:$Z$102,MATCH($W99,FIRE0104_working!$A$3:$A$102,0),MATCH('QA checks'!AC$89,FIRE0104_working!$A$3:$Z$3,0)),TRUE,"Error")</f>
        <v>#N/A</v>
      </c>
      <c r="AD99" s="18" t="e">
        <f>IF(INDEX($A$89:$U$169,MATCH($W99,$A$89:$A$169,0),MATCH(AD$89,$A$89:$U$89,0))=INDEX(FIRE0104_working!$A$3:$Z$102,MATCH($W99,FIRE0104_working!$A$3:$A$102,0),MATCH('QA checks'!AD$89,FIRE0104_working!$A$3:$Z$3,0)),TRUE,"Error")</f>
        <v>#N/A</v>
      </c>
      <c r="AE99" s="18" t="e">
        <f>IF(INDEX($A$89:$U$169,MATCH($W99,$A$89:$A$169,0),MATCH(AE$89,$A$89:$U$89,0))=INDEX(FIRE0104_working!$A$3:$Z$102,MATCH($W99,FIRE0104_working!$A$3:$A$102,0),MATCH('QA checks'!AE$89,FIRE0104_working!$A$3:$Z$3,0)),TRUE,"Error")</f>
        <v>#N/A</v>
      </c>
      <c r="AF99" s="18" t="e">
        <f>IF(INDEX($A$89:$U$169,MATCH($W99,$A$89:$A$169,0),MATCH(AF$89,$A$89:$U$89,0))=INDEX(FIRE0104_working!$A$3:$Z$102,MATCH($W99,FIRE0104_working!$A$3:$A$102,0),MATCH('QA checks'!AF$89,FIRE0104_working!$A$3:$Z$3,0)),TRUE,"Error")</f>
        <v>#N/A</v>
      </c>
      <c r="AG99" s="18" t="e">
        <f>IF(INDEX($A$89:$U$169,MATCH($W99,$A$89:$A$169,0),MATCH(AG$89,$A$89:$U$89,0))=INDEX(FIRE0104_working!$A$3:$Z$102,MATCH($W99,FIRE0104_working!$A$3:$A$102,0),MATCH('QA checks'!AG$89,FIRE0104_working!$A$3:$Z$3,0)),TRUE,"Error")</f>
        <v>#N/A</v>
      </c>
      <c r="AH99" s="18" t="e">
        <f>IF(INDEX($A$89:$U$169,MATCH($W99,$A$89:$A$169,0),MATCH(AH$89,$A$89:$U$89,0))=INDEX(FIRE0104_working!$A$3:$Z$102,MATCH($W99,FIRE0104_working!$A$3:$A$102,0),MATCH('QA checks'!AH$89,FIRE0104_working!$A$3:$Z$3,0)),TRUE,"Error")</f>
        <v>#N/A</v>
      </c>
      <c r="AI99" s="18" t="e">
        <f>IF(INDEX($A$89:$U$169,MATCH($W99,$A$89:$A$169,0),MATCH(AI$89,$A$89:$U$89,0))=INDEX(FIRE0104_working!$A$3:$Z$102,MATCH($W99,FIRE0104_working!$A$3:$A$102,0),MATCH('QA checks'!AI$89,FIRE0104_working!$A$3:$Z$3,0)),TRUE,"Error")</f>
        <v>#N/A</v>
      </c>
      <c r="AJ99" s="18" t="e">
        <f>IF(INDEX($A$89:$U$169,MATCH($W99,$A$89:$A$169,0),MATCH(AJ$89,$A$89:$U$89,0))=INDEX(FIRE0104_working!$A$3:$Z$102,MATCH($W99,FIRE0104_working!$A$3:$A$102,0),MATCH('QA checks'!AJ$89,FIRE0104_working!$A$3:$Z$3,0)),TRUE,"Error")</f>
        <v>#N/A</v>
      </c>
      <c r="AK99" s="18" t="e">
        <f>IF(INDEX($A$89:$U$169,MATCH($W99,$A$89:$A$169,0),MATCH(AK$89,$A$89:$U$89,0))=INDEX(FIRE0104_working!$A$3:$Z$102,MATCH($W99,FIRE0104_working!$A$3:$A$102,0),MATCH('QA checks'!AK$89,FIRE0104_working!$A$3:$Z$3,0)),TRUE,"Error")</f>
        <v>#N/A</v>
      </c>
      <c r="AL99" s="18" t="e">
        <f>IF(INDEX($A$89:$U$169,MATCH($W99,$A$89:$A$169,0),MATCH(AL$89,$A$89:$U$89,0))=INDEX(FIRE0104_working!$A$3:$Z$102,MATCH($W99,FIRE0104_working!$A$3:$A$102,0),MATCH('QA checks'!AL$89,FIRE0104_working!$A$3:$Z$3,0)),TRUE,"Error")</f>
        <v>#N/A</v>
      </c>
      <c r="AM99" s="18" t="e">
        <f>IF(INDEX($A$89:$U$169,MATCH($W99,$A$89:$A$169,0),MATCH(AM$89,$A$89:$U$89,0))=INDEX(FIRE0104_working!$A$3:$Z$102,MATCH($W99,FIRE0104_working!$A$3:$A$102,0),MATCH('QA checks'!AM$89,FIRE0104_working!$A$3:$Z$3,0)),TRUE,"Error")</f>
        <v>#N/A</v>
      </c>
      <c r="AN99" s="18" t="e">
        <f>IF(INDEX($A$89:$U$169,MATCH($W99,$A$89:$A$169,0),MATCH(AN$89,$A$89:$U$89,0))=INDEX(FIRE0104_working!$A$3:$Z$102,MATCH($W99,FIRE0104_working!$A$3:$A$102,0),MATCH('QA checks'!AN$89,FIRE0104_working!$A$3:$Z$3,0)),TRUE,"Error")</f>
        <v>#N/A</v>
      </c>
      <c r="AO99" s="18" t="e">
        <f>IF(INDEX($A$89:$U$169,MATCH($W99,$A$89:$A$169,0),MATCH(AO$89,$A$89:$U$89,0))=INDEX(FIRE0104_working!$A$3:$Z$102,MATCH($W99,FIRE0104_working!$A$3:$A$102,0),MATCH('QA checks'!AO$89,FIRE0104_working!$A$3:$Z$3,0)),TRUE,"Error")</f>
        <v>#N/A</v>
      </c>
      <c r="AP99" s="18" t="e">
        <f>IF(INDEX($A$89:$U$169,MATCH($W99,$A$89:$A$169,0),MATCH(AP$89,$A$89:$U$89,0))=INDEX(FIRE0104_working!$A$3:$Z$102,MATCH($W99,FIRE0104_working!$A$3:$A$102,0),MATCH('QA checks'!AP$89,FIRE0104_working!$A$3:$Z$3,0)),TRUE,"Error")</f>
        <v>#N/A</v>
      </c>
      <c r="AQ99" s="18" t="e">
        <f>IF(INDEX($A$89:$U$169,MATCH($W99,$A$89:$A$169,0),MATCH(AQ$89,$A$89:$U$89,0))=INDEX(FIRE0104_working!$A$3:$Z$102,MATCH($W99,FIRE0104_working!$A$3:$A$102,0),MATCH('QA checks'!AQ$89,FIRE0104_working!$A$3:$Z$3,0)),TRUE,"Error")</f>
        <v>#N/A</v>
      </c>
      <c r="AR99" s="18" t="e">
        <f>IF(INDEX($A$89:$U$169,MATCH($W99,$A$89:$A$169,0),MATCH(AR$89,$A$89:$U$89,0))=INDEX(FIRE0104_working!$A$3:$Z$102,MATCH($W99,FIRE0104_working!$A$3:$A$102,0),MATCH('QA checks'!AR$89,FIRE0104_working!$A$3:$Z$3,0)),TRUE,"Error")</f>
        <v>#N/A</v>
      </c>
    </row>
    <row r="100" spans="1:44" x14ac:dyDescent="0.2">
      <c r="A100" s="105">
        <f t="shared" ref="A100:U100" si="11">A18</f>
        <v>0</v>
      </c>
      <c r="B100" s="105">
        <f t="shared" si="11"/>
        <v>0</v>
      </c>
      <c r="C100" s="105">
        <f t="shared" si="11"/>
        <v>0</v>
      </c>
      <c r="D100" s="105">
        <f t="shared" si="11"/>
        <v>0</v>
      </c>
      <c r="E100" s="105">
        <f t="shared" si="11"/>
        <v>0</v>
      </c>
      <c r="F100" s="105">
        <f t="shared" si="11"/>
        <v>0</v>
      </c>
      <c r="G100" s="105">
        <f t="shared" si="11"/>
        <v>0</v>
      </c>
      <c r="H100" s="105">
        <f t="shared" si="11"/>
        <v>0</v>
      </c>
      <c r="I100" s="105">
        <f t="shared" si="11"/>
        <v>0</v>
      </c>
      <c r="J100" s="105">
        <f t="shared" si="11"/>
        <v>0</v>
      </c>
      <c r="K100" s="105">
        <f t="shared" si="11"/>
        <v>0</v>
      </c>
      <c r="L100" s="105">
        <f t="shared" si="11"/>
        <v>0</v>
      </c>
      <c r="M100" s="105">
        <f t="shared" si="11"/>
        <v>0</v>
      </c>
      <c r="N100" s="105">
        <f t="shared" si="11"/>
        <v>0</v>
      </c>
      <c r="O100" s="105">
        <f t="shared" si="11"/>
        <v>0</v>
      </c>
      <c r="P100" s="105">
        <f t="shared" si="11"/>
        <v>0</v>
      </c>
      <c r="Q100" s="105">
        <f t="shared" si="11"/>
        <v>0</v>
      </c>
      <c r="R100" s="105">
        <f t="shared" si="11"/>
        <v>0</v>
      </c>
      <c r="S100" s="105">
        <f t="shared" si="11"/>
        <v>0</v>
      </c>
      <c r="T100" s="105">
        <f t="shared" si="11"/>
        <v>0</v>
      </c>
      <c r="U100" s="105">
        <f t="shared" si="11"/>
        <v>0</v>
      </c>
      <c r="W100" s="18">
        <v>25</v>
      </c>
      <c r="X100" s="18" t="str">
        <f>VLOOKUP($W100,Data!$D:$G,2,FALSE)</f>
        <v>Accidentally/carelessly set off</v>
      </c>
      <c r="AA100" s="18" t="e">
        <f>IF(INDEX($A$89:$U$169,MATCH($W100,$A$89:$A$169,0),MATCH(AA$89,$A$89:$U$89,0))=INDEX(FIRE0104_working!$A$3:$Z$102,MATCH($W100,FIRE0104_working!$A$3:$A$102,0),MATCH('QA checks'!AA$89,FIRE0104_working!$A$3:$Z$3,0)),TRUE,"Error")</f>
        <v>#N/A</v>
      </c>
      <c r="AB100" s="18" t="e">
        <f>IF(INDEX($A$89:$U$169,MATCH($W100,$A$89:$A$169,0),MATCH(AB$89,$A$89:$U$89,0))=INDEX(FIRE0104_working!$A$3:$Z$102,MATCH($W100,FIRE0104_working!$A$3:$A$102,0),MATCH('QA checks'!AB$89,FIRE0104_working!$A$3:$Z$3,0)),TRUE,"Error")</f>
        <v>#N/A</v>
      </c>
      <c r="AC100" s="18" t="e">
        <f>IF(INDEX($A$89:$U$169,MATCH($W100,$A$89:$A$169,0),MATCH(AC$89,$A$89:$U$89,0))=INDEX(FIRE0104_working!$A$3:$Z$102,MATCH($W100,FIRE0104_working!$A$3:$A$102,0),MATCH('QA checks'!AC$89,FIRE0104_working!$A$3:$Z$3,0)),TRUE,"Error")</f>
        <v>#N/A</v>
      </c>
      <c r="AD100" s="18" t="e">
        <f>IF(INDEX($A$89:$U$169,MATCH($W100,$A$89:$A$169,0),MATCH(AD$89,$A$89:$U$89,0))=INDEX(FIRE0104_working!$A$3:$Z$102,MATCH($W100,FIRE0104_working!$A$3:$A$102,0),MATCH('QA checks'!AD$89,FIRE0104_working!$A$3:$Z$3,0)),TRUE,"Error")</f>
        <v>#N/A</v>
      </c>
      <c r="AE100" s="18" t="e">
        <f>IF(INDEX($A$89:$U$169,MATCH($W100,$A$89:$A$169,0),MATCH(AE$89,$A$89:$U$89,0))=INDEX(FIRE0104_working!$A$3:$Z$102,MATCH($W100,FIRE0104_working!$A$3:$A$102,0),MATCH('QA checks'!AE$89,FIRE0104_working!$A$3:$Z$3,0)),TRUE,"Error")</f>
        <v>#N/A</v>
      </c>
      <c r="AF100" s="18" t="e">
        <f>IF(INDEX($A$89:$U$169,MATCH($W100,$A$89:$A$169,0),MATCH(AF$89,$A$89:$U$89,0))=INDEX(FIRE0104_working!$A$3:$Z$102,MATCH($W100,FIRE0104_working!$A$3:$A$102,0),MATCH('QA checks'!AF$89,FIRE0104_working!$A$3:$Z$3,0)),TRUE,"Error")</f>
        <v>#N/A</v>
      </c>
      <c r="AG100" s="18" t="e">
        <f>IF(INDEX($A$89:$U$169,MATCH($W100,$A$89:$A$169,0),MATCH(AG$89,$A$89:$U$89,0))=INDEX(FIRE0104_working!$A$3:$Z$102,MATCH($W100,FIRE0104_working!$A$3:$A$102,0),MATCH('QA checks'!AG$89,FIRE0104_working!$A$3:$Z$3,0)),TRUE,"Error")</f>
        <v>#N/A</v>
      </c>
      <c r="AH100" s="18" t="e">
        <f>IF(INDEX($A$89:$U$169,MATCH($W100,$A$89:$A$169,0),MATCH(AH$89,$A$89:$U$89,0))=INDEX(FIRE0104_working!$A$3:$Z$102,MATCH($W100,FIRE0104_working!$A$3:$A$102,0),MATCH('QA checks'!AH$89,FIRE0104_working!$A$3:$Z$3,0)),TRUE,"Error")</f>
        <v>#N/A</v>
      </c>
      <c r="AI100" s="18" t="e">
        <f>IF(INDEX($A$89:$U$169,MATCH($W100,$A$89:$A$169,0),MATCH(AI$89,$A$89:$U$89,0))=INDEX(FIRE0104_working!$A$3:$Z$102,MATCH($W100,FIRE0104_working!$A$3:$A$102,0),MATCH('QA checks'!AI$89,FIRE0104_working!$A$3:$Z$3,0)),TRUE,"Error")</f>
        <v>#N/A</v>
      </c>
      <c r="AJ100" s="18" t="e">
        <f>IF(INDEX($A$89:$U$169,MATCH($W100,$A$89:$A$169,0),MATCH(AJ$89,$A$89:$U$89,0))=INDEX(FIRE0104_working!$A$3:$Z$102,MATCH($W100,FIRE0104_working!$A$3:$A$102,0),MATCH('QA checks'!AJ$89,FIRE0104_working!$A$3:$Z$3,0)),TRUE,"Error")</f>
        <v>#N/A</v>
      </c>
      <c r="AK100" s="18" t="e">
        <f>IF(INDEX($A$89:$U$169,MATCH($W100,$A$89:$A$169,0),MATCH(AK$89,$A$89:$U$89,0))=INDEX(FIRE0104_working!$A$3:$Z$102,MATCH($W100,FIRE0104_working!$A$3:$A$102,0),MATCH('QA checks'!AK$89,FIRE0104_working!$A$3:$Z$3,0)),TRUE,"Error")</f>
        <v>#N/A</v>
      </c>
      <c r="AL100" s="18" t="e">
        <f>IF(INDEX($A$89:$U$169,MATCH($W100,$A$89:$A$169,0),MATCH(AL$89,$A$89:$U$89,0))=INDEX(FIRE0104_working!$A$3:$Z$102,MATCH($W100,FIRE0104_working!$A$3:$A$102,0),MATCH('QA checks'!AL$89,FIRE0104_working!$A$3:$Z$3,0)),TRUE,"Error")</f>
        <v>#N/A</v>
      </c>
      <c r="AM100" s="18" t="e">
        <f>IF(INDEX($A$89:$U$169,MATCH($W100,$A$89:$A$169,0),MATCH(AM$89,$A$89:$U$89,0))=INDEX(FIRE0104_working!$A$3:$Z$102,MATCH($W100,FIRE0104_working!$A$3:$A$102,0),MATCH('QA checks'!AM$89,FIRE0104_working!$A$3:$Z$3,0)),TRUE,"Error")</f>
        <v>#N/A</v>
      </c>
      <c r="AN100" s="18" t="e">
        <f>IF(INDEX($A$89:$U$169,MATCH($W100,$A$89:$A$169,0),MATCH(AN$89,$A$89:$U$89,0))=INDEX(FIRE0104_working!$A$3:$Z$102,MATCH($W100,FIRE0104_working!$A$3:$A$102,0),MATCH('QA checks'!AN$89,FIRE0104_working!$A$3:$Z$3,0)),TRUE,"Error")</f>
        <v>#N/A</v>
      </c>
      <c r="AO100" s="18" t="e">
        <f>IF(INDEX($A$89:$U$169,MATCH($W100,$A$89:$A$169,0),MATCH(AO$89,$A$89:$U$89,0))=INDEX(FIRE0104_working!$A$3:$Z$102,MATCH($W100,FIRE0104_working!$A$3:$A$102,0),MATCH('QA checks'!AO$89,FIRE0104_working!$A$3:$Z$3,0)),TRUE,"Error")</f>
        <v>#N/A</v>
      </c>
      <c r="AP100" s="18" t="e">
        <f>IF(INDEX($A$89:$U$169,MATCH($W100,$A$89:$A$169,0),MATCH(AP$89,$A$89:$U$89,0))=INDEX(FIRE0104_working!$A$3:$Z$102,MATCH($W100,FIRE0104_working!$A$3:$A$102,0),MATCH('QA checks'!AP$89,FIRE0104_working!$A$3:$Z$3,0)),TRUE,"Error")</f>
        <v>#N/A</v>
      </c>
      <c r="AQ100" s="18" t="e">
        <f>IF(INDEX($A$89:$U$169,MATCH($W100,$A$89:$A$169,0),MATCH(AQ$89,$A$89:$U$89,0))=INDEX(FIRE0104_working!$A$3:$Z$102,MATCH($W100,FIRE0104_working!$A$3:$A$102,0),MATCH('QA checks'!AQ$89,FIRE0104_working!$A$3:$Z$3,0)),TRUE,"Error")</f>
        <v>#N/A</v>
      </c>
      <c r="AR100" s="18" t="e">
        <f>IF(INDEX($A$89:$U$169,MATCH($W100,$A$89:$A$169,0),MATCH(AR$89,$A$89:$U$89,0))=INDEX(FIRE0104_working!$A$3:$Z$102,MATCH($W100,FIRE0104_working!$A$3:$A$102,0),MATCH('QA checks'!AR$89,FIRE0104_working!$A$3:$Z$3,0)),TRUE,"Error")</f>
        <v>#N/A</v>
      </c>
    </row>
    <row r="101" spans="1:44" x14ac:dyDescent="0.2">
      <c r="A101" s="105">
        <f t="shared" ref="A101:U101" si="12">A19</f>
        <v>0</v>
      </c>
      <c r="B101" s="105">
        <f t="shared" si="12"/>
        <v>0</v>
      </c>
      <c r="C101" s="105">
        <f t="shared" si="12"/>
        <v>0</v>
      </c>
      <c r="D101" s="105">
        <f t="shared" si="12"/>
        <v>0</v>
      </c>
      <c r="E101" s="105">
        <f t="shared" si="12"/>
        <v>0</v>
      </c>
      <c r="F101" s="105">
        <f t="shared" si="12"/>
        <v>0</v>
      </c>
      <c r="G101" s="105">
        <f t="shared" si="12"/>
        <v>0</v>
      </c>
      <c r="H101" s="105">
        <f t="shared" si="12"/>
        <v>0</v>
      </c>
      <c r="I101" s="105">
        <f t="shared" si="12"/>
        <v>0</v>
      </c>
      <c r="J101" s="105">
        <f t="shared" si="12"/>
        <v>0</v>
      </c>
      <c r="K101" s="105">
        <f t="shared" si="12"/>
        <v>0</v>
      </c>
      <c r="L101" s="105">
        <f t="shared" si="12"/>
        <v>0</v>
      </c>
      <c r="M101" s="105">
        <f t="shared" si="12"/>
        <v>0</v>
      </c>
      <c r="N101" s="105">
        <f t="shared" si="12"/>
        <v>0</v>
      </c>
      <c r="O101" s="105">
        <f t="shared" si="12"/>
        <v>0</v>
      </c>
      <c r="P101" s="105">
        <f t="shared" si="12"/>
        <v>0</v>
      </c>
      <c r="Q101" s="105">
        <f t="shared" si="12"/>
        <v>0</v>
      </c>
      <c r="R101" s="105">
        <f t="shared" si="12"/>
        <v>0</v>
      </c>
      <c r="S101" s="105">
        <f t="shared" si="12"/>
        <v>0</v>
      </c>
      <c r="T101" s="105">
        <f t="shared" si="12"/>
        <v>0</v>
      </c>
      <c r="U101" s="105">
        <f t="shared" si="12"/>
        <v>0</v>
      </c>
      <c r="W101" s="18">
        <v>26</v>
      </c>
      <c r="X101" s="18" t="str">
        <f>VLOOKUP($W101,Data!$D:$G,2,FALSE)</f>
        <v>Other</v>
      </c>
      <c r="AB101" s="18" t="e">
        <f>IF(INDEX($A$89:$U$169,MATCH($W101,$A$89:$A$169,0),MATCH(AB$89,$A$89:$U$89,0))=INDEX(FIRE0104_working!$A$3:$Z$102,MATCH($W101,FIRE0104_working!$A$3:$A$102,0),MATCH('QA checks'!AB$89,FIRE0104_working!$A$3:$Z$3,0)),TRUE,"Error")</f>
        <v>#N/A</v>
      </c>
      <c r="AC101" s="18" t="e">
        <f>IF(INDEX($A$89:$U$169,MATCH($W101,$A$89:$A$169,0),MATCH(AC$89,$A$89:$U$89,0))=INDEX(FIRE0104_working!$A$3:$Z$102,MATCH($W101,FIRE0104_working!$A$3:$A$102,0),MATCH('QA checks'!AC$89,FIRE0104_working!$A$3:$Z$3,0)),TRUE,"Error")</f>
        <v>#N/A</v>
      </c>
      <c r="AD101" s="18" t="e">
        <f>IF(INDEX($A$89:$U$169,MATCH($W101,$A$89:$A$169,0),MATCH(AD$89,$A$89:$U$89,0))=INDEX(FIRE0104_working!$A$3:$Z$102,MATCH($W101,FIRE0104_working!$A$3:$A$102,0),MATCH('QA checks'!AD$89,FIRE0104_working!$A$3:$Z$3,0)),TRUE,"Error")</f>
        <v>#N/A</v>
      </c>
      <c r="AE101" s="18" t="e">
        <f>IF(INDEX($A$89:$U$169,MATCH($W101,$A$89:$A$169,0),MATCH(AE$89,$A$89:$U$89,0))=INDEX(FIRE0104_working!$A$3:$Z$102,MATCH($W101,FIRE0104_working!$A$3:$A$102,0),MATCH('QA checks'!AE$89,FIRE0104_working!$A$3:$Z$3,0)),TRUE,"Error")</f>
        <v>#N/A</v>
      </c>
      <c r="AF101" s="18" t="e">
        <f>IF(INDEX($A$89:$U$169,MATCH($W101,$A$89:$A$169,0),MATCH(AF$89,$A$89:$U$89,0))=INDEX(FIRE0104_working!$A$3:$Z$102,MATCH($W101,FIRE0104_working!$A$3:$A$102,0),MATCH('QA checks'!AF$89,FIRE0104_working!$A$3:$Z$3,0)),TRUE,"Error")</f>
        <v>#N/A</v>
      </c>
      <c r="AG101" s="18" t="e">
        <f>IF(INDEX($A$89:$U$169,MATCH($W101,$A$89:$A$169,0),MATCH(AG$89,$A$89:$U$89,0))=INDEX(FIRE0104_working!$A$3:$Z$102,MATCH($W101,FIRE0104_working!$A$3:$A$102,0),MATCH('QA checks'!AG$89,FIRE0104_working!$A$3:$Z$3,0)),TRUE,"Error")</f>
        <v>#N/A</v>
      </c>
      <c r="AH101" s="18" t="e">
        <f>IF(INDEX($A$89:$U$169,MATCH($W101,$A$89:$A$169,0),MATCH(AH$89,$A$89:$U$89,0))=INDEX(FIRE0104_working!$A$3:$Z$102,MATCH($W101,FIRE0104_working!$A$3:$A$102,0),MATCH('QA checks'!AH$89,FIRE0104_working!$A$3:$Z$3,0)),TRUE,"Error")</f>
        <v>#N/A</v>
      </c>
      <c r="AI101" s="18" t="e">
        <f>IF(INDEX($A$89:$U$169,MATCH($W101,$A$89:$A$169,0),MATCH(AI$89,$A$89:$U$89,0))=INDEX(FIRE0104_working!$A$3:$Z$102,MATCH($W101,FIRE0104_working!$A$3:$A$102,0),MATCH('QA checks'!AI$89,FIRE0104_working!$A$3:$Z$3,0)),TRUE,"Error")</f>
        <v>#N/A</v>
      </c>
      <c r="AJ101" s="18" t="e">
        <f>IF(INDEX($A$89:$U$169,MATCH($W101,$A$89:$A$169,0),MATCH(AJ$89,$A$89:$U$89,0))=INDEX(FIRE0104_working!$A$3:$Z$102,MATCH($W101,FIRE0104_working!$A$3:$A$102,0),MATCH('QA checks'!AJ$89,FIRE0104_working!$A$3:$Z$3,0)),TRUE,"Error")</f>
        <v>#N/A</v>
      </c>
      <c r="AK101" s="18" t="e">
        <f>IF(INDEX($A$89:$U$169,MATCH($W101,$A$89:$A$169,0),MATCH(AK$89,$A$89:$U$89,0))=INDEX(FIRE0104_working!$A$3:$Z$102,MATCH($W101,FIRE0104_working!$A$3:$A$102,0),MATCH('QA checks'!AK$89,FIRE0104_working!$A$3:$Z$3,0)),TRUE,"Error")</f>
        <v>#N/A</v>
      </c>
      <c r="AL101" s="18" t="e">
        <f>IF(INDEX($A$89:$U$169,MATCH($W101,$A$89:$A$169,0),MATCH(AL$89,$A$89:$U$89,0))=INDEX(FIRE0104_working!$A$3:$Z$102,MATCH($W101,FIRE0104_working!$A$3:$A$102,0),MATCH('QA checks'!AL$89,FIRE0104_working!$A$3:$Z$3,0)),TRUE,"Error")</f>
        <v>#N/A</v>
      </c>
      <c r="AM101" s="18" t="e">
        <f>IF(INDEX($A$89:$U$169,MATCH($W101,$A$89:$A$169,0),MATCH(AM$89,$A$89:$U$89,0))=INDEX(FIRE0104_working!$A$3:$Z$102,MATCH($W101,FIRE0104_working!$A$3:$A$102,0),MATCH('QA checks'!AM$89,FIRE0104_working!$A$3:$Z$3,0)),TRUE,"Error")</f>
        <v>#N/A</v>
      </c>
      <c r="AN101" s="18" t="e">
        <f>IF(INDEX($A$89:$U$169,MATCH($W101,$A$89:$A$169,0),MATCH(AN$89,$A$89:$U$89,0))=INDEX(FIRE0104_working!$A$3:$Z$102,MATCH($W101,FIRE0104_working!$A$3:$A$102,0),MATCH('QA checks'!AN$89,FIRE0104_working!$A$3:$Z$3,0)),TRUE,"Error")</f>
        <v>#N/A</v>
      </c>
      <c r="AO101" s="18" t="e">
        <f>IF(INDEX($A$89:$U$169,MATCH($W101,$A$89:$A$169,0),MATCH(AO$89,$A$89:$U$89,0))=INDEX(FIRE0104_working!$A$3:$Z$102,MATCH($W101,FIRE0104_working!$A$3:$A$102,0),MATCH('QA checks'!AO$89,FIRE0104_working!$A$3:$Z$3,0)),TRUE,"Error")</f>
        <v>#N/A</v>
      </c>
      <c r="AP101" s="18" t="e">
        <f>IF(INDEX($A$89:$U$169,MATCH($W101,$A$89:$A$169,0),MATCH(AP$89,$A$89:$U$89,0))=INDEX(FIRE0104_working!$A$3:$Z$102,MATCH($W101,FIRE0104_working!$A$3:$A$102,0),MATCH('QA checks'!AP$89,FIRE0104_working!$A$3:$Z$3,0)),TRUE,"Error")</f>
        <v>#N/A</v>
      </c>
      <c r="AQ101" s="18" t="e">
        <f>IF(INDEX($A$89:$U$169,MATCH($W101,$A$89:$A$169,0),MATCH(AQ$89,$A$89:$U$89,0))=INDEX(FIRE0104_working!$A$3:$Z$102,MATCH($W101,FIRE0104_working!$A$3:$A$102,0),MATCH('QA checks'!AQ$89,FIRE0104_working!$A$3:$Z$3,0)),TRUE,"Error")</f>
        <v>#N/A</v>
      </c>
      <c r="AR101" s="18" t="e">
        <f>IF(INDEX($A$89:$U$169,MATCH($W101,$A$89:$A$169,0),MATCH(AR$89,$A$89:$U$89,0))=INDEX(FIRE0104_working!$A$3:$Z$102,MATCH($W101,FIRE0104_working!$A$3:$A$102,0),MATCH('QA checks'!AR$89,FIRE0104_working!$A$3:$Z$3,0)),TRUE,"Error")</f>
        <v>#N/A</v>
      </c>
    </row>
    <row r="102" spans="1:44" x14ac:dyDescent="0.2">
      <c r="A102" s="105">
        <f t="shared" ref="A102:U102" si="13">A20</f>
        <v>0</v>
      </c>
      <c r="B102" s="105">
        <f t="shared" si="13"/>
        <v>0</v>
      </c>
      <c r="C102" s="105">
        <f t="shared" si="13"/>
        <v>0</v>
      </c>
      <c r="D102" s="105">
        <f t="shared" si="13"/>
        <v>0</v>
      </c>
      <c r="E102" s="105">
        <f t="shared" si="13"/>
        <v>0</v>
      </c>
      <c r="F102" s="105">
        <f t="shared" si="13"/>
        <v>0</v>
      </c>
      <c r="G102" s="105">
        <f t="shared" si="13"/>
        <v>0</v>
      </c>
      <c r="H102" s="105">
        <f t="shared" si="13"/>
        <v>0</v>
      </c>
      <c r="I102" s="105">
        <f t="shared" si="13"/>
        <v>0</v>
      </c>
      <c r="J102" s="105">
        <f t="shared" si="13"/>
        <v>0</v>
      </c>
      <c r="K102" s="105">
        <f t="shared" si="13"/>
        <v>0</v>
      </c>
      <c r="L102" s="105">
        <f t="shared" si="13"/>
        <v>0</v>
      </c>
      <c r="M102" s="105">
        <f t="shared" si="13"/>
        <v>0</v>
      </c>
      <c r="N102" s="105">
        <f t="shared" si="13"/>
        <v>0</v>
      </c>
      <c r="O102" s="105">
        <f t="shared" si="13"/>
        <v>0</v>
      </c>
      <c r="P102" s="105">
        <f t="shared" si="13"/>
        <v>0</v>
      </c>
      <c r="Q102" s="105">
        <f t="shared" si="13"/>
        <v>0</v>
      </c>
      <c r="R102" s="105">
        <f t="shared" si="13"/>
        <v>0</v>
      </c>
      <c r="S102" s="105">
        <f t="shared" si="13"/>
        <v>0</v>
      </c>
      <c r="T102" s="105">
        <f t="shared" si="13"/>
        <v>0</v>
      </c>
      <c r="U102" s="105">
        <f t="shared" si="13"/>
        <v>0</v>
      </c>
      <c r="W102" s="18">
        <v>30</v>
      </c>
      <c r="X102" s="18" t="str">
        <f>VLOOKUP($W102,Data!$D:$G,2,FALSE)</f>
        <v>Poor maintenance</v>
      </c>
      <c r="Y102" s="18" t="e">
        <f>IF(INDEX($A$89:$U$169,MATCH($W102,$A$89:$A$169,0),MATCH(Y$89,$A$89:$U$89,0))=INDEX(FIRE0104_working!$A$3:$Z$102,MATCH($W102,FIRE0104_working!$A$3:$A$102,0),MATCH('QA checks'!Y$89,FIRE0104_working!$A$3:$Z$3,0)),TRUE,"Error")</f>
        <v>#N/A</v>
      </c>
      <c r="Z102" s="18" t="e">
        <f>IF(INDEX($A$89:$U$169,MATCH($W102,$A$89:$A$169,0),MATCH(Z$89,$A$89:$U$89,0))=INDEX(FIRE0104_working!$A$3:$Z$102,MATCH($W102,FIRE0104_working!$A$3:$A$102,0),MATCH('QA checks'!Z$89,FIRE0104_working!$A$3:$Z$3,0)),TRUE,"Error")</f>
        <v>#N/A</v>
      </c>
      <c r="AA102" s="18" t="e">
        <f>IF(INDEX($A$89:$U$169,MATCH($W102,$A$89:$A$169,0),MATCH(AA$89,$A$89:$U$89,0))=INDEX(FIRE0104_working!$A$3:$Z$102,MATCH($W102,FIRE0104_working!$A$3:$A$102,0),MATCH('QA checks'!AA$89,FIRE0104_working!$A$3:$Z$3,0)),TRUE,"Error")</f>
        <v>#N/A</v>
      </c>
      <c r="AB102" s="18" t="e">
        <f>IF(INDEX($A$89:$U$169,MATCH($W102,$A$89:$A$169,0),MATCH(AB$89,$A$89:$U$89,0))=INDEX(FIRE0104_working!$A$3:$Z$102,MATCH($W102,FIRE0104_working!$A$3:$A$102,0),MATCH('QA checks'!AB$89,FIRE0104_working!$A$3:$Z$3,0)),TRUE,"Error")</f>
        <v>#N/A</v>
      </c>
      <c r="AC102" s="18" t="e">
        <f>IF(INDEX($A$89:$U$169,MATCH($W102,$A$89:$A$169,0),MATCH(AC$89,$A$89:$U$89,0))=INDEX(FIRE0104_working!$A$3:$Z$102,MATCH($W102,FIRE0104_working!$A$3:$A$102,0),MATCH('QA checks'!AC$89,FIRE0104_working!$A$3:$Z$3,0)),TRUE,"Error")</f>
        <v>#N/A</v>
      </c>
      <c r="AD102" s="18" t="e">
        <f>IF(INDEX($A$89:$U$169,MATCH($W102,$A$89:$A$169,0),MATCH(AD$89,$A$89:$U$89,0))=INDEX(FIRE0104_working!$A$3:$Z$102,MATCH($W102,FIRE0104_working!$A$3:$A$102,0),MATCH('QA checks'!AD$89,FIRE0104_working!$A$3:$Z$3,0)),TRUE,"Error")</f>
        <v>#N/A</v>
      </c>
      <c r="AE102" s="18" t="e">
        <f>IF(INDEX($A$89:$U$169,MATCH($W102,$A$89:$A$169,0),MATCH(AE$89,$A$89:$U$89,0))=INDEX(FIRE0104_working!$A$3:$Z$102,MATCH($W102,FIRE0104_working!$A$3:$A$102,0),MATCH('QA checks'!AE$89,FIRE0104_working!$A$3:$Z$3,0)),TRUE,"Error")</f>
        <v>#N/A</v>
      </c>
      <c r="AF102" s="18" t="e">
        <f>IF(INDEX($A$89:$U$169,MATCH($W102,$A$89:$A$169,0),MATCH(AF$89,$A$89:$U$89,0))=INDEX(FIRE0104_working!$A$3:$Z$102,MATCH($W102,FIRE0104_working!$A$3:$A$102,0),MATCH('QA checks'!AF$89,FIRE0104_working!$A$3:$Z$3,0)),TRUE,"Error")</f>
        <v>#N/A</v>
      </c>
      <c r="AG102" s="18" t="e">
        <f>IF(INDEX($A$89:$U$169,MATCH($W102,$A$89:$A$169,0),MATCH(AG$89,$A$89:$U$89,0))=INDEX(FIRE0104_working!$A$3:$Z$102,MATCH($W102,FIRE0104_working!$A$3:$A$102,0),MATCH('QA checks'!AG$89,FIRE0104_working!$A$3:$Z$3,0)),TRUE,"Error")</f>
        <v>#N/A</v>
      </c>
      <c r="AH102" s="18" t="e">
        <f>IF(INDEX($A$89:$U$169,MATCH($W102,$A$89:$A$169,0),MATCH(AH$89,$A$89:$U$89,0))=INDEX(FIRE0104_working!$A$3:$Z$102,MATCH($W102,FIRE0104_working!$A$3:$A$102,0),MATCH('QA checks'!AH$89,FIRE0104_working!$A$3:$Z$3,0)),TRUE,"Error")</f>
        <v>#N/A</v>
      </c>
      <c r="AI102" s="18" t="e">
        <f>IF(INDEX($A$89:$U$169,MATCH($W102,$A$89:$A$169,0),MATCH(AI$89,$A$89:$U$89,0))=INDEX(FIRE0104_working!$A$3:$Z$102,MATCH($W102,FIRE0104_working!$A$3:$A$102,0),MATCH('QA checks'!AI$89,FIRE0104_working!$A$3:$Z$3,0)),TRUE,"Error")</f>
        <v>#N/A</v>
      </c>
      <c r="AJ102" s="18" t="e">
        <f>IF(INDEX($A$89:$U$169,MATCH($W102,$A$89:$A$169,0),MATCH(AJ$89,$A$89:$U$89,0))=INDEX(FIRE0104_working!$A$3:$Z$102,MATCH($W102,FIRE0104_working!$A$3:$A$102,0),MATCH('QA checks'!AJ$89,FIRE0104_working!$A$3:$Z$3,0)),TRUE,"Error")</f>
        <v>#N/A</v>
      </c>
      <c r="AK102" s="18" t="e">
        <f>IF(INDEX($A$89:$U$169,MATCH($W102,$A$89:$A$169,0),MATCH(AK$89,$A$89:$U$89,0))=INDEX(FIRE0104_working!$A$3:$Z$102,MATCH($W102,FIRE0104_working!$A$3:$A$102,0),MATCH('QA checks'!AK$89,FIRE0104_working!$A$3:$Z$3,0)),TRUE,"Error")</f>
        <v>#N/A</v>
      </c>
      <c r="AL102" s="18" t="e">
        <f>IF(INDEX($A$89:$U$169,MATCH($W102,$A$89:$A$169,0),MATCH(AL$89,$A$89:$U$89,0))=INDEX(FIRE0104_working!$A$3:$Z$102,MATCH($W102,FIRE0104_working!$A$3:$A$102,0),MATCH('QA checks'!AL$89,FIRE0104_working!$A$3:$Z$3,0)),TRUE,"Error")</f>
        <v>#N/A</v>
      </c>
      <c r="AM102" s="18" t="e">
        <f>IF(INDEX($A$89:$U$169,MATCH($W102,$A$89:$A$169,0),MATCH(AM$89,$A$89:$U$89,0))=INDEX(FIRE0104_working!$A$3:$Z$102,MATCH($W102,FIRE0104_working!$A$3:$A$102,0),MATCH('QA checks'!AM$89,FIRE0104_working!$A$3:$Z$3,0)),TRUE,"Error")</f>
        <v>#N/A</v>
      </c>
      <c r="AN102" s="18" t="e">
        <f>IF(INDEX($A$89:$U$169,MATCH($W102,$A$89:$A$169,0),MATCH(AN$89,$A$89:$U$89,0))=INDEX(FIRE0104_working!$A$3:$Z$102,MATCH($W102,FIRE0104_working!$A$3:$A$102,0),MATCH('QA checks'!AN$89,FIRE0104_working!$A$3:$Z$3,0)),TRUE,"Error")</f>
        <v>#N/A</v>
      </c>
      <c r="AO102" s="18" t="e">
        <f>IF(INDEX($A$89:$U$169,MATCH($W102,$A$89:$A$169,0),MATCH(AO$89,$A$89:$U$89,0))=INDEX(FIRE0104_working!$A$3:$Z$102,MATCH($W102,FIRE0104_working!$A$3:$A$102,0),MATCH('QA checks'!AO$89,FIRE0104_working!$A$3:$Z$3,0)),TRUE,"Error")</f>
        <v>#N/A</v>
      </c>
      <c r="AP102" s="18" t="e">
        <f>IF(INDEX($A$89:$U$169,MATCH($W102,$A$89:$A$169,0),MATCH(AP$89,$A$89:$U$89,0))=INDEX(FIRE0104_working!$A$3:$Z$102,MATCH($W102,FIRE0104_working!$A$3:$A$102,0),MATCH('QA checks'!AP$89,FIRE0104_working!$A$3:$Z$3,0)),TRUE,"Error")</f>
        <v>#N/A</v>
      </c>
      <c r="AQ102" s="18" t="e">
        <f>IF(INDEX($A$89:$U$169,MATCH($W102,$A$89:$A$169,0),MATCH(AQ$89,$A$89:$U$89,0))=INDEX(FIRE0104_working!$A$3:$Z$102,MATCH($W102,FIRE0104_working!$A$3:$A$102,0),MATCH('QA checks'!AQ$89,FIRE0104_working!$A$3:$Z$3,0)),TRUE,"Error")</f>
        <v>#N/A</v>
      </c>
      <c r="AR102" s="18" t="e">
        <f>IF(INDEX($A$89:$U$169,MATCH($W102,$A$89:$A$169,0),MATCH(AR$89,$A$89:$U$89,0))=INDEX(FIRE0104_working!$A$3:$Z$102,MATCH($W102,FIRE0104_working!$A$3:$A$102,0),MATCH('QA checks'!AR$89,FIRE0104_working!$A$3:$Z$3,0)),TRUE,"Error")</f>
        <v>#N/A</v>
      </c>
    </row>
    <row r="103" spans="1:44" x14ac:dyDescent="0.2">
      <c r="A103" s="105">
        <f t="shared" ref="A103:U103" si="14">A21</f>
        <v>0</v>
      </c>
      <c r="B103" s="105">
        <f t="shared" si="14"/>
        <v>0</v>
      </c>
      <c r="C103" s="105">
        <f t="shared" si="14"/>
        <v>0</v>
      </c>
      <c r="D103" s="105">
        <f t="shared" si="14"/>
        <v>0</v>
      </c>
      <c r="E103" s="105">
        <f t="shared" si="14"/>
        <v>0</v>
      </c>
      <c r="F103" s="105">
        <f t="shared" si="14"/>
        <v>0</v>
      </c>
      <c r="G103" s="105">
        <f t="shared" si="14"/>
        <v>0</v>
      </c>
      <c r="H103" s="105">
        <f t="shared" si="14"/>
        <v>0</v>
      </c>
      <c r="I103" s="105">
        <f t="shared" si="14"/>
        <v>0</v>
      </c>
      <c r="J103" s="105">
        <f t="shared" si="14"/>
        <v>0</v>
      </c>
      <c r="K103" s="105">
        <f t="shared" si="14"/>
        <v>0</v>
      </c>
      <c r="L103" s="105">
        <f t="shared" si="14"/>
        <v>0</v>
      </c>
      <c r="M103" s="105">
        <f t="shared" si="14"/>
        <v>0</v>
      </c>
      <c r="N103" s="105">
        <f t="shared" si="14"/>
        <v>0</v>
      </c>
      <c r="O103" s="105">
        <f t="shared" si="14"/>
        <v>0</v>
      </c>
      <c r="P103" s="105">
        <f t="shared" si="14"/>
        <v>0</v>
      </c>
      <c r="Q103" s="105">
        <f t="shared" si="14"/>
        <v>0</v>
      </c>
      <c r="R103" s="105">
        <f t="shared" si="14"/>
        <v>0</v>
      </c>
      <c r="S103" s="105">
        <f t="shared" si="14"/>
        <v>0</v>
      </c>
      <c r="T103" s="105">
        <f t="shared" si="14"/>
        <v>0</v>
      </c>
      <c r="U103" s="105">
        <f t="shared" si="14"/>
        <v>0</v>
      </c>
      <c r="W103" s="18">
        <v>31</v>
      </c>
      <c r="X103" s="18" t="str">
        <f>VLOOKUP($W103,Data!$D:$G,2,FALSE)</f>
        <v>Faulty</v>
      </c>
      <c r="Y103" s="18" t="e">
        <f>IF(INDEX($A$89:$U$169,MATCH($W103,$A$89:$A$169,0),MATCH(Y$89,$A$89:$U$89,0))=INDEX(FIRE0104_working!$A$3:$Z$102,MATCH($W103,FIRE0104_working!$A$3:$A$102,0),MATCH('QA checks'!Y$89,FIRE0104_working!$A$3:$Z$3,0)),TRUE,"Error")</f>
        <v>#N/A</v>
      </c>
      <c r="Z103" s="18" t="e">
        <f>IF(INDEX($A$89:$U$169,MATCH($W103,$A$89:$A$169,0),MATCH(Z$89,$A$89:$U$89,0))=INDEX(FIRE0104_working!$A$3:$Z$102,MATCH($W103,FIRE0104_working!$A$3:$A$102,0),MATCH('QA checks'!Z$89,FIRE0104_working!$A$3:$Z$3,0)),TRUE,"Error")</f>
        <v>#N/A</v>
      </c>
      <c r="AA103" s="18" t="e">
        <f>IF(INDEX($A$89:$U$169,MATCH($W103,$A$89:$A$169,0),MATCH(AA$89,$A$89:$U$89,0))=INDEX(FIRE0104_working!$A$3:$Z$102,MATCH($W103,FIRE0104_working!$A$3:$A$102,0),MATCH('QA checks'!AA$89,FIRE0104_working!$A$3:$Z$3,0)),TRUE,"Error")</f>
        <v>#N/A</v>
      </c>
      <c r="AB103" s="18" t="e">
        <f>IF(INDEX($A$89:$U$169,MATCH($W103,$A$89:$A$169,0),MATCH(AB$89,$A$89:$U$89,0))=INDEX(FIRE0104_working!$A$3:$Z$102,MATCH($W103,FIRE0104_working!$A$3:$A$102,0),MATCH('QA checks'!AB$89,FIRE0104_working!$A$3:$Z$3,0)),TRUE,"Error")</f>
        <v>#N/A</v>
      </c>
      <c r="AC103" s="18" t="e">
        <f>IF(INDEX($A$89:$U$169,MATCH($W103,$A$89:$A$169,0),MATCH(AC$89,$A$89:$U$89,0))=INDEX(FIRE0104_working!$A$3:$Z$102,MATCH($W103,FIRE0104_working!$A$3:$A$102,0),MATCH('QA checks'!AC$89,FIRE0104_working!$A$3:$Z$3,0)),TRUE,"Error")</f>
        <v>#N/A</v>
      </c>
      <c r="AD103" s="18" t="e">
        <f>IF(INDEX($A$89:$U$169,MATCH($W103,$A$89:$A$169,0),MATCH(AD$89,$A$89:$U$89,0))=INDEX(FIRE0104_working!$A$3:$Z$102,MATCH($W103,FIRE0104_working!$A$3:$A$102,0),MATCH('QA checks'!AD$89,FIRE0104_working!$A$3:$Z$3,0)),TRUE,"Error")</f>
        <v>#N/A</v>
      </c>
      <c r="AE103" s="18" t="e">
        <f>IF(INDEX($A$89:$U$169,MATCH($W103,$A$89:$A$169,0),MATCH(AE$89,$A$89:$U$89,0))=INDEX(FIRE0104_working!$A$3:$Z$102,MATCH($W103,FIRE0104_working!$A$3:$A$102,0),MATCH('QA checks'!AE$89,FIRE0104_working!$A$3:$Z$3,0)),TRUE,"Error")</f>
        <v>#N/A</v>
      </c>
      <c r="AF103" s="18" t="e">
        <f>IF(INDEX($A$89:$U$169,MATCH($W103,$A$89:$A$169,0),MATCH(AF$89,$A$89:$U$89,0))=INDEX(FIRE0104_working!$A$3:$Z$102,MATCH($W103,FIRE0104_working!$A$3:$A$102,0),MATCH('QA checks'!AF$89,FIRE0104_working!$A$3:$Z$3,0)),TRUE,"Error")</f>
        <v>#N/A</v>
      </c>
      <c r="AG103" s="18" t="e">
        <f>IF(INDEX($A$89:$U$169,MATCH($W103,$A$89:$A$169,0),MATCH(AG$89,$A$89:$U$89,0))=INDEX(FIRE0104_working!$A$3:$Z$102,MATCH($W103,FIRE0104_working!$A$3:$A$102,0),MATCH('QA checks'!AG$89,FIRE0104_working!$A$3:$Z$3,0)),TRUE,"Error")</f>
        <v>#N/A</v>
      </c>
      <c r="AH103" s="18" t="e">
        <f>IF(INDEX($A$89:$U$169,MATCH($W103,$A$89:$A$169,0),MATCH(AH$89,$A$89:$U$89,0))=INDEX(FIRE0104_working!$A$3:$Z$102,MATCH($W103,FIRE0104_working!$A$3:$A$102,0),MATCH('QA checks'!AH$89,FIRE0104_working!$A$3:$Z$3,0)),TRUE,"Error")</f>
        <v>#N/A</v>
      </c>
      <c r="AI103" s="18" t="e">
        <f>IF(INDEX($A$89:$U$169,MATCH($W103,$A$89:$A$169,0),MATCH(AI$89,$A$89:$U$89,0))=INDEX(FIRE0104_working!$A$3:$Z$102,MATCH($W103,FIRE0104_working!$A$3:$A$102,0),MATCH('QA checks'!AI$89,FIRE0104_working!$A$3:$Z$3,0)),TRUE,"Error")</f>
        <v>#N/A</v>
      </c>
      <c r="AJ103" s="18" t="e">
        <f>IF(INDEX($A$89:$U$169,MATCH($W103,$A$89:$A$169,0),MATCH(AJ$89,$A$89:$U$89,0))=INDEX(FIRE0104_working!$A$3:$Z$102,MATCH($W103,FIRE0104_working!$A$3:$A$102,0),MATCH('QA checks'!AJ$89,FIRE0104_working!$A$3:$Z$3,0)),TRUE,"Error")</f>
        <v>#N/A</v>
      </c>
      <c r="AK103" s="18" t="e">
        <f>IF(INDEX($A$89:$U$169,MATCH($W103,$A$89:$A$169,0),MATCH(AK$89,$A$89:$U$89,0))=INDEX(FIRE0104_working!$A$3:$Z$102,MATCH($W103,FIRE0104_working!$A$3:$A$102,0),MATCH('QA checks'!AK$89,FIRE0104_working!$A$3:$Z$3,0)),TRUE,"Error")</f>
        <v>#N/A</v>
      </c>
      <c r="AL103" s="18" t="e">
        <f>IF(INDEX($A$89:$U$169,MATCH($W103,$A$89:$A$169,0),MATCH(AL$89,$A$89:$U$89,0))=INDEX(FIRE0104_working!$A$3:$Z$102,MATCH($W103,FIRE0104_working!$A$3:$A$102,0),MATCH('QA checks'!AL$89,FIRE0104_working!$A$3:$Z$3,0)),TRUE,"Error")</f>
        <v>#N/A</v>
      </c>
      <c r="AM103" s="18" t="e">
        <f>IF(INDEX($A$89:$U$169,MATCH($W103,$A$89:$A$169,0),MATCH(AM$89,$A$89:$U$89,0))=INDEX(FIRE0104_working!$A$3:$Z$102,MATCH($W103,FIRE0104_working!$A$3:$A$102,0),MATCH('QA checks'!AM$89,FIRE0104_working!$A$3:$Z$3,0)),TRUE,"Error")</f>
        <v>#N/A</v>
      </c>
      <c r="AN103" s="18" t="e">
        <f>IF(INDEX($A$89:$U$169,MATCH($W103,$A$89:$A$169,0),MATCH(AN$89,$A$89:$U$89,0))=INDEX(FIRE0104_working!$A$3:$Z$102,MATCH($W103,FIRE0104_working!$A$3:$A$102,0),MATCH('QA checks'!AN$89,FIRE0104_working!$A$3:$Z$3,0)),TRUE,"Error")</f>
        <v>#N/A</v>
      </c>
      <c r="AO103" s="18" t="e">
        <f>IF(INDEX($A$89:$U$169,MATCH($W103,$A$89:$A$169,0),MATCH(AO$89,$A$89:$U$89,0))=INDEX(FIRE0104_working!$A$3:$Z$102,MATCH($W103,FIRE0104_working!$A$3:$A$102,0),MATCH('QA checks'!AO$89,FIRE0104_working!$A$3:$Z$3,0)),TRUE,"Error")</f>
        <v>#N/A</v>
      </c>
      <c r="AP103" s="18" t="e">
        <f>IF(INDEX($A$89:$U$169,MATCH($W103,$A$89:$A$169,0),MATCH(AP$89,$A$89:$U$89,0))=INDEX(FIRE0104_working!$A$3:$Z$102,MATCH($W103,FIRE0104_working!$A$3:$A$102,0),MATCH('QA checks'!AP$89,FIRE0104_working!$A$3:$Z$3,0)),TRUE,"Error")</f>
        <v>#N/A</v>
      </c>
      <c r="AQ103" s="18" t="e">
        <f>IF(INDEX($A$89:$U$169,MATCH($W103,$A$89:$A$169,0),MATCH(AQ$89,$A$89:$U$89,0))=INDEX(FIRE0104_working!$A$3:$Z$102,MATCH($W103,FIRE0104_working!$A$3:$A$102,0),MATCH('QA checks'!AQ$89,FIRE0104_working!$A$3:$Z$3,0)),TRUE,"Error")</f>
        <v>#N/A</v>
      </c>
      <c r="AR103" s="18" t="e">
        <f>IF(INDEX($A$89:$U$169,MATCH($W103,$A$89:$A$169,0),MATCH(AR$89,$A$89:$U$89,0))=INDEX(FIRE0104_working!$A$3:$Z$102,MATCH($W103,FIRE0104_working!$A$3:$A$102,0),MATCH('QA checks'!AR$89,FIRE0104_working!$A$3:$Z$3,0)),TRUE,"Error")</f>
        <v>#N/A</v>
      </c>
    </row>
    <row r="104" spans="1:44" x14ac:dyDescent="0.2">
      <c r="A104" s="105">
        <f t="shared" ref="A104:U104" si="15">A22</f>
        <v>0</v>
      </c>
      <c r="B104" s="105">
        <f t="shared" si="15"/>
        <v>0</v>
      </c>
      <c r="C104" s="105">
        <f t="shared" si="15"/>
        <v>0</v>
      </c>
      <c r="D104" s="105">
        <f t="shared" si="15"/>
        <v>0</v>
      </c>
      <c r="E104" s="105">
        <f t="shared" si="15"/>
        <v>0</v>
      </c>
      <c r="F104" s="105">
        <f t="shared" si="15"/>
        <v>0</v>
      </c>
      <c r="G104" s="105">
        <f t="shared" si="15"/>
        <v>0</v>
      </c>
      <c r="H104" s="105">
        <f t="shared" si="15"/>
        <v>0</v>
      </c>
      <c r="I104" s="105">
        <f t="shared" si="15"/>
        <v>0</v>
      </c>
      <c r="J104" s="105">
        <f t="shared" si="15"/>
        <v>0</v>
      </c>
      <c r="K104" s="105">
        <f t="shared" si="15"/>
        <v>0</v>
      </c>
      <c r="L104" s="105">
        <f t="shared" si="15"/>
        <v>0</v>
      </c>
      <c r="M104" s="105">
        <f t="shared" si="15"/>
        <v>0</v>
      </c>
      <c r="N104" s="105">
        <f t="shared" si="15"/>
        <v>0</v>
      </c>
      <c r="O104" s="105">
        <f t="shared" si="15"/>
        <v>0</v>
      </c>
      <c r="P104" s="105">
        <f t="shared" si="15"/>
        <v>0</v>
      </c>
      <c r="Q104" s="105">
        <f t="shared" si="15"/>
        <v>0</v>
      </c>
      <c r="R104" s="105">
        <f t="shared" si="15"/>
        <v>0</v>
      </c>
      <c r="S104" s="105">
        <f t="shared" si="15"/>
        <v>0</v>
      </c>
      <c r="T104" s="105">
        <f t="shared" si="15"/>
        <v>0</v>
      </c>
      <c r="U104" s="105">
        <f t="shared" si="15"/>
        <v>0</v>
      </c>
      <c r="W104" s="18">
        <v>32</v>
      </c>
      <c r="X104" s="18" t="str">
        <f>VLOOKUP($W104,Data!$D:$G,2,FALSE)</f>
        <v>Damaged</v>
      </c>
      <c r="Y104" s="18" t="e">
        <f>IF(INDEX($A$89:$U$169,MATCH($W104,$A$89:$A$169,0),MATCH(Y$89,$A$89:$U$89,0))=INDEX(FIRE0104_working!$A$3:$Z$102,MATCH($W104,FIRE0104_working!$A$3:$A$102,0),MATCH('QA checks'!Y$89,FIRE0104_working!$A$3:$Z$3,0)),TRUE,"Error")</f>
        <v>#N/A</v>
      </c>
      <c r="Z104" s="18" t="e">
        <f>IF(INDEX($A$89:$U$169,MATCH($W104,$A$89:$A$169,0),MATCH(Z$89,$A$89:$U$89,0))=INDEX(FIRE0104_working!$A$3:$Z$102,MATCH($W104,FIRE0104_working!$A$3:$A$102,0),MATCH('QA checks'!Z$89,FIRE0104_working!$A$3:$Z$3,0)),TRUE,"Error")</f>
        <v>#N/A</v>
      </c>
      <c r="AA104" s="18" t="e">
        <f>IF(INDEX($A$89:$U$169,MATCH($W104,$A$89:$A$169,0),MATCH(AA$89,$A$89:$U$89,0))=INDEX(FIRE0104_working!$A$3:$Z$102,MATCH($W104,FIRE0104_working!$A$3:$A$102,0),MATCH('QA checks'!AA$89,FIRE0104_working!$A$3:$Z$3,0)),TRUE,"Error")</f>
        <v>#N/A</v>
      </c>
      <c r="AB104" s="18" t="e">
        <f>IF(INDEX($A$89:$U$169,MATCH($W104,$A$89:$A$169,0),MATCH(AB$89,$A$89:$U$89,0))=INDEX(FIRE0104_working!$A$3:$Z$102,MATCH($W104,FIRE0104_working!$A$3:$A$102,0),MATCH('QA checks'!AB$89,FIRE0104_working!$A$3:$Z$3,0)),TRUE,"Error")</f>
        <v>#N/A</v>
      </c>
      <c r="AC104" s="18" t="e">
        <f>IF(INDEX($A$89:$U$169,MATCH($W104,$A$89:$A$169,0),MATCH(AC$89,$A$89:$U$89,0))=INDEX(FIRE0104_working!$A$3:$Z$102,MATCH($W104,FIRE0104_working!$A$3:$A$102,0),MATCH('QA checks'!AC$89,FIRE0104_working!$A$3:$Z$3,0)),TRUE,"Error")</f>
        <v>#N/A</v>
      </c>
      <c r="AD104" s="18" t="e">
        <f>IF(INDEX($A$89:$U$169,MATCH($W104,$A$89:$A$169,0),MATCH(AD$89,$A$89:$U$89,0))=INDEX(FIRE0104_working!$A$3:$Z$102,MATCH($W104,FIRE0104_working!$A$3:$A$102,0),MATCH('QA checks'!AD$89,FIRE0104_working!$A$3:$Z$3,0)),TRUE,"Error")</f>
        <v>#N/A</v>
      </c>
      <c r="AE104" s="18" t="e">
        <f>IF(INDEX($A$89:$U$169,MATCH($W104,$A$89:$A$169,0),MATCH(AE$89,$A$89:$U$89,0))=INDEX(FIRE0104_working!$A$3:$Z$102,MATCH($W104,FIRE0104_working!$A$3:$A$102,0),MATCH('QA checks'!AE$89,FIRE0104_working!$A$3:$Z$3,0)),TRUE,"Error")</f>
        <v>#N/A</v>
      </c>
      <c r="AF104" s="18" t="e">
        <f>IF(INDEX($A$89:$U$169,MATCH($W104,$A$89:$A$169,0),MATCH(AF$89,$A$89:$U$89,0))=INDEX(FIRE0104_working!$A$3:$Z$102,MATCH($W104,FIRE0104_working!$A$3:$A$102,0),MATCH('QA checks'!AF$89,FIRE0104_working!$A$3:$Z$3,0)),TRUE,"Error")</f>
        <v>#N/A</v>
      </c>
      <c r="AG104" s="18" t="e">
        <f>IF(INDEX($A$89:$U$169,MATCH($W104,$A$89:$A$169,0),MATCH(AG$89,$A$89:$U$89,0))=INDEX(FIRE0104_working!$A$3:$Z$102,MATCH($W104,FIRE0104_working!$A$3:$A$102,0),MATCH('QA checks'!AG$89,FIRE0104_working!$A$3:$Z$3,0)),TRUE,"Error")</f>
        <v>#N/A</v>
      </c>
      <c r="AH104" s="18" t="e">
        <f>IF(INDEX($A$89:$U$169,MATCH($W104,$A$89:$A$169,0),MATCH(AH$89,$A$89:$U$89,0))=INDEX(FIRE0104_working!$A$3:$Z$102,MATCH($W104,FIRE0104_working!$A$3:$A$102,0),MATCH('QA checks'!AH$89,FIRE0104_working!$A$3:$Z$3,0)),TRUE,"Error")</f>
        <v>#N/A</v>
      </c>
      <c r="AI104" s="18" t="e">
        <f>IF(INDEX($A$89:$U$169,MATCH($W104,$A$89:$A$169,0),MATCH(AI$89,$A$89:$U$89,0))=INDEX(FIRE0104_working!$A$3:$Z$102,MATCH($W104,FIRE0104_working!$A$3:$A$102,0),MATCH('QA checks'!AI$89,FIRE0104_working!$A$3:$Z$3,0)),TRUE,"Error")</f>
        <v>#N/A</v>
      </c>
      <c r="AJ104" s="18" t="e">
        <f>IF(INDEX($A$89:$U$169,MATCH($W104,$A$89:$A$169,0),MATCH(AJ$89,$A$89:$U$89,0))=INDEX(FIRE0104_working!$A$3:$Z$102,MATCH($W104,FIRE0104_working!$A$3:$A$102,0),MATCH('QA checks'!AJ$89,FIRE0104_working!$A$3:$Z$3,0)),TRUE,"Error")</f>
        <v>#N/A</v>
      </c>
      <c r="AK104" s="18" t="e">
        <f>IF(INDEX($A$89:$U$169,MATCH($W104,$A$89:$A$169,0),MATCH(AK$89,$A$89:$U$89,0))=INDEX(FIRE0104_working!$A$3:$Z$102,MATCH($W104,FIRE0104_working!$A$3:$A$102,0),MATCH('QA checks'!AK$89,FIRE0104_working!$A$3:$Z$3,0)),TRUE,"Error")</f>
        <v>#N/A</v>
      </c>
      <c r="AL104" s="18" t="e">
        <f>IF(INDEX($A$89:$U$169,MATCH($W104,$A$89:$A$169,0),MATCH(AL$89,$A$89:$U$89,0))=INDEX(FIRE0104_working!$A$3:$Z$102,MATCH($W104,FIRE0104_working!$A$3:$A$102,0),MATCH('QA checks'!AL$89,FIRE0104_working!$A$3:$Z$3,0)),TRUE,"Error")</f>
        <v>#N/A</v>
      </c>
      <c r="AM104" s="18" t="e">
        <f>IF(INDEX($A$89:$U$169,MATCH($W104,$A$89:$A$169,0),MATCH(AM$89,$A$89:$U$89,0))=INDEX(FIRE0104_working!$A$3:$Z$102,MATCH($W104,FIRE0104_working!$A$3:$A$102,0),MATCH('QA checks'!AM$89,FIRE0104_working!$A$3:$Z$3,0)),TRUE,"Error")</f>
        <v>#N/A</v>
      </c>
      <c r="AN104" s="18" t="e">
        <f>IF(INDEX($A$89:$U$169,MATCH($W104,$A$89:$A$169,0),MATCH(AN$89,$A$89:$U$89,0))=INDEX(FIRE0104_working!$A$3:$Z$102,MATCH($W104,FIRE0104_working!$A$3:$A$102,0),MATCH('QA checks'!AN$89,FIRE0104_working!$A$3:$Z$3,0)),TRUE,"Error")</f>
        <v>#N/A</v>
      </c>
      <c r="AO104" s="18" t="e">
        <f>IF(INDEX($A$89:$U$169,MATCH($W104,$A$89:$A$169,0),MATCH(AO$89,$A$89:$U$89,0))=INDEX(FIRE0104_working!$A$3:$Z$102,MATCH($W104,FIRE0104_working!$A$3:$A$102,0),MATCH('QA checks'!AO$89,FIRE0104_working!$A$3:$Z$3,0)),TRUE,"Error")</f>
        <v>#N/A</v>
      </c>
      <c r="AP104" s="18" t="e">
        <f>IF(INDEX($A$89:$U$169,MATCH($W104,$A$89:$A$169,0),MATCH(AP$89,$A$89:$U$89,0))=INDEX(FIRE0104_working!$A$3:$Z$102,MATCH($W104,FIRE0104_working!$A$3:$A$102,0),MATCH('QA checks'!AP$89,FIRE0104_working!$A$3:$Z$3,0)),TRUE,"Error")</f>
        <v>#N/A</v>
      </c>
      <c r="AQ104" s="18" t="e">
        <f>IF(INDEX($A$89:$U$169,MATCH($W104,$A$89:$A$169,0),MATCH(AQ$89,$A$89:$U$89,0))=INDEX(FIRE0104_working!$A$3:$Z$102,MATCH($W104,FIRE0104_working!$A$3:$A$102,0),MATCH('QA checks'!AQ$89,FIRE0104_working!$A$3:$Z$3,0)),TRUE,"Error")</f>
        <v>#N/A</v>
      </c>
      <c r="AR104" s="18" t="e">
        <f>IF(INDEX($A$89:$U$169,MATCH($W104,$A$89:$A$169,0),MATCH(AR$89,$A$89:$U$89,0))=INDEX(FIRE0104_working!$A$3:$Z$102,MATCH($W104,FIRE0104_working!$A$3:$A$102,0),MATCH('QA checks'!AR$89,FIRE0104_working!$A$3:$Z$3,0)),TRUE,"Error")</f>
        <v>#N/A</v>
      </c>
    </row>
    <row r="105" spans="1:44" x14ac:dyDescent="0.2">
      <c r="A105" s="105">
        <f t="shared" ref="A105:U105" si="16">A23</f>
        <v>0</v>
      </c>
      <c r="B105" s="105">
        <f t="shared" si="16"/>
        <v>0</v>
      </c>
      <c r="C105" s="105">
        <f t="shared" si="16"/>
        <v>0</v>
      </c>
      <c r="D105" s="105">
        <f t="shared" si="16"/>
        <v>0</v>
      </c>
      <c r="E105" s="105">
        <f t="shared" si="16"/>
        <v>0</v>
      </c>
      <c r="F105" s="105">
        <f t="shared" si="16"/>
        <v>0</v>
      </c>
      <c r="G105" s="105">
        <f t="shared" si="16"/>
        <v>0</v>
      </c>
      <c r="H105" s="105">
        <f t="shared" si="16"/>
        <v>0</v>
      </c>
      <c r="I105" s="105">
        <f t="shared" si="16"/>
        <v>0</v>
      </c>
      <c r="J105" s="105">
        <f t="shared" si="16"/>
        <v>0</v>
      </c>
      <c r="K105" s="105">
        <f t="shared" si="16"/>
        <v>0</v>
      </c>
      <c r="L105" s="105">
        <f t="shared" si="16"/>
        <v>0</v>
      </c>
      <c r="M105" s="105">
        <f t="shared" si="16"/>
        <v>0</v>
      </c>
      <c r="N105" s="105">
        <f t="shared" si="16"/>
        <v>0</v>
      </c>
      <c r="O105" s="105">
        <f t="shared" si="16"/>
        <v>0</v>
      </c>
      <c r="P105" s="105">
        <f t="shared" si="16"/>
        <v>0</v>
      </c>
      <c r="Q105" s="105">
        <f t="shared" si="16"/>
        <v>0</v>
      </c>
      <c r="R105" s="105">
        <f t="shared" si="16"/>
        <v>0</v>
      </c>
      <c r="S105" s="105">
        <f t="shared" si="16"/>
        <v>0</v>
      </c>
      <c r="T105" s="105">
        <f t="shared" si="16"/>
        <v>0</v>
      </c>
      <c r="U105" s="105">
        <f t="shared" si="16"/>
        <v>0</v>
      </c>
      <c r="W105" s="18">
        <v>33</v>
      </c>
      <c r="X105" s="18" t="str">
        <f>VLOOKUP($W105,Data!$D:$G,2,FALSE)</f>
        <v>Incorrect positioning</v>
      </c>
      <c r="Y105" s="18" t="e">
        <f>IF(INDEX($A$89:$U$169,MATCH($W105,$A$89:$A$169,0),MATCH(Y$89,$A$89:$U$89,0))=INDEX(FIRE0104_working!$A$3:$Z$102,MATCH($W105,FIRE0104_working!$A$3:$A$102,0),MATCH('QA checks'!Y$89,FIRE0104_working!$A$3:$Z$3,0)),TRUE,"Error")</f>
        <v>#N/A</v>
      </c>
      <c r="Z105" s="18" t="e">
        <f>IF(INDEX($A$89:$U$169,MATCH($W105,$A$89:$A$169,0),MATCH(Z$89,$A$89:$U$89,0))=INDEX(FIRE0104_working!$A$3:$Z$102,MATCH($W105,FIRE0104_working!$A$3:$A$102,0),MATCH('QA checks'!Z$89,FIRE0104_working!$A$3:$Z$3,0)),TRUE,"Error")</f>
        <v>#N/A</v>
      </c>
      <c r="AA105" s="18" t="e">
        <f>IF(INDEX($A$89:$U$169,MATCH($W105,$A$89:$A$169,0),MATCH(AA$89,$A$89:$U$89,0))=INDEX(FIRE0104_working!$A$3:$Z$102,MATCH($W105,FIRE0104_working!$A$3:$A$102,0),MATCH('QA checks'!AA$89,FIRE0104_working!$A$3:$Z$3,0)),TRUE,"Error")</f>
        <v>#N/A</v>
      </c>
      <c r="AB105" s="18" t="e">
        <f>IF(INDEX($A$89:$U$169,MATCH($W105,$A$89:$A$169,0),MATCH(AB$89,$A$89:$U$89,0))=INDEX(FIRE0104_working!$A$3:$Z$102,MATCH($W105,FIRE0104_working!$A$3:$A$102,0),MATCH('QA checks'!AB$89,FIRE0104_working!$A$3:$Z$3,0)),TRUE,"Error")</f>
        <v>#N/A</v>
      </c>
      <c r="AC105" s="18" t="e">
        <f>IF(INDEX($A$89:$U$169,MATCH($W105,$A$89:$A$169,0),MATCH(AC$89,$A$89:$U$89,0))=INDEX(FIRE0104_working!$A$3:$Z$102,MATCH($W105,FIRE0104_working!$A$3:$A$102,0),MATCH('QA checks'!AC$89,FIRE0104_working!$A$3:$Z$3,0)),TRUE,"Error")</f>
        <v>#N/A</v>
      </c>
      <c r="AD105" s="18" t="e">
        <f>IF(INDEX($A$89:$U$169,MATCH($W105,$A$89:$A$169,0),MATCH(AD$89,$A$89:$U$89,0))=INDEX(FIRE0104_working!$A$3:$Z$102,MATCH($W105,FIRE0104_working!$A$3:$A$102,0),MATCH('QA checks'!AD$89,FIRE0104_working!$A$3:$Z$3,0)),TRUE,"Error")</f>
        <v>#N/A</v>
      </c>
      <c r="AE105" s="18" t="e">
        <f>IF(INDEX($A$89:$U$169,MATCH($W105,$A$89:$A$169,0),MATCH(AE$89,$A$89:$U$89,0))=INDEX(FIRE0104_working!$A$3:$Z$102,MATCH($W105,FIRE0104_working!$A$3:$A$102,0),MATCH('QA checks'!AE$89,FIRE0104_working!$A$3:$Z$3,0)),TRUE,"Error")</f>
        <v>#N/A</v>
      </c>
      <c r="AF105" s="18" t="e">
        <f>IF(INDEX($A$89:$U$169,MATCH($W105,$A$89:$A$169,0),MATCH(AF$89,$A$89:$U$89,0))=INDEX(FIRE0104_working!$A$3:$Z$102,MATCH($W105,FIRE0104_working!$A$3:$A$102,0),MATCH('QA checks'!AF$89,FIRE0104_working!$A$3:$Z$3,0)),TRUE,"Error")</f>
        <v>#N/A</v>
      </c>
      <c r="AG105" s="18" t="e">
        <f>IF(INDEX($A$89:$U$169,MATCH($W105,$A$89:$A$169,0),MATCH(AG$89,$A$89:$U$89,0))=INDEX(FIRE0104_working!$A$3:$Z$102,MATCH($W105,FIRE0104_working!$A$3:$A$102,0),MATCH('QA checks'!AG$89,FIRE0104_working!$A$3:$Z$3,0)),TRUE,"Error")</f>
        <v>#N/A</v>
      </c>
      <c r="AH105" s="18" t="e">
        <f>IF(INDEX($A$89:$U$169,MATCH($W105,$A$89:$A$169,0),MATCH(AH$89,$A$89:$U$89,0))=INDEX(FIRE0104_working!$A$3:$Z$102,MATCH($W105,FIRE0104_working!$A$3:$A$102,0),MATCH('QA checks'!AH$89,FIRE0104_working!$A$3:$Z$3,0)),TRUE,"Error")</f>
        <v>#N/A</v>
      </c>
      <c r="AI105" s="18" t="e">
        <f>IF(INDEX($A$89:$U$169,MATCH($W105,$A$89:$A$169,0),MATCH(AI$89,$A$89:$U$89,0))=INDEX(FIRE0104_working!$A$3:$Z$102,MATCH($W105,FIRE0104_working!$A$3:$A$102,0),MATCH('QA checks'!AI$89,FIRE0104_working!$A$3:$Z$3,0)),TRUE,"Error")</f>
        <v>#N/A</v>
      </c>
      <c r="AJ105" s="18" t="e">
        <f>IF(INDEX($A$89:$U$169,MATCH($W105,$A$89:$A$169,0),MATCH(AJ$89,$A$89:$U$89,0))=INDEX(FIRE0104_working!$A$3:$Z$102,MATCH($W105,FIRE0104_working!$A$3:$A$102,0),MATCH('QA checks'!AJ$89,FIRE0104_working!$A$3:$Z$3,0)),TRUE,"Error")</f>
        <v>#N/A</v>
      </c>
      <c r="AK105" s="18" t="e">
        <f>IF(INDEX($A$89:$U$169,MATCH($W105,$A$89:$A$169,0),MATCH(AK$89,$A$89:$U$89,0))=INDEX(FIRE0104_working!$A$3:$Z$102,MATCH($W105,FIRE0104_working!$A$3:$A$102,0),MATCH('QA checks'!AK$89,FIRE0104_working!$A$3:$Z$3,0)),TRUE,"Error")</f>
        <v>#N/A</v>
      </c>
      <c r="AL105" s="18" t="e">
        <f>IF(INDEX($A$89:$U$169,MATCH($W105,$A$89:$A$169,0),MATCH(AL$89,$A$89:$U$89,0))=INDEX(FIRE0104_working!$A$3:$Z$102,MATCH($W105,FIRE0104_working!$A$3:$A$102,0),MATCH('QA checks'!AL$89,FIRE0104_working!$A$3:$Z$3,0)),TRUE,"Error")</f>
        <v>#N/A</v>
      </c>
      <c r="AM105" s="18" t="e">
        <f>IF(INDEX($A$89:$U$169,MATCH($W105,$A$89:$A$169,0),MATCH(AM$89,$A$89:$U$89,0))=INDEX(FIRE0104_working!$A$3:$Z$102,MATCH($W105,FIRE0104_working!$A$3:$A$102,0),MATCH('QA checks'!AM$89,FIRE0104_working!$A$3:$Z$3,0)),TRUE,"Error")</f>
        <v>#N/A</v>
      </c>
      <c r="AN105" s="18" t="e">
        <f>IF(INDEX($A$89:$U$169,MATCH($W105,$A$89:$A$169,0),MATCH(AN$89,$A$89:$U$89,0))=INDEX(FIRE0104_working!$A$3:$Z$102,MATCH($W105,FIRE0104_working!$A$3:$A$102,0),MATCH('QA checks'!AN$89,FIRE0104_working!$A$3:$Z$3,0)),TRUE,"Error")</f>
        <v>#N/A</v>
      </c>
      <c r="AO105" s="18" t="e">
        <f>IF(INDEX($A$89:$U$169,MATCH($W105,$A$89:$A$169,0),MATCH(AO$89,$A$89:$U$89,0))=INDEX(FIRE0104_working!$A$3:$Z$102,MATCH($W105,FIRE0104_working!$A$3:$A$102,0),MATCH('QA checks'!AO$89,FIRE0104_working!$A$3:$Z$3,0)),TRUE,"Error")</f>
        <v>#N/A</v>
      </c>
      <c r="AP105" s="18" t="e">
        <f>IF(INDEX($A$89:$U$169,MATCH($W105,$A$89:$A$169,0),MATCH(AP$89,$A$89:$U$89,0))=INDEX(FIRE0104_working!$A$3:$Z$102,MATCH($W105,FIRE0104_working!$A$3:$A$102,0),MATCH('QA checks'!AP$89,FIRE0104_working!$A$3:$Z$3,0)),TRUE,"Error")</f>
        <v>#N/A</v>
      </c>
      <c r="AQ105" s="18" t="e">
        <f>IF(INDEX($A$89:$U$169,MATCH($W105,$A$89:$A$169,0),MATCH(AQ$89,$A$89:$U$89,0))=INDEX(FIRE0104_working!$A$3:$Z$102,MATCH($W105,FIRE0104_working!$A$3:$A$102,0),MATCH('QA checks'!AQ$89,FIRE0104_working!$A$3:$Z$3,0)),TRUE,"Error")</f>
        <v>#N/A</v>
      </c>
      <c r="AR105" s="18" t="e">
        <f>IF(INDEX($A$89:$U$169,MATCH($W105,$A$89:$A$169,0),MATCH(AR$89,$A$89:$U$89,0))=INDEX(FIRE0104_working!$A$3:$Z$102,MATCH($W105,FIRE0104_working!$A$3:$A$102,0),MATCH('QA checks'!AR$89,FIRE0104_working!$A$3:$Z$3,0)),TRUE,"Error")</f>
        <v>#N/A</v>
      </c>
    </row>
    <row r="106" spans="1:44" x14ac:dyDescent="0.2">
      <c r="A106" s="105">
        <f t="shared" ref="A106:U106" si="17">A24</f>
        <v>0</v>
      </c>
      <c r="B106" s="105">
        <f t="shared" si="17"/>
        <v>0</v>
      </c>
      <c r="C106" s="105">
        <f t="shared" si="17"/>
        <v>0</v>
      </c>
      <c r="D106" s="105">
        <f t="shared" si="17"/>
        <v>0</v>
      </c>
      <c r="E106" s="105">
        <f t="shared" si="17"/>
        <v>0</v>
      </c>
      <c r="F106" s="105">
        <f t="shared" si="17"/>
        <v>0</v>
      </c>
      <c r="G106" s="105">
        <f t="shared" si="17"/>
        <v>0</v>
      </c>
      <c r="H106" s="105">
        <f t="shared" si="17"/>
        <v>0</v>
      </c>
      <c r="I106" s="105">
        <f t="shared" si="17"/>
        <v>0</v>
      </c>
      <c r="J106" s="105">
        <f t="shared" si="17"/>
        <v>0</v>
      </c>
      <c r="K106" s="105">
        <f t="shared" si="17"/>
        <v>0</v>
      </c>
      <c r="L106" s="105">
        <f t="shared" si="17"/>
        <v>0</v>
      </c>
      <c r="M106" s="105">
        <f t="shared" si="17"/>
        <v>0</v>
      </c>
      <c r="N106" s="105">
        <f t="shared" si="17"/>
        <v>0</v>
      </c>
      <c r="O106" s="105">
        <f t="shared" si="17"/>
        <v>0</v>
      </c>
      <c r="P106" s="105">
        <f t="shared" si="17"/>
        <v>0</v>
      </c>
      <c r="Q106" s="105">
        <f t="shared" si="17"/>
        <v>0</v>
      </c>
      <c r="R106" s="105">
        <f t="shared" si="17"/>
        <v>0</v>
      </c>
      <c r="S106" s="105">
        <f t="shared" si="17"/>
        <v>0</v>
      </c>
      <c r="T106" s="105">
        <f t="shared" si="17"/>
        <v>0</v>
      </c>
      <c r="U106" s="105">
        <f t="shared" si="17"/>
        <v>0</v>
      </c>
      <c r="W106" s="18">
        <v>34</v>
      </c>
      <c r="X106" s="18" t="str">
        <f>VLOOKUP($W106,Data!$D:$G,2,FALSE)</f>
        <v>Unsuitable equipment</v>
      </c>
      <c r="Y106" s="18" t="e">
        <f>IF(INDEX($A$89:$U$169,MATCH($W106,$A$89:$A$169,0),MATCH(Y$89,$A$89:$U$89,0))=INDEX(FIRE0104_working!$A$3:$Z$102,MATCH($W106,FIRE0104_working!$A$3:$A$102,0),MATCH('QA checks'!Y$89,FIRE0104_working!$A$3:$Z$3,0)),TRUE,"Error")</f>
        <v>#N/A</v>
      </c>
      <c r="Z106" s="18" t="e">
        <f>IF(INDEX($A$89:$U$169,MATCH($W106,$A$89:$A$169,0),MATCH(Z$89,$A$89:$U$89,0))=INDEX(FIRE0104_working!$A$3:$Z$102,MATCH($W106,FIRE0104_working!$A$3:$A$102,0),MATCH('QA checks'!Z$89,FIRE0104_working!$A$3:$Z$3,0)),TRUE,"Error")</f>
        <v>#N/A</v>
      </c>
      <c r="AA106" s="18" t="e">
        <f>IF(INDEX($A$89:$U$169,MATCH($W106,$A$89:$A$169,0),MATCH(AA$89,$A$89:$U$89,0))=INDEX(FIRE0104_working!$A$3:$Z$102,MATCH($W106,FIRE0104_working!$A$3:$A$102,0),MATCH('QA checks'!AA$89,FIRE0104_working!$A$3:$Z$3,0)),TRUE,"Error")</f>
        <v>#N/A</v>
      </c>
      <c r="AB106" s="18" t="e">
        <f>IF(INDEX($A$89:$U$169,MATCH($W106,$A$89:$A$169,0),MATCH(AB$89,$A$89:$U$89,0))=INDEX(FIRE0104_working!$A$3:$Z$102,MATCH($W106,FIRE0104_working!$A$3:$A$102,0),MATCH('QA checks'!AB$89,FIRE0104_working!$A$3:$Z$3,0)),TRUE,"Error")</f>
        <v>#N/A</v>
      </c>
      <c r="AC106" s="18" t="e">
        <f>IF(INDEX($A$89:$U$169,MATCH($W106,$A$89:$A$169,0),MATCH(AC$89,$A$89:$U$89,0))=INDEX(FIRE0104_working!$A$3:$Z$102,MATCH($W106,FIRE0104_working!$A$3:$A$102,0),MATCH('QA checks'!AC$89,FIRE0104_working!$A$3:$Z$3,0)),TRUE,"Error")</f>
        <v>#N/A</v>
      </c>
      <c r="AD106" s="18" t="e">
        <f>IF(INDEX($A$89:$U$169,MATCH($W106,$A$89:$A$169,0),MATCH(AD$89,$A$89:$U$89,0))=INDEX(FIRE0104_working!$A$3:$Z$102,MATCH($W106,FIRE0104_working!$A$3:$A$102,0),MATCH('QA checks'!AD$89,FIRE0104_working!$A$3:$Z$3,0)),TRUE,"Error")</f>
        <v>#N/A</v>
      </c>
      <c r="AE106" s="18" t="e">
        <f>IF(INDEX($A$89:$U$169,MATCH($W106,$A$89:$A$169,0),MATCH(AE$89,$A$89:$U$89,0))=INDEX(FIRE0104_working!$A$3:$Z$102,MATCH($W106,FIRE0104_working!$A$3:$A$102,0),MATCH('QA checks'!AE$89,FIRE0104_working!$A$3:$Z$3,0)),TRUE,"Error")</f>
        <v>#N/A</v>
      </c>
      <c r="AF106" s="18" t="e">
        <f>IF(INDEX($A$89:$U$169,MATCH($W106,$A$89:$A$169,0),MATCH(AF$89,$A$89:$U$89,0))=INDEX(FIRE0104_working!$A$3:$Z$102,MATCH($W106,FIRE0104_working!$A$3:$A$102,0),MATCH('QA checks'!AF$89,FIRE0104_working!$A$3:$Z$3,0)),TRUE,"Error")</f>
        <v>#N/A</v>
      </c>
      <c r="AG106" s="18" t="e">
        <f>IF(INDEX($A$89:$U$169,MATCH($W106,$A$89:$A$169,0),MATCH(AG$89,$A$89:$U$89,0))=INDEX(FIRE0104_working!$A$3:$Z$102,MATCH($W106,FIRE0104_working!$A$3:$A$102,0),MATCH('QA checks'!AG$89,FIRE0104_working!$A$3:$Z$3,0)),TRUE,"Error")</f>
        <v>#N/A</v>
      </c>
      <c r="AH106" s="18" t="e">
        <f>IF(INDEX($A$89:$U$169,MATCH($W106,$A$89:$A$169,0),MATCH(AH$89,$A$89:$U$89,0))=INDEX(FIRE0104_working!$A$3:$Z$102,MATCH($W106,FIRE0104_working!$A$3:$A$102,0),MATCH('QA checks'!AH$89,FIRE0104_working!$A$3:$Z$3,0)),TRUE,"Error")</f>
        <v>#N/A</v>
      </c>
      <c r="AI106" s="18" t="e">
        <f>IF(INDEX($A$89:$U$169,MATCH($W106,$A$89:$A$169,0),MATCH(AI$89,$A$89:$U$89,0))=INDEX(FIRE0104_working!$A$3:$Z$102,MATCH($W106,FIRE0104_working!$A$3:$A$102,0),MATCH('QA checks'!AI$89,FIRE0104_working!$A$3:$Z$3,0)),TRUE,"Error")</f>
        <v>#N/A</v>
      </c>
      <c r="AJ106" s="18" t="e">
        <f>IF(INDEX($A$89:$U$169,MATCH($W106,$A$89:$A$169,0),MATCH(AJ$89,$A$89:$U$89,0))=INDEX(FIRE0104_working!$A$3:$Z$102,MATCH($W106,FIRE0104_working!$A$3:$A$102,0),MATCH('QA checks'!AJ$89,FIRE0104_working!$A$3:$Z$3,0)),TRUE,"Error")</f>
        <v>#N/A</v>
      </c>
      <c r="AK106" s="18" t="e">
        <f>IF(INDEX($A$89:$U$169,MATCH($W106,$A$89:$A$169,0),MATCH(AK$89,$A$89:$U$89,0))=INDEX(FIRE0104_working!$A$3:$Z$102,MATCH($W106,FIRE0104_working!$A$3:$A$102,0),MATCH('QA checks'!AK$89,FIRE0104_working!$A$3:$Z$3,0)),TRUE,"Error")</f>
        <v>#N/A</v>
      </c>
      <c r="AL106" s="18" t="e">
        <f>IF(INDEX($A$89:$U$169,MATCH($W106,$A$89:$A$169,0),MATCH(AL$89,$A$89:$U$89,0))=INDEX(FIRE0104_working!$A$3:$Z$102,MATCH($W106,FIRE0104_working!$A$3:$A$102,0),MATCH('QA checks'!AL$89,FIRE0104_working!$A$3:$Z$3,0)),TRUE,"Error")</f>
        <v>#N/A</v>
      </c>
      <c r="AM106" s="18" t="e">
        <f>IF(INDEX($A$89:$U$169,MATCH($W106,$A$89:$A$169,0),MATCH(AM$89,$A$89:$U$89,0))=INDEX(FIRE0104_working!$A$3:$Z$102,MATCH($W106,FIRE0104_working!$A$3:$A$102,0),MATCH('QA checks'!AM$89,FIRE0104_working!$A$3:$Z$3,0)),TRUE,"Error")</f>
        <v>#N/A</v>
      </c>
      <c r="AN106" s="18" t="e">
        <f>IF(INDEX($A$89:$U$169,MATCH($W106,$A$89:$A$169,0),MATCH(AN$89,$A$89:$U$89,0))=INDEX(FIRE0104_working!$A$3:$Z$102,MATCH($W106,FIRE0104_working!$A$3:$A$102,0),MATCH('QA checks'!AN$89,FIRE0104_working!$A$3:$Z$3,0)),TRUE,"Error")</f>
        <v>#N/A</v>
      </c>
      <c r="AO106" s="18" t="e">
        <f>IF(INDEX($A$89:$U$169,MATCH($W106,$A$89:$A$169,0),MATCH(AO$89,$A$89:$U$89,0))=INDEX(FIRE0104_working!$A$3:$Z$102,MATCH($W106,FIRE0104_working!$A$3:$A$102,0),MATCH('QA checks'!AO$89,FIRE0104_working!$A$3:$Z$3,0)),TRUE,"Error")</f>
        <v>#N/A</v>
      </c>
      <c r="AP106" s="18" t="e">
        <f>IF(INDEX($A$89:$U$169,MATCH($W106,$A$89:$A$169,0),MATCH(AP$89,$A$89:$U$89,0))=INDEX(FIRE0104_working!$A$3:$Z$102,MATCH($W106,FIRE0104_working!$A$3:$A$102,0),MATCH('QA checks'!AP$89,FIRE0104_working!$A$3:$Z$3,0)),TRUE,"Error")</f>
        <v>#N/A</v>
      </c>
      <c r="AQ106" s="18" t="e">
        <f>IF(INDEX($A$89:$U$169,MATCH($W106,$A$89:$A$169,0),MATCH(AQ$89,$A$89:$U$89,0))=INDEX(FIRE0104_working!$A$3:$Z$102,MATCH($W106,FIRE0104_working!$A$3:$A$102,0),MATCH('QA checks'!AQ$89,FIRE0104_working!$A$3:$Z$3,0)),TRUE,"Error")</f>
        <v>#N/A</v>
      </c>
      <c r="AR106" s="18" t="e">
        <f>IF(INDEX($A$89:$U$169,MATCH($W106,$A$89:$A$169,0),MATCH(AR$89,$A$89:$U$89,0))=INDEX(FIRE0104_working!$A$3:$Z$102,MATCH($W106,FIRE0104_working!$A$3:$A$102,0),MATCH('QA checks'!AR$89,FIRE0104_working!$A$3:$Z$3,0)),TRUE,"Error")</f>
        <v>#N/A</v>
      </c>
    </row>
    <row r="107" spans="1:44" x14ac:dyDescent="0.2">
      <c r="A107" s="105">
        <f t="shared" ref="A107:U107" si="18">A25</f>
        <v>0</v>
      </c>
      <c r="B107" s="105">
        <f t="shared" si="18"/>
        <v>0</v>
      </c>
      <c r="C107" s="105">
        <f t="shared" si="18"/>
        <v>0</v>
      </c>
      <c r="D107" s="105">
        <f t="shared" si="18"/>
        <v>0</v>
      </c>
      <c r="E107" s="105">
        <f t="shared" si="18"/>
        <v>0</v>
      </c>
      <c r="F107" s="105">
        <f t="shared" si="18"/>
        <v>0</v>
      </c>
      <c r="G107" s="105">
        <f t="shared" si="18"/>
        <v>0</v>
      </c>
      <c r="H107" s="105">
        <f t="shared" si="18"/>
        <v>0</v>
      </c>
      <c r="I107" s="105">
        <f t="shared" si="18"/>
        <v>0</v>
      </c>
      <c r="J107" s="105">
        <f t="shared" si="18"/>
        <v>0</v>
      </c>
      <c r="K107" s="105">
        <f t="shared" si="18"/>
        <v>0</v>
      </c>
      <c r="L107" s="105">
        <f t="shared" si="18"/>
        <v>0</v>
      </c>
      <c r="M107" s="105">
        <f t="shared" si="18"/>
        <v>0</v>
      </c>
      <c r="N107" s="105">
        <f t="shared" si="18"/>
        <v>0</v>
      </c>
      <c r="O107" s="105">
        <f t="shared" si="18"/>
        <v>0</v>
      </c>
      <c r="P107" s="105">
        <f t="shared" si="18"/>
        <v>0</v>
      </c>
      <c r="Q107" s="105">
        <f t="shared" si="18"/>
        <v>0</v>
      </c>
      <c r="R107" s="105">
        <f t="shared" si="18"/>
        <v>0</v>
      </c>
      <c r="S107" s="105">
        <f t="shared" si="18"/>
        <v>0</v>
      </c>
      <c r="T107" s="105">
        <f t="shared" si="18"/>
        <v>0</v>
      </c>
      <c r="U107" s="105">
        <f t="shared" si="18"/>
        <v>0</v>
      </c>
      <c r="W107" s="18">
        <v>35</v>
      </c>
      <c r="X107" s="18" t="str">
        <f>VLOOKUP($W107,Data!$D:$G,2,FALSE)</f>
        <v>Water intrusion</v>
      </c>
      <c r="AA107" s="18" t="e">
        <f>IF(INDEX($A$89:$U$169,MATCH($W107,$A$89:$A$169,0),MATCH(AA$89,$A$89:$U$89,0))=INDEX(FIRE0104_working!$A$3:$Z$102,MATCH($W107,FIRE0104_working!$A$3:$A$102,0),MATCH('QA checks'!AA$89,FIRE0104_working!$A$3:$Z$3,0)),TRUE,"Error")</f>
        <v>#N/A</v>
      </c>
      <c r="AB107" s="18" t="e">
        <f>IF(INDEX($A$89:$U$169,MATCH($W107,$A$89:$A$169,0),MATCH(AB$89,$A$89:$U$89,0))=INDEX(FIRE0104_working!$A$3:$Z$102,MATCH($W107,FIRE0104_working!$A$3:$A$102,0),MATCH('QA checks'!AB$89,FIRE0104_working!$A$3:$Z$3,0)),TRUE,"Error")</f>
        <v>#N/A</v>
      </c>
      <c r="AC107" s="18" t="e">
        <f>IF(INDEX($A$89:$U$169,MATCH($W107,$A$89:$A$169,0),MATCH(AC$89,$A$89:$U$89,0))=INDEX(FIRE0104_working!$A$3:$Z$102,MATCH($W107,FIRE0104_working!$A$3:$A$102,0),MATCH('QA checks'!AC$89,FIRE0104_working!$A$3:$Z$3,0)),TRUE,"Error")</f>
        <v>#N/A</v>
      </c>
      <c r="AD107" s="18" t="e">
        <f>IF(INDEX($A$89:$U$169,MATCH($W107,$A$89:$A$169,0),MATCH(AD$89,$A$89:$U$89,0))=INDEX(FIRE0104_working!$A$3:$Z$102,MATCH($W107,FIRE0104_working!$A$3:$A$102,0),MATCH('QA checks'!AD$89,FIRE0104_working!$A$3:$Z$3,0)),TRUE,"Error")</f>
        <v>#N/A</v>
      </c>
      <c r="AE107" s="18" t="e">
        <f>IF(INDEX($A$89:$U$169,MATCH($W107,$A$89:$A$169,0),MATCH(AE$89,$A$89:$U$89,0))=INDEX(FIRE0104_working!$A$3:$Z$102,MATCH($W107,FIRE0104_working!$A$3:$A$102,0),MATCH('QA checks'!AE$89,FIRE0104_working!$A$3:$Z$3,0)),TRUE,"Error")</f>
        <v>#N/A</v>
      </c>
      <c r="AF107" s="18" t="e">
        <f>IF(INDEX($A$89:$U$169,MATCH($W107,$A$89:$A$169,0),MATCH(AF$89,$A$89:$U$89,0))=INDEX(FIRE0104_working!$A$3:$Z$102,MATCH($W107,FIRE0104_working!$A$3:$A$102,0),MATCH('QA checks'!AF$89,FIRE0104_working!$A$3:$Z$3,0)),TRUE,"Error")</f>
        <v>#N/A</v>
      </c>
      <c r="AG107" s="18" t="e">
        <f>IF(INDEX($A$89:$U$169,MATCH($W107,$A$89:$A$169,0),MATCH(AG$89,$A$89:$U$89,0))=INDEX(FIRE0104_working!$A$3:$Z$102,MATCH($W107,FIRE0104_working!$A$3:$A$102,0),MATCH('QA checks'!AG$89,FIRE0104_working!$A$3:$Z$3,0)),TRUE,"Error")</f>
        <v>#N/A</v>
      </c>
      <c r="AH107" s="18" t="e">
        <f>IF(INDEX($A$89:$U$169,MATCH($W107,$A$89:$A$169,0),MATCH(AH$89,$A$89:$U$89,0))=INDEX(FIRE0104_working!$A$3:$Z$102,MATCH($W107,FIRE0104_working!$A$3:$A$102,0),MATCH('QA checks'!AH$89,FIRE0104_working!$A$3:$Z$3,0)),TRUE,"Error")</f>
        <v>#N/A</v>
      </c>
      <c r="AI107" s="18" t="e">
        <f>IF(INDEX($A$89:$U$169,MATCH($W107,$A$89:$A$169,0),MATCH(AI$89,$A$89:$U$89,0))=INDEX(FIRE0104_working!$A$3:$Z$102,MATCH($W107,FIRE0104_working!$A$3:$A$102,0),MATCH('QA checks'!AI$89,FIRE0104_working!$A$3:$Z$3,0)),TRUE,"Error")</f>
        <v>#N/A</v>
      </c>
      <c r="AJ107" s="18" t="e">
        <f>IF(INDEX($A$89:$U$169,MATCH($W107,$A$89:$A$169,0),MATCH(AJ$89,$A$89:$U$89,0))=INDEX(FIRE0104_working!$A$3:$Z$102,MATCH($W107,FIRE0104_working!$A$3:$A$102,0),MATCH('QA checks'!AJ$89,FIRE0104_working!$A$3:$Z$3,0)),TRUE,"Error")</f>
        <v>#N/A</v>
      </c>
      <c r="AK107" s="18" t="e">
        <f>IF(INDEX($A$89:$U$169,MATCH($W107,$A$89:$A$169,0),MATCH(AK$89,$A$89:$U$89,0))=INDEX(FIRE0104_working!$A$3:$Z$102,MATCH($W107,FIRE0104_working!$A$3:$A$102,0),MATCH('QA checks'!AK$89,FIRE0104_working!$A$3:$Z$3,0)),TRUE,"Error")</f>
        <v>#N/A</v>
      </c>
      <c r="AL107" s="18" t="e">
        <f>IF(INDEX($A$89:$U$169,MATCH($W107,$A$89:$A$169,0),MATCH(AL$89,$A$89:$U$89,0))=INDEX(FIRE0104_working!$A$3:$Z$102,MATCH($W107,FIRE0104_working!$A$3:$A$102,0),MATCH('QA checks'!AL$89,FIRE0104_working!$A$3:$Z$3,0)),TRUE,"Error")</f>
        <v>#N/A</v>
      </c>
      <c r="AM107" s="18" t="e">
        <f>IF(INDEX($A$89:$U$169,MATCH($W107,$A$89:$A$169,0),MATCH(AM$89,$A$89:$U$89,0))=INDEX(FIRE0104_working!$A$3:$Z$102,MATCH($W107,FIRE0104_working!$A$3:$A$102,0),MATCH('QA checks'!AM$89,FIRE0104_working!$A$3:$Z$3,0)),TRUE,"Error")</f>
        <v>#N/A</v>
      </c>
      <c r="AN107" s="18" t="e">
        <f>IF(INDEX($A$89:$U$169,MATCH($W107,$A$89:$A$169,0),MATCH(AN$89,$A$89:$U$89,0))=INDEX(FIRE0104_working!$A$3:$Z$102,MATCH($W107,FIRE0104_working!$A$3:$A$102,0),MATCH('QA checks'!AN$89,FIRE0104_working!$A$3:$Z$3,0)),TRUE,"Error")</f>
        <v>#N/A</v>
      </c>
      <c r="AO107" s="18" t="e">
        <f>IF(INDEX($A$89:$U$169,MATCH($W107,$A$89:$A$169,0),MATCH(AO$89,$A$89:$U$89,0))=INDEX(FIRE0104_working!$A$3:$Z$102,MATCH($W107,FIRE0104_working!$A$3:$A$102,0),MATCH('QA checks'!AO$89,FIRE0104_working!$A$3:$Z$3,0)),TRUE,"Error")</f>
        <v>#N/A</v>
      </c>
      <c r="AP107" s="18" t="e">
        <f>IF(INDEX($A$89:$U$169,MATCH($W107,$A$89:$A$169,0),MATCH(AP$89,$A$89:$U$89,0))=INDEX(FIRE0104_working!$A$3:$Z$102,MATCH($W107,FIRE0104_working!$A$3:$A$102,0),MATCH('QA checks'!AP$89,FIRE0104_working!$A$3:$Z$3,0)),TRUE,"Error")</f>
        <v>#N/A</v>
      </c>
      <c r="AQ107" s="18" t="e">
        <f>IF(INDEX($A$89:$U$169,MATCH($W107,$A$89:$A$169,0),MATCH(AQ$89,$A$89:$U$89,0))=INDEX(FIRE0104_working!$A$3:$Z$102,MATCH($W107,FIRE0104_working!$A$3:$A$102,0),MATCH('QA checks'!AQ$89,FIRE0104_working!$A$3:$Z$3,0)),TRUE,"Error")</f>
        <v>#N/A</v>
      </c>
      <c r="AR107" s="18" t="e">
        <f>IF(INDEX($A$89:$U$169,MATCH($W107,$A$89:$A$169,0),MATCH(AR$89,$A$89:$U$89,0))=INDEX(FIRE0104_working!$A$3:$Z$102,MATCH($W107,FIRE0104_working!$A$3:$A$102,0),MATCH('QA checks'!AR$89,FIRE0104_working!$A$3:$Z$3,0)),TRUE,"Error")</f>
        <v>#N/A</v>
      </c>
    </row>
    <row r="108" spans="1:44" x14ac:dyDescent="0.2">
      <c r="A108" s="105">
        <f t="shared" ref="A108:U108" si="19">A26</f>
        <v>0</v>
      </c>
      <c r="B108" s="105">
        <f t="shared" si="19"/>
        <v>0</v>
      </c>
      <c r="C108" s="105">
        <f t="shared" si="19"/>
        <v>0</v>
      </c>
      <c r="D108" s="105">
        <f t="shared" si="19"/>
        <v>0</v>
      </c>
      <c r="E108" s="105">
        <f t="shared" si="19"/>
        <v>0</v>
      </c>
      <c r="F108" s="105">
        <f t="shared" si="19"/>
        <v>0</v>
      </c>
      <c r="G108" s="105">
        <f t="shared" si="19"/>
        <v>0</v>
      </c>
      <c r="H108" s="105">
        <f t="shared" si="19"/>
        <v>0</v>
      </c>
      <c r="I108" s="105">
        <f t="shared" si="19"/>
        <v>0</v>
      </c>
      <c r="J108" s="105">
        <f t="shared" si="19"/>
        <v>0</v>
      </c>
      <c r="K108" s="105">
        <f t="shared" si="19"/>
        <v>0</v>
      </c>
      <c r="L108" s="105">
        <f t="shared" si="19"/>
        <v>0</v>
      </c>
      <c r="M108" s="105">
        <f t="shared" si="19"/>
        <v>0</v>
      </c>
      <c r="N108" s="105">
        <f t="shared" si="19"/>
        <v>0</v>
      </c>
      <c r="O108" s="105">
        <f t="shared" si="19"/>
        <v>0</v>
      </c>
      <c r="P108" s="105">
        <f t="shared" si="19"/>
        <v>0</v>
      </c>
      <c r="Q108" s="105">
        <f t="shared" si="19"/>
        <v>0</v>
      </c>
      <c r="R108" s="105">
        <f t="shared" si="19"/>
        <v>0</v>
      </c>
      <c r="S108" s="105">
        <f t="shared" si="19"/>
        <v>0</v>
      </c>
      <c r="T108" s="105">
        <f t="shared" si="19"/>
        <v>0</v>
      </c>
      <c r="U108" s="105">
        <f t="shared" si="19"/>
        <v>0</v>
      </c>
      <c r="W108" s="18">
        <v>36</v>
      </c>
      <c r="X108" s="18" t="str">
        <f>VLOOKUP($W108,Data!$D:$G,2,FALSE)</f>
        <v>Other</v>
      </c>
      <c r="AA108" s="18" t="e">
        <f>IF(INDEX($A$89:$U$169,MATCH($W108,$A$89:$A$169,0),MATCH(AA$89,$A$89:$U$89,0))=INDEX(FIRE0104_working!$A$3:$Z$102,MATCH($W108,FIRE0104_working!$A$3:$A$102,0),MATCH('QA checks'!AA$89,FIRE0104_working!$A$3:$Z$3,0)),TRUE,"Error")</f>
        <v>#N/A</v>
      </c>
      <c r="AB108" s="18" t="e">
        <f>IF(INDEX($A$89:$U$169,MATCH($W108,$A$89:$A$169,0),MATCH(AB$89,$A$89:$U$89,0))=INDEX(FIRE0104_working!$A$3:$Z$102,MATCH($W108,FIRE0104_working!$A$3:$A$102,0),MATCH('QA checks'!AB$89,FIRE0104_working!$A$3:$Z$3,0)),TRUE,"Error")</f>
        <v>#N/A</v>
      </c>
      <c r="AC108" s="18" t="e">
        <f>IF(INDEX($A$89:$U$169,MATCH($W108,$A$89:$A$169,0),MATCH(AC$89,$A$89:$U$89,0))=INDEX(FIRE0104_working!$A$3:$Z$102,MATCH($W108,FIRE0104_working!$A$3:$A$102,0),MATCH('QA checks'!AC$89,FIRE0104_working!$A$3:$Z$3,0)),TRUE,"Error")</f>
        <v>#N/A</v>
      </c>
      <c r="AD108" s="18" t="e">
        <f>IF(INDEX($A$89:$U$169,MATCH($W108,$A$89:$A$169,0),MATCH(AD$89,$A$89:$U$89,0))=INDEX(FIRE0104_working!$A$3:$Z$102,MATCH($W108,FIRE0104_working!$A$3:$A$102,0),MATCH('QA checks'!AD$89,FIRE0104_working!$A$3:$Z$3,0)),TRUE,"Error")</f>
        <v>#N/A</v>
      </c>
      <c r="AE108" s="18" t="e">
        <f>IF(INDEX($A$89:$U$169,MATCH($W108,$A$89:$A$169,0),MATCH(AE$89,$A$89:$U$89,0))=INDEX(FIRE0104_working!$A$3:$Z$102,MATCH($W108,FIRE0104_working!$A$3:$A$102,0),MATCH('QA checks'!AE$89,FIRE0104_working!$A$3:$Z$3,0)),TRUE,"Error")</f>
        <v>#N/A</v>
      </c>
      <c r="AF108" s="18" t="e">
        <f>IF(INDEX($A$89:$U$169,MATCH($W108,$A$89:$A$169,0),MATCH(AF$89,$A$89:$U$89,0))=INDEX(FIRE0104_working!$A$3:$Z$102,MATCH($W108,FIRE0104_working!$A$3:$A$102,0),MATCH('QA checks'!AF$89,FIRE0104_working!$A$3:$Z$3,0)),TRUE,"Error")</f>
        <v>#N/A</v>
      </c>
      <c r="AG108" s="18" t="e">
        <f>IF(INDEX($A$89:$U$169,MATCH($W108,$A$89:$A$169,0),MATCH(AG$89,$A$89:$U$89,0))=INDEX(FIRE0104_working!$A$3:$Z$102,MATCH($W108,FIRE0104_working!$A$3:$A$102,0),MATCH('QA checks'!AG$89,FIRE0104_working!$A$3:$Z$3,0)),TRUE,"Error")</f>
        <v>#N/A</v>
      </c>
      <c r="AH108" s="18" t="e">
        <f>IF(INDEX($A$89:$U$169,MATCH($W108,$A$89:$A$169,0),MATCH(AH$89,$A$89:$U$89,0))=INDEX(FIRE0104_working!$A$3:$Z$102,MATCH($W108,FIRE0104_working!$A$3:$A$102,0),MATCH('QA checks'!AH$89,FIRE0104_working!$A$3:$Z$3,0)),TRUE,"Error")</f>
        <v>#N/A</v>
      </c>
      <c r="AI108" s="18" t="e">
        <f>IF(INDEX($A$89:$U$169,MATCH($W108,$A$89:$A$169,0),MATCH(AI$89,$A$89:$U$89,0))=INDEX(FIRE0104_working!$A$3:$Z$102,MATCH($W108,FIRE0104_working!$A$3:$A$102,0),MATCH('QA checks'!AI$89,FIRE0104_working!$A$3:$Z$3,0)),TRUE,"Error")</f>
        <v>#N/A</v>
      </c>
      <c r="AJ108" s="18" t="e">
        <f>IF(INDEX($A$89:$U$169,MATCH($W108,$A$89:$A$169,0),MATCH(AJ$89,$A$89:$U$89,0))=INDEX(FIRE0104_working!$A$3:$Z$102,MATCH($W108,FIRE0104_working!$A$3:$A$102,0),MATCH('QA checks'!AJ$89,FIRE0104_working!$A$3:$Z$3,0)),TRUE,"Error")</f>
        <v>#N/A</v>
      </c>
      <c r="AK108" s="18" t="e">
        <f>IF(INDEX($A$89:$U$169,MATCH($W108,$A$89:$A$169,0),MATCH(AK$89,$A$89:$U$89,0))=INDEX(FIRE0104_working!$A$3:$Z$102,MATCH($W108,FIRE0104_working!$A$3:$A$102,0),MATCH('QA checks'!AK$89,FIRE0104_working!$A$3:$Z$3,0)),TRUE,"Error")</f>
        <v>#N/A</v>
      </c>
      <c r="AL108" s="18" t="e">
        <f>IF(INDEX($A$89:$U$169,MATCH($W108,$A$89:$A$169,0),MATCH(AL$89,$A$89:$U$89,0))=INDEX(FIRE0104_working!$A$3:$Z$102,MATCH($W108,FIRE0104_working!$A$3:$A$102,0),MATCH('QA checks'!AL$89,FIRE0104_working!$A$3:$Z$3,0)),TRUE,"Error")</f>
        <v>#N/A</v>
      </c>
      <c r="AM108" s="18" t="e">
        <f>IF(INDEX($A$89:$U$169,MATCH($W108,$A$89:$A$169,0),MATCH(AM$89,$A$89:$U$89,0))=INDEX(FIRE0104_working!$A$3:$Z$102,MATCH($W108,FIRE0104_working!$A$3:$A$102,0),MATCH('QA checks'!AM$89,FIRE0104_working!$A$3:$Z$3,0)),TRUE,"Error")</f>
        <v>#N/A</v>
      </c>
      <c r="AN108" s="18" t="e">
        <f>IF(INDEX($A$89:$U$169,MATCH($W108,$A$89:$A$169,0),MATCH(AN$89,$A$89:$U$89,0))=INDEX(FIRE0104_working!$A$3:$Z$102,MATCH($W108,FIRE0104_working!$A$3:$A$102,0),MATCH('QA checks'!AN$89,FIRE0104_working!$A$3:$Z$3,0)),TRUE,"Error")</f>
        <v>#N/A</v>
      </c>
      <c r="AO108" s="18" t="e">
        <f>IF(INDEX($A$89:$U$169,MATCH($W108,$A$89:$A$169,0),MATCH(AO$89,$A$89:$U$89,0))=INDEX(FIRE0104_working!$A$3:$Z$102,MATCH($W108,FIRE0104_working!$A$3:$A$102,0),MATCH('QA checks'!AO$89,FIRE0104_working!$A$3:$Z$3,0)),TRUE,"Error")</f>
        <v>#N/A</v>
      </c>
      <c r="AP108" s="18" t="e">
        <f>IF(INDEX($A$89:$U$169,MATCH($W108,$A$89:$A$169,0),MATCH(AP$89,$A$89:$U$89,0))=INDEX(FIRE0104_working!$A$3:$Z$102,MATCH($W108,FIRE0104_working!$A$3:$A$102,0),MATCH('QA checks'!AP$89,FIRE0104_working!$A$3:$Z$3,0)),TRUE,"Error")</f>
        <v>#N/A</v>
      </c>
      <c r="AQ108" s="18" t="e">
        <f>IF(INDEX($A$89:$U$169,MATCH($W108,$A$89:$A$169,0),MATCH(AQ$89,$A$89:$U$89,0))=INDEX(FIRE0104_working!$A$3:$Z$102,MATCH($W108,FIRE0104_working!$A$3:$A$102,0),MATCH('QA checks'!AQ$89,FIRE0104_working!$A$3:$Z$3,0)),TRUE,"Error")</f>
        <v>#N/A</v>
      </c>
      <c r="AR108" s="18" t="e">
        <f>IF(INDEX($A$89:$U$169,MATCH($W108,$A$89:$A$169,0),MATCH(AR$89,$A$89:$U$89,0))=INDEX(FIRE0104_working!$A$3:$Z$102,MATCH($W108,FIRE0104_working!$A$3:$A$102,0),MATCH('QA checks'!AR$89,FIRE0104_working!$A$3:$Z$3,0)),TRUE,"Error")</f>
        <v>#N/A</v>
      </c>
    </row>
    <row r="109" spans="1:44" x14ac:dyDescent="0.2">
      <c r="A109" s="105">
        <f t="shared" ref="A109:U109" si="20">A27</f>
        <v>0</v>
      </c>
      <c r="B109" s="105">
        <f t="shared" si="20"/>
        <v>0</v>
      </c>
      <c r="C109" s="105">
        <f t="shared" si="20"/>
        <v>0</v>
      </c>
      <c r="D109" s="105">
        <f t="shared" si="20"/>
        <v>0</v>
      </c>
      <c r="E109" s="105">
        <f t="shared" si="20"/>
        <v>0</v>
      </c>
      <c r="F109" s="105">
        <f t="shared" si="20"/>
        <v>0</v>
      </c>
      <c r="G109" s="105">
        <f t="shared" si="20"/>
        <v>0</v>
      </c>
      <c r="H109" s="105">
        <f t="shared" si="20"/>
        <v>0</v>
      </c>
      <c r="I109" s="105">
        <f t="shared" si="20"/>
        <v>0</v>
      </c>
      <c r="J109" s="105">
        <f t="shared" si="20"/>
        <v>0</v>
      </c>
      <c r="K109" s="105">
        <f t="shared" si="20"/>
        <v>0</v>
      </c>
      <c r="L109" s="105">
        <f t="shared" si="20"/>
        <v>0</v>
      </c>
      <c r="M109" s="105">
        <f t="shared" si="20"/>
        <v>0</v>
      </c>
      <c r="N109" s="105">
        <f t="shared" si="20"/>
        <v>0</v>
      </c>
      <c r="O109" s="105">
        <f t="shared" si="20"/>
        <v>0</v>
      </c>
      <c r="P109" s="105">
        <f t="shared" si="20"/>
        <v>0</v>
      </c>
      <c r="Q109" s="105">
        <f t="shared" si="20"/>
        <v>0</v>
      </c>
      <c r="R109" s="105">
        <f t="shared" si="20"/>
        <v>0</v>
      </c>
      <c r="S109" s="105">
        <f t="shared" si="20"/>
        <v>0</v>
      </c>
      <c r="T109" s="105">
        <f t="shared" si="20"/>
        <v>0</v>
      </c>
      <c r="U109" s="105">
        <f t="shared" si="20"/>
        <v>0</v>
      </c>
      <c r="W109" s="18">
        <v>40</v>
      </c>
      <c r="X109" s="18" t="str">
        <f>VLOOKUP($W109,Data!$D:$G,2,FALSE)</f>
        <v>Poor maintenance</v>
      </c>
      <c r="Y109" s="18" t="e">
        <f>IF(INDEX($A$89:$U$169,MATCH($W109,$A$89:$A$169,0),MATCH(Y$89,$A$89:$U$89,0))=INDEX(FIRE0104_working!$A$3:$Z$102,MATCH($W109,FIRE0104_working!$A$3:$A$102,0),MATCH('QA checks'!Y$89,FIRE0104_working!$A$3:$Z$3,0)),TRUE,"Error")</f>
        <v>#N/A</v>
      </c>
      <c r="Z109" s="18" t="e">
        <f>IF(INDEX($A$89:$U$169,MATCH($W109,$A$89:$A$169,0),MATCH(Z$89,$A$89:$U$89,0))=INDEX(FIRE0104_working!$A$3:$Z$102,MATCH($W109,FIRE0104_working!$A$3:$A$102,0),MATCH('QA checks'!Z$89,FIRE0104_working!$A$3:$Z$3,0)),TRUE,"Error")</f>
        <v>#N/A</v>
      </c>
      <c r="AA109" s="18" t="e">
        <f>IF(INDEX($A$89:$U$169,MATCH($W109,$A$89:$A$169,0),MATCH(AA$89,$A$89:$U$89,0))=INDEX(FIRE0104_working!$A$3:$Z$102,MATCH($W109,FIRE0104_working!$A$3:$A$102,0),MATCH('QA checks'!AA$89,FIRE0104_working!$A$3:$Z$3,0)),TRUE,"Error")</f>
        <v>#N/A</v>
      </c>
      <c r="AB109" s="18" t="e">
        <f>IF(INDEX($A$89:$U$169,MATCH($W109,$A$89:$A$169,0),MATCH(AB$89,$A$89:$U$89,0))=INDEX(FIRE0104_working!$A$3:$Z$102,MATCH($W109,FIRE0104_working!$A$3:$A$102,0),MATCH('QA checks'!AB$89,FIRE0104_working!$A$3:$Z$3,0)),TRUE,"Error")</f>
        <v>#N/A</v>
      </c>
      <c r="AC109" s="18" t="e">
        <f>IF(INDEX($A$89:$U$169,MATCH($W109,$A$89:$A$169,0),MATCH(AC$89,$A$89:$U$89,0))=INDEX(FIRE0104_working!$A$3:$Z$102,MATCH($W109,FIRE0104_working!$A$3:$A$102,0),MATCH('QA checks'!AC$89,FIRE0104_working!$A$3:$Z$3,0)),TRUE,"Error")</f>
        <v>#N/A</v>
      </c>
      <c r="AD109" s="18" t="e">
        <f>IF(INDEX($A$89:$U$169,MATCH($W109,$A$89:$A$169,0),MATCH(AD$89,$A$89:$U$89,0))=INDEX(FIRE0104_working!$A$3:$Z$102,MATCH($W109,FIRE0104_working!$A$3:$A$102,0),MATCH('QA checks'!AD$89,FIRE0104_working!$A$3:$Z$3,0)),TRUE,"Error")</f>
        <v>#N/A</v>
      </c>
      <c r="AE109" s="18" t="e">
        <f>IF(INDEX($A$89:$U$169,MATCH($W109,$A$89:$A$169,0),MATCH(AE$89,$A$89:$U$89,0))=INDEX(FIRE0104_working!$A$3:$Z$102,MATCH($W109,FIRE0104_working!$A$3:$A$102,0),MATCH('QA checks'!AE$89,FIRE0104_working!$A$3:$Z$3,0)),TRUE,"Error")</f>
        <v>#N/A</v>
      </c>
      <c r="AF109" s="18" t="e">
        <f>IF(INDEX($A$89:$U$169,MATCH($W109,$A$89:$A$169,0),MATCH(AF$89,$A$89:$U$89,0))=INDEX(FIRE0104_working!$A$3:$Z$102,MATCH($W109,FIRE0104_working!$A$3:$A$102,0),MATCH('QA checks'!AF$89,FIRE0104_working!$A$3:$Z$3,0)),TRUE,"Error")</f>
        <v>#N/A</v>
      </c>
      <c r="AG109" s="18" t="e">
        <f>IF(INDEX($A$89:$U$169,MATCH($W109,$A$89:$A$169,0),MATCH(AG$89,$A$89:$U$89,0))=INDEX(FIRE0104_working!$A$3:$Z$102,MATCH($W109,FIRE0104_working!$A$3:$A$102,0),MATCH('QA checks'!AG$89,FIRE0104_working!$A$3:$Z$3,0)),TRUE,"Error")</f>
        <v>#N/A</v>
      </c>
      <c r="AH109" s="18" t="e">
        <f>IF(INDEX($A$89:$U$169,MATCH($W109,$A$89:$A$169,0),MATCH(AH$89,$A$89:$U$89,0))=INDEX(FIRE0104_working!$A$3:$Z$102,MATCH($W109,FIRE0104_working!$A$3:$A$102,0),MATCH('QA checks'!AH$89,FIRE0104_working!$A$3:$Z$3,0)),TRUE,"Error")</f>
        <v>#N/A</v>
      </c>
      <c r="AI109" s="18" t="e">
        <f>IF(INDEX($A$89:$U$169,MATCH($W109,$A$89:$A$169,0),MATCH(AI$89,$A$89:$U$89,0))=INDEX(FIRE0104_working!$A$3:$Z$102,MATCH($W109,FIRE0104_working!$A$3:$A$102,0),MATCH('QA checks'!AI$89,FIRE0104_working!$A$3:$Z$3,0)),TRUE,"Error")</f>
        <v>#N/A</v>
      </c>
      <c r="AJ109" s="18" t="e">
        <f>IF(INDEX($A$89:$U$169,MATCH($W109,$A$89:$A$169,0),MATCH(AJ$89,$A$89:$U$89,0))=INDEX(FIRE0104_working!$A$3:$Z$102,MATCH($W109,FIRE0104_working!$A$3:$A$102,0),MATCH('QA checks'!AJ$89,FIRE0104_working!$A$3:$Z$3,0)),TRUE,"Error")</f>
        <v>#N/A</v>
      </c>
      <c r="AK109" s="18" t="e">
        <f>IF(INDEX($A$89:$U$169,MATCH($W109,$A$89:$A$169,0),MATCH(AK$89,$A$89:$U$89,0))=INDEX(FIRE0104_working!$A$3:$Z$102,MATCH($W109,FIRE0104_working!$A$3:$A$102,0),MATCH('QA checks'!AK$89,FIRE0104_working!$A$3:$Z$3,0)),TRUE,"Error")</f>
        <v>#N/A</v>
      </c>
      <c r="AL109" s="18" t="e">
        <f>IF(INDEX($A$89:$U$169,MATCH($W109,$A$89:$A$169,0),MATCH(AL$89,$A$89:$U$89,0))=INDEX(FIRE0104_working!$A$3:$Z$102,MATCH($W109,FIRE0104_working!$A$3:$A$102,0),MATCH('QA checks'!AL$89,FIRE0104_working!$A$3:$Z$3,0)),TRUE,"Error")</f>
        <v>#N/A</v>
      </c>
      <c r="AM109" s="18" t="e">
        <f>IF(INDEX($A$89:$U$169,MATCH($W109,$A$89:$A$169,0),MATCH(AM$89,$A$89:$U$89,0))=INDEX(FIRE0104_working!$A$3:$Z$102,MATCH($W109,FIRE0104_working!$A$3:$A$102,0),MATCH('QA checks'!AM$89,FIRE0104_working!$A$3:$Z$3,0)),TRUE,"Error")</f>
        <v>#N/A</v>
      </c>
      <c r="AN109" s="18" t="e">
        <f>IF(INDEX($A$89:$U$169,MATCH($W109,$A$89:$A$169,0),MATCH(AN$89,$A$89:$U$89,0))=INDEX(FIRE0104_working!$A$3:$Z$102,MATCH($W109,FIRE0104_working!$A$3:$A$102,0),MATCH('QA checks'!AN$89,FIRE0104_working!$A$3:$Z$3,0)),TRUE,"Error")</f>
        <v>#N/A</v>
      </c>
      <c r="AO109" s="18" t="e">
        <f>IF(INDEX($A$89:$U$169,MATCH($W109,$A$89:$A$169,0),MATCH(AO$89,$A$89:$U$89,0))=INDEX(FIRE0104_working!$A$3:$Z$102,MATCH($W109,FIRE0104_working!$A$3:$A$102,0),MATCH('QA checks'!AO$89,FIRE0104_working!$A$3:$Z$3,0)),TRUE,"Error")</f>
        <v>#N/A</v>
      </c>
      <c r="AP109" s="18" t="e">
        <f>IF(INDEX($A$89:$U$169,MATCH($W109,$A$89:$A$169,0),MATCH(AP$89,$A$89:$U$89,0))=INDEX(FIRE0104_working!$A$3:$Z$102,MATCH($W109,FIRE0104_working!$A$3:$A$102,0),MATCH('QA checks'!AP$89,FIRE0104_working!$A$3:$Z$3,0)),TRUE,"Error")</f>
        <v>#N/A</v>
      </c>
      <c r="AQ109" s="18" t="e">
        <f>IF(INDEX($A$89:$U$169,MATCH($W109,$A$89:$A$169,0),MATCH(AQ$89,$A$89:$U$89,0))=INDEX(FIRE0104_working!$A$3:$Z$102,MATCH($W109,FIRE0104_working!$A$3:$A$102,0),MATCH('QA checks'!AQ$89,FIRE0104_working!$A$3:$Z$3,0)),TRUE,"Error")</f>
        <v>#N/A</v>
      </c>
      <c r="AR109" s="18" t="e">
        <f>IF(INDEX($A$89:$U$169,MATCH($W109,$A$89:$A$169,0),MATCH(AR$89,$A$89:$U$89,0))=INDEX(FIRE0104_working!$A$3:$Z$102,MATCH($W109,FIRE0104_working!$A$3:$A$102,0),MATCH('QA checks'!AR$89,FIRE0104_working!$A$3:$Z$3,0)),TRUE,"Error")</f>
        <v>#N/A</v>
      </c>
    </row>
    <row r="110" spans="1:44" x14ac:dyDescent="0.2">
      <c r="A110" s="105">
        <f t="shared" ref="A110:U110" si="21">A28</f>
        <v>0</v>
      </c>
      <c r="B110" s="105">
        <f t="shared" si="21"/>
        <v>0</v>
      </c>
      <c r="C110" s="105">
        <f t="shared" si="21"/>
        <v>0</v>
      </c>
      <c r="D110" s="105">
        <f t="shared" si="21"/>
        <v>0</v>
      </c>
      <c r="E110" s="105">
        <f t="shared" si="21"/>
        <v>0</v>
      </c>
      <c r="F110" s="105">
        <f t="shared" si="21"/>
        <v>0</v>
      </c>
      <c r="G110" s="105">
        <f t="shared" si="21"/>
        <v>0</v>
      </c>
      <c r="H110" s="105">
        <f t="shared" si="21"/>
        <v>0</v>
      </c>
      <c r="I110" s="105">
        <f t="shared" si="21"/>
        <v>0</v>
      </c>
      <c r="J110" s="105">
        <f t="shared" si="21"/>
        <v>0</v>
      </c>
      <c r="K110" s="105">
        <f t="shared" si="21"/>
        <v>0</v>
      </c>
      <c r="L110" s="105">
        <f t="shared" si="21"/>
        <v>0</v>
      </c>
      <c r="M110" s="105">
        <f t="shared" si="21"/>
        <v>0</v>
      </c>
      <c r="N110" s="105">
        <f t="shared" si="21"/>
        <v>0</v>
      </c>
      <c r="O110" s="105">
        <f t="shared" si="21"/>
        <v>0</v>
      </c>
      <c r="P110" s="105">
        <f t="shared" si="21"/>
        <v>0</v>
      </c>
      <c r="Q110" s="105">
        <f t="shared" si="21"/>
        <v>0</v>
      </c>
      <c r="R110" s="105">
        <f t="shared" si="21"/>
        <v>0</v>
      </c>
      <c r="S110" s="105">
        <f t="shared" si="21"/>
        <v>0</v>
      </c>
      <c r="T110" s="105">
        <f t="shared" si="21"/>
        <v>0</v>
      </c>
      <c r="U110" s="105">
        <f t="shared" si="21"/>
        <v>0</v>
      </c>
      <c r="W110" s="18">
        <v>41</v>
      </c>
      <c r="X110" s="18" t="str">
        <f>VLOOKUP($W110,Data!$D:$G,2,FALSE)</f>
        <v>Faulty</v>
      </c>
      <c r="Y110" s="18" t="e">
        <f>IF(INDEX($A$89:$U$169,MATCH($W110,$A$89:$A$169,0),MATCH(Y$89,$A$89:$U$89,0))=INDEX(FIRE0104_working!$A$3:$Z$102,MATCH($W110,FIRE0104_working!$A$3:$A$102,0),MATCH('QA checks'!Y$89,FIRE0104_working!$A$3:$Z$3,0)),TRUE,"Error")</f>
        <v>#N/A</v>
      </c>
      <c r="Z110" s="18" t="e">
        <f>IF(INDEX($A$89:$U$169,MATCH($W110,$A$89:$A$169,0),MATCH(Z$89,$A$89:$U$89,0))=INDEX(FIRE0104_working!$A$3:$Z$102,MATCH($W110,FIRE0104_working!$A$3:$A$102,0),MATCH('QA checks'!Z$89,FIRE0104_working!$A$3:$Z$3,0)),TRUE,"Error")</f>
        <v>#N/A</v>
      </c>
      <c r="AA110" s="18" t="e">
        <f>IF(INDEX($A$89:$U$169,MATCH($W110,$A$89:$A$169,0),MATCH(AA$89,$A$89:$U$89,0))=INDEX(FIRE0104_working!$A$3:$Z$102,MATCH($W110,FIRE0104_working!$A$3:$A$102,0),MATCH('QA checks'!AA$89,FIRE0104_working!$A$3:$Z$3,0)),TRUE,"Error")</f>
        <v>#N/A</v>
      </c>
      <c r="AB110" s="18" t="e">
        <f>IF(INDEX($A$89:$U$169,MATCH($W110,$A$89:$A$169,0),MATCH(AB$89,$A$89:$U$89,0))=INDEX(FIRE0104_working!$A$3:$Z$102,MATCH($W110,FIRE0104_working!$A$3:$A$102,0),MATCH('QA checks'!AB$89,FIRE0104_working!$A$3:$Z$3,0)),TRUE,"Error")</f>
        <v>#N/A</v>
      </c>
      <c r="AC110" s="18" t="e">
        <f>IF(INDEX($A$89:$U$169,MATCH($W110,$A$89:$A$169,0),MATCH(AC$89,$A$89:$U$89,0))=INDEX(FIRE0104_working!$A$3:$Z$102,MATCH($W110,FIRE0104_working!$A$3:$A$102,0),MATCH('QA checks'!AC$89,FIRE0104_working!$A$3:$Z$3,0)),TRUE,"Error")</f>
        <v>#N/A</v>
      </c>
      <c r="AD110" s="18" t="e">
        <f>IF(INDEX($A$89:$U$169,MATCH($W110,$A$89:$A$169,0),MATCH(AD$89,$A$89:$U$89,0))=INDEX(FIRE0104_working!$A$3:$Z$102,MATCH($W110,FIRE0104_working!$A$3:$A$102,0),MATCH('QA checks'!AD$89,FIRE0104_working!$A$3:$Z$3,0)),TRUE,"Error")</f>
        <v>#N/A</v>
      </c>
      <c r="AE110" s="18" t="e">
        <f>IF(INDEX($A$89:$U$169,MATCH($W110,$A$89:$A$169,0),MATCH(AE$89,$A$89:$U$89,0))=INDEX(FIRE0104_working!$A$3:$Z$102,MATCH($W110,FIRE0104_working!$A$3:$A$102,0),MATCH('QA checks'!AE$89,FIRE0104_working!$A$3:$Z$3,0)),TRUE,"Error")</f>
        <v>#N/A</v>
      </c>
      <c r="AF110" s="18" t="e">
        <f>IF(INDEX($A$89:$U$169,MATCH($W110,$A$89:$A$169,0),MATCH(AF$89,$A$89:$U$89,0))=INDEX(FIRE0104_working!$A$3:$Z$102,MATCH($W110,FIRE0104_working!$A$3:$A$102,0),MATCH('QA checks'!AF$89,FIRE0104_working!$A$3:$Z$3,0)),TRUE,"Error")</f>
        <v>#N/A</v>
      </c>
      <c r="AG110" s="18" t="e">
        <f>IF(INDEX($A$89:$U$169,MATCH($W110,$A$89:$A$169,0),MATCH(AG$89,$A$89:$U$89,0))=INDEX(FIRE0104_working!$A$3:$Z$102,MATCH($W110,FIRE0104_working!$A$3:$A$102,0),MATCH('QA checks'!AG$89,FIRE0104_working!$A$3:$Z$3,0)),TRUE,"Error")</f>
        <v>#N/A</v>
      </c>
      <c r="AH110" s="18" t="e">
        <f>IF(INDEX($A$89:$U$169,MATCH($W110,$A$89:$A$169,0),MATCH(AH$89,$A$89:$U$89,0))=INDEX(FIRE0104_working!$A$3:$Z$102,MATCH($W110,FIRE0104_working!$A$3:$A$102,0),MATCH('QA checks'!AH$89,FIRE0104_working!$A$3:$Z$3,0)),TRUE,"Error")</f>
        <v>#N/A</v>
      </c>
      <c r="AI110" s="18" t="e">
        <f>IF(INDEX($A$89:$U$169,MATCH($W110,$A$89:$A$169,0),MATCH(AI$89,$A$89:$U$89,0))=INDEX(FIRE0104_working!$A$3:$Z$102,MATCH($W110,FIRE0104_working!$A$3:$A$102,0),MATCH('QA checks'!AI$89,FIRE0104_working!$A$3:$Z$3,0)),TRUE,"Error")</f>
        <v>#N/A</v>
      </c>
      <c r="AJ110" s="18" t="e">
        <f>IF(INDEX($A$89:$U$169,MATCH($W110,$A$89:$A$169,0),MATCH(AJ$89,$A$89:$U$89,0))=INDEX(FIRE0104_working!$A$3:$Z$102,MATCH($W110,FIRE0104_working!$A$3:$A$102,0),MATCH('QA checks'!AJ$89,FIRE0104_working!$A$3:$Z$3,0)),TRUE,"Error")</f>
        <v>#N/A</v>
      </c>
      <c r="AK110" s="18" t="e">
        <f>IF(INDEX($A$89:$U$169,MATCH($W110,$A$89:$A$169,0),MATCH(AK$89,$A$89:$U$89,0))=INDEX(FIRE0104_working!$A$3:$Z$102,MATCH($W110,FIRE0104_working!$A$3:$A$102,0),MATCH('QA checks'!AK$89,FIRE0104_working!$A$3:$Z$3,0)),TRUE,"Error")</f>
        <v>#N/A</v>
      </c>
      <c r="AL110" s="18" t="e">
        <f>IF(INDEX($A$89:$U$169,MATCH($W110,$A$89:$A$169,0),MATCH(AL$89,$A$89:$U$89,0))=INDEX(FIRE0104_working!$A$3:$Z$102,MATCH($W110,FIRE0104_working!$A$3:$A$102,0),MATCH('QA checks'!AL$89,FIRE0104_working!$A$3:$Z$3,0)),TRUE,"Error")</f>
        <v>#N/A</v>
      </c>
      <c r="AM110" s="18" t="e">
        <f>IF(INDEX($A$89:$U$169,MATCH($W110,$A$89:$A$169,0),MATCH(AM$89,$A$89:$U$89,0))=INDEX(FIRE0104_working!$A$3:$Z$102,MATCH($W110,FIRE0104_working!$A$3:$A$102,0),MATCH('QA checks'!AM$89,FIRE0104_working!$A$3:$Z$3,0)),TRUE,"Error")</f>
        <v>#N/A</v>
      </c>
      <c r="AN110" s="18" t="e">
        <f>IF(INDEX($A$89:$U$169,MATCH($W110,$A$89:$A$169,0),MATCH(AN$89,$A$89:$U$89,0))=INDEX(FIRE0104_working!$A$3:$Z$102,MATCH($W110,FIRE0104_working!$A$3:$A$102,0),MATCH('QA checks'!AN$89,FIRE0104_working!$A$3:$Z$3,0)),TRUE,"Error")</f>
        <v>#N/A</v>
      </c>
      <c r="AO110" s="18" t="e">
        <f>IF(INDEX($A$89:$U$169,MATCH($W110,$A$89:$A$169,0),MATCH(AO$89,$A$89:$U$89,0))=INDEX(FIRE0104_working!$A$3:$Z$102,MATCH($W110,FIRE0104_working!$A$3:$A$102,0),MATCH('QA checks'!AO$89,FIRE0104_working!$A$3:$Z$3,0)),TRUE,"Error")</f>
        <v>#N/A</v>
      </c>
      <c r="AP110" s="18" t="e">
        <f>IF(INDEX($A$89:$U$169,MATCH($W110,$A$89:$A$169,0),MATCH(AP$89,$A$89:$U$89,0))=INDEX(FIRE0104_working!$A$3:$Z$102,MATCH($W110,FIRE0104_working!$A$3:$A$102,0),MATCH('QA checks'!AP$89,FIRE0104_working!$A$3:$Z$3,0)),TRUE,"Error")</f>
        <v>#N/A</v>
      </c>
      <c r="AQ110" s="18" t="e">
        <f>IF(INDEX($A$89:$U$169,MATCH($W110,$A$89:$A$169,0),MATCH(AQ$89,$A$89:$U$89,0))=INDEX(FIRE0104_working!$A$3:$Z$102,MATCH($W110,FIRE0104_working!$A$3:$A$102,0),MATCH('QA checks'!AQ$89,FIRE0104_working!$A$3:$Z$3,0)),TRUE,"Error")</f>
        <v>#N/A</v>
      </c>
      <c r="AR110" s="18" t="e">
        <f>IF(INDEX($A$89:$U$169,MATCH($W110,$A$89:$A$169,0),MATCH(AR$89,$A$89:$U$89,0))=INDEX(FIRE0104_working!$A$3:$Z$102,MATCH($W110,FIRE0104_working!$A$3:$A$102,0),MATCH('QA checks'!AR$89,FIRE0104_working!$A$3:$Z$3,0)),TRUE,"Error")</f>
        <v>#N/A</v>
      </c>
    </row>
    <row r="111" spans="1:44" x14ac:dyDescent="0.2">
      <c r="A111" s="105">
        <f t="shared" ref="A111:U111" si="22">A29</f>
        <v>0</v>
      </c>
      <c r="B111" s="105">
        <f t="shared" si="22"/>
        <v>0</v>
      </c>
      <c r="C111" s="105">
        <f t="shared" si="22"/>
        <v>0</v>
      </c>
      <c r="D111" s="105">
        <f t="shared" si="22"/>
        <v>0</v>
      </c>
      <c r="E111" s="105">
        <f t="shared" si="22"/>
        <v>0</v>
      </c>
      <c r="F111" s="105">
        <f t="shared" si="22"/>
        <v>0</v>
      </c>
      <c r="G111" s="105">
        <f t="shared" si="22"/>
        <v>0</v>
      </c>
      <c r="H111" s="105">
        <f t="shared" si="22"/>
        <v>0</v>
      </c>
      <c r="I111" s="105">
        <f t="shared" si="22"/>
        <v>0</v>
      </c>
      <c r="J111" s="105">
        <f t="shared" si="22"/>
        <v>0</v>
      </c>
      <c r="K111" s="105">
        <f t="shared" si="22"/>
        <v>0</v>
      </c>
      <c r="L111" s="105">
        <f t="shared" si="22"/>
        <v>0</v>
      </c>
      <c r="M111" s="105">
        <f t="shared" si="22"/>
        <v>0</v>
      </c>
      <c r="N111" s="105">
        <f t="shared" si="22"/>
        <v>0</v>
      </c>
      <c r="O111" s="105">
        <f t="shared" si="22"/>
        <v>0</v>
      </c>
      <c r="P111" s="105">
        <f t="shared" si="22"/>
        <v>0</v>
      </c>
      <c r="Q111" s="105">
        <f t="shared" si="22"/>
        <v>0</v>
      </c>
      <c r="R111" s="105">
        <f t="shared" si="22"/>
        <v>0</v>
      </c>
      <c r="S111" s="105">
        <f t="shared" si="22"/>
        <v>0</v>
      </c>
      <c r="T111" s="105">
        <f t="shared" si="22"/>
        <v>0</v>
      </c>
      <c r="U111" s="105">
        <f t="shared" si="22"/>
        <v>0</v>
      </c>
      <c r="W111" s="18">
        <v>42</v>
      </c>
      <c r="X111" s="18" t="str">
        <f>VLOOKUP($W111,Data!$D:$G,2,FALSE)</f>
        <v>Damaged</v>
      </c>
      <c r="Y111" s="18" t="e">
        <f>IF(INDEX($A$89:$U$169,MATCH($W111,$A$89:$A$169,0),MATCH(Y$89,$A$89:$U$89,0))=INDEX(FIRE0104_working!$A$3:$Z$102,MATCH($W111,FIRE0104_working!$A$3:$A$102,0),MATCH('QA checks'!Y$89,FIRE0104_working!$A$3:$Z$3,0)),TRUE,"Error")</f>
        <v>#N/A</v>
      </c>
      <c r="Z111" s="18" t="e">
        <f>IF(INDEX($A$89:$U$169,MATCH($W111,$A$89:$A$169,0),MATCH(Z$89,$A$89:$U$89,0))=INDEX(FIRE0104_working!$A$3:$Z$102,MATCH($W111,FIRE0104_working!$A$3:$A$102,0),MATCH('QA checks'!Z$89,FIRE0104_working!$A$3:$Z$3,0)),TRUE,"Error")</f>
        <v>#N/A</v>
      </c>
      <c r="AA111" s="18" t="e">
        <f>IF(INDEX($A$89:$U$169,MATCH($W111,$A$89:$A$169,0),MATCH(AA$89,$A$89:$U$89,0))=INDEX(FIRE0104_working!$A$3:$Z$102,MATCH($W111,FIRE0104_working!$A$3:$A$102,0),MATCH('QA checks'!AA$89,FIRE0104_working!$A$3:$Z$3,0)),TRUE,"Error")</f>
        <v>#N/A</v>
      </c>
      <c r="AB111" s="18" t="e">
        <f>IF(INDEX($A$89:$U$169,MATCH($W111,$A$89:$A$169,0),MATCH(AB$89,$A$89:$U$89,0))=INDEX(FIRE0104_working!$A$3:$Z$102,MATCH($W111,FIRE0104_working!$A$3:$A$102,0),MATCH('QA checks'!AB$89,FIRE0104_working!$A$3:$Z$3,0)),TRUE,"Error")</f>
        <v>#N/A</v>
      </c>
      <c r="AC111" s="18" t="e">
        <f>IF(INDEX($A$89:$U$169,MATCH($W111,$A$89:$A$169,0),MATCH(AC$89,$A$89:$U$89,0))=INDEX(FIRE0104_working!$A$3:$Z$102,MATCH($W111,FIRE0104_working!$A$3:$A$102,0),MATCH('QA checks'!AC$89,FIRE0104_working!$A$3:$Z$3,0)),TRUE,"Error")</f>
        <v>#N/A</v>
      </c>
      <c r="AD111" s="18" t="e">
        <f>IF(INDEX($A$89:$U$169,MATCH($W111,$A$89:$A$169,0),MATCH(AD$89,$A$89:$U$89,0))=INDEX(FIRE0104_working!$A$3:$Z$102,MATCH($W111,FIRE0104_working!$A$3:$A$102,0),MATCH('QA checks'!AD$89,FIRE0104_working!$A$3:$Z$3,0)),TRUE,"Error")</f>
        <v>#N/A</v>
      </c>
      <c r="AE111" s="18" t="e">
        <f>IF(INDEX($A$89:$U$169,MATCH($W111,$A$89:$A$169,0),MATCH(AE$89,$A$89:$U$89,0))=INDEX(FIRE0104_working!$A$3:$Z$102,MATCH($W111,FIRE0104_working!$A$3:$A$102,0),MATCH('QA checks'!AE$89,FIRE0104_working!$A$3:$Z$3,0)),TRUE,"Error")</f>
        <v>#N/A</v>
      </c>
      <c r="AF111" s="18" t="e">
        <f>IF(INDEX($A$89:$U$169,MATCH($W111,$A$89:$A$169,0),MATCH(AF$89,$A$89:$U$89,0))=INDEX(FIRE0104_working!$A$3:$Z$102,MATCH($W111,FIRE0104_working!$A$3:$A$102,0),MATCH('QA checks'!AF$89,FIRE0104_working!$A$3:$Z$3,0)),TRUE,"Error")</f>
        <v>#N/A</v>
      </c>
      <c r="AG111" s="18" t="e">
        <f>IF(INDEX($A$89:$U$169,MATCH($W111,$A$89:$A$169,0),MATCH(AG$89,$A$89:$U$89,0))=INDEX(FIRE0104_working!$A$3:$Z$102,MATCH($W111,FIRE0104_working!$A$3:$A$102,0),MATCH('QA checks'!AG$89,FIRE0104_working!$A$3:$Z$3,0)),TRUE,"Error")</f>
        <v>#N/A</v>
      </c>
      <c r="AH111" s="18" t="e">
        <f>IF(INDEX($A$89:$U$169,MATCH($W111,$A$89:$A$169,0),MATCH(AH$89,$A$89:$U$89,0))=INDEX(FIRE0104_working!$A$3:$Z$102,MATCH($W111,FIRE0104_working!$A$3:$A$102,0),MATCH('QA checks'!AH$89,FIRE0104_working!$A$3:$Z$3,0)),TRUE,"Error")</f>
        <v>#N/A</v>
      </c>
      <c r="AI111" s="18" t="e">
        <f>IF(INDEX($A$89:$U$169,MATCH($W111,$A$89:$A$169,0),MATCH(AI$89,$A$89:$U$89,0))=INDEX(FIRE0104_working!$A$3:$Z$102,MATCH($W111,FIRE0104_working!$A$3:$A$102,0),MATCH('QA checks'!AI$89,FIRE0104_working!$A$3:$Z$3,0)),TRUE,"Error")</f>
        <v>#N/A</v>
      </c>
      <c r="AJ111" s="18" t="e">
        <f>IF(INDEX($A$89:$U$169,MATCH($W111,$A$89:$A$169,0),MATCH(AJ$89,$A$89:$U$89,0))=INDEX(FIRE0104_working!$A$3:$Z$102,MATCH($W111,FIRE0104_working!$A$3:$A$102,0),MATCH('QA checks'!AJ$89,FIRE0104_working!$A$3:$Z$3,0)),TRUE,"Error")</f>
        <v>#N/A</v>
      </c>
      <c r="AK111" s="18" t="e">
        <f>IF(INDEX($A$89:$U$169,MATCH($W111,$A$89:$A$169,0),MATCH(AK$89,$A$89:$U$89,0))=INDEX(FIRE0104_working!$A$3:$Z$102,MATCH($W111,FIRE0104_working!$A$3:$A$102,0),MATCH('QA checks'!AK$89,FIRE0104_working!$A$3:$Z$3,0)),TRUE,"Error")</f>
        <v>#N/A</v>
      </c>
      <c r="AL111" s="18" t="e">
        <f>IF(INDEX($A$89:$U$169,MATCH($W111,$A$89:$A$169,0),MATCH(AL$89,$A$89:$U$89,0))=INDEX(FIRE0104_working!$A$3:$Z$102,MATCH($W111,FIRE0104_working!$A$3:$A$102,0),MATCH('QA checks'!AL$89,FIRE0104_working!$A$3:$Z$3,0)),TRUE,"Error")</f>
        <v>#N/A</v>
      </c>
      <c r="AM111" s="18" t="e">
        <f>IF(INDEX($A$89:$U$169,MATCH($W111,$A$89:$A$169,0),MATCH(AM$89,$A$89:$U$89,0))=INDEX(FIRE0104_working!$A$3:$Z$102,MATCH($W111,FIRE0104_working!$A$3:$A$102,0),MATCH('QA checks'!AM$89,FIRE0104_working!$A$3:$Z$3,0)),TRUE,"Error")</f>
        <v>#N/A</v>
      </c>
      <c r="AN111" s="18" t="e">
        <f>IF(INDEX($A$89:$U$169,MATCH($W111,$A$89:$A$169,0),MATCH(AN$89,$A$89:$U$89,0))=INDEX(FIRE0104_working!$A$3:$Z$102,MATCH($W111,FIRE0104_working!$A$3:$A$102,0),MATCH('QA checks'!AN$89,FIRE0104_working!$A$3:$Z$3,0)),TRUE,"Error")</f>
        <v>#N/A</v>
      </c>
      <c r="AO111" s="18" t="e">
        <f>IF(INDEX($A$89:$U$169,MATCH($W111,$A$89:$A$169,0),MATCH(AO$89,$A$89:$U$89,0))=INDEX(FIRE0104_working!$A$3:$Z$102,MATCH($W111,FIRE0104_working!$A$3:$A$102,0),MATCH('QA checks'!AO$89,FIRE0104_working!$A$3:$Z$3,0)),TRUE,"Error")</f>
        <v>#N/A</v>
      </c>
      <c r="AP111" s="18" t="e">
        <f>IF(INDEX($A$89:$U$169,MATCH($W111,$A$89:$A$169,0),MATCH(AP$89,$A$89:$U$89,0))=INDEX(FIRE0104_working!$A$3:$Z$102,MATCH($W111,FIRE0104_working!$A$3:$A$102,0),MATCH('QA checks'!AP$89,FIRE0104_working!$A$3:$Z$3,0)),TRUE,"Error")</f>
        <v>#N/A</v>
      </c>
      <c r="AQ111" s="18" t="e">
        <f>IF(INDEX($A$89:$U$169,MATCH($W111,$A$89:$A$169,0),MATCH(AQ$89,$A$89:$U$89,0))=INDEX(FIRE0104_working!$A$3:$Z$102,MATCH($W111,FIRE0104_working!$A$3:$A$102,0),MATCH('QA checks'!AQ$89,FIRE0104_working!$A$3:$Z$3,0)),TRUE,"Error")</f>
        <v>#N/A</v>
      </c>
      <c r="AR111" s="18" t="e">
        <f>IF(INDEX($A$89:$U$169,MATCH($W111,$A$89:$A$169,0),MATCH(AR$89,$A$89:$U$89,0))=INDEX(FIRE0104_working!$A$3:$Z$102,MATCH($W111,FIRE0104_working!$A$3:$A$102,0),MATCH('QA checks'!AR$89,FIRE0104_working!$A$3:$Z$3,0)),TRUE,"Error")</f>
        <v>#N/A</v>
      </c>
    </row>
    <row r="112" spans="1:44" x14ac:dyDescent="0.2">
      <c r="A112" s="105">
        <f t="shared" ref="A112:U112" si="23">A30</f>
        <v>0</v>
      </c>
      <c r="B112" s="105">
        <f t="shared" si="23"/>
        <v>0</v>
      </c>
      <c r="C112" s="105">
        <f t="shared" si="23"/>
        <v>0</v>
      </c>
      <c r="D112" s="105">
        <f t="shared" si="23"/>
        <v>0</v>
      </c>
      <c r="E112" s="105">
        <f t="shared" si="23"/>
        <v>0</v>
      </c>
      <c r="F112" s="105">
        <f t="shared" si="23"/>
        <v>0</v>
      </c>
      <c r="G112" s="105">
        <f t="shared" si="23"/>
        <v>0</v>
      </c>
      <c r="H112" s="105">
        <f t="shared" si="23"/>
        <v>0</v>
      </c>
      <c r="I112" s="105">
        <f t="shared" si="23"/>
        <v>0</v>
      </c>
      <c r="J112" s="105">
        <f t="shared" si="23"/>
        <v>0</v>
      </c>
      <c r="K112" s="105">
        <f t="shared" si="23"/>
        <v>0</v>
      </c>
      <c r="L112" s="105">
        <f t="shared" si="23"/>
        <v>0</v>
      </c>
      <c r="M112" s="105">
        <f t="shared" si="23"/>
        <v>0</v>
      </c>
      <c r="N112" s="105">
        <f t="shared" si="23"/>
        <v>0</v>
      </c>
      <c r="O112" s="105">
        <f t="shared" si="23"/>
        <v>0</v>
      </c>
      <c r="P112" s="105">
        <f t="shared" si="23"/>
        <v>0</v>
      </c>
      <c r="Q112" s="105">
        <f t="shared" si="23"/>
        <v>0</v>
      </c>
      <c r="R112" s="105">
        <f t="shared" si="23"/>
        <v>0</v>
      </c>
      <c r="S112" s="105">
        <f t="shared" si="23"/>
        <v>0</v>
      </c>
      <c r="T112" s="105">
        <f t="shared" si="23"/>
        <v>0</v>
      </c>
      <c r="U112" s="105">
        <f t="shared" si="23"/>
        <v>0</v>
      </c>
      <c r="W112" s="18">
        <v>43</v>
      </c>
      <c r="X112" s="18" t="str">
        <f>VLOOKUP($W112,Data!$D:$G,2,FALSE)</f>
        <v>Incorrect positioning</v>
      </c>
      <c r="Y112" s="18" t="e">
        <f>IF(INDEX($A$89:$U$169,MATCH($W112,$A$89:$A$169,0),MATCH(Y$89,$A$89:$U$89,0))=INDEX(FIRE0104_working!$A$3:$Z$102,MATCH($W112,FIRE0104_working!$A$3:$A$102,0),MATCH('QA checks'!Y$89,FIRE0104_working!$A$3:$Z$3,0)),TRUE,"Error")</f>
        <v>#N/A</v>
      </c>
      <c r="Z112" s="18" t="e">
        <f>IF(INDEX($A$89:$U$169,MATCH($W112,$A$89:$A$169,0),MATCH(Z$89,$A$89:$U$89,0))=INDEX(FIRE0104_working!$A$3:$Z$102,MATCH($W112,FIRE0104_working!$A$3:$A$102,0),MATCH('QA checks'!Z$89,FIRE0104_working!$A$3:$Z$3,0)),TRUE,"Error")</f>
        <v>#N/A</v>
      </c>
      <c r="AA112" s="18" t="e">
        <f>IF(INDEX($A$89:$U$169,MATCH($W112,$A$89:$A$169,0),MATCH(AA$89,$A$89:$U$89,0))=INDEX(FIRE0104_working!$A$3:$Z$102,MATCH($W112,FIRE0104_working!$A$3:$A$102,0),MATCH('QA checks'!AA$89,FIRE0104_working!$A$3:$Z$3,0)),TRUE,"Error")</f>
        <v>#N/A</v>
      </c>
      <c r="AB112" s="18" t="e">
        <f>IF(INDEX($A$89:$U$169,MATCH($W112,$A$89:$A$169,0),MATCH(AB$89,$A$89:$U$89,0))=INDEX(FIRE0104_working!$A$3:$Z$102,MATCH($W112,FIRE0104_working!$A$3:$A$102,0),MATCH('QA checks'!AB$89,FIRE0104_working!$A$3:$Z$3,0)),TRUE,"Error")</f>
        <v>#N/A</v>
      </c>
      <c r="AC112" s="18" t="e">
        <f>IF(INDEX($A$89:$U$169,MATCH($W112,$A$89:$A$169,0),MATCH(AC$89,$A$89:$U$89,0))=INDEX(FIRE0104_working!$A$3:$Z$102,MATCH($W112,FIRE0104_working!$A$3:$A$102,0),MATCH('QA checks'!AC$89,FIRE0104_working!$A$3:$Z$3,0)),TRUE,"Error")</f>
        <v>#N/A</v>
      </c>
      <c r="AD112" s="18" t="e">
        <f>IF(INDEX($A$89:$U$169,MATCH($W112,$A$89:$A$169,0),MATCH(AD$89,$A$89:$U$89,0))=INDEX(FIRE0104_working!$A$3:$Z$102,MATCH($W112,FIRE0104_working!$A$3:$A$102,0),MATCH('QA checks'!AD$89,FIRE0104_working!$A$3:$Z$3,0)),TRUE,"Error")</f>
        <v>#N/A</v>
      </c>
      <c r="AE112" s="18" t="e">
        <f>IF(INDEX($A$89:$U$169,MATCH($W112,$A$89:$A$169,0),MATCH(AE$89,$A$89:$U$89,0))=INDEX(FIRE0104_working!$A$3:$Z$102,MATCH($W112,FIRE0104_working!$A$3:$A$102,0),MATCH('QA checks'!AE$89,FIRE0104_working!$A$3:$Z$3,0)),TRUE,"Error")</f>
        <v>#N/A</v>
      </c>
      <c r="AF112" s="18" t="e">
        <f>IF(INDEX($A$89:$U$169,MATCH($W112,$A$89:$A$169,0),MATCH(AF$89,$A$89:$U$89,0))=INDEX(FIRE0104_working!$A$3:$Z$102,MATCH($W112,FIRE0104_working!$A$3:$A$102,0),MATCH('QA checks'!AF$89,FIRE0104_working!$A$3:$Z$3,0)),TRUE,"Error")</f>
        <v>#N/A</v>
      </c>
      <c r="AG112" s="18" t="e">
        <f>IF(INDEX($A$89:$U$169,MATCH($W112,$A$89:$A$169,0),MATCH(AG$89,$A$89:$U$89,0))=INDEX(FIRE0104_working!$A$3:$Z$102,MATCH($W112,FIRE0104_working!$A$3:$A$102,0),MATCH('QA checks'!AG$89,FIRE0104_working!$A$3:$Z$3,0)),TRUE,"Error")</f>
        <v>#N/A</v>
      </c>
      <c r="AH112" s="18" t="e">
        <f>IF(INDEX($A$89:$U$169,MATCH($W112,$A$89:$A$169,0),MATCH(AH$89,$A$89:$U$89,0))=INDEX(FIRE0104_working!$A$3:$Z$102,MATCH($W112,FIRE0104_working!$A$3:$A$102,0),MATCH('QA checks'!AH$89,FIRE0104_working!$A$3:$Z$3,0)),TRUE,"Error")</f>
        <v>#N/A</v>
      </c>
      <c r="AI112" s="18" t="e">
        <f>IF(INDEX($A$89:$U$169,MATCH($W112,$A$89:$A$169,0),MATCH(AI$89,$A$89:$U$89,0))=INDEX(FIRE0104_working!$A$3:$Z$102,MATCH($W112,FIRE0104_working!$A$3:$A$102,0),MATCH('QA checks'!AI$89,FIRE0104_working!$A$3:$Z$3,0)),TRUE,"Error")</f>
        <v>#N/A</v>
      </c>
      <c r="AJ112" s="18" t="e">
        <f>IF(INDEX($A$89:$U$169,MATCH($W112,$A$89:$A$169,0),MATCH(AJ$89,$A$89:$U$89,0))=INDEX(FIRE0104_working!$A$3:$Z$102,MATCH($W112,FIRE0104_working!$A$3:$A$102,0),MATCH('QA checks'!AJ$89,FIRE0104_working!$A$3:$Z$3,0)),TRUE,"Error")</f>
        <v>#N/A</v>
      </c>
      <c r="AK112" s="18" t="e">
        <f>IF(INDEX($A$89:$U$169,MATCH($W112,$A$89:$A$169,0),MATCH(AK$89,$A$89:$U$89,0))=INDEX(FIRE0104_working!$A$3:$Z$102,MATCH($W112,FIRE0104_working!$A$3:$A$102,0),MATCH('QA checks'!AK$89,FIRE0104_working!$A$3:$Z$3,0)),TRUE,"Error")</f>
        <v>#N/A</v>
      </c>
      <c r="AL112" s="18" t="e">
        <f>IF(INDEX($A$89:$U$169,MATCH($W112,$A$89:$A$169,0),MATCH(AL$89,$A$89:$U$89,0))=INDEX(FIRE0104_working!$A$3:$Z$102,MATCH($W112,FIRE0104_working!$A$3:$A$102,0),MATCH('QA checks'!AL$89,FIRE0104_working!$A$3:$Z$3,0)),TRUE,"Error")</f>
        <v>#N/A</v>
      </c>
      <c r="AM112" s="18" t="e">
        <f>IF(INDEX($A$89:$U$169,MATCH($W112,$A$89:$A$169,0),MATCH(AM$89,$A$89:$U$89,0))=INDEX(FIRE0104_working!$A$3:$Z$102,MATCH($W112,FIRE0104_working!$A$3:$A$102,0),MATCH('QA checks'!AM$89,FIRE0104_working!$A$3:$Z$3,0)),TRUE,"Error")</f>
        <v>#N/A</v>
      </c>
      <c r="AN112" s="18" t="e">
        <f>IF(INDEX($A$89:$U$169,MATCH($W112,$A$89:$A$169,0),MATCH(AN$89,$A$89:$U$89,0))=INDEX(FIRE0104_working!$A$3:$Z$102,MATCH($W112,FIRE0104_working!$A$3:$A$102,0),MATCH('QA checks'!AN$89,FIRE0104_working!$A$3:$Z$3,0)),TRUE,"Error")</f>
        <v>#N/A</v>
      </c>
      <c r="AO112" s="18" t="e">
        <f>IF(INDEX($A$89:$U$169,MATCH($W112,$A$89:$A$169,0),MATCH(AO$89,$A$89:$U$89,0))=INDEX(FIRE0104_working!$A$3:$Z$102,MATCH($W112,FIRE0104_working!$A$3:$A$102,0),MATCH('QA checks'!AO$89,FIRE0104_working!$A$3:$Z$3,0)),TRUE,"Error")</f>
        <v>#N/A</v>
      </c>
      <c r="AP112" s="18" t="e">
        <f>IF(INDEX($A$89:$U$169,MATCH($W112,$A$89:$A$169,0),MATCH(AP$89,$A$89:$U$89,0))=INDEX(FIRE0104_working!$A$3:$Z$102,MATCH($W112,FIRE0104_working!$A$3:$A$102,0),MATCH('QA checks'!AP$89,FIRE0104_working!$A$3:$Z$3,0)),TRUE,"Error")</f>
        <v>#N/A</v>
      </c>
      <c r="AQ112" s="18" t="e">
        <f>IF(INDEX($A$89:$U$169,MATCH($W112,$A$89:$A$169,0),MATCH(AQ$89,$A$89:$U$89,0))=INDEX(FIRE0104_working!$A$3:$Z$102,MATCH($W112,FIRE0104_working!$A$3:$A$102,0),MATCH('QA checks'!AQ$89,FIRE0104_working!$A$3:$Z$3,0)),TRUE,"Error")</f>
        <v>#N/A</v>
      </c>
      <c r="AR112" s="18" t="e">
        <f>IF(INDEX($A$89:$U$169,MATCH($W112,$A$89:$A$169,0),MATCH(AR$89,$A$89:$U$89,0))=INDEX(FIRE0104_working!$A$3:$Z$102,MATCH($W112,FIRE0104_working!$A$3:$A$102,0),MATCH('QA checks'!AR$89,FIRE0104_working!$A$3:$Z$3,0)),TRUE,"Error")</f>
        <v>#N/A</v>
      </c>
    </row>
    <row r="113" spans="1:44" x14ac:dyDescent="0.2">
      <c r="A113" s="105">
        <f t="shared" ref="A113:U113" si="24">A31</f>
        <v>0</v>
      </c>
      <c r="B113" s="105">
        <f t="shared" si="24"/>
        <v>0</v>
      </c>
      <c r="C113" s="105">
        <f t="shared" si="24"/>
        <v>0</v>
      </c>
      <c r="D113" s="105">
        <f t="shared" si="24"/>
        <v>0</v>
      </c>
      <c r="E113" s="105">
        <f t="shared" si="24"/>
        <v>0</v>
      </c>
      <c r="F113" s="105">
        <f t="shared" si="24"/>
        <v>0</v>
      </c>
      <c r="G113" s="105">
        <f t="shared" si="24"/>
        <v>0</v>
      </c>
      <c r="H113" s="105">
        <f t="shared" si="24"/>
        <v>0</v>
      </c>
      <c r="I113" s="105">
        <f t="shared" si="24"/>
        <v>0</v>
      </c>
      <c r="J113" s="105">
        <f t="shared" si="24"/>
        <v>0</v>
      </c>
      <c r="K113" s="105">
        <f t="shared" si="24"/>
        <v>0</v>
      </c>
      <c r="L113" s="105">
        <f t="shared" si="24"/>
        <v>0</v>
      </c>
      <c r="M113" s="105">
        <f t="shared" si="24"/>
        <v>0</v>
      </c>
      <c r="N113" s="105">
        <f t="shared" si="24"/>
        <v>0</v>
      </c>
      <c r="O113" s="105">
        <f t="shared" si="24"/>
        <v>0</v>
      </c>
      <c r="P113" s="105">
        <f t="shared" si="24"/>
        <v>0</v>
      </c>
      <c r="Q113" s="105">
        <f t="shared" si="24"/>
        <v>0</v>
      </c>
      <c r="R113" s="105">
        <f t="shared" si="24"/>
        <v>0</v>
      </c>
      <c r="S113" s="105">
        <f t="shared" si="24"/>
        <v>0</v>
      </c>
      <c r="T113" s="105">
        <f t="shared" si="24"/>
        <v>0</v>
      </c>
      <c r="U113" s="105">
        <f t="shared" si="24"/>
        <v>0</v>
      </c>
      <c r="W113" s="18">
        <v>44</v>
      </c>
      <c r="X113" s="18" t="str">
        <f>VLOOKUP($W113,Data!$D:$G,2,FALSE)</f>
        <v>Unsuitable equipment</v>
      </c>
      <c r="Y113" s="18" t="e">
        <f>IF(INDEX($A$89:$U$169,MATCH($W113,$A$89:$A$169,0),MATCH(Y$89,$A$89:$U$89,0))=INDEX(FIRE0104_working!$A$3:$Z$102,MATCH($W113,FIRE0104_working!$A$3:$A$102,0),MATCH('QA checks'!Y$89,FIRE0104_working!$A$3:$Z$3,0)),TRUE,"Error")</f>
        <v>#N/A</v>
      </c>
      <c r="Z113" s="18" t="e">
        <f>IF(INDEX($A$89:$U$169,MATCH($W113,$A$89:$A$169,0),MATCH(Z$89,$A$89:$U$89,0))=INDEX(FIRE0104_working!$A$3:$Z$102,MATCH($W113,FIRE0104_working!$A$3:$A$102,0),MATCH('QA checks'!Z$89,FIRE0104_working!$A$3:$Z$3,0)),TRUE,"Error")</f>
        <v>#N/A</v>
      </c>
      <c r="AA113" s="18" t="e">
        <f>IF(INDEX($A$89:$U$169,MATCH($W113,$A$89:$A$169,0),MATCH(AA$89,$A$89:$U$89,0))=INDEX(FIRE0104_working!$A$3:$Z$102,MATCH($W113,FIRE0104_working!$A$3:$A$102,0),MATCH('QA checks'!AA$89,FIRE0104_working!$A$3:$Z$3,0)),TRUE,"Error")</f>
        <v>#N/A</v>
      </c>
      <c r="AB113" s="18" t="e">
        <f>IF(INDEX($A$89:$U$169,MATCH($W113,$A$89:$A$169,0),MATCH(AB$89,$A$89:$U$89,0))=INDEX(FIRE0104_working!$A$3:$Z$102,MATCH($W113,FIRE0104_working!$A$3:$A$102,0),MATCH('QA checks'!AB$89,FIRE0104_working!$A$3:$Z$3,0)),TRUE,"Error")</f>
        <v>#N/A</v>
      </c>
      <c r="AC113" s="18" t="e">
        <f>IF(INDEX($A$89:$U$169,MATCH($W113,$A$89:$A$169,0),MATCH(AC$89,$A$89:$U$89,0))=INDEX(FIRE0104_working!$A$3:$Z$102,MATCH($W113,FIRE0104_working!$A$3:$A$102,0),MATCH('QA checks'!AC$89,FIRE0104_working!$A$3:$Z$3,0)),TRUE,"Error")</f>
        <v>#N/A</v>
      </c>
      <c r="AD113" s="18" t="e">
        <f>IF(INDEX($A$89:$U$169,MATCH($W113,$A$89:$A$169,0),MATCH(AD$89,$A$89:$U$89,0))=INDEX(FIRE0104_working!$A$3:$Z$102,MATCH($W113,FIRE0104_working!$A$3:$A$102,0),MATCH('QA checks'!AD$89,FIRE0104_working!$A$3:$Z$3,0)),TRUE,"Error")</f>
        <v>#N/A</v>
      </c>
      <c r="AE113" s="18" t="e">
        <f>IF(INDEX($A$89:$U$169,MATCH($W113,$A$89:$A$169,0),MATCH(AE$89,$A$89:$U$89,0))=INDEX(FIRE0104_working!$A$3:$Z$102,MATCH($W113,FIRE0104_working!$A$3:$A$102,0),MATCH('QA checks'!AE$89,FIRE0104_working!$A$3:$Z$3,0)),TRUE,"Error")</f>
        <v>#N/A</v>
      </c>
      <c r="AF113" s="18" t="e">
        <f>IF(INDEX($A$89:$U$169,MATCH($W113,$A$89:$A$169,0),MATCH(AF$89,$A$89:$U$89,0))=INDEX(FIRE0104_working!$A$3:$Z$102,MATCH($W113,FIRE0104_working!$A$3:$A$102,0),MATCH('QA checks'!AF$89,FIRE0104_working!$A$3:$Z$3,0)),TRUE,"Error")</f>
        <v>#N/A</v>
      </c>
      <c r="AG113" s="18" t="e">
        <f>IF(INDEX($A$89:$U$169,MATCH($W113,$A$89:$A$169,0),MATCH(AG$89,$A$89:$U$89,0))=INDEX(FIRE0104_working!$A$3:$Z$102,MATCH($W113,FIRE0104_working!$A$3:$A$102,0),MATCH('QA checks'!AG$89,FIRE0104_working!$A$3:$Z$3,0)),TRUE,"Error")</f>
        <v>#N/A</v>
      </c>
      <c r="AH113" s="18" t="e">
        <f>IF(INDEX($A$89:$U$169,MATCH($W113,$A$89:$A$169,0),MATCH(AH$89,$A$89:$U$89,0))=INDEX(FIRE0104_working!$A$3:$Z$102,MATCH($W113,FIRE0104_working!$A$3:$A$102,0),MATCH('QA checks'!AH$89,FIRE0104_working!$A$3:$Z$3,0)),TRUE,"Error")</f>
        <v>#N/A</v>
      </c>
      <c r="AI113" s="18" t="e">
        <f>IF(INDEX($A$89:$U$169,MATCH($W113,$A$89:$A$169,0),MATCH(AI$89,$A$89:$U$89,0))=INDEX(FIRE0104_working!$A$3:$Z$102,MATCH($W113,FIRE0104_working!$A$3:$A$102,0),MATCH('QA checks'!AI$89,FIRE0104_working!$A$3:$Z$3,0)),TRUE,"Error")</f>
        <v>#N/A</v>
      </c>
      <c r="AJ113" s="18" t="e">
        <f>IF(INDEX($A$89:$U$169,MATCH($W113,$A$89:$A$169,0),MATCH(AJ$89,$A$89:$U$89,0))=INDEX(FIRE0104_working!$A$3:$Z$102,MATCH($W113,FIRE0104_working!$A$3:$A$102,0),MATCH('QA checks'!AJ$89,FIRE0104_working!$A$3:$Z$3,0)),TRUE,"Error")</f>
        <v>#N/A</v>
      </c>
      <c r="AK113" s="18" t="e">
        <f>IF(INDEX($A$89:$U$169,MATCH($W113,$A$89:$A$169,0),MATCH(AK$89,$A$89:$U$89,0))=INDEX(FIRE0104_working!$A$3:$Z$102,MATCH($W113,FIRE0104_working!$A$3:$A$102,0),MATCH('QA checks'!AK$89,FIRE0104_working!$A$3:$Z$3,0)),TRUE,"Error")</f>
        <v>#N/A</v>
      </c>
      <c r="AL113" s="18" t="e">
        <f>IF(INDEX($A$89:$U$169,MATCH($W113,$A$89:$A$169,0),MATCH(AL$89,$A$89:$U$89,0))=INDEX(FIRE0104_working!$A$3:$Z$102,MATCH($W113,FIRE0104_working!$A$3:$A$102,0),MATCH('QA checks'!AL$89,FIRE0104_working!$A$3:$Z$3,0)),TRUE,"Error")</f>
        <v>#N/A</v>
      </c>
      <c r="AM113" s="18" t="e">
        <f>IF(INDEX($A$89:$U$169,MATCH($W113,$A$89:$A$169,0),MATCH(AM$89,$A$89:$U$89,0))=INDEX(FIRE0104_working!$A$3:$Z$102,MATCH($W113,FIRE0104_working!$A$3:$A$102,0),MATCH('QA checks'!AM$89,FIRE0104_working!$A$3:$Z$3,0)),TRUE,"Error")</f>
        <v>#N/A</v>
      </c>
      <c r="AN113" s="18" t="e">
        <f>IF(INDEX($A$89:$U$169,MATCH($W113,$A$89:$A$169,0),MATCH(AN$89,$A$89:$U$89,0))=INDEX(FIRE0104_working!$A$3:$Z$102,MATCH($W113,FIRE0104_working!$A$3:$A$102,0),MATCH('QA checks'!AN$89,FIRE0104_working!$A$3:$Z$3,0)),TRUE,"Error")</f>
        <v>#N/A</v>
      </c>
      <c r="AO113" s="18" t="e">
        <f>IF(INDEX($A$89:$U$169,MATCH($W113,$A$89:$A$169,0),MATCH(AO$89,$A$89:$U$89,0))=INDEX(FIRE0104_working!$A$3:$Z$102,MATCH($W113,FIRE0104_working!$A$3:$A$102,0),MATCH('QA checks'!AO$89,FIRE0104_working!$A$3:$Z$3,0)),TRUE,"Error")</f>
        <v>#N/A</v>
      </c>
      <c r="AP113" s="18" t="e">
        <f>IF(INDEX($A$89:$U$169,MATCH($W113,$A$89:$A$169,0),MATCH(AP$89,$A$89:$U$89,0))=INDEX(FIRE0104_working!$A$3:$Z$102,MATCH($W113,FIRE0104_working!$A$3:$A$102,0),MATCH('QA checks'!AP$89,FIRE0104_working!$A$3:$Z$3,0)),TRUE,"Error")</f>
        <v>#N/A</v>
      </c>
      <c r="AQ113" s="18" t="e">
        <f>IF(INDEX($A$89:$U$169,MATCH($W113,$A$89:$A$169,0),MATCH(AQ$89,$A$89:$U$89,0))=INDEX(FIRE0104_working!$A$3:$Z$102,MATCH($W113,FIRE0104_working!$A$3:$A$102,0),MATCH('QA checks'!AQ$89,FIRE0104_working!$A$3:$Z$3,0)),TRUE,"Error")</f>
        <v>#N/A</v>
      </c>
      <c r="AR113" s="18" t="e">
        <f>IF(INDEX($A$89:$U$169,MATCH($W113,$A$89:$A$169,0),MATCH(AR$89,$A$89:$U$89,0))=INDEX(FIRE0104_working!$A$3:$Z$102,MATCH($W113,FIRE0104_working!$A$3:$A$102,0),MATCH('QA checks'!AR$89,FIRE0104_working!$A$3:$Z$3,0)),TRUE,"Error")</f>
        <v>#N/A</v>
      </c>
    </row>
    <row r="114" spans="1:44" x14ac:dyDescent="0.2">
      <c r="A114" s="105">
        <f t="shared" ref="A114:U114" si="25">A32</f>
        <v>0</v>
      </c>
      <c r="B114" s="105">
        <f t="shared" si="25"/>
        <v>0</v>
      </c>
      <c r="C114" s="105">
        <f t="shared" si="25"/>
        <v>0</v>
      </c>
      <c r="D114" s="105">
        <f t="shared" si="25"/>
        <v>0</v>
      </c>
      <c r="E114" s="105">
        <f t="shared" si="25"/>
        <v>0</v>
      </c>
      <c r="F114" s="105">
        <f t="shared" si="25"/>
        <v>0</v>
      </c>
      <c r="G114" s="105">
        <f t="shared" si="25"/>
        <v>0</v>
      </c>
      <c r="H114" s="105">
        <f t="shared" si="25"/>
        <v>0</v>
      </c>
      <c r="I114" s="105">
        <f t="shared" si="25"/>
        <v>0</v>
      </c>
      <c r="J114" s="105">
        <f t="shared" si="25"/>
        <v>0</v>
      </c>
      <c r="K114" s="105">
        <f t="shared" si="25"/>
        <v>0</v>
      </c>
      <c r="L114" s="105">
        <f t="shared" si="25"/>
        <v>0</v>
      </c>
      <c r="M114" s="105">
        <f t="shared" si="25"/>
        <v>0</v>
      </c>
      <c r="N114" s="105">
        <f t="shared" si="25"/>
        <v>0</v>
      </c>
      <c r="O114" s="105">
        <f t="shared" si="25"/>
        <v>0</v>
      </c>
      <c r="P114" s="105">
        <f t="shared" si="25"/>
        <v>0</v>
      </c>
      <c r="Q114" s="105">
        <f t="shared" si="25"/>
        <v>0</v>
      </c>
      <c r="R114" s="105">
        <f t="shared" si="25"/>
        <v>0</v>
      </c>
      <c r="S114" s="105">
        <f t="shared" si="25"/>
        <v>0</v>
      </c>
      <c r="T114" s="105">
        <f t="shared" si="25"/>
        <v>0</v>
      </c>
      <c r="U114" s="105">
        <f t="shared" si="25"/>
        <v>0</v>
      </c>
      <c r="W114" s="18">
        <v>45</v>
      </c>
      <c r="X114" s="18" t="str">
        <f>VLOOKUP($W114,Data!$D:$G,2,FALSE)</f>
        <v>Water intrusion</v>
      </c>
      <c r="AB114" s="18" t="e">
        <f>IF(INDEX($A$89:$U$169,MATCH($W114,$A$89:$A$169,0),MATCH(AB$89,$A$89:$U$89,0))=INDEX(FIRE0104_working!$A$3:$Z$102,MATCH($W114,FIRE0104_working!$A$3:$A$102,0),MATCH('QA checks'!AB$89,FIRE0104_working!$A$3:$Z$3,0)),TRUE,"Error")</f>
        <v>#N/A</v>
      </c>
      <c r="AC114" s="18" t="e">
        <f>IF(INDEX($A$89:$U$169,MATCH($W114,$A$89:$A$169,0),MATCH(AC$89,$A$89:$U$89,0))=INDEX(FIRE0104_working!$A$3:$Z$102,MATCH($W114,FIRE0104_working!$A$3:$A$102,0),MATCH('QA checks'!AC$89,FIRE0104_working!$A$3:$Z$3,0)),TRUE,"Error")</f>
        <v>#N/A</v>
      </c>
      <c r="AD114" s="18" t="e">
        <f>IF(INDEX($A$89:$U$169,MATCH($W114,$A$89:$A$169,0),MATCH(AD$89,$A$89:$U$89,0))=INDEX(FIRE0104_working!$A$3:$Z$102,MATCH($W114,FIRE0104_working!$A$3:$A$102,0),MATCH('QA checks'!AD$89,FIRE0104_working!$A$3:$Z$3,0)),TRUE,"Error")</f>
        <v>#N/A</v>
      </c>
      <c r="AE114" s="18" t="e">
        <f>IF(INDEX($A$89:$U$169,MATCH($W114,$A$89:$A$169,0),MATCH(AE$89,$A$89:$U$89,0))=INDEX(FIRE0104_working!$A$3:$Z$102,MATCH($W114,FIRE0104_working!$A$3:$A$102,0),MATCH('QA checks'!AE$89,FIRE0104_working!$A$3:$Z$3,0)),TRUE,"Error")</f>
        <v>#N/A</v>
      </c>
      <c r="AF114" s="18" t="e">
        <f>IF(INDEX($A$89:$U$169,MATCH($W114,$A$89:$A$169,0),MATCH(AF$89,$A$89:$U$89,0))=INDEX(FIRE0104_working!$A$3:$Z$102,MATCH($W114,FIRE0104_working!$A$3:$A$102,0),MATCH('QA checks'!AF$89,FIRE0104_working!$A$3:$Z$3,0)),TRUE,"Error")</f>
        <v>#N/A</v>
      </c>
      <c r="AG114" s="18" t="e">
        <f>IF(INDEX($A$89:$U$169,MATCH($W114,$A$89:$A$169,0),MATCH(AG$89,$A$89:$U$89,0))=INDEX(FIRE0104_working!$A$3:$Z$102,MATCH($W114,FIRE0104_working!$A$3:$A$102,0),MATCH('QA checks'!AG$89,FIRE0104_working!$A$3:$Z$3,0)),TRUE,"Error")</f>
        <v>#N/A</v>
      </c>
      <c r="AH114" s="18" t="e">
        <f>IF(INDEX($A$89:$U$169,MATCH($W114,$A$89:$A$169,0),MATCH(AH$89,$A$89:$U$89,0))=INDEX(FIRE0104_working!$A$3:$Z$102,MATCH($W114,FIRE0104_working!$A$3:$A$102,0),MATCH('QA checks'!AH$89,FIRE0104_working!$A$3:$Z$3,0)),TRUE,"Error")</f>
        <v>#N/A</v>
      </c>
      <c r="AI114" s="18" t="e">
        <f>IF(INDEX($A$89:$U$169,MATCH($W114,$A$89:$A$169,0),MATCH(AI$89,$A$89:$U$89,0))=INDEX(FIRE0104_working!$A$3:$Z$102,MATCH($W114,FIRE0104_working!$A$3:$A$102,0),MATCH('QA checks'!AI$89,FIRE0104_working!$A$3:$Z$3,0)),TRUE,"Error")</f>
        <v>#N/A</v>
      </c>
      <c r="AJ114" s="18" t="e">
        <f>IF(INDEX($A$89:$U$169,MATCH($W114,$A$89:$A$169,0),MATCH(AJ$89,$A$89:$U$89,0))=INDEX(FIRE0104_working!$A$3:$Z$102,MATCH($W114,FIRE0104_working!$A$3:$A$102,0),MATCH('QA checks'!AJ$89,FIRE0104_working!$A$3:$Z$3,0)),TRUE,"Error")</f>
        <v>#N/A</v>
      </c>
      <c r="AK114" s="18" t="e">
        <f>IF(INDEX($A$89:$U$169,MATCH($W114,$A$89:$A$169,0),MATCH(AK$89,$A$89:$U$89,0))=INDEX(FIRE0104_working!$A$3:$Z$102,MATCH($W114,FIRE0104_working!$A$3:$A$102,0),MATCH('QA checks'!AK$89,FIRE0104_working!$A$3:$Z$3,0)),TRUE,"Error")</f>
        <v>#N/A</v>
      </c>
      <c r="AL114" s="18" t="e">
        <f>IF(INDEX($A$89:$U$169,MATCH($W114,$A$89:$A$169,0),MATCH(AL$89,$A$89:$U$89,0))=INDEX(FIRE0104_working!$A$3:$Z$102,MATCH($W114,FIRE0104_working!$A$3:$A$102,0),MATCH('QA checks'!AL$89,FIRE0104_working!$A$3:$Z$3,0)),TRUE,"Error")</f>
        <v>#N/A</v>
      </c>
      <c r="AM114" s="18" t="e">
        <f>IF(INDEX($A$89:$U$169,MATCH($W114,$A$89:$A$169,0),MATCH(AM$89,$A$89:$U$89,0))=INDEX(FIRE0104_working!$A$3:$Z$102,MATCH($W114,FIRE0104_working!$A$3:$A$102,0),MATCH('QA checks'!AM$89,FIRE0104_working!$A$3:$Z$3,0)),TRUE,"Error")</f>
        <v>#N/A</v>
      </c>
      <c r="AN114" s="18" t="e">
        <f>IF(INDEX($A$89:$U$169,MATCH($W114,$A$89:$A$169,0),MATCH(AN$89,$A$89:$U$89,0))=INDEX(FIRE0104_working!$A$3:$Z$102,MATCH($W114,FIRE0104_working!$A$3:$A$102,0),MATCH('QA checks'!AN$89,FIRE0104_working!$A$3:$Z$3,0)),TRUE,"Error")</f>
        <v>#N/A</v>
      </c>
      <c r="AO114" s="18" t="e">
        <f>IF(INDEX($A$89:$U$169,MATCH($W114,$A$89:$A$169,0),MATCH(AO$89,$A$89:$U$89,0))=INDEX(FIRE0104_working!$A$3:$Z$102,MATCH($W114,FIRE0104_working!$A$3:$A$102,0),MATCH('QA checks'!AO$89,FIRE0104_working!$A$3:$Z$3,0)),TRUE,"Error")</f>
        <v>#N/A</v>
      </c>
      <c r="AP114" s="18" t="e">
        <f>IF(INDEX($A$89:$U$169,MATCH($W114,$A$89:$A$169,0),MATCH(AP$89,$A$89:$U$89,0))=INDEX(FIRE0104_working!$A$3:$Z$102,MATCH($W114,FIRE0104_working!$A$3:$A$102,0),MATCH('QA checks'!AP$89,FIRE0104_working!$A$3:$Z$3,0)),TRUE,"Error")</f>
        <v>#N/A</v>
      </c>
      <c r="AQ114" s="18" t="e">
        <f>IF(INDEX($A$89:$U$169,MATCH($W114,$A$89:$A$169,0),MATCH(AQ$89,$A$89:$U$89,0))=INDEX(FIRE0104_working!$A$3:$Z$102,MATCH($W114,FIRE0104_working!$A$3:$A$102,0),MATCH('QA checks'!AQ$89,FIRE0104_working!$A$3:$Z$3,0)),TRUE,"Error")</f>
        <v>#N/A</v>
      </c>
      <c r="AR114" s="18" t="e">
        <f>IF(INDEX($A$89:$U$169,MATCH($W114,$A$89:$A$169,0),MATCH(AR$89,$A$89:$U$89,0))=INDEX(FIRE0104_working!$A$3:$Z$102,MATCH($W114,FIRE0104_working!$A$3:$A$102,0),MATCH('QA checks'!AR$89,FIRE0104_working!$A$3:$Z$3,0)),TRUE,"Error")</f>
        <v>#N/A</v>
      </c>
    </row>
    <row r="115" spans="1:44" x14ac:dyDescent="0.2">
      <c r="A115" s="105">
        <f t="shared" ref="A115:U115" si="26">A33</f>
        <v>0</v>
      </c>
      <c r="B115" s="105">
        <f t="shared" si="26"/>
        <v>0</v>
      </c>
      <c r="C115" s="105">
        <f t="shared" si="26"/>
        <v>0</v>
      </c>
      <c r="D115" s="105">
        <f t="shared" si="26"/>
        <v>0</v>
      </c>
      <c r="E115" s="105">
        <f t="shared" si="26"/>
        <v>0</v>
      </c>
      <c r="F115" s="105">
        <f t="shared" si="26"/>
        <v>0</v>
      </c>
      <c r="G115" s="105">
        <f t="shared" si="26"/>
        <v>0</v>
      </c>
      <c r="H115" s="105">
        <f t="shared" si="26"/>
        <v>0</v>
      </c>
      <c r="I115" s="105">
        <f t="shared" si="26"/>
        <v>0</v>
      </c>
      <c r="J115" s="105">
        <f t="shared" si="26"/>
        <v>0</v>
      </c>
      <c r="K115" s="105">
        <f t="shared" si="26"/>
        <v>0</v>
      </c>
      <c r="L115" s="105">
        <f t="shared" si="26"/>
        <v>0</v>
      </c>
      <c r="M115" s="105">
        <f t="shared" si="26"/>
        <v>0</v>
      </c>
      <c r="N115" s="105">
        <f t="shared" si="26"/>
        <v>0</v>
      </c>
      <c r="O115" s="105">
        <f t="shared" si="26"/>
        <v>0</v>
      </c>
      <c r="P115" s="105">
        <f t="shared" si="26"/>
        <v>0</v>
      </c>
      <c r="Q115" s="105">
        <f t="shared" si="26"/>
        <v>0</v>
      </c>
      <c r="R115" s="105">
        <f t="shared" si="26"/>
        <v>0</v>
      </c>
      <c r="S115" s="105">
        <f t="shared" si="26"/>
        <v>0</v>
      </c>
      <c r="T115" s="105">
        <f t="shared" si="26"/>
        <v>0</v>
      </c>
      <c r="U115" s="105">
        <f t="shared" si="26"/>
        <v>0</v>
      </c>
      <c r="W115" s="18">
        <v>46</v>
      </c>
      <c r="X115" s="18" t="str">
        <f>VLOOKUP($W115,Data!$D:$G,2,FALSE)</f>
        <v>Other</v>
      </c>
      <c r="AB115" s="18" t="e">
        <f>IF(INDEX($A$89:$U$169,MATCH($W115,$A$89:$A$169,0),MATCH(AB$89,$A$89:$U$89,0))=INDEX(FIRE0104_working!$A$3:$Z$102,MATCH($W115,FIRE0104_working!$A$3:$A$102,0),MATCH('QA checks'!AB$89,FIRE0104_working!$A$3:$Z$3,0)),TRUE,"Error")</f>
        <v>#N/A</v>
      </c>
      <c r="AC115" s="18" t="e">
        <f>IF(INDEX($A$89:$U$169,MATCH($W115,$A$89:$A$169,0),MATCH(AC$89,$A$89:$U$89,0))=INDEX(FIRE0104_working!$A$3:$Z$102,MATCH($W115,FIRE0104_working!$A$3:$A$102,0),MATCH('QA checks'!AC$89,FIRE0104_working!$A$3:$Z$3,0)),TRUE,"Error")</f>
        <v>#N/A</v>
      </c>
      <c r="AD115" s="18" t="e">
        <f>IF(INDEX($A$89:$U$169,MATCH($W115,$A$89:$A$169,0),MATCH(AD$89,$A$89:$U$89,0))=INDEX(FIRE0104_working!$A$3:$Z$102,MATCH($W115,FIRE0104_working!$A$3:$A$102,0),MATCH('QA checks'!AD$89,FIRE0104_working!$A$3:$Z$3,0)),TRUE,"Error")</f>
        <v>#N/A</v>
      </c>
      <c r="AE115" s="18" t="e">
        <f>IF(INDEX($A$89:$U$169,MATCH($W115,$A$89:$A$169,0),MATCH(AE$89,$A$89:$U$89,0))=INDEX(FIRE0104_working!$A$3:$Z$102,MATCH($W115,FIRE0104_working!$A$3:$A$102,0),MATCH('QA checks'!AE$89,FIRE0104_working!$A$3:$Z$3,0)),TRUE,"Error")</f>
        <v>#N/A</v>
      </c>
      <c r="AF115" s="18" t="e">
        <f>IF(INDEX($A$89:$U$169,MATCH($W115,$A$89:$A$169,0),MATCH(AF$89,$A$89:$U$89,0))=INDEX(FIRE0104_working!$A$3:$Z$102,MATCH($W115,FIRE0104_working!$A$3:$A$102,0),MATCH('QA checks'!AF$89,FIRE0104_working!$A$3:$Z$3,0)),TRUE,"Error")</f>
        <v>#N/A</v>
      </c>
      <c r="AG115" s="18" t="e">
        <f>IF(INDEX($A$89:$U$169,MATCH($W115,$A$89:$A$169,0),MATCH(AG$89,$A$89:$U$89,0))=INDEX(FIRE0104_working!$A$3:$Z$102,MATCH($W115,FIRE0104_working!$A$3:$A$102,0),MATCH('QA checks'!AG$89,FIRE0104_working!$A$3:$Z$3,0)),TRUE,"Error")</f>
        <v>#N/A</v>
      </c>
      <c r="AH115" s="18" t="e">
        <f>IF(INDEX($A$89:$U$169,MATCH($W115,$A$89:$A$169,0),MATCH(AH$89,$A$89:$U$89,0))=INDEX(FIRE0104_working!$A$3:$Z$102,MATCH($W115,FIRE0104_working!$A$3:$A$102,0),MATCH('QA checks'!AH$89,FIRE0104_working!$A$3:$Z$3,0)),TRUE,"Error")</f>
        <v>#N/A</v>
      </c>
      <c r="AI115" s="18" t="e">
        <f>IF(INDEX($A$89:$U$169,MATCH($W115,$A$89:$A$169,0),MATCH(AI$89,$A$89:$U$89,0))=INDEX(FIRE0104_working!$A$3:$Z$102,MATCH($W115,FIRE0104_working!$A$3:$A$102,0),MATCH('QA checks'!AI$89,FIRE0104_working!$A$3:$Z$3,0)),TRUE,"Error")</f>
        <v>#N/A</v>
      </c>
      <c r="AJ115" s="18" t="e">
        <f>IF(INDEX($A$89:$U$169,MATCH($W115,$A$89:$A$169,0),MATCH(AJ$89,$A$89:$U$89,0))=INDEX(FIRE0104_working!$A$3:$Z$102,MATCH($W115,FIRE0104_working!$A$3:$A$102,0),MATCH('QA checks'!AJ$89,FIRE0104_working!$A$3:$Z$3,0)),TRUE,"Error")</f>
        <v>#N/A</v>
      </c>
      <c r="AK115" s="18" t="e">
        <f>IF(INDEX($A$89:$U$169,MATCH($W115,$A$89:$A$169,0),MATCH(AK$89,$A$89:$U$89,0))=INDEX(FIRE0104_working!$A$3:$Z$102,MATCH($W115,FIRE0104_working!$A$3:$A$102,0),MATCH('QA checks'!AK$89,FIRE0104_working!$A$3:$Z$3,0)),TRUE,"Error")</f>
        <v>#N/A</v>
      </c>
      <c r="AL115" s="18" t="e">
        <f>IF(INDEX($A$89:$U$169,MATCH($W115,$A$89:$A$169,0),MATCH(AL$89,$A$89:$U$89,0))=INDEX(FIRE0104_working!$A$3:$Z$102,MATCH($W115,FIRE0104_working!$A$3:$A$102,0),MATCH('QA checks'!AL$89,FIRE0104_working!$A$3:$Z$3,0)),TRUE,"Error")</f>
        <v>#N/A</v>
      </c>
      <c r="AM115" s="18" t="e">
        <f>IF(INDEX($A$89:$U$169,MATCH($W115,$A$89:$A$169,0),MATCH(AM$89,$A$89:$U$89,0))=INDEX(FIRE0104_working!$A$3:$Z$102,MATCH($W115,FIRE0104_working!$A$3:$A$102,0),MATCH('QA checks'!AM$89,FIRE0104_working!$A$3:$Z$3,0)),TRUE,"Error")</f>
        <v>#N/A</v>
      </c>
      <c r="AN115" s="18" t="e">
        <f>IF(INDEX($A$89:$U$169,MATCH($W115,$A$89:$A$169,0),MATCH(AN$89,$A$89:$U$89,0))=INDEX(FIRE0104_working!$A$3:$Z$102,MATCH($W115,FIRE0104_working!$A$3:$A$102,0),MATCH('QA checks'!AN$89,FIRE0104_working!$A$3:$Z$3,0)),TRUE,"Error")</f>
        <v>#N/A</v>
      </c>
      <c r="AO115" s="18" t="e">
        <f>IF(INDEX($A$89:$U$169,MATCH($W115,$A$89:$A$169,0),MATCH(AO$89,$A$89:$U$89,0))=INDEX(FIRE0104_working!$A$3:$Z$102,MATCH($W115,FIRE0104_working!$A$3:$A$102,0),MATCH('QA checks'!AO$89,FIRE0104_working!$A$3:$Z$3,0)),TRUE,"Error")</f>
        <v>#N/A</v>
      </c>
      <c r="AP115" s="18" t="e">
        <f>IF(INDEX($A$89:$U$169,MATCH($W115,$A$89:$A$169,0),MATCH(AP$89,$A$89:$U$89,0))=INDEX(FIRE0104_working!$A$3:$Z$102,MATCH($W115,FIRE0104_working!$A$3:$A$102,0),MATCH('QA checks'!AP$89,FIRE0104_working!$A$3:$Z$3,0)),TRUE,"Error")</f>
        <v>#N/A</v>
      </c>
      <c r="AQ115" s="18" t="e">
        <f>IF(INDEX($A$89:$U$169,MATCH($W115,$A$89:$A$169,0),MATCH(AQ$89,$A$89:$U$89,0))=INDEX(FIRE0104_working!$A$3:$Z$102,MATCH($W115,FIRE0104_working!$A$3:$A$102,0),MATCH('QA checks'!AQ$89,FIRE0104_working!$A$3:$Z$3,0)),TRUE,"Error")</f>
        <v>#N/A</v>
      </c>
      <c r="AR115" s="18" t="e">
        <f>IF(INDEX($A$89:$U$169,MATCH($W115,$A$89:$A$169,0),MATCH(AR$89,$A$89:$U$89,0))=INDEX(FIRE0104_working!$A$3:$Z$102,MATCH($W115,FIRE0104_working!$A$3:$A$102,0),MATCH('QA checks'!AR$89,FIRE0104_working!$A$3:$Z$3,0)),TRUE,"Error")</f>
        <v>#N/A</v>
      </c>
    </row>
    <row r="116" spans="1:44" x14ac:dyDescent="0.2">
      <c r="A116" s="105">
        <f t="shared" ref="A116:U116" si="27">A34</f>
        <v>0</v>
      </c>
      <c r="B116" s="105">
        <f t="shared" si="27"/>
        <v>0</v>
      </c>
      <c r="C116" s="105">
        <f t="shared" si="27"/>
        <v>0</v>
      </c>
      <c r="D116" s="105">
        <f t="shared" si="27"/>
        <v>0</v>
      </c>
      <c r="E116" s="105">
        <f t="shared" si="27"/>
        <v>0</v>
      </c>
      <c r="F116" s="105">
        <f t="shared" si="27"/>
        <v>0</v>
      </c>
      <c r="G116" s="105">
        <f t="shared" si="27"/>
        <v>0</v>
      </c>
      <c r="H116" s="105">
        <f t="shared" si="27"/>
        <v>0</v>
      </c>
      <c r="I116" s="105">
        <f t="shared" si="27"/>
        <v>0</v>
      </c>
      <c r="J116" s="105">
        <f t="shared" si="27"/>
        <v>0</v>
      </c>
      <c r="K116" s="105">
        <f t="shared" si="27"/>
        <v>0</v>
      </c>
      <c r="L116" s="105">
        <f t="shared" si="27"/>
        <v>0</v>
      </c>
      <c r="M116" s="105">
        <f t="shared" si="27"/>
        <v>0</v>
      </c>
      <c r="N116" s="105">
        <f t="shared" si="27"/>
        <v>0</v>
      </c>
      <c r="O116" s="105">
        <f t="shared" si="27"/>
        <v>0</v>
      </c>
      <c r="P116" s="105">
        <f t="shared" si="27"/>
        <v>0</v>
      </c>
      <c r="Q116" s="105">
        <f t="shared" si="27"/>
        <v>0</v>
      </c>
      <c r="R116" s="105">
        <f t="shared" si="27"/>
        <v>0</v>
      </c>
      <c r="S116" s="105">
        <f t="shared" si="27"/>
        <v>0</v>
      </c>
      <c r="T116" s="105">
        <f t="shared" si="27"/>
        <v>0</v>
      </c>
      <c r="U116" s="105">
        <f t="shared" si="27"/>
        <v>0</v>
      </c>
      <c r="W116" s="18">
        <v>50</v>
      </c>
      <c r="X116" s="18" t="str">
        <f>VLOOKUP($W116,Data!$D:$G,2,FALSE)</f>
        <v>Poor maintenance</v>
      </c>
      <c r="Y116" s="18" t="e">
        <f>IF(INDEX($A$89:$U$169,MATCH($W116,$A$89:$A$169,0),MATCH(Y$89,$A$89:$U$89,0))=INDEX(FIRE0104_working!$A$3:$Z$102,MATCH($W116,FIRE0104_working!$A$3:$A$102,0),MATCH('QA checks'!Y$89,FIRE0104_working!$A$3:$Z$3,0)),TRUE,"Error")</f>
        <v>#N/A</v>
      </c>
      <c r="Z116" s="18" t="e">
        <f>IF(INDEX($A$89:$U$169,MATCH($W116,$A$89:$A$169,0),MATCH(Z$89,$A$89:$U$89,0))=INDEX(FIRE0104_working!$A$3:$Z$102,MATCH($W116,FIRE0104_working!$A$3:$A$102,0),MATCH('QA checks'!Z$89,FIRE0104_working!$A$3:$Z$3,0)),TRUE,"Error")</f>
        <v>#N/A</v>
      </c>
      <c r="AA116" s="18" t="e">
        <f>IF(INDEX($A$89:$U$169,MATCH($W116,$A$89:$A$169,0),MATCH(AA$89,$A$89:$U$89,0))=INDEX(FIRE0104_working!$A$3:$Z$102,MATCH($W116,FIRE0104_working!$A$3:$A$102,0),MATCH('QA checks'!AA$89,FIRE0104_working!$A$3:$Z$3,0)),TRUE,"Error")</f>
        <v>#N/A</v>
      </c>
      <c r="AB116" s="18" t="e">
        <f>IF(INDEX($A$89:$U$169,MATCH($W116,$A$89:$A$169,0),MATCH(AB$89,$A$89:$U$89,0))=INDEX(FIRE0104_working!$A$3:$Z$102,MATCH($W116,FIRE0104_working!$A$3:$A$102,0),MATCH('QA checks'!AB$89,FIRE0104_working!$A$3:$Z$3,0)),TRUE,"Error")</f>
        <v>#N/A</v>
      </c>
      <c r="AC116" s="18" t="e">
        <f>IF(INDEX($A$89:$U$169,MATCH($W116,$A$89:$A$169,0),MATCH(AC$89,$A$89:$U$89,0))=INDEX(FIRE0104_working!$A$3:$Z$102,MATCH($W116,FIRE0104_working!$A$3:$A$102,0),MATCH('QA checks'!AC$89,FIRE0104_working!$A$3:$Z$3,0)),TRUE,"Error")</f>
        <v>#N/A</v>
      </c>
      <c r="AD116" s="18" t="e">
        <f>IF(INDEX($A$89:$U$169,MATCH($W116,$A$89:$A$169,0),MATCH(AD$89,$A$89:$U$89,0))=INDEX(FIRE0104_working!$A$3:$Z$102,MATCH($W116,FIRE0104_working!$A$3:$A$102,0),MATCH('QA checks'!AD$89,FIRE0104_working!$A$3:$Z$3,0)),TRUE,"Error")</f>
        <v>#N/A</v>
      </c>
      <c r="AE116" s="18" t="e">
        <f>IF(INDEX($A$89:$U$169,MATCH($W116,$A$89:$A$169,0),MATCH(AE$89,$A$89:$U$89,0))=INDEX(FIRE0104_working!$A$3:$Z$102,MATCH($W116,FIRE0104_working!$A$3:$A$102,0),MATCH('QA checks'!AE$89,FIRE0104_working!$A$3:$Z$3,0)),TRUE,"Error")</f>
        <v>#N/A</v>
      </c>
      <c r="AF116" s="18" t="e">
        <f>IF(INDEX($A$89:$U$169,MATCH($W116,$A$89:$A$169,0),MATCH(AF$89,$A$89:$U$89,0))=INDEX(FIRE0104_working!$A$3:$Z$102,MATCH($W116,FIRE0104_working!$A$3:$A$102,0),MATCH('QA checks'!AF$89,FIRE0104_working!$A$3:$Z$3,0)),TRUE,"Error")</f>
        <v>#N/A</v>
      </c>
      <c r="AG116" s="18" t="e">
        <f>IF(INDEX($A$89:$U$169,MATCH($W116,$A$89:$A$169,0),MATCH(AG$89,$A$89:$U$89,0))=INDEX(FIRE0104_working!$A$3:$Z$102,MATCH($W116,FIRE0104_working!$A$3:$A$102,0),MATCH('QA checks'!AG$89,FIRE0104_working!$A$3:$Z$3,0)),TRUE,"Error")</f>
        <v>#N/A</v>
      </c>
      <c r="AH116" s="18" t="e">
        <f>IF(INDEX($A$89:$U$169,MATCH($W116,$A$89:$A$169,0),MATCH(AH$89,$A$89:$U$89,0))=INDEX(FIRE0104_working!$A$3:$Z$102,MATCH($W116,FIRE0104_working!$A$3:$A$102,0),MATCH('QA checks'!AH$89,FIRE0104_working!$A$3:$Z$3,0)),TRUE,"Error")</f>
        <v>#N/A</v>
      </c>
      <c r="AI116" s="18" t="e">
        <f>IF(INDEX($A$89:$U$169,MATCH($W116,$A$89:$A$169,0),MATCH(AI$89,$A$89:$U$89,0))=INDEX(FIRE0104_working!$A$3:$Z$102,MATCH($W116,FIRE0104_working!$A$3:$A$102,0),MATCH('QA checks'!AI$89,FIRE0104_working!$A$3:$Z$3,0)),TRUE,"Error")</f>
        <v>#N/A</v>
      </c>
      <c r="AJ116" s="18" t="e">
        <f>IF(INDEX($A$89:$U$169,MATCH($W116,$A$89:$A$169,0),MATCH(AJ$89,$A$89:$U$89,0))=INDEX(FIRE0104_working!$A$3:$Z$102,MATCH($W116,FIRE0104_working!$A$3:$A$102,0),MATCH('QA checks'!AJ$89,FIRE0104_working!$A$3:$Z$3,0)),TRUE,"Error")</f>
        <v>#N/A</v>
      </c>
      <c r="AK116" s="18" t="e">
        <f>IF(INDEX($A$89:$U$169,MATCH($W116,$A$89:$A$169,0),MATCH(AK$89,$A$89:$U$89,0))=INDEX(FIRE0104_working!$A$3:$Z$102,MATCH($W116,FIRE0104_working!$A$3:$A$102,0),MATCH('QA checks'!AK$89,FIRE0104_working!$A$3:$Z$3,0)),TRUE,"Error")</f>
        <v>#N/A</v>
      </c>
      <c r="AL116" s="18" t="e">
        <f>IF(INDEX($A$89:$U$169,MATCH($W116,$A$89:$A$169,0),MATCH(AL$89,$A$89:$U$89,0))=INDEX(FIRE0104_working!$A$3:$Z$102,MATCH($W116,FIRE0104_working!$A$3:$A$102,0),MATCH('QA checks'!AL$89,FIRE0104_working!$A$3:$Z$3,0)),TRUE,"Error")</f>
        <v>#N/A</v>
      </c>
      <c r="AM116" s="18" t="e">
        <f>IF(INDEX($A$89:$U$169,MATCH($W116,$A$89:$A$169,0),MATCH(AM$89,$A$89:$U$89,0))=INDEX(FIRE0104_working!$A$3:$Z$102,MATCH($W116,FIRE0104_working!$A$3:$A$102,0),MATCH('QA checks'!AM$89,FIRE0104_working!$A$3:$Z$3,0)),TRUE,"Error")</f>
        <v>#N/A</v>
      </c>
      <c r="AN116" s="18" t="e">
        <f>IF(INDEX($A$89:$U$169,MATCH($W116,$A$89:$A$169,0),MATCH(AN$89,$A$89:$U$89,0))=INDEX(FIRE0104_working!$A$3:$Z$102,MATCH($W116,FIRE0104_working!$A$3:$A$102,0),MATCH('QA checks'!AN$89,FIRE0104_working!$A$3:$Z$3,0)),TRUE,"Error")</f>
        <v>#N/A</v>
      </c>
      <c r="AO116" s="18" t="e">
        <f>IF(INDEX($A$89:$U$169,MATCH($W116,$A$89:$A$169,0),MATCH(AO$89,$A$89:$U$89,0))=INDEX(FIRE0104_working!$A$3:$Z$102,MATCH($W116,FIRE0104_working!$A$3:$A$102,0),MATCH('QA checks'!AO$89,FIRE0104_working!$A$3:$Z$3,0)),TRUE,"Error")</f>
        <v>#N/A</v>
      </c>
      <c r="AP116" s="18" t="e">
        <f>IF(INDEX($A$89:$U$169,MATCH($W116,$A$89:$A$169,0),MATCH(AP$89,$A$89:$U$89,0))=INDEX(FIRE0104_working!$A$3:$Z$102,MATCH($W116,FIRE0104_working!$A$3:$A$102,0),MATCH('QA checks'!AP$89,FIRE0104_working!$A$3:$Z$3,0)),TRUE,"Error")</f>
        <v>#N/A</v>
      </c>
      <c r="AQ116" s="18" t="e">
        <f>IF(INDEX($A$89:$U$169,MATCH($W116,$A$89:$A$169,0),MATCH(AQ$89,$A$89:$U$89,0))=INDEX(FIRE0104_working!$A$3:$Z$102,MATCH($W116,FIRE0104_working!$A$3:$A$102,0),MATCH('QA checks'!AQ$89,FIRE0104_working!$A$3:$Z$3,0)),TRUE,"Error")</f>
        <v>#N/A</v>
      </c>
      <c r="AR116" s="18" t="e">
        <f>IF(INDEX($A$89:$U$169,MATCH($W116,$A$89:$A$169,0),MATCH(AR$89,$A$89:$U$89,0))=INDEX(FIRE0104_working!$A$3:$Z$102,MATCH($W116,FIRE0104_working!$A$3:$A$102,0),MATCH('QA checks'!AR$89,FIRE0104_working!$A$3:$Z$3,0)),TRUE,"Error")</f>
        <v>#N/A</v>
      </c>
    </row>
    <row r="117" spans="1:44" x14ac:dyDescent="0.2">
      <c r="A117" s="105">
        <f t="shared" ref="A117:U117" si="28">A35</f>
        <v>0</v>
      </c>
      <c r="B117" s="105">
        <f t="shared" si="28"/>
        <v>0</v>
      </c>
      <c r="C117" s="105">
        <f t="shared" si="28"/>
        <v>0</v>
      </c>
      <c r="D117" s="105">
        <f t="shared" si="28"/>
        <v>0</v>
      </c>
      <c r="E117" s="105">
        <f t="shared" si="28"/>
        <v>0</v>
      </c>
      <c r="F117" s="105">
        <f t="shared" si="28"/>
        <v>0</v>
      </c>
      <c r="G117" s="105">
        <f t="shared" si="28"/>
        <v>0</v>
      </c>
      <c r="H117" s="105">
        <f t="shared" si="28"/>
        <v>0</v>
      </c>
      <c r="I117" s="105">
        <f t="shared" si="28"/>
        <v>0</v>
      </c>
      <c r="J117" s="105">
        <f t="shared" si="28"/>
        <v>0</v>
      </c>
      <c r="K117" s="105">
        <f t="shared" si="28"/>
        <v>0</v>
      </c>
      <c r="L117" s="105">
        <f t="shared" si="28"/>
        <v>0</v>
      </c>
      <c r="M117" s="105">
        <f t="shared" si="28"/>
        <v>0</v>
      </c>
      <c r="N117" s="105">
        <f t="shared" si="28"/>
        <v>0</v>
      </c>
      <c r="O117" s="105">
        <f t="shared" si="28"/>
        <v>0</v>
      </c>
      <c r="P117" s="105">
        <f t="shared" si="28"/>
        <v>0</v>
      </c>
      <c r="Q117" s="105">
        <f t="shared" si="28"/>
        <v>0</v>
      </c>
      <c r="R117" s="105">
        <f t="shared" si="28"/>
        <v>0</v>
      </c>
      <c r="S117" s="105">
        <f t="shared" si="28"/>
        <v>0</v>
      </c>
      <c r="T117" s="105">
        <f t="shared" si="28"/>
        <v>0</v>
      </c>
      <c r="U117" s="105">
        <f t="shared" si="28"/>
        <v>0</v>
      </c>
      <c r="W117" s="18">
        <v>51</v>
      </c>
      <c r="X117" s="18" t="str">
        <f>VLOOKUP($W117,Data!$D:$G,2,FALSE)</f>
        <v>Faulty</v>
      </c>
      <c r="Y117" s="18" t="e">
        <f>IF(INDEX($A$89:$U$169,MATCH($W117,$A$89:$A$169,0),MATCH(Y$89,$A$89:$U$89,0))=INDEX(FIRE0104_working!$A$3:$Z$102,MATCH($W117,FIRE0104_working!$A$3:$A$102,0),MATCH('QA checks'!Y$89,FIRE0104_working!$A$3:$Z$3,0)),TRUE,"Error")</f>
        <v>#N/A</v>
      </c>
      <c r="Z117" s="18" t="e">
        <f>IF(INDEX($A$89:$U$169,MATCH($W117,$A$89:$A$169,0),MATCH(Z$89,$A$89:$U$89,0))=INDEX(FIRE0104_working!$A$3:$Z$102,MATCH($W117,FIRE0104_working!$A$3:$A$102,0),MATCH('QA checks'!Z$89,FIRE0104_working!$A$3:$Z$3,0)),TRUE,"Error")</f>
        <v>#N/A</v>
      </c>
      <c r="AA117" s="18" t="e">
        <f>IF(INDEX($A$89:$U$169,MATCH($W117,$A$89:$A$169,0),MATCH(AA$89,$A$89:$U$89,0))=INDEX(FIRE0104_working!$A$3:$Z$102,MATCH($W117,FIRE0104_working!$A$3:$A$102,0),MATCH('QA checks'!AA$89,FIRE0104_working!$A$3:$Z$3,0)),TRUE,"Error")</f>
        <v>#N/A</v>
      </c>
      <c r="AB117" s="18" t="e">
        <f>IF(INDEX($A$89:$U$169,MATCH($W117,$A$89:$A$169,0),MATCH(AB$89,$A$89:$U$89,0))=INDEX(FIRE0104_working!$A$3:$Z$102,MATCH($W117,FIRE0104_working!$A$3:$A$102,0),MATCH('QA checks'!AB$89,FIRE0104_working!$A$3:$Z$3,0)),TRUE,"Error")</f>
        <v>#N/A</v>
      </c>
      <c r="AC117" s="18" t="e">
        <f>IF(INDEX($A$89:$U$169,MATCH($W117,$A$89:$A$169,0),MATCH(AC$89,$A$89:$U$89,0))=INDEX(FIRE0104_working!$A$3:$Z$102,MATCH($W117,FIRE0104_working!$A$3:$A$102,0),MATCH('QA checks'!AC$89,FIRE0104_working!$A$3:$Z$3,0)),TRUE,"Error")</f>
        <v>#N/A</v>
      </c>
      <c r="AD117" s="18" t="e">
        <f>IF(INDEX($A$89:$U$169,MATCH($W117,$A$89:$A$169,0),MATCH(AD$89,$A$89:$U$89,0))=INDEX(FIRE0104_working!$A$3:$Z$102,MATCH($W117,FIRE0104_working!$A$3:$A$102,0),MATCH('QA checks'!AD$89,FIRE0104_working!$A$3:$Z$3,0)),TRUE,"Error")</f>
        <v>#N/A</v>
      </c>
      <c r="AE117" s="18" t="e">
        <f>IF(INDEX($A$89:$U$169,MATCH($W117,$A$89:$A$169,0),MATCH(AE$89,$A$89:$U$89,0))=INDEX(FIRE0104_working!$A$3:$Z$102,MATCH($W117,FIRE0104_working!$A$3:$A$102,0),MATCH('QA checks'!AE$89,FIRE0104_working!$A$3:$Z$3,0)),TRUE,"Error")</f>
        <v>#N/A</v>
      </c>
      <c r="AF117" s="18" t="e">
        <f>IF(INDEX($A$89:$U$169,MATCH($W117,$A$89:$A$169,0),MATCH(AF$89,$A$89:$U$89,0))=INDEX(FIRE0104_working!$A$3:$Z$102,MATCH($W117,FIRE0104_working!$A$3:$A$102,0),MATCH('QA checks'!AF$89,FIRE0104_working!$A$3:$Z$3,0)),TRUE,"Error")</f>
        <v>#N/A</v>
      </c>
      <c r="AG117" s="18" t="e">
        <f>IF(INDEX($A$89:$U$169,MATCH($W117,$A$89:$A$169,0),MATCH(AG$89,$A$89:$U$89,0))=INDEX(FIRE0104_working!$A$3:$Z$102,MATCH($W117,FIRE0104_working!$A$3:$A$102,0),MATCH('QA checks'!AG$89,FIRE0104_working!$A$3:$Z$3,0)),TRUE,"Error")</f>
        <v>#N/A</v>
      </c>
      <c r="AH117" s="18" t="e">
        <f>IF(INDEX($A$89:$U$169,MATCH($W117,$A$89:$A$169,0),MATCH(AH$89,$A$89:$U$89,0))=INDEX(FIRE0104_working!$A$3:$Z$102,MATCH($W117,FIRE0104_working!$A$3:$A$102,0),MATCH('QA checks'!AH$89,FIRE0104_working!$A$3:$Z$3,0)),TRUE,"Error")</f>
        <v>#N/A</v>
      </c>
      <c r="AI117" s="18" t="e">
        <f>IF(INDEX($A$89:$U$169,MATCH($W117,$A$89:$A$169,0),MATCH(AI$89,$A$89:$U$89,0))=INDEX(FIRE0104_working!$A$3:$Z$102,MATCH($W117,FIRE0104_working!$A$3:$A$102,0),MATCH('QA checks'!AI$89,FIRE0104_working!$A$3:$Z$3,0)),TRUE,"Error")</f>
        <v>#N/A</v>
      </c>
      <c r="AJ117" s="18" t="e">
        <f>IF(INDEX($A$89:$U$169,MATCH($W117,$A$89:$A$169,0),MATCH(AJ$89,$A$89:$U$89,0))=INDEX(FIRE0104_working!$A$3:$Z$102,MATCH($W117,FIRE0104_working!$A$3:$A$102,0),MATCH('QA checks'!AJ$89,FIRE0104_working!$A$3:$Z$3,0)),TRUE,"Error")</f>
        <v>#N/A</v>
      </c>
      <c r="AK117" s="18" t="e">
        <f>IF(INDEX($A$89:$U$169,MATCH($W117,$A$89:$A$169,0),MATCH(AK$89,$A$89:$U$89,0))=INDEX(FIRE0104_working!$A$3:$Z$102,MATCH($W117,FIRE0104_working!$A$3:$A$102,0),MATCH('QA checks'!AK$89,FIRE0104_working!$A$3:$Z$3,0)),TRUE,"Error")</f>
        <v>#N/A</v>
      </c>
      <c r="AL117" s="18" t="e">
        <f>IF(INDEX($A$89:$U$169,MATCH($W117,$A$89:$A$169,0),MATCH(AL$89,$A$89:$U$89,0))=INDEX(FIRE0104_working!$A$3:$Z$102,MATCH($W117,FIRE0104_working!$A$3:$A$102,0),MATCH('QA checks'!AL$89,FIRE0104_working!$A$3:$Z$3,0)),TRUE,"Error")</f>
        <v>#N/A</v>
      </c>
      <c r="AM117" s="18" t="e">
        <f>IF(INDEX($A$89:$U$169,MATCH($W117,$A$89:$A$169,0),MATCH(AM$89,$A$89:$U$89,0))=INDEX(FIRE0104_working!$A$3:$Z$102,MATCH($W117,FIRE0104_working!$A$3:$A$102,0),MATCH('QA checks'!AM$89,FIRE0104_working!$A$3:$Z$3,0)),TRUE,"Error")</f>
        <v>#N/A</v>
      </c>
      <c r="AN117" s="18" t="e">
        <f>IF(INDEX($A$89:$U$169,MATCH($W117,$A$89:$A$169,0),MATCH(AN$89,$A$89:$U$89,0))=INDEX(FIRE0104_working!$A$3:$Z$102,MATCH($W117,FIRE0104_working!$A$3:$A$102,0),MATCH('QA checks'!AN$89,FIRE0104_working!$A$3:$Z$3,0)),TRUE,"Error")</f>
        <v>#N/A</v>
      </c>
      <c r="AO117" s="18" t="e">
        <f>IF(INDEX($A$89:$U$169,MATCH($W117,$A$89:$A$169,0),MATCH(AO$89,$A$89:$U$89,0))=INDEX(FIRE0104_working!$A$3:$Z$102,MATCH($W117,FIRE0104_working!$A$3:$A$102,0),MATCH('QA checks'!AO$89,FIRE0104_working!$A$3:$Z$3,0)),TRUE,"Error")</f>
        <v>#N/A</v>
      </c>
      <c r="AP117" s="18" t="e">
        <f>IF(INDEX($A$89:$U$169,MATCH($W117,$A$89:$A$169,0),MATCH(AP$89,$A$89:$U$89,0))=INDEX(FIRE0104_working!$A$3:$Z$102,MATCH($W117,FIRE0104_working!$A$3:$A$102,0),MATCH('QA checks'!AP$89,FIRE0104_working!$A$3:$Z$3,0)),TRUE,"Error")</f>
        <v>#N/A</v>
      </c>
      <c r="AQ117" s="18" t="e">
        <f>IF(INDEX($A$89:$U$169,MATCH($W117,$A$89:$A$169,0),MATCH(AQ$89,$A$89:$U$89,0))=INDEX(FIRE0104_working!$A$3:$Z$102,MATCH($W117,FIRE0104_working!$A$3:$A$102,0),MATCH('QA checks'!AQ$89,FIRE0104_working!$A$3:$Z$3,0)),TRUE,"Error")</f>
        <v>#N/A</v>
      </c>
      <c r="AR117" s="18" t="e">
        <f>IF(INDEX($A$89:$U$169,MATCH($W117,$A$89:$A$169,0),MATCH(AR$89,$A$89:$U$89,0))=INDEX(FIRE0104_working!$A$3:$Z$102,MATCH($W117,FIRE0104_working!$A$3:$A$102,0),MATCH('QA checks'!AR$89,FIRE0104_working!$A$3:$Z$3,0)),TRUE,"Error")</f>
        <v>#N/A</v>
      </c>
    </row>
    <row r="118" spans="1:44" x14ac:dyDescent="0.2">
      <c r="A118" s="105">
        <f t="shared" ref="A118:U118" si="29">A36</f>
        <v>0</v>
      </c>
      <c r="B118" s="105">
        <f t="shared" si="29"/>
        <v>0</v>
      </c>
      <c r="C118" s="105">
        <f t="shared" si="29"/>
        <v>0</v>
      </c>
      <c r="D118" s="105">
        <f t="shared" si="29"/>
        <v>0</v>
      </c>
      <c r="E118" s="105">
        <f t="shared" si="29"/>
        <v>0</v>
      </c>
      <c r="F118" s="105">
        <f t="shared" si="29"/>
        <v>0</v>
      </c>
      <c r="G118" s="105">
        <f t="shared" si="29"/>
        <v>0</v>
      </c>
      <c r="H118" s="105">
        <f t="shared" si="29"/>
        <v>0</v>
      </c>
      <c r="I118" s="105">
        <f t="shared" si="29"/>
        <v>0</v>
      </c>
      <c r="J118" s="105">
        <f t="shared" si="29"/>
        <v>0</v>
      </c>
      <c r="K118" s="105">
        <f t="shared" si="29"/>
        <v>0</v>
      </c>
      <c r="L118" s="105">
        <f t="shared" si="29"/>
        <v>0</v>
      </c>
      <c r="M118" s="105">
        <f t="shared" si="29"/>
        <v>0</v>
      </c>
      <c r="N118" s="105">
        <f t="shared" si="29"/>
        <v>0</v>
      </c>
      <c r="O118" s="105">
        <f t="shared" si="29"/>
        <v>0</v>
      </c>
      <c r="P118" s="105">
        <f t="shared" si="29"/>
        <v>0</v>
      </c>
      <c r="Q118" s="105">
        <f t="shared" si="29"/>
        <v>0</v>
      </c>
      <c r="R118" s="105">
        <f t="shared" si="29"/>
        <v>0</v>
      </c>
      <c r="S118" s="105">
        <f t="shared" si="29"/>
        <v>0</v>
      </c>
      <c r="T118" s="105">
        <f t="shared" si="29"/>
        <v>0</v>
      </c>
      <c r="U118" s="105">
        <f t="shared" si="29"/>
        <v>0</v>
      </c>
      <c r="W118" s="18">
        <v>52</v>
      </c>
      <c r="X118" s="18" t="str">
        <f>VLOOKUP($W118,Data!$D:$G,2,FALSE)</f>
        <v>Damaged</v>
      </c>
      <c r="Y118" s="18" t="e">
        <f>IF(INDEX($A$89:$U$169,MATCH($W118,$A$89:$A$169,0),MATCH(Y$89,$A$89:$U$89,0))=INDEX(FIRE0104_working!$A$3:$Z$102,MATCH($W118,FIRE0104_working!$A$3:$A$102,0),MATCH('QA checks'!Y$89,FIRE0104_working!$A$3:$Z$3,0)),TRUE,"Error")</f>
        <v>#N/A</v>
      </c>
      <c r="Z118" s="18" t="e">
        <f>IF(INDEX($A$89:$U$169,MATCH($W118,$A$89:$A$169,0),MATCH(Z$89,$A$89:$U$89,0))=INDEX(FIRE0104_working!$A$3:$Z$102,MATCH($W118,FIRE0104_working!$A$3:$A$102,0),MATCH('QA checks'!Z$89,FIRE0104_working!$A$3:$Z$3,0)),TRUE,"Error")</f>
        <v>#N/A</v>
      </c>
      <c r="AA118" s="18" t="e">
        <f>IF(INDEX($A$89:$U$169,MATCH($W118,$A$89:$A$169,0),MATCH(AA$89,$A$89:$U$89,0))=INDEX(FIRE0104_working!$A$3:$Z$102,MATCH($W118,FIRE0104_working!$A$3:$A$102,0),MATCH('QA checks'!AA$89,FIRE0104_working!$A$3:$Z$3,0)),TRUE,"Error")</f>
        <v>#N/A</v>
      </c>
      <c r="AB118" s="18" t="e">
        <f>IF(INDEX($A$89:$U$169,MATCH($W118,$A$89:$A$169,0),MATCH(AB$89,$A$89:$U$89,0))=INDEX(FIRE0104_working!$A$3:$Z$102,MATCH($W118,FIRE0104_working!$A$3:$A$102,0),MATCH('QA checks'!AB$89,FIRE0104_working!$A$3:$Z$3,0)),TRUE,"Error")</f>
        <v>#N/A</v>
      </c>
      <c r="AC118" s="18" t="e">
        <f>IF(INDEX($A$89:$U$169,MATCH($W118,$A$89:$A$169,0),MATCH(AC$89,$A$89:$U$89,0))=INDEX(FIRE0104_working!$A$3:$Z$102,MATCH($W118,FIRE0104_working!$A$3:$A$102,0),MATCH('QA checks'!AC$89,FIRE0104_working!$A$3:$Z$3,0)),TRUE,"Error")</f>
        <v>#N/A</v>
      </c>
      <c r="AD118" s="18" t="e">
        <f>IF(INDEX($A$89:$U$169,MATCH($W118,$A$89:$A$169,0),MATCH(AD$89,$A$89:$U$89,0))=INDEX(FIRE0104_working!$A$3:$Z$102,MATCH($W118,FIRE0104_working!$A$3:$A$102,0),MATCH('QA checks'!AD$89,FIRE0104_working!$A$3:$Z$3,0)),TRUE,"Error")</f>
        <v>#N/A</v>
      </c>
      <c r="AE118" s="18" t="e">
        <f>IF(INDEX($A$89:$U$169,MATCH($W118,$A$89:$A$169,0),MATCH(AE$89,$A$89:$U$89,0))=INDEX(FIRE0104_working!$A$3:$Z$102,MATCH($W118,FIRE0104_working!$A$3:$A$102,0),MATCH('QA checks'!AE$89,FIRE0104_working!$A$3:$Z$3,0)),TRUE,"Error")</f>
        <v>#N/A</v>
      </c>
      <c r="AF118" s="18" t="e">
        <f>IF(INDEX($A$89:$U$169,MATCH($W118,$A$89:$A$169,0),MATCH(AF$89,$A$89:$U$89,0))=INDEX(FIRE0104_working!$A$3:$Z$102,MATCH($W118,FIRE0104_working!$A$3:$A$102,0),MATCH('QA checks'!AF$89,FIRE0104_working!$A$3:$Z$3,0)),TRUE,"Error")</f>
        <v>#N/A</v>
      </c>
      <c r="AG118" s="18" t="e">
        <f>IF(INDEX($A$89:$U$169,MATCH($W118,$A$89:$A$169,0),MATCH(AG$89,$A$89:$U$89,0))=INDEX(FIRE0104_working!$A$3:$Z$102,MATCH($W118,FIRE0104_working!$A$3:$A$102,0),MATCH('QA checks'!AG$89,FIRE0104_working!$A$3:$Z$3,0)),TRUE,"Error")</f>
        <v>#N/A</v>
      </c>
      <c r="AH118" s="18" t="e">
        <f>IF(INDEX($A$89:$U$169,MATCH($W118,$A$89:$A$169,0),MATCH(AH$89,$A$89:$U$89,0))=INDEX(FIRE0104_working!$A$3:$Z$102,MATCH($W118,FIRE0104_working!$A$3:$A$102,0),MATCH('QA checks'!AH$89,FIRE0104_working!$A$3:$Z$3,0)),TRUE,"Error")</f>
        <v>#N/A</v>
      </c>
      <c r="AI118" s="18" t="e">
        <f>IF(INDEX($A$89:$U$169,MATCH($W118,$A$89:$A$169,0),MATCH(AI$89,$A$89:$U$89,0))=INDEX(FIRE0104_working!$A$3:$Z$102,MATCH($W118,FIRE0104_working!$A$3:$A$102,0),MATCH('QA checks'!AI$89,FIRE0104_working!$A$3:$Z$3,0)),TRUE,"Error")</f>
        <v>#N/A</v>
      </c>
      <c r="AJ118" s="18" t="e">
        <f>IF(INDEX($A$89:$U$169,MATCH($W118,$A$89:$A$169,0),MATCH(AJ$89,$A$89:$U$89,0))=INDEX(FIRE0104_working!$A$3:$Z$102,MATCH($W118,FIRE0104_working!$A$3:$A$102,0),MATCH('QA checks'!AJ$89,FIRE0104_working!$A$3:$Z$3,0)),TRUE,"Error")</f>
        <v>#N/A</v>
      </c>
      <c r="AK118" s="18" t="e">
        <f>IF(INDEX($A$89:$U$169,MATCH($W118,$A$89:$A$169,0),MATCH(AK$89,$A$89:$U$89,0))=INDEX(FIRE0104_working!$A$3:$Z$102,MATCH($W118,FIRE0104_working!$A$3:$A$102,0),MATCH('QA checks'!AK$89,FIRE0104_working!$A$3:$Z$3,0)),TRUE,"Error")</f>
        <v>#N/A</v>
      </c>
      <c r="AL118" s="18" t="e">
        <f>IF(INDEX($A$89:$U$169,MATCH($W118,$A$89:$A$169,0),MATCH(AL$89,$A$89:$U$89,0))=INDEX(FIRE0104_working!$A$3:$Z$102,MATCH($W118,FIRE0104_working!$A$3:$A$102,0),MATCH('QA checks'!AL$89,FIRE0104_working!$A$3:$Z$3,0)),TRUE,"Error")</f>
        <v>#N/A</v>
      </c>
      <c r="AM118" s="18" t="e">
        <f>IF(INDEX($A$89:$U$169,MATCH($W118,$A$89:$A$169,0),MATCH(AM$89,$A$89:$U$89,0))=INDEX(FIRE0104_working!$A$3:$Z$102,MATCH($W118,FIRE0104_working!$A$3:$A$102,0),MATCH('QA checks'!AM$89,FIRE0104_working!$A$3:$Z$3,0)),TRUE,"Error")</f>
        <v>#N/A</v>
      </c>
      <c r="AN118" s="18" t="e">
        <f>IF(INDEX($A$89:$U$169,MATCH($W118,$A$89:$A$169,0),MATCH(AN$89,$A$89:$U$89,0))=INDEX(FIRE0104_working!$A$3:$Z$102,MATCH($W118,FIRE0104_working!$A$3:$A$102,0),MATCH('QA checks'!AN$89,FIRE0104_working!$A$3:$Z$3,0)),TRUE,"Error")</f>
        <v>#N/A</v>
      </c>
      <c r="AO118" s="18" t="e">
        <f>IF(INDEX($A$89:$U$169,MATCH($W118,$A$89:$A$169,0),MATCH(AO$89,$A$89:$U$89,0))=INDEX(FIRE0104_working!$A$3:$Z$102,MATCH($W118,FIRE0104_working!$A$3:$A$102,0),MATCH('QA checks'!AO$89,FIRE0104_working!$A$3:$Z$3,0)),TRUE,"Error")</f>
        <v>#N/A</v>
      </c>
      <c r="AP118" s="18" t="e">
        <f>IF(INDEX($A$89:$U$169,MATCH($W118,$A$89:$A$169,0),MATCH(AP$89,$A$89:$U$89,0))=INDEX(FIRE0104_working!$A$3:$Z$102,MATCH($W118,FIRE0104_working!$A$3:$A$102,0),MATCH('QA checks'!AP$89,FIRE0104_working!$A$3:$Z$3,0)),TRUE,"Error")</f>
        <v>#N/A</v>
      </c>
      <c r="AQ118" s="18" t="e">
        <f>IF(INDEX($A$89:$U$169,MATCH($W118,$A$89:$A$169,0),MATCH(AQ$89,$A$89:$U$89,0))=INDEX(FIRE0104_working!$A$3:$Z$102,MATCH($W118,FIRE0104_working!$A$3:$A$102,0),MATCH('QA checks'!AQ$89,FIRE0104_working!$A$3:$Z$3,0)),TRUE,"Error")</f>
        <v>#N/A</v>
      </c>
      <c r="AR118" s="18" t="e">
        <f>IF(INDEX($A$89:$U$169,MATCH($W118,$A$89:$A$169,0),MATCH(AR$89,$A$89:$U$89,0))=INDEX(FIRE0104_working!$A$3:$Z$102,MATCH($W118,FIRE0104_working!$A$3:$A$102,0),MATCH('QA checks'!AR$89,FIRE0104_working!$A$3:$Z$3,0)),TRUE,"Error")</f>
        <v>#N/A</v>
      </c>
    </row>
    <row r="119" spans="1:44" x14ac:dyDescent="0.2">
      <c r="A119" s="105">
        <f t="shared" ref="A119:U119" si="30">A37</f>
        <v>0</v>
      </c>
      <c r="B119" s="105">
        <f t="shared" si="30"/>
        <v>0</v>
      </c>
      <c r="C119" s="105">
        <f t="shared" si="30"/>
        <v>0</v>
      </c>
      <c r="D119" s="105">
        <f t="shared" si="30"/>
        <v>0</v>
      </c>
      <c r="E119" s="105">
        <f t="shared" si="30"/>
        <v>0</v>
      </c>
      <c r="F119" s="105">
        <f t="shared" si="30"/>
        <v>0</v>
      </c>
      <c r="G119" s="105">
        <f t="shared" si="30"/>
        <v>0</v>
      </c>
      <c r="H119" s="105">
        <f t="shared" si="30"/>
        <v>0</v>
      </c>
      <c r="I119" s="105">
        <f t="shared" si="30"/>
        <v>0</v>
      </c>
      <c r="J119" s="105">
        <f t="shared" si="30"/>
        <v>0</v>
      </c>
      <c r="K119" s="105">
        <f t="shared" si="30"/>
        <v>0</v>
      </c>
      <c r="L119" s="105">
        <f t="shared" si="30"/>
        <v>0</v>
      </c>
      <c r="M119" s="105">
        <f t="shared" si="30"/>
        <v>0</v>
      </c>
      <c r="N119" s="105">
        <f t="shared" si="30"/>
        <v>0</v>
      </c>
      <c r="O119" s="105">
        <f t="shared" si="30"/>
        <v>0</v>
      </c>
      <c r="P119" s="105">
        <f t="shared" si="30"/>
        <v>0</v>
      </c>
      <c r="Q119" s="105">
        <f t="shared" si="30"/>
        <v>0</v>
      </c>
      <c r="R119" s="105">
        <f t="shared" si="30"/>
        <v>0</v>
      </c>
      <c r="S119" s="105">
        <f t="shared" si="30"/>
        <v>0</v>
      </c>
      <c r="T119" s="105">
        <f t="shared" si="30"/>
        <v>0</v>
      </c>
      <c r="U119" s="105">
        <f t="shared" si="30"/>
        <v>0</v>
      </c>
      <c r="W119" s="18">
        <v>53</v>
      </c>
      <c r="X119" s="18" t="str">
        <f>VLOOKUP($W119,Data!$D:$G,2,FALSE)</f>
        <v>Incorrect positioning</v>
      </c>
      <c r="Y119" s="18" t="e">
        <f>IF(INDEX($A$89:$U$169,MATCH($W119,$A$89:$A$169,0),MATCH(Y$89,$A$89:$U$89,0))=INDEX(FIRE0104_working!$A$3:$Z$102,MATCH($W119,FIRE0104_working!$A$3:$A$102,0),MATCH('QA checks'!Y$89,FIRE0104_working!$A$3:$Z$3,0)),TRUE,"Error")</f>
        <v>#N/A</v>
      </c>
      <c r="Z119" s="18" t="e">
        <f>IF(INDEX($A$89:$U$169,MATCH($W119,$A$89:$A$169,0),MATCH(Z$89,$A$89:$U$89,0))=INDEX(FIRE0104_working!$A$3:$Z$102,MATCH($W119,FIRE0104_working!$A$3:$A$102,0),MATCH('QA checks'!Z$89,FIRE0104_working!$A$3:$Z$3,0)),TRUE,"Error")</f>
        <v>#N/A</v>
      </c>
      <c r="AA119" s="18" t="e">
        <f>IF(INDEX($A$89:$U$169,MATCH($W119,$A$89:$A$169,0),MATCH(AA$89,$A$89:$U$89,0))=INDEX(FIRE0104_working!$A$3:$Z$102,MATCH($W119,FIRE0104_working!$A$3:$A$102,0),MATCH('QA checks'!AA$89,FIRE0104_working!$A$3:$Z$3,0)),TRUE,"Error")</f>
        <v>#N/A</v>
      </c>
      <c r="AB119" s="18" t="e">
        <f>IF(INDEX($A$89:$U$169,MATCH($W119,$A$89:$A$169,0),MATCH(AB$89,$A$89:$U$89,0))=INDEX(FIRE0104_working!$A$3:$Z$102,MATCH($W119,FIRE0104_working!$A$3:$A$102,0),MATCH('QA checks'!AB$89,FIRE0104_working!$A$3:$Z$3,0)),TRUE,"Error")</f>
        <v>#N/A</v>
      </c>
      <c r="AC119" s="18" t="e">
        <f>IF(INDEX($A$89:$U$169,MATCH($W119,$A$89:$A$169,0),MATCH(AC$89,$A$89:$U$89,0))=INDEX(FIRE0104_working!$A$3:$Z$102,MATCH($W119,FIRE0104_working!$A$3:$A$102,0),MATCH('QA checks'!AC$89,FIRE0104_working!$A$3:$Z$3,0)),TRUE,"Error")</f>
        <v>#N/A</v>
      </c>
      <c r="AD119" s="18" t="e">
        <f>IF(INDEX($A$89:$U$169,MATCH($W119,$A$89:$A$169,0),MATCH(AD$89,$A$89:$U$89,0))=INDEX(FIRE0104_working!$A$3:$Z$102,MATCH($W119,FIRE0104_working!$A$3:$A$102,0),MATCH('QA checks'!AD$89,FIRE0104_working!$A$3:$Z$3,0)),TRUE,"Error")</f>
        <v>#N/A</v>
      </c>
      <c r="AE119" s="18" t="e">
        <f>IF(INDEX($A$89:$U$169,MATCH($W119,$A$89:$A$169,0),MATCH(AE$89,$A$89:$U$89,0))=INDEX(FIRE0104_working!$A$3:$Z$102,MATCH($W119,FIRE0104_working!$A$3:$A$102,0),MATCH('QA checks'!AE$89,FIRE0104_working!$A$3:$Z$3,0)),TRUE,"Error")</f>
        <v>#N/A</v>
      </c>
      <c r="AF119" s="18" t="e">
        <f>IF(INDEX($A$89:$U$169,MATCH($W119,$A$89:$A$169,0),MATCH(AF$89,$A$89:$U$89,0))=INDEX(FIRE0104_working!$A$3:$Z$102,MATCH($W119,FIRE0104_working!$A$3:$A$102,0),MATCH('QA checks'!AF$89,FIRE0104_working!$A$3:$Z$3,0)),TRUE,"Error")</f>
        <v>#N/A</v>
      </c>
      <c r="AG119" s="18" t="e">
        <f>IF(INDEX($A$89:$U$169,MATCH($W119,$A$89:$A$169,0),MATCH(AG$89,$A$89:$U$89,0))=INDEX(FIRE0104_working!$A$3:$Z$102,MATCH($W119,FIRE0104_working!$A$3:$A$102,0),MATCH('QA checks'!AG$89,FIRE0104_working!$A$3:$Z$3,0)),TRUE,"Error")</f>
        <v>#N/A</v>
      </c>
      <c r="AH119" s="18" t="e">
        <f>IF(INDEX($A$89:$U$169,MATCH($W119,$A$89:$A$169,0),MATCH(AH$89,$A$89:$U$89,0))=INDEX(FIRE0104_working!$A$3:$Z$102,MATCH($W119,FIRE0104_working!$A$3:$A$102,0),MATCH('QA checks'!AH$89,FIRE0104_working!$A$3:$Z$3,0)),TRUE,"Error")</f>
        <v>#N/A</v>
      </c>
      <c r="AI119" s="18" t="e">
        <f>IF(INDEX($A$89:$U$169,MATCH($W119,$A$89:$A$169,0),MATCH(AI$89,$A$89:$U$89,0))=INDEX(FIRE0104_working!$A$3:$Z$102,MATCH($W119,FIRE0104_working!$A$3:$A$102,0),MATCH('QA checks'!AI$89,FIRE0104_working!$A$3:$Z$3,0)),TRUE,"Error")</f>
        <v>#N/A</v>
      </c>
      <c r="AJ119" s="18" t="e">
        <f>IF(INDEX($A$89:$U$169,MATCH($W119,$A$89:$A$169,0),MATCH(AJ$89,$A$89:$U$89,0))=INDEX(FIRE0104_working!$A$3:$Z$102,MATCH($W119,FIRE0104_working!$A$3:$A$102,0),MATCH('QA checks'!AJ$89,FIRE0104_working!$A$3:$Z$3,0)),TRUE,"Error")</f>
        <v>#N/A</v>
      </c>
      <c r="AK119" s="18" t="e">
        <f>IF(INDEX($A$89:$U$169,MATCH($W119,$A$89:$A$169,0),MATCH(AK$89,$A$89:$U$89,0))=INDEX(FIRE0104_working!$A$3:$Z$102,MATCH($W119,FIRE0104_working!$A$3:$A$102,0),MATCH('QA checks'!AK$89,FIRE0104_working!$A$3:$Z$3,0)),TRUE,"Error")</f>
        <v>#N/A</v>
      </c>
      <c r="AL119" s="18" t="e">
        <f>IF(INDEX($A$89:$U$169,MATCH($W119,$A$89:$A$169,0),MATCH(AL$89,$A$89:$U$89,0))=INDEX(FIRE0104_working!$A$3:$Z$102,MATCH($W119,FIRE0104_working!$A$3:$A$102,0),MATCH('QA checks'!AL$89,FIRE0104_working!$A$3:$Z$3,0)),TRUE,"Error")</f>
        <v>#N/A</v>
      </c>
      <c r="AM119" s="18" t="e">
        <f>IF(INDEX($A$89:$U$169,MATCH($W119,$A$89:$A$169,0),MATCH(AM$89,$A$89:$U$89,0))=INDEX(FIRE0104_working!$A$3:$Z$102,MATCH($W119,FIRE0104_working!$A$3:$A$102,0),MATCH('QA checks'!AM$89,FIRE0104_working!$A$3:$Z$3,0)),TRUE,"Error")</f>
        <v>#N/A</v>
      </c>
      <c r="AN119" s="18" t="e">
        <f>IF(INDEX($A$89:$U$169,MATCH($W119,$A$89:$A$169,0),MATCH(AN$89,$A$89:$U$89,0))=INDEX(FIRE0104_working!$A$3:$Z$102,MATCH($W119,FIRE0104_working!$A$3:$A$102,0),MATCH('QA checks'!AN$89,FIRE0104_working!$A$3:$Z$3,0)),TRUE,"Error")</f>
        <v>#N/A</v>
      </c>
      <c r="AO119" s="18" t="e">
        <f>IF(INDEX($A$89:$U$169,MATCH($W119,$A$89:$A$169,0),MATCH(AO$89,$A$89:$U$89,0))=INDEX(FIRE0104_working!$A$3:$Z$102,MATCH($W119,FIRE0104_working!$A$3:$A$102,0),MATCH('QA checks'!AO$89,FIRE0104_working!$A$3:$Z$3,0)),TRUE,"Error")</f>
        <v>#N/A</v>
      </c>
      <c r="AP119" s="18" t="e">
        <f>IF(INDEX($A$89:$U$169,MATCH($W119,$A$89:$A$169,0),MATCH(AP$89,$A$89:$U$89,0))=INDEX(FIRE0104_working!$A$3:$Z$102,MATCH($W119,FIRE0104_working!$A$3:$A$102,0),MATCH('QA checks'!AP$89,FIRE0104_working!$A$3:$Z$3,0)),TRUE,"Error")</f>
        <v>#N/A</v>
      </c>
      <c r="AQ119" s="18" t="e">
        <f>IF(INDEX($A$89:$U$169,MATCH($W119,$A$89:$A$169,0),MATCH(AQ$89,$A$89:$U$89,0))=INDEX(FIRE0104_working!$A$3:$Z$102,MATCH($W119,FIRE0104_working!$A$3:$A$102,0),MATCH('QA checks'!AQ$89,FIRE0104_working!$A$3:$Z$3,0)),TRUE,"Error")</f>
        <v>#N/A</v>
      </c>
      <c r="AR119" s="18" t="e">
        <f>IF(INDEX($A$89:$U$169,MATCH($W119,$A$89:$A$169,0),MATCH(AR$89,$A$89:$U$89,0))=INDEX(FIRE0104_working!$A$3:$Z$102,MATCH($W119,FIRE0104_working!$A$3:$A$102,0),MATCH('QA checks'!AR$89,FIRE0104_working!$A$3:$Z$3,0)),TRUE,"Error")</f>
        <v>#N/A</v>
      </c>
    </row>
    <row r="120" spans="1:44" x14ac:dyDescent="0.2">
      <c r="A120" s="105">
        <f t="shared" ref="A120:U120" si="31">A38</f>
        <v>0</v>
      </c>
      <c r="B120" s="105">
        <f t="shared" si="31"/>
        <v>0</v>
      </c>
      <c r="C120" s="105">
        <f t="shared" si="31"/>
        <v>0</v>
      </c>
      <c r="D120" s="105">
        <f t="shared" si="31"/>
        <v>0</v>
      </c>
      <c r="E120" s="105">
        <f t="shared" si="31"/>
        <v>0</v>
      </c>
      <c r="F120" s="105">
        <f t="shared" si="31"/>
        <v>0</v>
      </c>
      <c r="G120" s="105">
        <f t="shared" si="31"/>
        <v>0</v>
      </c>
      <c r="H120" s="105">
        <f t="shared" si="31"/>
        <v>0</v>
      </c>
      <c r="I120" s="105">
        <f t="shared" si="31"/>
        <v>0</v>
      </c>
      <c r="J120" s="105">
        <f t="shared" si="31"/>
        <v>0</v>
      </c>
      <c r="K120" s="105">
        <f t="shared" si="31"/>
        <v>0</v>
      </c>
      <c r="L120" s="105">
        <f t="shared" si="31"/>
        <v>0</v>
      </c>
      <c r="M120" s="105">
        <f t="shared" si="31"/>
        <v>0</v>
      </c>
      <c r="N120" s="105">
        <f t="shared" si="31"/>
        <v>0</v>
      </c>
      <c r="O120" s="105">
        <f t="shared" si="31"/>
        <v>0</v>
      </c>
      <c r="P120" s="105">
        <f t="shared" si="31"/>
        <v>0</v>
      </c>
      <c r="Q120" s="105">
        <f t="shared" si="31"/>
        <v>0</v>
      </c>
      <c r="R120" s="105">
        <f t="shared" si="31"/>
        <v>0</v>
      </c>
      <c r="S120" s="105">
        <f t="shared" si="31"/>
        <v>0</v>
      </c>
      <c r="T120" s="105">
        <f t="shared" si="31"/>
        <v>0</v>
      </c>
      <c r="U120" s="105">
        <f t="shared" si="31"/>
        <v>0</v>
      </c>
      <c r="W120" s="18">
        <v>54</v>
      </c>
      <c r="X120" s="18" t="str">
        <f>VLOOKUP($W120,Data!$D:$G,2,FALSE)</f>
        <v>Unsuitable equipment</v>
      </c>
      <c r="Y120" s="18" t="e">
        <f>IF(INDEX($A$89:$U$169,MATCH($W120,$A$89:$A$169,0),MATCH(Y$89,$A$89:$U$89,0))=INDEX(FIRE0104_working!$A$3:$Z$102,MATCH($W120,FIRE0104_working!$A$3:$A$102,0),MATCH('QA checks'!Y$89,FIRE0104_working!$A$3:$Z$3,0)),TRUE,"Error")</f>
        <v>#N/A</v>
      </c>
      <c r="Z120" s="18" t="e">
        <f>IF(INDEX($A$89:$U$169,MATCH($W120,$A$89:$A$169,0),MATCH(Z$89,$A$89:$U$89,0))=INDEX(FIRE0104_working!$A$3:$Z$102,MATCH($W120,FIRE0104_working!$A$3:$A$102,0),MATCH('QA checks'!Z$89,FIRE0104_working!$A$3:$Z$3,0)),TRUE,"Error")</f>
        <v>#N/A</v>
      </c>
      <c r="AA120" s="18" t="e">
        <f>IF(INDEX($A$89:$U$169,MATCH($W120,$A$89:$A$169,0),MATCH(AA$89,$A$89:$U$89,0))=INDEX(FIRE0104_working!$A$3:$Z$102,MATCH($W120,FIRE0104_working!$A$3:$A$102,0),MATCH('QA checks'!AA$89,FIRE0104_working!$A$3:$Z$3,0)),TRUE,"Error")</f>
        <v>#N/A</v>
      </c>
      <c r="AB120" s="18" t="e">
        <f>IF(INDEX($A$89:$U$169,MATCH($W120,$A$89:$A$169,0),MATCH(AB$89,$A$89:$U$89,0))=INDEX(FIRE0104_working!$A$3:$Z$102,MATCH($W120,FIRE0104_working!$A$3:$A$102,0),MATCH('QA checks'!AB$89,FIRE0104_working!$A$3:$Z$3,0)),TRUE,"Error")</f>
        <v>#N/A</v>
      </c>
      <c r="AC120" s="18" t="e">
        <f>IF(INDEX($A$89:$U$169,MATCH($W120,$A$89:$A$169,0),MATCH(AC$89,$A$89:$U$89,0))=INDEX(FIRE0104_working!$A$3:$Z$102,MATCH($W120,FIRE0104_working!$A$3:$A$102,0),MATCH('QA checks'!AC$89,FIRE0104_working!$A$3:$Z$3,0)),TRUE,"Error")</f>
        <v>#N/A</v>
      </c>
      <c r="AD120" s="18" t="e">
        <f>IF(INDEX($A$89:$U$169,MATCH($W120,$A$89:$A$169,0),MATCH(AD$89,$A$89:$U$89,0))=INDEX(FIRE0104_working!$A$3:$Z$102,MATCH($W120,FIRE0104_working!$A$3:$A$102,0),MATCH('QA checks'!AD$89,FIRE0104_working!$A$3:$Z$3,0)),TRUE,"Error")</f>
        <v>#N/A</v>
      </c>
      <c r="AE120" s="18" t="e">
        <f>IF(INDEX($A$89:$U$169,MATCH($W120,$A$89:$A$169,0),MATCH(AE$89,$A$89:$U$89,0))=INDEX(FIRE0104_working!$A$3:$Z$102,MATCH($W120,FIRE0104_working!$A$3:$A$102,0),MATCH('QA checks'!AE$89,FIRE0104_working!$A$3:$Z$3,0)),TRUE,"Error")</f>
        <v>#N/A</v>
      </c>
      <c r="AF120" s="18" t="e">
        <f>IF(INDEX($A$89:$U$169,MATCH($W120,$A$89:$A$169,0),MATCH(AF$89,$A$89:$U$89,0))=INDEX(FIRE0104_working!$A$3:$Z$102,MATCH($W120,FIRE0104_working!$A$3:$A$102,0),MATCH('QA checks'!AF$89,FIRE0104_working!$A$3:$Z$3,0)),TRUE,"Error")</f>
        <v>#N/A</v>
      </c>
      <c r="AG120" s="18" t="e">
        <f>IF(INDEX($A$89:$U$169,MATCH($W120,$A$89:$A$169,0),MATCH(AG$89,$A$89:$U$89,0))=INDEX(FIRE0104_working!$A$3:$Z$102,MATCH($W120,FIRE0104_working!$A$3:$A$102,0),MATCH('QA checks'!AG$89,FIRE0104_working!$A$3:$Z$3,0)),TRUE,"Error")</f>
        <v>#N/A</v>
      </c>
      <c r="AH120" s="18" t="e">
        <f>IF(INDEX($A$89:$U$169,MATCH($W120,$A$89:$A$169,0),MATCH(AH$89,$A$89:$U$89,0))=INDEX(FIRE0104_working!$A$3:$Z$102,MATCH($W120,FIRE0104_working!$A$3:$A$102,0),MATCH('QA checks'!AH$89,FIRE0104_working!$A$3:$Z$3,0)),TRUE,"Error")</f>
        <v>#N/A</v>
      </c>
      <c r="AI120" s="18" t="e">
        <f>IF(INDEX($A$89:$U$169,MATCH($W120,$A$89:$A$169,0),MATCH(AI$89,$A$89:$U$89,0))=INDEX(FIRE0104_working!$A$3:$Z$102,MATCH($W120,FIRE0104_working!$A$3:$A$102,0),MATCH('QA checks'!AI$89,FIRE0104_working!$A$3:$Z$3,0)),TRUE,"Error")</f>
        <v>#N/A</v>
      </c>
      <c r="AJ120" s="18" t="e">
        <f>IF(INDEX($A$89:$U$169,MATCH($W120,$A$89:$A$169,0),MATCH(AJ$89,$A$89:$U$89,0))=INDEX(FIRE0104_working!$A$3:$Z$102,MATCH($W120,FIRE0104_working!$A$3:$A$102,0),MATCH('QA checks'!AJ$89,FIRE0104_working!$A$3:$Z$3,0)),TRUE,"Error")</f>
        <v>#N/A</v>
      </c>
      <c r="AK120" s="18" t="e">
        <f>IF(INDEX($A$89:$U$169,MATCH($W120,$A$89:$A$169,0),MATCH(AK$89,$A$89:$U$89,0))=INDEX(FIRE0104_working!$A$3:$Z$102,MATCH($W120,FIRE0104_working!$A$3:$A$102,0),MATCH('QA checks'!AK$89,FIRE0104_working!$A$3:$Z$3,0)),TRUE,"Error")</f>
        <v>#N/A</v>
      </c>
      <c r="AL120" s="18" t="e">
        <f>IF(INDEX($A$89:$U$169,MATCH($W120,$A$89:$A$169,0),MATCH(AL$89,$A$89:$U$89,0))=INDEX(FIRE0104_working!$A$3:$Z$102,MATCH($W120,FIRE0104_working!$A$3:$A$102,0),MATCH('QA checks'!AL$89,FIRE0104_working!$A$3:$Z$3,0)),TRUE,"Error")</f>
        <v>#N/A</v>
      </c>
      <c r="AM120" s="18" t="e">
        <f>IF(INDEX($A$89:$U$169,MATCH($W120,$A$89:$A$169,0),MATCH(AM$89,$A$89:$U$89,0))=INDEX(FIRE0104_working!$A$3:$Z$102,MATCH($W120,FIRE0104_working!$A$3:$A$102,0),MATCH('QA checks'!AM$89,FIRE0104_working!$A$3:$Z$3,0)),TRUE,"Error")</f>
        <v>#N/A</v>
      </c>
      <c r="AN120" s="18" t="e">
        <f>IF(INDEX($A$89:$U$169,MATCH($W120,$A$89:$A$169,0),MATCH(AN$89,$A$89:$U$89,0))=INDEX(FIRE0104_working!$A$3:$Z$102,MATCH($W120,FIRE0104_working!$A$3:$A$102,0),MATCH('QA checks'!AN$89,FIRE0104_working!$A$3:$Z$3,0)),TRUE,"Error")</f>
        <v>#N/A</v>
      </c>
      <c r="AO120" s="18" t="e">
        <f>IF(INDEX($A$89:$U$169,MATCH($W120,$A$89:$A$169,0),MATCH(AO$89,$A$89:$U$89,0))=INDEX(FIRE0104_working!$A$3:$Z$102,MATCH($W120,FIRE0104_working!$A$3:$A$102,0),MATCH('QA checks'!AO$89,FIRE0104_working!$A$3:$Z$3,0)),TRUE,"Error")</f>
        <v>#N/A</v>
      </c>
      <c r="AP120" s="18" t="e">
        <f>IF(INDEX($A$89:$U$169,MATCH($W120,$A$89:$A$169,0),MATCH(AP$89,$A$89:$U$89,0))=INDEX(FIRE0104_working!$A$3:$Z$102,MATCH($W120,FIRE0104_working!$A$3:$A$102,0),MATCH('QA checks'!AP$89,FIRE0104_working!$A$3:$Z$3,0)),TRUE,"Error")</f>
        <v>#N/A</v>
      </c>
      <c r="AQ120" s="18" t="e">
        <f>IF(INDEX($A$89:$U$169,MATCH($W120,$A$89:$A$169,0),MATCH(AQ$89,$A$89:$U$89,0))=INDEX(FIRE0104_working!$A$3:$Z$102,MATCH($W120,FIRE0104_working!$A$3:$A$102,0),MATCH('QA checks'!AQ$89,FIRE0104_working!$A$3:$Z$3,0)),TRUE,"Error")</f>
        <v>#N/A</v>
      </c>
      <c r="AR120" s="18" t="e">
        <f>IF(INDEX($A$89:$U$169,MATCH($W120,$A$89:$A$169,0),MATCH(AR$89,$A$89:$U$89,0))=INDEX(FIRE0104_working!$A$3:$Z$102,MATCH($W120,FIRE0104_working!$A$3:$A$102,0),MATCH('QA checks'!AR$89,FIRE0104_working!$A$3:$Z$3,0)),TRUE,"Error")</f>
        <v>#N/A</v>
      </c>
    </row>
    <row r="121" spans="1:44" x14ac:dyDescent="0.2">
      <c r="A121" s="105">
        <f t="shared" ref="A121:U121" si="32">A39</f>
        <v>0</v>
      </c>
      <c r="B121" s="105">
        <f t="shared" si="32"/>
        <v>0</v>
      </c>
      <c r="C121" s="105">
        <f t="shared" si="32"/>
        <v>0</v>
      </c>
      <c r="D121" s="105">
        <f t="shared" si="32"/>
        <v>0</v>
      </c>
      <c r="E121" s="105">
        <f t="shared" si="32"/>
        <v>0</v>
      </c>
      <c r="F121" s="105">
        <f t="shared" si="32"/>
        <v>0</v>
      </c>
      <c r="G121" s="105">
        <f t="shared" si="32"/>
        <v>0</v>
      </c>
      <c r="H121" s="105">
        <f t="shared" si="32"/>
        <v>0</v>
      </c>
      <c r="I121" s="105">
        <f t="shared" si="32"/>
        <v>0</v>
      </c>
      <c r="J121" s="105">
        <f t="shared" si="32"/>
        <v>0</v>
      </c>
      <c r="K121" s="105">
        <f t="shared" si="32"/>
        <v>0</v>
      </c>
      <c r="L121" s="105">
        <f t="shared" si="32"/>
        <v>0</v>
      </c>
      <c r="M121" s="105">
        <f t="shared" si="32"/>
        <v>0</v>
      </c>
      <c r="N121" s="105">
        <f t="shared" si="32"/>
        <v>0</v>
      </c>
      <c r="O121" s="105">
        <f t="shared" si="32"/>
        <v>0</v>
      </c>
      <c r="P121" s="105">
        <f t="shared" si="32"/>
        <v>0</v>
      </c>
      <c r="Q121" s="105">
        <f t="shared" si="32"/>
        <v>0</v>
      </c>
      <c r="R121" s="105">
        <f t="shared" si="32"/>
        <v>0</v>
      </c>
      <c r="S121" s="105">
        <f t="shared" si="32"/>
        <v>0</v>
      </c>
      <c r="T121" s="105">
        <f t="shared" si="32"/>
        <v>0</v>
      </c>
      <c r="U121" s="105">
        <f t="shared" si="32"/>
        <v>0</v>
      </c>
      <c r="W121" s="18">
        <v>55</v>
      </c>
      <c r="X121" s="18" t="str">
        <f>VLOOKUP($W121,Data!$D:$G,2,FALSE)</f>
        <v>Water intrusion</v>
      </c>
      <c r="AB121" s="18" t="e">
        <f>IF(INDEX($A$89:$U$169,MATCH($W121,$A$89:$A$169,0),MATCH(AB$89,$A$89:$U$89,0))=INDEX(FIRE0104_working!$A$3:$Z$102,MATCH($W121,FIRE0104_working!$A$3:$A$102,0),MATCH('QA checks'!AB$89,FIRE0104_working!$A$3:$Z$3,0)),TRUE,"Error")</f>
        <v>#N/A</v>
      </c>
      <c r="AC121" s="18" t="e">
        <f>IF(INDEX($A$89:$U$169,MATCH($W121,$A$89:$A$169,0),MATCH(AC$89,$A$89:$U$89,0))=INDEX(FIRE0104_working!$A$3:$Z$102,MATCH($W121,FIRE0104_working!$A$3:$A$102,0),MATCH('QA checks'!AC$89,FIRE0104_working!$A$3:$Z$3,0)),TRUE,"Error")</f>
        <v>#N/A</v>
      </c>
      <c r="AD121" s="18" t="e">
        <f>IF(INDEX($A$89:$U$169,MATCH($W121,$A$89:$A$169,0),MATCH(AD$89,$A$89:$U$89,0))=INDEX(FIRE0104_working!$A$3:$Z$102,MATCH($W121,FIRE0104_working!$A$3:$A$102,0),MATCH('QA checks'!AD$89,FIRE0104_working!$A$3:$Z$3,0)),TRUE,"Error")</f>
        <v>#N/A</v>
      </c>
      <c r="AE121" s="18" t="e">
        <f>IF(INDEX($A$89:$U$169,MATCH($W121,$A$89:$A$169,0),MATCH(AE$89,$A$89:$U$89,0))=INDEX(FIRE0104_working!$A$3:$Z$102,MATCH($W121,FIRE0104_working!$A$3:$A$102,0),MATCH('QA checks'!AE$89,FIRE0104_working!$A$3:$Z$3,0)),TRUE,"Error")</f>
        <v>#N/A</v>
      </c>
      <c r="AF121" s="18" t="e">
        <f>IF(INDEX($A$89:$U$169,MATCH($W121,$A$89:$A$169,0),MATCH(AF$89,$A$89:$U$89,0))=INDEX(FIRE0104_working!$A$3:$Z$102,MATCH($W121,FIRE0104_working!$A$3:$A$102,0),MATCH('QA checks'!AF$89,FIRE0104_working!$A$3:$Z$3,0)),TRUE,"Error")</f>
        <v>#N/A</v>
      </c>
      <c r="AG121" s="18" t="e">
        <f>IF(INDEX($A$89:$U$169,MATCH($W121,$A$89:$A$169,0),MATCH(AG$89,$A$89:$U$89,0))=INDEX(FIRE0104_working!$A$3:$Z$102,MATCH($W121,FIRE0104_working!$A$3:$A$102,0),MATCH('QA checks'!AG$89,FIRE0104_working!$A$3:$Z$3,0)),TRUE,"Error")</f>
        <v>#N/A</v>
      </c>
      <c r="AH121" s="18" t="e">
        <f>IF(INDEX($A$89:$U$169,MATCH($W121,$A$89:$A$169,0),MATCH(AH$89,$A$89:$U$89,0))=INDEX(FIRE0104_working!$A$3:$Z$102,MATCH($W121,FIRE0104_working!$A$3:$A$102,0),MATCH('QA checks'!AH$89,FIRE0104_working!$A$3:$Z$3,0)),TRUE,"Error")</f>
        <v>#N/A</v>
      </c>
      <c r="AI121" s="18" t="e">
        <f>IF(INDEX($A$89:$U$169,MATCH($W121,$A$89:$A$169,0),MATCH(AI$89,$A$89:$U$89,0))=INDEX(FIRE0104_working!$A$3:$Z$102,MATCH($W121,FIRE0104_working!$A$3:$A$102,0),MATCH('QA checks'!AI$89,FIRE0104_working!$A$3:$Z$3,0)),TRUE,"Error")</f>
        <v>#N/A</v>
      </c>
      <c r="AJ121" s="18" t="e">
        <f>IF(INDEX($A$89:$U$169,MATCH($W121,$A$89:$A$169,0),MATCH(AJ$89,$A$89:$U$89,0))=INDEX(FIRE0104_working!$A$3:$Z$102,MATCH($W121,FIRE0104_working!$A$3:$A$102,0),MATCH('QA checks'!AJ$89,FIRE0104_working!$A$3:$Z$3,0)),TRUE,"Error")</f>
        <v>#N/A</v>
      </c>
      <c r="AK121" s="18" t="e">
        <f>IF(INDEX($A$89:$U$169,MATCH($W121,$A$89:$A$169,0),MATCH(AK$89,$A$89:$U$89,0))=INDEX(FIRE0104_working!$A$3:$Z$102,MATCH($W121,FIRE0104_working!$A$3:$A$102,0),MATCH('QA checks'!AK$89,FIRE0104_working!$A$3:$Z$3,0)),TRUE,"Error")</f>
        <v>#N/A</v>
      </c>
      <c r="AL121" s="18" t="e">
        <f>IF(INDEX($A$89:$U$169,MATCH($W121,$A$89:$A$169,0),MATCH(AL$89,$A$89:$U$89,0))=INDEX(FIRE0104_working!$A$3:$Z$102,MATCH($W121,FIRE0104_working!$A$3:$A$102,0),MATCH('QA checks'!AL$89,FIRE0104_working!$A$3:$Z$3,0)),TRUE,"Error")</f>
        <v>#N/A</v>
      </c>
      <c r="AM121" s="18" t="e">
        <f>IF(INDEX($A$89:$U$169,MATCH($W121,$A$89:$A$169,0),MATCH(AM$89,$A$89:$U$89,0))=INDEX(FIRE0104_working!$A$3:$Z$102,MATCH($W121,FIRE0104_working!$A$3:$A$102,0),MATCH('QA checks'!AM$89,FIRE0104_working!$A$3:$Z$3,0)),TRUE,"Error")</f>
        <v>#N/A</v>
      </c>
      <c r="AN121" s="18" t="e">
        <f>IF(INDEX($A$89:$U$169,MATCH($W121,$A$89:$A$169,0),MATCH(AN$89,$A$89:$U$89,0))=INDEX(FIRE0104_working!$A$3:$Z$102,MATCH($W121,FIRE0104_working!$A$3:$A$102,0),MATCH('QA checks'!AN$89,FIRE0104_working!$A$3:$Z$3,0)),TRUE,"Error")</f>
        <v>#N/A</v>
      </c>
      <c r="AO121" s="18" t="e">
        <f>IF(INDEX($A$89:$U$169,MATCH($W121,$A$89:$A$169,0),MATCH(AO$89,$A$89:$U$89,0))=INDEX(FIRE0104_working!$A$3:$Z$102,MATCH($W121,FIRE0104_working!$A$3:$A$102,0),MATCH('QA checks'!AO$89,FIRE0104_working!$A$3:$Z$3,0)),TRUE,"Error")</f>
        <v>#N/A</v>
      </c>
      <c r="AP121" s="18" t="e">
        <f>IF(INDEX($A$89:$U$169,MATCH($W121,$A$89:$A$169,0),MATCH(AP$89,$A$89:$U$89,0))=INDEX(FIRE0104_working!$A$3:$Z$102,MATCH($W121,FIRE0104_working!$A$3:$A$102,0),MATCH('QA checks'!AP$89,FIRE0104_working!$A$3:$Z$3,0)),TRUE,"Error")</f>
        <v>#N/A</v>
      </c>
      <c r="AQ121" s="18" t="e">
        <f>IF(INDEX($A$89:$U$169,MATCH($W121,$A$89:$A$169,0),MATCH(AQ$89,$A$89:$U$89,0))=INDEX(FIRE0104_working!$A$3:$Z$102,MATCH($W121,FIRE0104_working!$A$3:$A$102,0),MATCH('QA checks'!AQ$89,FIRE0104_working!$A$3:$Z$3,0)),TRUE,"Error")</f>
        <v>#N/A</v>
      </c>
      <c r="AR121" s="18" t="e">
        <f>IF(INDEX($A$89:$U$169,MATCH($W121,$A$89:$A$169,0),MATCH(AR$89,$A$89:$U$89,0))=INDEX(FIRE0104_working!$A$3:$Z$102,MATCH($W121,FIRE0104_working!$A$3:$A$102,0),MATCH('QA checks'!AR$89,FIRE0104_working!$A$3:$Z$3,0)),TRUE,"Error")</f>
        <v>#N/A</v>
      </c>
    </row>
    <row r="122" spans="1:44" x14ac:dyDescent="0.2">
      <c r="A122" s="105">
        <f t="shared" ref="A122:U122" si="33">A40</f>
        <v>0</v>
      </c>
      <c r="B122" s="105">
        <f t="shared" si="33"/>
        <v>0</v>
      </c>
      <c r="C122" s="105">
        <f t="shared" si="33"/>
        <v>0</v>
      </c>
      <c r="D122" s="105">
        <f t="shared" si="33"/>
        <v>0</v>
      </c>
      <c r="E122" s="105">
        <f t="shared" si="33"/>
        <v>0</v>
      </c>
      <c r="F122" s="105">
        <f t="shared" si="33"/>
        <v>0</v>
      </c>
      <c r="G122" s="105">
        <f t="shared" si="33"/>
        <v>0</v>
      </c>
      <c r="H122" s="105">
        <f t="shared" si="33"/>
        <v>0</v>
      </c>
      <c r="I122" s="105">
        <f t="shared" si="33"/>
        <v>0</v>
      </c>
      <c r="J122" s="105">
        <f t="shared" si="33"/>
        <v>0</v>
      </c>
      <c r="K122" s="105">
        <f t="shared" si="33"/>
        <v>0</v>
      </c>
      <c r="L122" s="105">
        <f t="shared" si="33"/>
        <v>0</v>
      </c>
      <c r="M122" s="105">
        <f t="shared" si="33"/>
        <v>0</v>
      </c>
      <c r="N122" s="105">
        <f t="shared" si="33"/>
        <v>0</v>
      </c>
      <c r="O122" s="105">
        <f t="shared" si="33"/>
        <v>0</v>
      </c>
      <c r="P122" s="105">
        <f t="shared" si="33"/>
        <v>0</v>
      </c>
      <c r="Q122" s="105">
        <f t="shared" si="33"/>
        <v>0</v>
      </c>
      <c r="R122" s="105">
        <f t="shared" si="33"/>
        <v>0</v>
      </c>
      <c r="S122" s="105">
        <f t="shared" si="33"/>
        <v>0</v>
      </c>
      <c r="T122" s="105">
        <f t="shared" si="33"/>
        <v>0</v>
      </c>
      <c r="U122" s="105">
        <f t="shared" si="33"/>
        <v>0</v>
      </c>
      <c r="W122" s="18">
        <v>56</v>
      </c>
      <c r="X122" s="18" t="str">
        <f>VLOOKUP($W122,Data!$D:$G,2,FALSE)</f>
        <v>Other</v>
      </c>
      <c r="AB122" s="18" t="e">
        <f>IF(INDEX($A$89:$U$169,MATCH($W122,$A$89:$A$169,0),MATCH(AB$89,$A$89:$U$89,0))=INDEX(FIRE0104_working!$A$3:$Z$102,MATCH($W122,FIRE0104_working!$A$3:$A$102,0),MATCH('QA checks'!AB$89,FIRE0104_working!$A$3:$Z$3,0)),TRUE,"Error")</f>
        <v>#N/A</v>
      </c>
      <c r="AC122" s="18" t="e">
        <f>IF(INDEX($A$89:$U$169,MATCH($W122,$A$89:$A$169,0),MATCH(AC$89,$A$89:$U$89,0))=INDEX(FIRE0104_working!$A$3:$Z$102,MATCH($W122,FIRE0104_working!$A$3:$A$102,0),MATCH('QA checks'!AC$89,FIRE0104_working!$A$3:$Z$3,0)),TRUE,"Error")</f>
        <v>#N/A</v>
      </c>
      <c r="AD122" s="18" t="e">
        <f>IF(INDEX($A$89:$U$169,MATCH($W122,$A$89:$A$169,0),MATCH(AD$89,$A$89:$U$89,0))=INDEX(FIRE0104_working!$A$3:$Z$102,MATCH($W122,FIRE0104_working!$A$3:$A$102,0),MATCH('QA checks'!AD$89,FIRE0104_working!$A$3:$Z$3,0)),TRUE,"Error")</f>
        <v>#N/A</v>
      </c>
      <c r="AE122" s="18" t="e">
        <f>IF(INDEX($A$89:$U$169,MATCH($W122,$A$89:$A$169,0),MATCH(AE$89,$A$89:$U$89,0))=INDEX(FIRE0104_working!$A$3:$Z$102,MATCH($W122,FIRE0104_working!$A$3:$A$102,0),MATCH('QA checks'!AE$89,FIRE0104_working!$A$3:$Z$3,0)),TRUE,"Error")</f>
        <v>#N/A</v>
      </c>
      <c r="AF122" s="18" t="e">
        <f>IF(INDEX($A$89:$U$169,MATCH($W122,$A$89:$A$169,0),MATCH(AF$89,$A$89:$U$89,0))=INDEX(FIRE0104_working!$A$3:$Z$102,MATCH($W122,FIRE0104_working!$A$3:$A$102,0),MATCH('QA checks'!AF$89,FIRE0104_working!$A$3:$Z$3,0)),TRUE,"Error")</f>
        <v>#N/A</v>
      </c>
      <c r="AG122" s="18" t="e">
        <f>IF(INDEX($A$89:$U$169,MATCH($W122,$A$89:$A$169,0),MATCH(AG$89,$A$89:$U$89,0))=INDEX(FIRE0104_working!$A$3:$Z$102,MATCH($W122,FIRE0104_working!$A$3:$A$102,0),MATCH('QA checks'!AG$89,FIRE0104_working!$A$3:$Z$3,0)),TRUE,"Error")</f>
        <v>#N/A</v>
      </c>
      <c r="AH122" s="18" t="e">
        <f>IF(INDEX($A$89:$U$169,MATCH($W122,$A$89:$A$169,0),MATCH(AH$89,$A$89:$U$89,0))=INDEX(FIRE0104_working!$A$3:$Z$102,MATCH($W122,FIRE0104_working!$A$3:$A$102,0),MATCH('QA checks'!AH$89,FIRE0104_working!$A$3:$Z$3,0)),TRUE,"Error")</f>
        <v>#N/A</v>
      </c>
      <c r="AI122" s="18" t="e">
        <f>IF(INDEX($A$89:$U$169,MATCH($W122,$A$89:$A$169,0),MATCH(AI$89,$A$89:$U$89,0))=INDEX(FIRE0104_working!$A$3:$Z$102,MATCH($W122,FIRE0104_working!$A$3:$A$102,0),MATCH('QA checks'!AI$89,FIRE0104_working!$A$3:$Z$3,0)),TRUE,"Error")</f>
        <v>#N/A</v>
      </c>
      <c r="AJ122" s="18" t="e">
        <f>IF(INDEX($A$89:$U$169,MATCH($W122,$A$89:$A$169,0),MATCH(AJ$89,$A$89:$U$89,0))=INDEX(FIRE0104_working!$A$3:$Z$102,MATCH($W122,FIRE0104_working!$A$3:$A$102,0),MATCH('QA checks'!AJ$89,FIRE0104_working!$A$3:$Z$3,0)),TRUE,"Error")</f>
        <v>#N/A</v>
      </c>
      <c r="AK122" s="18" t="e">
        <f>IF(INDEX($A$89:$U$169,MATCH($W122,$A$89:$A$169,0),MATCH(AK$89,$A$89:$U$89,0))=INDEX(FIRE0104_working!$A$3:$Z$102,MATCH($W122,FIRE0104_working!$A$3:$A$102,0),MATCH('QA checks'!AK$89,FIRE0104_working!$A$3:$Z$3,0)),TRUE,"Error")</f>
        <v>#N/A</v>
      </c>
      <c r="AL122" s="18" t="e">
        <f>IF(INDEX($A$89:$U$169,MATCH($W122,$A$89:$A$169,0),MATCH(AL$89,$A$89:$U$89,0))=INDEX(FIRE0104_working!$A$3:$Z$102,MATCH($W122,FIRE0104_working!$A$3:$A$102,0),MATCH('QA checks'!AL$89,FIRE0104_working!$A$3:$Z$3,0)),TRUE,"Error")</f>
        <v>#N/A</v>
      </c>
      <c r="AM122" s="18" t="e">
        <f>IF(INDEX($A$89:$U$169,MATCH($W122,$A$89:$A$169,0),MATCH(AM$89,$A$89:$U$89,0))=INDEX(FIRE0104_working!$A$3:$Z$102,MATCH($W122,FIRE0104_working!$A$3:$A$102,0),MATCH('QA checks'!AM$89,FIRE0104_working!$A$3:$Z$3,0)),TRUE,"Error")</f>
        <v>#N/A</v>
      </c>
      <c r="AN122" s="18" t="e">
        <f>IF(INDEX($A$89:$U$169,MATCH($W122,$A$89:$A$169,0),MATCH(AN$89,$A$89:$U$89,0))=INDEX(FIRE0104_working!$A$3:$Z$102,MATCH($W122,FIRE0104_working!$A$3:$A$102,0),MATCH('QA checks'!AN$89,FIRE0104_working!$A$3:$Z$3,0)),TRUE,"Error")</f>
        <v>#N/A</v>
      </c>
      <c r="AO122" s="18" t="e">
        <f>IF(INDEX($A$89:$U$169,MATCH($W122,$A$89:$A$169,0),MATCH(AO$89,$A$89:$U$89,0))=INDEX(FIRE0104_working!$A$3:$Z$102,MATCH($W122,FIRE0104_working!$A$3:$A$102,0),MATCH('QA checks'!AO$89,FIRE0104_working!$A$3:$Z$3,0)),TRUE,"Error")</f>
        <v>#N/A</v>
      </c>
      <c r="AP122" s="18" t="e">
        <f>IF(INDEX($A$89:$U$169,MATCH($W122,$A$89:$A$169,0),MATCH(AP$89,$A$89:$U$89,0))=INDEX(FIRE0104_working!$A$3:$Z$102,MATCH($W122,FIRE0104_working!$A$3:$A$102,0),MATCH('QA checks'!AP$89,FIRE0104_working!$A$3:$Z$3,0)),TRUE,"Error")</f>
        <v>#N/A</v>
      </c>
      <c r="AQ122" s="18" t="e">
        <f>IF(INDEX($A$89:$U$169,MATCH($W122,$A$89:$A$169,0),MATCH(AQ$89,$A$89:$U$89,0))=INDEX(FIRE0104_working!$A$3:$Z$102,MATCH($W122,FIRE0104_working!$A$3:$A$102,0),MATCH('QA checks'!AQ$89,FIRE0104_working!$A$3:$Z$3,0)),TRUE,"Error")</f>
        <v>#N/A</v>
      </c>
      <c r="AR122" s="18" t="e">
        <f>IF(INDEX($A$89:$U$169,MATCH($W122,$A$89:$A$169,0),MATCH(AR$89,$A$89:$U$89,0))=INDEX(FIRE0104_working!$A$3:$Z$102,MATCH($W122,FIRE0104_working!$A$3:$A$102,0),MATCH('QA checks'!AR$89,FIRE0104_working!$A$3:$Z$3,0)),TRUE,"Error")</f>
        <v>#N/A</v>
      </c>
    </row>
    <row r="123" spans="1:44" x14ac:dyDescent="0.2">
      <c r="A123" s="105">
        <f t="shared" ref="A123:U123" si="34">A41</f>
        <v>0</v>
      </c>
      <c r="B123" s="105">
        <f t="shared" si="34"/>
        <v>0</v>
      </c>
      <c r="C123" s="105">
        <f t="shared" si="34"/>
        <v>0</v>
      </c>
      <c r="D123" s="105">
        <f t="shared" si="34"/>
        <v>0</v>
      </c>
      <c r="E123" s="105">
        <f t="shared" si="34"/>
        <v>0</v>
      </c>
      <c r="F123" s="105">
        <f t="shared" si="34"/>
        <v>0</v>
      </c>
      <c r="G123" s="105">
        <f t="shared" si="34"/>
        <v>0</v>
      </c>
      <c r="H123" s="105">
        <f t="shared" si="34"/>
        <v>0</v>
      </c>
      <c r="I123" s="105">
        <f t="shared" si="34"/>
        <v>0</v>
      </c>
      <c r="J123" s="105">
        <f t="shared" si="34"/>
        <v>0</v>
      </c>
      <c r="K123" s="105">
        <f t="shared" si="34"/>
        <v>0</v>
      </c>
      <c r="L123" s="105">
        <f t="shared" si="34"/>
        <v>0</v>
      </c>
      <c r="M123" s="105">
        <f t="shared" si="34"/>
        <v>0</v>
      </c>
      <c r="N123" s="105">
        <f t="shared" si="34"/>
        <v>0</v>
      </c>
      <c r="O123" s="105">
        <f t="shared" si="34"/>
        <v>0</v>
      </c>
      <c r="P123" s="105">
        <f t="shared" si="34"/>
        <v>0</v>
      </c>
      <c r="Q123" s="105">
        <f t="shared" si="34"/>
        <v>0</v>
      </c>
      <c r="R123" s="105">
        <f t="shared" si="34"/>
        <v>0</v>
      </c>
      <c r="S123" s="105">
        <f t="shared" si="34"/>
        <v>0</v>
      </c>
      <c r="T123" s="105">
        <f t="shared" si="34"/>
        <v>0</v>
      </c>
      <c r="U123" s="105">
        <f t="shared" si="34"/>
        <v>0</v>
      </c>
      <c r="W123" s="18">
        <v>60</v>
      </c>
      <c r="X123" s="18" t="str">
        <f>VLOOKUP($W123,Data!$D:$G,2,FALSE)</f>
        <v>Poor maintenance</v>
      </c>
      <c r="Y123" s="18" t="e">
        <f>IF(INDEX($A$89:$U$169,MATCH($W123,$A$89:$A$169,0),MATCH(Y$89,$A$89:$U$89,0))=INDEX(FIRE0104_working!$A$3:$Z$102,MATCH($W123,FIRE0104_working!$A$3:$A$102,0),MATCH('QA checks'!Y$89,FIRE0104_working!$A$3:$Z$3,0)),TRUE,"Error")</f>
        <v>#N/A</v>
      </c>
      <c r="Z123" s="18" t="e">
        <f>IF(INDEX($A$89:$U$169,MATCH($W123,$A$89:$A$169,0),MATCH(Z$89,$A$89:$U$89,0))=INDEX(FIRE0104_working!$A$3:$Z$102,MATCH($W123,FIRE0104_working!$A$3:$A$102,0),MATCH('QA checks'!Z$89,FIRE0104_working!$A$3:$Z$3,0)),TRUE,"Error")</f>
        <v>#N/A</v>
      </c>
      <c r="AA123" s="18" t="e">
        <f>IF(INDEX($A$89:$U$169,MATCH($W123,$A$89:$A$169,0),MATCH(AA$89,$A$89:$U$89,0))=INDEX(FIRE0104_working!$A$3:$Z$102,MATCH($W123,FIRE0104_working!$A$3:$A$102,0),MATCH('QA checks'!AA$89,FIRE0104_working!$A$3:$Z$3,0)),TRUE,"Error")</f>
        <v>#N/A</v>
      </c>
      <c r="AB123" s="18" t="e">
        <f>IF(INDEX($A$89:$U$169,MATCH($W123,$A$89:$A$169,0),MATCH(AB$89,$A$89:$U$89,0))=INDEX(FIRE0104_working!$A$3:$Z$102,MATCH($W123,FIRE0104_working!$A$3:$A$102,0),MATCH('QA checks'!AB$89,FIRE0104_working!$A$3:$Z$3,0)),TRUE,"Error")</f>
        <v>#N/A</v>
      </c>
      <c r="AC123" s="18" t="e">
        <f>IF(INDEX($A$89:$U$169,MATCH($W123,$A$89:$A$169,0),MATCH(AC$89,$A$89:$U$89,0))=INDEX(FIRE0104_working!$A$3:$Z$102,MATCH($W123,FIRE0104_working!$A$3:$A$102,0),MATCH('QA checks'!AC$89,FIRE0104_working!$A$3:$Z$3,0)),TRUE,"Error")</f>
        <v>#N/A</v>
      </c>
      <c r="AD123" s="18" t="e">
        <f>IF(INDEX($A$89:$U$169,MATCH($W123,$A$89:$A$169,0),MATCH(AD$89,$A$89:$U$89,0))=INDEX(FIRE0104_working!$A$3:$Z$102,MATCH($W123,FIRE0104_working!$A$3:$A$102,0),MATCH('QA checks'!AD$89,FIRE0104_working!$A$3:$Z$3,0)),TRUE,"Error")</f>
        <v>#N/A</v>
      </c>
      <c r="AE123" s="18" t="e">
        <f>IF(INDEX($A$89:$U$169,MATCH($W123,$A$89:$A$169,0),MATCH(AE$89,$A$89:$U$89,0))=INDEX(FIRE0104_working!$A$3:$Z$102,MATCH($W123,FIRE0104_working!$A$3:$A$102,0),MATCH('QA checks'!AE$89,FIRE0104_working!$A$3:$Z$3,0)),TRUE,"Error")</f>
        <v>#N/A</v>
      </c>
      <c r="AF123" s="18" t="e">
        <f>IF(INDEX($A$89:$U$169,MATCH($W123,$A$89:$A$169,0),MATCH(AF$89,$A$89:$U$89,0))=INDEX(FIRE0104_working!$A$3:$Z$102,MATCH($W123,FIRE0104_working!$A$3:$A$102,0),MATCH('QA checks'!AF$89,FIRE0104_working!$A$3:$Z$3,0)),TRUE,"Error")</f>
        <v>#N/A</v>
      </c>
      <c r="AG123" s="18" t="e">
        <f>IF(INDEX($A$89:$U$169,MATCH($W123,$A$89:$A$169,0),MATCH(AG$89,$A$89:$U$89,0))=INDEX(FIRE0104_working!$A$3:$Z$102,MATCH($W123,FIRE0104_working!$A$3:$A$102,0),MATCH('QA checks'!AG$89,FIRE0104_working!$A$3:$Z$3,0)),TRUE,"Error")</f>
        <v>#N/A</v>
      </c>
      <c r="AH123" s="18" t="e">
        <f>IF(INDEX($A$89:$U$169,MATCH($W123,$A$89:$A$169,0),MATCH(AH$89,$A$89:$U$89,0))=INDEX(FIRE0104_working!$A$3:$Z$102,MATCH($W123,FIRE0104_working!$A$3:$A$102,0),MATCH('QA checks'!AH$89,FIRE0104_working!$A$3:$Z$3,0)),TRUE,"Error")</f>
        <v>#N/A</v>
      </c>
      <c r="AI123" s="18" t="e">
        <f>IF(INDEX($A$89:$U$169,MATCH($W123,$A$89:$A$169,0),MATCH(AI$89,$A$89:$U$89,0))=INDEX(FIRE0104_working!$A$3:$Z$102,MATCH($W123,FIRE0104_working!$A$3:$A$102,0),MATCH('QA checks'!AI$89,FIRE0104_working!$A$3:$Z$3,0)),TRUE,"Error")</f>
        <v>#N/A</v>
      </c>
      <c r="AJ123" s="18" t="e">
        <f>IF(INDEX($A$89:$U$169,MATCH($W123,$A$89:$A$169,0),MATCH(AJ$89,$A$89:$U$89,0))=INDEX(FIRE0104_working!$A$3:$Z$102,MATCH($W123,FIRE0104_working!$A$3:$A$102,0),MATCH('QA checks'!AJ$89,FIRE0104_working!$A$3:$Z$3,0)),TRUE,"Error")</f>
        <v>#N/A</v>
      </c>
      <c r="AK123" s="18" t="e">
        <f>IF(INDEX($A$89:$U$169,MATCH($W123,$A$89:$A$169,0),MATCH(AK$89,$A$89:$U$89,0))=INDEX(FIRE0104_working!$A$3:$Z$102,MATCH($W123,FIRE0104_working!$A$3:$A$102,0),MATCH('QA checks'!AK$89,FIRE0104_working!$A$3:$Z$3,0)),TRUE,"Error")</f>
        <v>#N/A</v>
      </c>
      <c r="AL123" s="18" t="e">
        <f>IF(INDEX($A$89:$U$169,MATCH($W123,$A$89:$A$169,0),MATCH(AL$89,$A$89:$U$89,0))=INDEX(FIRE0104_working!$A$3:$Z$102,MATCH($W123,FIRE0104_working!$A$3:$A$102,0),MATCH('QA checks'!AL$89,FIRE0104_working!$A$3:$Z$3,0)),TRUE,"Error")</f>
        <v>#N/A</v>
      </c>
      <c r="AM123" s="18" t="e">
        <f>IF(INDEX($A$89:$U$169,MATCH($W123,$A$89:$A$169,0),MATCH(AM$89,$A$89:$U$89,0))=INDEX(FIRE0104_working!$A$3:$Z$102,MATCH($W123,FIRE0104_working!$A$3:$A$102,0),MATCH('QA checks'!AM$89,FIRE0104_working!$A$3:$Z$3,0)),TRUE,"Error")</f>
        <v>#N/A</v>
      </c>
      <c r="AN123" s="18" t="e">
        <f>IF(INDEX($A$89:$U$169,MATCH($W123,$A$89:$A$169,0),MATCH(AN$89,$A$89:$U$89,0))=INDEX(FIRE0104_working!$A$3:$Z$102,MATCH($W123,FIRE0104_working!$A$3:$A$102,0),MATCH('QA checks'!AN$89,FIRE0104_working!$A$3:$Z$3,0)),TRUE,"Error")</f>
        <v>#N/A</v>
      </c>
      <c r="AO123" s="18" t="e">
        <f>IF(INDEX($A$89:$U$169,MATCH($W123,$A$89:$A$169,0),MATCH(AO$89,$A$89:$U$89,0))=INDEX(FIRE0104_working!$A$3:$Z$102,MATCH($W123,FIRE0104_working!$A$3:$A$102,0),MATCH('QA checks'!AO$89,FIRE0104_working!$A$3:$Z$3,0)),TRUE,"Error")</f>
        <v>#N/A</v>
      </c>
      <c r="AP123" s="18" t="e">
        <f>IF(INDEX($A$89:$U$169,MATCH($W123,$A$89:$A$169,0),MATCH(AP$89,$A$89:$U$89,0))=INDEX(FIRE0104_working!$A$3:$Z$102,MATCH($W123,FIRE0104_working!$A$3:$A$102,0),MATCH('QA checks'!AP$89,FIRE0104_working!$A$3:$Z$3,0)),TRUE,"Error")</f>
        <v>#N/A</v>
      </c>
      <c r="AQ123" s="18" t="e">
        <f>IF(INDEX($A$89:$U$169,MATCH($W123,$A$89:$A$169,0),MATCH(AQ$89,$A$89:$U$89,0))=INDEX(FIRE0104_working!$A$3:$Z$102,MATCH($W123,FIRE0104_working!$A$3:$A$102,0),MATCH('QA checks'!AQ$89,FIRE0104_working!$A$3:$Z$3,0)),TRUE,"Error")</f>
        <v>#N/A</v>
      </c>
      <c r="AR123" s="18" t="e">
        <f>IF(INDEX($A$89:$U$169,MATCH($W123,$A$89:$A$169,0),MATCH(AR$89,$A$89:$U$89,0))=INDEX(FIRE0104_working!$A$3:$Z$102,MATCH($W123,FIRE0104_working!$A$3:$A$102,0),MATCH('QA checks'!AR$89,FIRE0104_working!$A$3:$Z$3,0)),TRUE,"Error")</f>
        <v>#N/A</v>
      </c>
    </row>
    <row r="124" spans="1:44" x14ac:dyDescent="0.2">
      <c r="A124" s="105">
        <f t="shared" ref="A124:U124" si="35">A42</f>
        <v>0</v>
      </c>
      <c r="B124" s="105">
        <f t="shared" si="35"/>
        <v>0</v>
      </c>
      <c r="C124" s="105">
        <f t="shared" si="35"/>
        <v>0</v>
      </c>
      <c r="D124" s="105">
        <f t="shared" si="35"/>
        <v>0</v>
      </c>
      <c r="E124" s="105">
        <f t="shared" si="35"/>
        <v>0</v>
      </c>
      <c r="F124" s="105">
        <f t="shared" si="35"/>
        <v>0</v>
      </c>
      <c r="G124" s="105">
        <f t="shared" si="35"/>
        <v>0</v>
      </c>
      <c r="H124" s="105">
        <f t="shared" si="35"/>
        <v>0</v>
      </c>
      <c r="I124" s="105">
        <f t="shared" si="35"/>
        <v>0</v>
      </c>
      <c r="J124" s="105">
        <f t="shared" si="35"/>
        <v>0</v>
      </c>
      <c r="K124" s="105">
        <f t="shared" si="35"/>
        <v>0</v>
      </c>
      <c r="L124" s="105">
        <f t="shared" si="35"/>
        <v>0</v>
      </c>
      <c r="M124" s="105">
        <f t="shared" si="35"/>
        <v>0</v>
      </c>
      <c r="N124" s="105">
        <f t="shared" si="35"/>
        <v>0</v>
      </c>
      <c r="O124" s="105">
        <f t="shared" si="35"/>
        <v>0</v>
      </c>
      <c r="P124" s="105">
        <f t="shared" si="35"/>
        <v>0</v>
      </c>
      <c r="Q124" s="105">
        <f t="shared" si="35"/>
        <v>0</v>
      </c>
      <c r="R124" s="105">
        <f t="shared" si="35"/>
        <v>0</v>
      </c>
      <c r="S124" s="105">
        <f t="shared" si="35"/>
        <v>0</v>
      </c>
      <c r="T124" s="105">
        <f t="shared" si="35"/>
        <v>0</v>
      </c>
      <c r="U124" s="105">
        <f t="shared" si="35"/>
        <v>0</v>
      </c>
      <c r="W124" s="18">
        <v>61</v>
      </c>
      <c r="X124" s="18" t="str">
        <f>VLOOKUP($W124,Data!$D:$G,2,FALSE)</f>
        <v>Faulty</v>
      </c>
      <c r="Y124" s="18" t="e">
        <f>IF(INDEX($A$89:$U$169,MATCH($W124,$A$89:$A$169,0),MATCH(Y$89,$A$89:$U$89,0))=INDEX(FIRE0104_working!$A$3:$Z$102,MATCH($W124,FIRE0104_working!$A$3:$A$102,0),MATCH('QA checks'!Y$89,FIRE0104_working!$A$3:$Z$3,0)),TRUE,"Error")</f>
        <v>#N/A</v>
      </c>
      <c r="Z124" s="18" t="e">
        <f>IF(INDEX($A$89:$U$169,MATCH($W124,$A$89:$A$169,0),MATCH(Z$89,$A$89:$U$89,0))=INDEX(FIRE0104_working!$A$3:$Z$102,MATCH($W124,FIRE0104_working!$A$3:$A$102,0),MATCH('QA checks'!Z$89,FIRE0104_working!$A$3:$Z$3,0)),TRUE,"Error")</f>
        <v>#N/A</v>
      </c>
      <c r="AA124" s="18" t="e">
        <f>IF(INDEX($A$89:$U$169,MATCH($W124,$A$89:$A$169,0),MATCH(AA$89,$A$89:$U$89,0))=INDEX(FIRE0104_working!$A$3:$Z$102,MATCH($W124,FIRE0104_working!$A$3:$A$102,0),MATCH('QA checks'!AA$89,FIRE0104_working!$A$3:$Z$3,0)),TRUE,"Error")</f>
        <v>#N/A</v>
      </c>
      <c r="AB124" s="18" t="e">
        <f>IF(INDEX($A$89:$U$169,MATCH($W124,$A$89:$A$169,0),MATCH(AB$89,$A$89:$U$89,0))=INDEX(FIRE0104_working!$A$3:$Z$102,MATCH($W124,FIRE0104_working!$A$3:$A$102,0),MATCH('QA checks'!AB$89,FIRE0104_working!$A$3:$Z$3,0)),TRUE,"Error")</f>
        <v>#N/A</v>
      </c>
      <c r="AC124" s="18" t="e">
        <f>IF(INDEX($A$89:$U$169,MATCH($W124,$A$89:$A$169,0),MATCH(AC$89,$A$89:$U$89,0))=INDEX(FIRE0104_working!$A$3:$Z$102,MATCH($W124,FIRE0104_working!$A$3:$A$102,0),MATCH('QA checks'!AC$89,FIRE0104_working!$A$3:$Z$3,0)),TRUE,"Error")</f>
        <v>#N/A</v>
      </c>
      <c r="AD124" s="18" t="e">
        <f>IF(INDEX($A$89:$U$169,MATCH($W124,$A$89:$A$169,0),MATCH(AD$89,$A$89:$U$89,0))=INDEX(FIRE0104_working!$A$3:$Z$102,MATCH($W124,FIRE0104_working!$A$3:$A$102,0),MATCH('QA checks'!AD$89,FIRE0104_working!$A$3:$Z$3,0)),TRUE,"Error")</f>
        <v>#N/A</v>
      </c>
      <c r="AE124" s="18" t="e">
        <f>IF(INDEX($A$89:$U$169,MATCH($W124,$A$89:$A$169,0),MATCH(AE$89,$A$89:$U$89,0))=INDEX(FIRE0104_working!$A$3:$Z$102,MATCH($W124,FIRE0104_working!$A$3:$A$102,0),MATCH('QA checks'!AE$89,FIRE0104_working!$A$3:$Z$3,0)),TRUE,"Error")</f>
        <v>#N/A</v>
      </c>
      <c r="AF124" s="18" t="e">
        <f>IF(INDEX($A$89:$U$169,MATCH($W124,$A$89:$A$169,0),MATCH(AF$89,$A$89:$U$89,0))=INDEX(FIRE0104_working!$A$3:$Z$102,MATCH($W124,FIRE0104_working!$A$3:$A$102,0),MATCH('QA checks'!AF$89,FIRE0104_working!$A$3:$Z$3,0)),TRUE,"Error")</f>
        <v>#N/A</v>
      </c>
      <c r="AG124" s="18" t="e">
        <f>IF(INDEX($A$89:$U$169,MATCH($W124,$A$89:$A$169,0),MATCH(AG$89,$A$89:$U$89,0))=INDEX(FIRE0104_working!$A$3:$Z$102,MATCH($W124,FIRE0104_working!$A$3:$A$102,0),MATCH('QA checks'!AG$89,FIRE0104_working!$A$3:$Z$3,0)),TRUE,"Error")</f>
        <v>#N/A</v>
      </c>
      <c r="AH124" s="18" t="e">
        <f>IF(INDEX($A$89:$U$169,MATCH($W124,$A$89:$A$169,0),MATCH(AH$89,$A$89:$U$89,0))=INDEX(FIRE0104_working!$A$3:$Z$102,MATCH($W124,FIRE0104_working!$A$3:$A$102,0),MATCH('QA checks'!AH$89,FIRE0104_working!$A$3:$Z$3,0)),TRUE,"Error")</f>
        <v>#N/A</v>
      </c>
      <c r="AI124" s="18" t="e">
        <f>IF(INDEX($A$89:$U$169,MATCH($W124,$A$89:$A$169,0),MATCH(AI$89,$A$89:$U$89,0))=INDEX(FIRE0104_working!$A$3:$Z$102,MATCH($W124,FIRE0104_working!$A$3:$A$102,0),MATCH('QA checks'!AI$89,FIRE0104_working!$A$3:$Z$3,0)),TRUE,"Error")</f>
        <v>#N/A</v>
      </c>
      <c r="AJ124" s="18" t="e">
        <f>IF(INDEX($A$89:$U$169,MATCH($W124,$A$89:$A$169,0),MATCH(AJ$89,$A$89:$U$89,0))=INDEX(FIRE0104_working!$A$3:$Z$102,MATCH($W124,FIRE0104_working!$A$3:$A$102,0),MATCH('QA checks'!AJ$89,FIRE0104_working!$A$3:$Z$3,0)),TRUE,"Error")</f>
        <v>#N/A</v>
      </c>
      <c r="AK124" s="18" t="e">
        <f>IF(INDEX($A$89:$U$169,MATCH($W124,$A$89:$A$169,0),MATCH(AK$89,$A$89:$U$89,0))=INDEX(FIRE0104_working!$A$3:$Z$102,MATCH($W124,FIRE0104_working!$A$3:$A$102,0),MATCH('QA checks'!AK$89,FIRE0104_working!$A$3:$Z$3,0)),TRUE,"Error")</f>
        <v>#N/A</v>
      </c>
      <c r="AL124" s="18" t="e">
        <f>IF(INDEX($A$89:$U$169,MATCH($W124,$A$89:$A$169,0),MATCH(AL$89,$A$89:$U$89,0))=INDEX(FIRE0104_working!$A$3:$Z$102,MATCH($W124,FIRE0104_working!$A$3:$A$102,0),MATCH('QA checks'!AL$89,FIRE0104_working!$A$3:$Z$3,0)),TRUE,"Error")</f>
        <v>#N/A</v>
      </c>
      <c r="AM124" s="18" t="e">
        <f>IF(INDEX($A$89:$U$169,MATCH($W124,$A$89:$A$169,0),MATCH(AM$89,$A$89:$U$89,0))=INDEX(FIRE0104_working!$A$3:$Z$102,MATCH($W124,FIRE0104_working!$A$3:$A$102,0),MATCH('QA checks'!AM$89,FIRE0104_working!$A$3:$Z$3,0)),TRUE,"Error")</f>
        <v>#N/A</v>
      </c>
      <c r="AN124" s="18" t="e">
        <f>IF(INDEX($A$89:$U$169,MATCH($W124,$A$89:$A$169,0),MATCH(AN$89,$A$89:$U$89,0))=INDEX(FIRE0104_working!$A$3:$Z$102,MATCH($W124,FIRE0104_working!$A$3:$A$102,0),MATCH('QA checks'!AN$89,FIRE0104_working!$A$3:$Z$3,0)),TRUE,"Error")</f>
        <v>#N/A</v>
      </c>
      <c r="AO124" s="18" t="e">
        <f>IF(INDEX($A$89:$U$169,MATCH($W124,$A$89:$A$169,0),MATCH(AO$89,$A$89:$U$89,0))=INDEX(FIRE0104_working!$A$3:$Z$102,MATCH($W124,FIRE0104_working!$A$3:$A$102,0),MATCH('QA checks'!AO$89,FIRE0104_working!$A$3:$Z$3,0)),TRUE,"Error")</f>
        <v>#N/A</v>
      </c>
      <c r="AP124" s="18" t="e">
        <f>IF(INDEX($A$89:$U$169,MATCH($W124,$A$89:$A$169,0),MATCH(AP$89,$A$89:$U$89,0))=INDEX(FIRE0104_working!$A$3:$Z$102,MATCH($W124,FIRE0104_working!$A$3:$A$102,0),MATCH('QA checks'!AP$89,FIRE0104_working!$A$3:$Z$3,0)),TRUE,"Error")</f>
        <v>#N/A</v>
      </c>
      <c r="AQ124" s="18" t="e">
        <f>IF(INDEX($A$89:$U$169,MATCH($W124,$A$89:$A$169,0),MATCH(AQ$89,$A$89:$U$89,0))=INDEX(FIRE0104_working!$A$3:$Z$102,MATCH($W124,FIRE0104_working!$A$3:$A$102,0),MATCH('QA checks'!AQ$89,FIRE0104_working!$A$3:$Z$3,0)),TRUE,"Error")</f>
        <v>#N/A</v>
      </c>
      <c r="AR124" s="18" t="e">
        <f>IF(INDEX($A$89:$U$169,MATCH($W124,$A$89:$A$169,0),MATCH(AR$89,$A$89:$U$89,0))=INDEX(FIRE0104_working!$A$3:$Z$102,MATCH($W124,FIRE0104_working!$A$3:$A$102,0),MATCH('QA checks'!AR$89,FIRE0104_working!$A$3:$Z$3,0)),TRUE,"Error")</f>
        <v>#N/A</v>
      </c>
    </row>
    <row r="125" spans="1:44" x14ac:dyDescent="0.2">
      <c r="A125" s="105">
        <f t="shared" ref="A125:U125" si="36">A43</f>
        <v>0</v>
      </c>
      <c r="B125" s="105">
        <f t="shared" si="36"/>
        <v>0</v>
      </c>
      <c r="C125" s="105">
        <f t="shared" si="36"/>
        <v>0</v>
      </c>
      <c r="D125" s="105">
        <f t="shared" si="36"/>
        <v>0</v>
      </c>
      <c r="E125" s="105">
        <f t="shared" si="36"/>
        <v>0</v>
      </c>
      <c r="F125" s="105">
        <f t="shared" si="36"/>
        <v>0</v>
      </c>
      <c r="G125" s="105">
        <f t="shared" si="36"/>
        <v>0</v>
      </c>
      <c r="H125" s="105">
        <f t="shared" si="36"/>
        <v>0</v>
      </c>
      <c r="I125" s="105">
        <f t="shared" si="36"/>
        <v>0</v>
      </c>
      <c r="J125" s="105">
        <f t="shared" si="36"/>
        <v>0</v>
      </c>
      <c r="K125" s="105">
        <f t="shared" si="36"/>
        <v>0</v>
      </c>
      <c r="L125" s="105">
        <f t="shared" si="36"/>
        <v>0</v>
      </c>
      <c r="M125" s="105">
        <f t="shared" si="36"/>
        <v>0</v>
      </c>
      <c r="N125" s="105">
        <f t="shared" si="36"/>
        <v>0</v>
      </c>
      <c r="O125" s="105">
        <f t="shared" si="36"/>
        <v>0</v>
      </c>
      <c r="P125" s="105">
        <f t="shared" si="36"/>
        <v>0</v>
      </c>
      <c r="Q125" s="105">
        <f t="shared" si="36"/>
        <v>0</v>
      </c>
      <c r="R125" s="105">
        <f t="shared" si="36"/>
        <v>0</v>
      </c>
      <c r="S125" s="105">
        <f t="shared" si="36"/>
        <v>0</v>
      </c>
      <c r="T125" s="105">
        <f t="shared" si="36"/>
        <v>0</v>
      </c>
      <c r="U125" s="105">
        <f t="shared" si="36"/>
        <v>0</v>
      </c>
      <c r="W125" s="18">
        <v>62</v>
      </c>
      <c r="X125" s="18" t="str">
        <f>VLOOKUP($W125,Data!$D:$G,2,FALSE)</f>
        <v>Damaged</v>
      </c>
      <c r="Y125" s="18" t="e">
        <f>IF(INDEX($A$89:$U$169,MATCH($W125,$A$89:$A$169,0),MATCH(Y$89,$A$89:$U$89,0))=INDEX(FIRE0104_working!$A$3:$Z$102,MATCH($W125,FIRE0104_working!$A$3:$A$102,0),MATCH('QA checks'!Y$89,FIRE0104_working!$A$3:$Z$3,0)),TRUE,"Error")</f>
        <v>#N/A</v>
      </c>
      <c r="Z125" s="18" t="e">
        <f>IF(INDEX($A$89:$U$169,MATCH($W125,$A$89:$A$169,0),MATCH(Z$89,$A$89:$U$89,0))=INDEX(FIRE0104_working!$A$3:$Z$102,MATCH($W125,FIRE0104_working!$A$3:$A$102,0),MATCH('QA checks'!Z$89,FIRE0104_working!$A$3:$Z$3,0)),TRUE,"Error")</f>
        <v>#N/A</v>
      </c>
      <c r="AA125" s="18" t="e">
        <f>IF(INDEX($A$89:$U$169,MATCH($W125,$A$89:$A$169,0),MATCH(AA$89,$A$89:$U$89,0))=INDEX(FIRE0104_working!$A$3:$Z$102,MATCH($W125,FIRE0104_working!$A$3:$A$102,0),MATCH('QA checks'!AA$89,FIRE0104_working!$A$3:$Z$3,0)),TRUE,"Error")</f>
        <v>#N/A</v>
      </c>
      <c r="AB125" s="18" t="e">
        <f>IF(INDEX($A$89:$U$169,MATCH($W125,$A$89:$A$169,0),MATCH(AB$89,$A$89:$U$89,0))=INDEX(FIRE0104_working!$A$3:$Z$102,MATCH($W125,FIRE0104_working!$A$3:$A$102,0),MATCH('QA checks'!AB$89,FIRE0104_working!$A$3:$Z$3,0)),TRUE,"Error")</f>
        <v>#N/A</v>
      </c>
      <c r="AC125" s="18" t="e">
        <f>IF(INDEX($A$89:$U$169,MATCH($W125,$A$89:$A$169,0),MATCH(AC$89,$A$89:$U$89,0))=INDEX(FIRE0104_working!$A$3:$Z$102,MATCH($W125,FIRE0104_working!$A$3:$A$102,0),MATCH('QA checks'!AC$89,FIRE0104_working!$A$3:$Z$3,0)),TRUE,"Error")</f>
        <v>#N/A</v>
      </c>
      <c r="AD125" s="18" t="e">
        <f>IF(INDEX($A$89:$U$169,MATCH($W125,$A$89:$A$169,0),MATCH(AD$89,$A$89:$U$89,0))=INDEX(FIRE0104_working!$A$3:$Z$102,MATCH($W125,FIRE0104_working!$A$3:$A$102,0),MATCH('QA checks'!AD$89,FIRE0104_working!$A$3:$Z$3,0)),TRUE,"Error")</f>
        <v>#N/A</v>
      </c>
      <c r="AE125" s="18" t="e">
        <f>IF(INDEX($A$89:$U$169,MATCH($W125,$A$89:$A$169,0),MATCH(AE$89,$A$89:$U$89,0))=INDEX(FIRE0104_working!$A$3:$Z$102,MATCH($W125,FIRE0104_working!$A$3:$A$102,0),MATCH('QA checks'!AE$89,FIRE0104_working!$A$3:$Z$3,0)),TRUE,"Error")</f>
        <v>#N/A</v>
      </c>
      <c r="AF125" s="18" t="e">
        <f>IF(INDEX($A$89:$U$169,MATCH($W125,$A$89:$A$169,0),MATCH(AF$89,$A$89:$U$89,0))=INDEX(FIRE0104_working!$A$3:$Z$102,MATCH($W125,FIRE0104_working!$A$3:$A$102,0),MATCH('QA checks'!AF$89,FIRE0104_working!$A$3:$Z$3,0)),TRUE,"Error")</f>
        <v>#N/A</v>
      </c>
      <c r="AG125" s="18" t="e">
        <f>IF(INDEX($A$89:$U$169,MATCH($W125,$A$89:$A$169,0),MATCH(AG$89,$A$89:$U$89,0))=INDEX(FIRE0104_working!$A$3:$Z$102,MATCH($W125,FIRE0104_working!$A$3:$A$102,0),MATCH('QA checks'!AG$89,FIRE0104_working!$A$3:$Z$3,0)),TRUE,"Error")</f>
        <v>#N/A</v>
      </c>
      <c r="AH125" s="18" t="e">
        <f>IF(INDEX($A$89:$U$169,MATCH($W125,$A$89:$A$169,0),MATCH(AH$89,$A$89:$U$89,0))=INDEX(FIRE0104_working!$A$3:$Z$102,MATCH($W125,FIRE0104_working!$A$3:$A$102,0),MATCH('QA checks'!AH$89,FIRE0104_working!$A$3:$Z$3,0)),TRUE,"Error")</f>
        <v>#N/A</v>
      </c>
      <c r="AI125" s="18" t="e">
        <f>IF(INDEX($A$89:$U$169,MATCH($W125,$A$89:$A$169,0),MATCH(AI$89,$A$89:$U$89,0))=INDEX(FIRE0104_working!$A$3:$Z$102,MATCH($W125,FIRE0104_working!$A$3:$A$102,0),MATCH('QA checks'!AI$89,FIRE0104_working!$A$3:$Z$3,0)),TRUE,"Error")</f>
        <v>#N/A</v>
      </c>
      <c r="AJ125" s="18" t="e">
        <f>IF(INDEX($A$89:$U$169,MATCH($W125,$A$89:$A$169,0),MATCH(AJ$89,$A$89:$U$89,0))=INDEX(FIRE0104_working!$A$3:$Z$102,MATCH($W125,FIRE0104_working!$A$3:$A$102,0),MATCH('QA checks'!AJ$89,FIRE0104_working!$A$3:$Z$3,0)),TRUE,"Error")</f>
        <v>#N/A</v>
      </c>
      <c r="AK125" s="18" t="e">
        <f>IF(INDEX($A$89:$U$169,MATCH($W125,$A$89:$A$169,0),MATCH(AK$89,$A$89:$U$89,0))=INDEX(FIRE0104_working!$A$3:$Z$102,MATCH($W125,FIRE0104_working!$A$3:$A$102,0),MATCH('QA checks'!AK$89,FIRE0104_working!$A$3:$Z$3,0)),TRUE,"Error")</f>
        <v>#N/A</v>
      </c>
      <c r="AL125" s="18" t="e">
        <f>IF(INDEX($A$89:$U$169,MATCH($W125,$A$89:$A$169,0),MATCH(AL$89,$A$89:$U$89,0))=INDEX(FIRE0104_working!$A$3:$Z$102,MATCH($W125,FIRE0104_working!$A$3:$A$102,0),MATCH('QA checks'!AL$89,FIRE0104_working!$A$3:$Z$3,0)),TRUE,"Error")</f>
        <v>#N/A</v>
      </c>
      <c r="AM125" s="18" t="e">
        <f>IF(INDEX($A$89:$U$169,MATCH($W125,$A$89:$A$169,0),MATCH(AM$89,$A$89:$U$89,0))=INDEX(FIRE0104_working!$A$3:$Z$102,MATCH($W125,FIRE0104_working!$A$3:$A$102,0),MATCH('QA checks'!AM$89,FIRE0104_working!$A$3:$Z$3,0)),TRUE,"Error")</f>
        <v>#N/A</v>
      </c>
      <c r="AN125" s="18" t="e">
        <f>IF(INDEX($A$89:$U$169,MATCH($W125,$A$89:$A$169,0),MATCH(AN$89,$A$89:$U$89,0))=INDEX(FIRE0104_working!$A$3:$Z$102,MATCH($W125,FIRE0104_working!$A$3:$A$102,0),MATCH('QA checks'!AN$89,FIRE0104_working!$A$3:$Z$3,0)),TRUE,"Error")</f>
        <v>#N/A</v>
      </c>
      <c r="AO125" s="18" t="e">
        <f>IF(INDEX($A$89:$U$169,MATCH($W125,$A$89:$A$169,0),MATCH(AO$89,$A$89:$U$89,0))=INDEX(FIRE0104_working!$A$3:$Z$102,MATCH($W125,FIRE0104_working!$A$3:$A$102,0),MATCH('QA checks'!AO$89,FIRE0104_working!$A$3:$Z$3,0)),TRUE,"Error")</f>
        <v>#N/A</v>
      </c>
      <c r="AP125" s="18" t="e">
        <f>IF(INDEX($A$89:$U$169,MATCH($W125,$A$89:$A$169,0),MATCH(AP$89,$A$89:$U$89,0))=INDEX(FIRE0104_working!$A$3:$Z$102,MATCH($W125,FIRE0104_working!$A$3:$A$102,0),MATCH('QA checks'!AP$89,FIRE0104_working!$A$3:$Z$3,0)),TRUE,"Error")</f>
        <v>#N/A</v>
      </c>
      <c r="AQ125" s="18" t="e">
        <f>IF(INDEX($A$89:$U$169,MATCH($W125,$A$89:$A$169,0),MATCH(AQ$89,$A$89:$U$89,0))=INDEX(FIRE0104_working!$A$3:$Z$102,MATCH($W125,FIRE0104_working!$A$3:$A$102,0),MATCH('QA checks'!AQ$89,FIRE0104_working!$A$3:$Z$3,0)),TRUE,"Error")</f>
        <v>#N/A</v>
      </c>
      <c r="AR125" s="18" t="e">
        <f>IF(INDEX($A$89:$U$169,MATCH($W125,$A$89:$A$169,0),MATCH(AR$89,$A$89:$U$89,0))=INDEX(FIRE0104_working!$A$3:$Z$102,MATCH($W125,FIRE0104_working!$A$3:$A$102,0),MATCH('QA checks'!AR$89,FIRE0104_working!$A$3:$Z$3,0)),TRUE,"Error")</f>
        <v>#N/A</v>
      </c>
    </row>
    <row r="126" spans="1:44" x14ac:dyDescent="0.2">
      <c r="A126" s="105">
        <f t="shared" ref="A126:U126" si="37">A44</f>
        <v>0</v>
      </c>
      <c r="B126" s="105">
        <f t="shared" si="37"/>
        <v>0</v>
      </c>
      <c r="C126" s="105">
        <f t="shared" si="37"/>
        <v>0</v>
      </c>
      <c r="D126" s="105">
        <f t="shared" si="37"/>
        <v>0</v>
      </c>
      <c r="E126" s="105">
        <f t="shared" si="37"/>
        <v>0</v>
      </c>
      <c r="F126" s="105">
        <f t="shared" si="37"/>
        <v>0</v>
      </c>
      <c r="G126" s="105">
        <f t="shared" si="37"/>
        <v>0</v>
      </c>
      <c r="H126" s="105">
        <f t="shared" si="37"/>
        <v>0</v>
      </c>
      <c r="I126" s="105">
        <f t="shared" si="37"/>
        <v>0</v>
      </c>
      <c r="J126" s="105">
        <f t="shared" si="37"/>
        <v>0</v>
      </c>
      <c r="K126" s="105">
        <f t="shared" si="37"/>
        <v>0</v>
      </c>
      <c r="L126" s="105">
        <f t="shared" si="37"/>
        <v>0</v>
      </c>
      <c r="M126" s="105">
        <f t="shared" si="37"/>
        <v>0</v>
      </c>
      <c r="N126" s="105">
        <f t="shared" si="37"/>
        <v>0</v>
      </c>
      <c r="O126" s="105">
        <f t="shared" si="37"/>
        <v>0</v>
      </c>
      <c r="P126" s="105">
        <f t="shared" si="37"/>
        <v>0</v>
      </c>
      <c r="Q126" s="105">
        <f t="shared" si="37"/>
        <v>0</v>
      </c>
      <c r="R126" s="105">
        <f t="shared" si="37"/>
        <v>0</v>
      </c>
      <c r="S126" s="105">
        <f t="shared" si="37"/>
        <v>0</v>
      </c>
      <c r="T126" s="105">
        <f t="shared" si="37"/>
        <v>0</v>
      </c>
      <c r="U126" s="105">
        <f t="shared" si="37"/>
        <v>0</v>
      </c>
      <c r="W126" s="18">
        <v>63</v>
      </c>
      <c r="X126" s="18" t="str">
        <f>VLOOKUP($W126,Data!$D:$G,2,FALSE)</f>
        <v>Incorrect positioning</v>
      </c>
      <c r="Y126" s="18" t="e">
        <f>IF(INDEX($A$89:$U$169,MATCH($W126,$A$89:$A$169,0),MATCH(Y$89,$A$89:$U$89,0))=INDEX(FIRE0104_working!$A$3:$Z$102,MATCH($W126,FIRE0104_working!$A$3:$A$102,0),MATCH('QA checks'!Y$89,FIRE0104_working!$A$3:$Z$3,0)),TRUE,"Error")</f>
        <v>#N/A</v>
      </c>
      <c r="Z126" s="18" t="e">
        <f>IF(INDEX($A$89:$U$169,MATCH($W126,$A$89:$A$169,0),MATCH(Z$89,$A$89:$U$89,0))=INDEX(FIRE0104_working!$A$3:$Z$102,MATCH($W126,FIRE0104_working!$A$3:$A$102,0),MATCH('QA checks'!Z$89,FIRE0104_working!$A$3:$Z$3,0)),TRUE,"Error")</f>
        <v>#N/A</v>
      </c>
      <c r="AA126" s="18" t="e">
        <f>IF(INDEX($A$89:$U$169,MATCH($W126,$A$89:$A$169,0),MATCH(AA$89,$A$89:$U$89,0))=INDEX(FIRE0104_working!$A$3:$Z$102,MATCH($W126,FIRE0104_working!$A$3:$A$102,0),MATCH('QA checks'!AA$89,FIRE0104_working!$A$3:$Z$3,0)),TRUE,"Error")</f>
        <v>#N/A</v>
      </c>
      <c r="AB126" s="18" t="e">
        <f>IF(INDEX($A$89:$U$169,MATCH($W126,$A$89:$A$169,0),MATCH(AB$89,$A$89:$U$89,0))=INDEX(FIRE0104_working!$A$3:$Z$102,MATCH($W126,FIRE0104_working!$A$3:$A$102,0),MATCH('QA checks'!AB$89,FIRE0104_working!$A$3:$Z$3,0)),TRUE,"Error")</f>
        <v>#N/A</v>
      </c>
      <c r="AC126" s="18" t="e">
        <f>IF(INDEX($A$89:$U$169,MATCH($W126,$A$89:$A$169,0),MATCH(AC$89,$A$89:$U$89,0))=INDEX(FIRE0104_working!$A$3:$Z$102,MATCH($W126,FIRE0104_working!$A$3:$A$102,0),MATCH('QA checks'!AC$89,FIRE0104_working!$A$3:$Z$3,0)),TRUE,"Error")</f>
        <v>#N/A</v>
      </c>
      <c r="AD126" s="18" t="e">
        <f>IF(INDEX($A$89:$U$169,MATCH($W126,$A$89:$A$169,0),MATCH(AD$89,$A$89:$U$89,0))=INDEX(FIRE0104_working!$A$3:$Z$102,MATCH($W126,FIRE0104_working!$A$3:$A$102,0),MATCH('QA checks'!AD$89,FIRE0104_working!$A$3:$Z$3,0)),TRUE,"Error")</f>
        <v>#N/A</v>
      </c>
      <c r="AE126" s="18" t="e">
        <f>IF(INDEX($A$89:$U$169,MATCH($W126,$A$89:$A$169,0),MATCH(AE$89,$A$89:$U$89,0))=INDEX(FIRE0104_working!$A$3:$Z$102,MATCH($W126,FIRE0104_working!$A$3:$A$102,0),MATCH('QA checks'!AE$89,FIRE0104_working!$A$3:$Z$3,0)),TRUE,"Error")</f>
        <v>#N/A</v>
      </c>
      <c r="AF126" s="18" t="e">
        <f>IF(INDEX($A$89:$U$169,MATCH($W126,$A$89:$A$169,0),MATCH(AF$89,$A$89:$U$89,0))=INDEX(FIRE0104_working!$A$3:$Z$102,MATCH($W126,FIRE0104_working!$A$3:$A$102,0),MATCH('QA checks'!AF$89,FIRE0104_working!$A$3:$Z$3,0)),TRUE,"Error")</f>
        <v>#N/A</v>
      </c>
      <c r="AG126" s="18" t="e">
        <f>IF(INDEX($A$89:$U$169,MATCH($W126,$A$89:$A$169,0),MATCH(AG$89,$A$89:$U$89,0))=INDEX(FIRE0104_working!$A$3:$Z$102,MATCH($W126,FIRE0104_working!$A$3:$A$102,0),MATCH('QA checks'!AG$89,FIRE0104_working!$A$3:$Z$3,0)),TRUE,"Error")</f>
        <v>#N/A</v>
      </c>
      <c r="AH126" s="18" t="e">
        <f>IF(INDEX($A$89:$U$169,MATCH($W126,$A$89:$A$169,0),MATCH(AH$89,$A$89:$U$89,0))=INDEX(FIRE0104_working!$A$3:$Z$102,MATCH($W126,FIRE0104_working!$A$3:$A$102,0),MATCH('QA checks'!AH$89,FIRE0104_working!$A$3:$Z$3,0)),TRUE,"Error")</f>
        <v>#N/A</v>
      </c>
      <c r="AI126" s="18" t="e">
        <f>IF(INDEX($A$89:$U$169,MATCH($W126,$A$89:$A$169,0),MATCH(AI$89,$A$89:$U$89,0))=INDEX(FIRE0104_working!$A$3:$Z$102,MATCH($W126,FIRE0104_working!$A$3:$A$102,0),MATCH('QA checks'!AI$89,FIRE0104_working!$A$3:$Z$3,0)),TRUE,"Error")</f>
        <v>#N/A</v>
      </c>
      <c r="AJ126" s="18" t="e">
        <f>IF(INDEX($A$89:$U$169,MATCH($W126,$A$89:$A$169,0),MATCH(AJ$89,$A$89:$U$89,0))=INDEX(FIRE0104_working!$A$3:$Z$102,MATCH($W126,FIRE0104_working!$A$3:$A$102,0),MATCH('QA checks'!AJ$89,FIRE0104_working!$A$3:$Z$3,0)),TRUE,"Error")</f>
        <v>#N/A</v>
      </c>
      <c r="AK126" s="18" t="e">
        <f>IF(INDEX($A$89:$U$169,MATCH($W126,$A$89:$A$169,0),MATCH(AK$89,$A$89:$U$89,0))=INDEX(FIRE0104_working!$A$3:$Z$102,MATCH($W126,FIRE0104_working!$A$3:$A$102,0),MATCH('QA checks'!AK$89,FIRE0104_working!$A$3:$Z$3,0)),TRUE,"Error")</f>
        <v>#N/A</v>
      </c>
      <c r="AL126" s="18" t="e">
        <f>IF(INDEX($A$89:$U$169,MATCH($W126,$A$89:$A$169,0),MATCH(AL$89,$A$89:$U$89,0))=INDEX(FIRE0104_working!$A$3:$Z$102,MATCH($W126,FIRE0104_working!$A$3:$A$102,0),MATCH('QA checks'!AL$89,FIRE0104_working!$A$3:$Z$3,0)),TRUE,"Error")</f>
        <v>#N/A</v>
      </c>
      <c r="AM126" s="18" t="e">
        <f>IF(INDEX($A$89:$U$169,MATCH($W126,$A$89:$A$169,0),MATCH(AM$89,$A$89:$U$89,0))=INDEX(FIRE0104_working!$A$3:$Z$102,MATCH($W126,FIRE0104_working!$A$3:$A$102,0),MATCH('QA checks'!AM$89,FIRE0104_working!$A$3:$Z$3,0)),TRUE,"Error")</f>
        <v>#N/A</v>
      </c>
      <c r="AN126" s="18" t="e">
        <f>IF(INDEX($A$89:$U$169,MATCH($W126,$A$89:$A$169,0),MATCH(AN$89,$A$89:$U$89,0))=INDEX(FIRE0104_working!$A$3:$Z$102,MATCH($W126,FIRE0104_working!$A$3:$A$102,0),MATCH('QA checks'!AN$89,FIRE0104_working!$A$3:$Z$3,0)),TRUE,"Error")</f>
        <v>#N/A</v>
      </c>
      <c r="AO126" s="18" t="e">
        <f>IF(INDEX($A$89:$U$169,MATCH($W126,$A$89:$A$169,0),MATCH(AO$89,$A$89:$U$89,0))=INDEX(FIRE0104_working!$A$3:$Z$102,MATCH($W126,FIRE0104_working!$A$3:$A$102,0),MATCH('QA checks'!AO$89,FIRE0104_working!$A$3:$Z$3,0)),TRUE,"Error")</f>
        <v>#N/A</v>
      </c>
      <c r="AP126" s="18" t="e">
        <f>IF(INDEX($A$89:$U$169,MATCH($W126,$A$89:$A$169,0),MATCH(AP$89,$A$89:$U$89,0))=INDEX(FIRE0104_working!$A$3:$Z$102,MATCH($W126,FIRE0104_working!$A$3:$A$102,0),MATCH('QA checks'!AP$89,FIRE0104_working!$A$3:$Z$3,0)),TRUE,"Error")</f>
        <v>#N/A</v>
      </c>
      <c r="AQ126" s="18" t="e">
        <f>IF(INDEX($A$89:$U$169,MATCH($W126,$A$89:$A$169,0),MATCH(AQ$89,$A$89:$U$89,0))=INDEX(FIRE0104_working!$A$3:$Z$102,MATCH($W126,FIRE0104_working!$A$3:$A$102,0),MATCH('QA checks'!AQ$89,FIRE0104_working!$A$3:$Z$3,0)),TRUE,"Error")</f>
        <v>#N/A</v>
      </c>
      <c r="AR126" s="18" t="e">
        <f>IF(INDEX($A$89:$U$169,MATCH($W126,$A$89:$A$169,0),MATCH(AR$89,$A$89:$U$89,0))=INDEX(FIRE0104_working!$A$3:$Z$102,MATCH($W126,FIRE0104_working!$A$3:$A$102,0),MATCH('QA checks'!AR$89,FIRE0104_working!$A$3:$Z$3,0)),TRUE,"Error")</f>
        <v>#N/A</v>
      </c>
    </row>
    <row r="127" spans="1:44" x14ac:dyDescent="0.2">
      <c r="A127" s="105">
        <f t="shared" ref="A127:U127" si="38">A45</f>
        <v>0</v>
      </c>
      <c r="B127" s="105">
        <f t="shared" si="38"/>
        <v>0</v>
      </c>
      <c r="C127" s="105">
        <f t="shared" si="38"/>
        <v>0</v>
      </c>
      <c r="D127" s="105">
        <f t="shared" si="38"/>
        <v>0</v>
      </c>
      <c r="E127" s="105">
        <f t="shared" si="38"/>
        <v>0</v>
      </c>
      <c r="F127" s="105">
        <f t="shared" si="38"/>
        <v>0</v>
      </c>
      <c r="G127" s="105">
        <f t="shared" si="38"/>
        <v>0</v>
      </c>
      <c r="H127" s="105">
        <f t="shared" si="38"/>
        <v>0</v>
      </c>
      <c r="I127" s="105">
        <f t="shared" si="38"/>
        <v>0</v>
      </c>
      <c r="J127" s="105">
        <f t="shared" si="38"/>
        <v>0</v>
      </c>
      <c r="K127" s="105">
        <f t="shared" si="38"/>
        <v>0</v>
      </c>
      <c r="L127" s="105">
        <f t="shared" si="38"/>
        <v>0</v>
      </c>
      <c r="M127" s="105">
        <f t="shared" si="38"/>
        <v>0</v>
      </c>
      <c r="N127" s="105">
        <f t="shared" si="38"/>
        <v>0</v>
      </c>
      <c r="O127" s="105">
        <f t="shared" si="38"/>
        <v>0</v>
      </c>
      <c r="P127" s="105">
        <f t="shared" si="38"/>
        <v>0</v>
      </c>
      <c r="Q127" s="105">
        <f t="shared" si="38"/>
        <v>0</v>
      </c>
      <c r="R127" s="105">
        <f t="shared" si="38"/>
        <v>0</v>
      </c>
      <c r="S127" s="105">
        <f t="shared" si="38"/>
        <v>0</v>
      </c>
      <c r="T127" s="105">
        <f t="shared" si="38"/>
        <v>0</v>
      </c>
      <c r="U127" s="105">
        <f t="shared" si="38"/>
        <v>0</v>
      </c>
      <c r="W127" s="18">
        <v>64</v>
      </c>
      <c r="X127" s="18" t="str">
        <f>VLOOKUP($W127,Data!$D:$G,2,FALSE)</f>
        <v>Unsuitable equipment</v>
      </c>
      <c r="Y127" s="18" t="e">
        <f>IF(INDEX($A$89:$U$169,MATCH($W127,$A$89:$A$169,0),MATCH(Y$89,$A$89:$U$89,0))=INDEX(FIRE0104_working!$A$3:$Z$102,MATCH($W127,FIRE0104_working!$A$3:$A$102,0),MATCH('QA checks'!Y$89,FIRE0104_working!$A$3:$Z$3,0)),TRUE,"Error")</f>
        <v>#N/A</v>
      </c>
      <c r="Z127" s="18" t="e">
        <f>IF(INDEX($A$89:$U$169,MATCH($W127,$A$89:$A$169,0),MATCH(Z$89,$A$89:$U$89,0))=INDEX(FIRE0104_working!$A$3:$Z$102,MATCH($W127,FIRE0104_working!$A$3:$A$102,0),MATCH('QA checks'!Z$89,FIRE0104_working!$A$3:$Z$3,0)),TRUE,"Error")</f>
        <v>#N/A</v>
      </c>
      <c r="AA127" s="18" t="e">
        <f>IF(INDEX($A$89:$U$169,MATCH($W127,$A$89:$A$169,0),MATCH(AA$89,$A$89:$U$89,0))=INDEX(FIRE0104_working!$A$3:$Z$102,MATCH($W127,FIRE0104_working!$A$3:$A$102,0),MATCH('QA checks'!AA$89,FIRE0104_working!$A$3:$Z$3,0)),TRUE,"Error")</f>
        <v>#N/A</v>
      </c>
      <c r="AB127" s="18" t="e">
        <f>IF(INDEX($A$89:$U$169,MATCH($W127,$A$89:$A$169,0),MATCH(AB$89,$A$89:$U$89,0))=INDEX(FIRE0104_working!$A$3:$Z$102,MATCH($W127,FIRE0104_working!$A$3:$A$102,0),MATCH('QA checks'!AB$89,FIRE0104_working!$A$3:$Z$3,0)),TRUE,"Error")</f>
        <v>#N/A</v>
      </c>
      <c r="AC127" s="18" t="e">
        <f>IF(INDEX($A$89:$U$169,MATCH($W127,$A$89:$A$169,0),MATCH(AC$89,$A$89:$U$89,0))=INDEX(FIRE0104_working!$A$3:$Z$102,MATCH($W127,FIRE0104_working!$A$3:$A$102,0),MATCH('QA checks'!AC$89,FIRE0104_working!$A$3:$Z$3,0)),TRUE,"Error")</f>
        <v>#N/A</v>
      </c>
      <c r="AD127" s="18" t="e">
        <f>IF(INDEX($A$89:$U$169,MATCH($W127,$A$89:$A$169,0),MATCH(AD$89,$A$89:$U$89,0))=INDEX(FIRE0104_working!$A$3:$Z$102,MATCH($W127,FIRE0104_working!$A$3:$A$102,0),MATCH('QA checks'!AD$89,FIRE0104_working!$A$3:$Z$3,0)),TRUE,"Error")</f>
        <v>#N/A</v>
      </c>
      <c r="AE127" s="18" t="e">
        <f>IF(INDEX($A$89:$U$169,MATCH($W127,$A$89:$A$169,0),MATCH(AE$89,$A$89:$U$89,0))=INDEX(FIRE0104_working!$A$3:$Z$102,MATCH($W127,FIRE0104_working!$A$3:$A$102,0),MATCH('QA checks'!AE$89,FIRE0104_working!$A$3:$Z$3,0)),TRUE,"Error")</f>
        <v>#N/A</v>
      </c>
      <c r="AF127" s="18" t="e">
        <f>IF(INDEX($A$89:$U$169,MATCH($W127,$A$89:$A$169,0),MATCH(AF$89,$A$89:$U$89,0))=INDEX(FIRE0104_working!$A$3:$Z$102,MATCH($W127,FIRE0104_working!$A$3:$A$102,0),MATCH('QA checks'!AF$89,FIRE0104_working!$A$3:$Z$3,0)),TRUE,"Error")</f>
        <v>#N/A</v>
      </c>
      <c r="AG127" s="18" t="e">
        <f>IF(INDEX($A$89:$U$169,MATCH($W127,$A$89:$A$169,0),MATCH(AG$89,$A$89:$U$89,0))=INDEX(FIRE0104_working!$A$3:$Z$102,MATCH($W127,FIRE0104_working!$A$3:$A$102,0),MATCH('QA checks'!AG$89,FIRE0104_working!$A$3:$Z$3,0)),TRUE,"Error")</f>
        <v>#N/A</v>
      </c>
      <c r="AH127" s="18" t="e">
        <f>IF(INDEX($A$89:$U$169,MATCH($W127,$A$89:$A$169,0),MATCH(AH$89,$A$89:$U$89,0))=INDEX(FIRE0104_working!$A$3:$Z$102,MATCH($W127,FIRE0104_working!$A$3:$A$102,0),MATCH('QA checks'!AH$89,FIRE0104_working!$A$3:$Z$3,0)),TRUE,"Error")</f>
        <v>#N/A</v>
      </c>
      <c r="AI127" s="18" t="e">
        <f>IF(INDEX($A$89:$U$169,MATCH($W127,$A$89:$A$169,0),MATCH(AI$89,$A$89:$U$89,0))=INDEX(FIRE0104_working!$A$3:$Z$102,MATCH($W127,FIRE0104_working!$A$3:$A$102,0),MATCH('QA checks'!AI$89,FIRE0104_working!$A$3:$Z$3,0)),TRUE,"Error")</f>
        <v>#N/A</v>
      </c>
      <c r="AJ127" s="18" t="e">
        <f>IF(INDEX($A$89:$U$169,MATCH($W127,$A$89:$A$169,0),MATCH(AJ$89,$A$89:$U$89,0))=INDEX(FIRE0104_working!$A$3:$Z$102,MATCH($W127,FIRE0104_working!$A$3:$A$102,0),MATCH('QA checks'!AJ$89,FIRE0104_working!$A$3:$Z$3,0)),TRUE,"Error")</f>
        <v>#N/A</v>
      </c>
      <c r="AK127" s="18" t="e">
        <f>IF(INDEX($A$89:$U$169,MATCH($W127,$A$89:$A$169,0),MATCH(AK$89,$A$89:$U$89,0))=INDEX(FIRE0104_working!$A$3:$Z$102,MATCH($W127,FIRE0104_working!$A$3:$A$102,0),MATCH('QA checks'!AK$89,FIRE0104_working!$A$3:$Z$3,0)),TRUE,"Error")</f>
        <v>#N/A</v>
      </c>
      <c r="AL127" s="18" t="e">
        <f>IF(INDEX($A$89:$U$169,MATCH($W127,$A$89:$A$169,0),MATCH(AL$89,$A$89:$U$89,0))=INDEX(FIRE0104_working!$A$3:$Z$102,MATCH($W127,FIRE0104_working!$A$3:$A$102,0),MATCH('QA checks'!AL$89,FIRE0104_working!$A$3:$Z$3,0)),TRUE,"Error")</f>
        <v>#N/A</v>
      </c>
      <c r="AM127" s="18" t="e">
        <f>IF(INDEX($A$89:$U$169,MATCH($W127,$A$89:$A$169,0),MATCH(AM$89,$A$89:$U$89,0))=INDEX(FIRE0104_working!$A$3:$Z$102,MATCH($W127,FIRE0104_working!$A$3:$A$102,0),MATCH('QA checks'!AM$89,FIRE0104_working!$A$3:$Z$3,0)),TRUE,"Error")</f>
        <v>#N/A</v>
      </c>
      <c r="AN127" s="18" t="e">
        <f>IF(INDEX($A$89:$U$169,MATCH($W127,$A$89:$A$169,0),MATCH(AN$89,$A$89:$U$89,0))=INDEX(FIRE0104_working!$A$3:$Z$102,MATCH($W127,FIRE0104_working!$A$3:$A$102,0),MATCH('QA checks'!AN$89,FIRE0104_working!$A$3:$Z$3,0)),TRUE,"Error")</f>
        <v>#N/A</v>
      </c>
      <c r="AO127" s="18" t="e">
        <f>IF(INDEX($A$89:$U$169,MATCH($W127,$A$89:$A$169,0),MATCH(AO$89,$A$89:$U$89,0))=INDEX(FIRE0104_working!$A$3:$Z$102,MATCH($W127,FIRE0104_working!$A$3:$A$102,0),MATCH('QA checks'!AO$89,FIRE0104_working!$A$3:$Z$3,0)),TRUE,"Error")</f>
        <v>#N/A</v>
      </c>
      <c r="AP127" s="18" t="e">
        <f>IF(INDEX($A$89:$U$169,MATCH($W127,$A$89:$A$169,0),MATCH(AP$89,$A$89:$U$89,0))=INDEX(FIRE0104_working!$A$3:$Z$102,MATCH($W127,FIRE0104_working!$A$3:$A$102,0),MATCH('QA checks'!AP$89,FIRE0104_working!$A$3:$Z$3,0)),TRUE,"Error")</f>
        <v>#N/A</v>
      </c>
      <c r="AQ127" s="18" t="e">
        <f>IF(INDEX($A$89:$U$169,MATCH($W127,$A$89:$A$169,0),MATCH(AQ$89,$A$89:$U$89,0))=INDEX(FIRE0104_working!$A$3:$Z$102,MATCH($W127,FIRE0104_working!$A$3:$A$102,0),MATCH('QA checks'!AQ$89,FIRE0104_working!$A$3:$Z$3,0)),TRUE,"Error")</f>
        <v>#N/A</v>
      </c>
      <c r="AR127" s="18" t="e">
        <f>IF(INDEX($A$89:$U$169,MATCH($W127,$A$89:$A$169,0),MATCH(AR$89,$A$89:$U$89,0))=INDEX(FIRE0104_working!$A$3:$Z$102,MATCH($W127,FIRE0104_working!$A$3:$A$102,0),MATCH('QA checks'!AR$89,FIRE0104_working!$A$3:$Z$3,0)),TRUE,"Error")</f>
        <v>#N/A</v>
      </c>
    </row>
    <row r="128" spans="1:44" x14ac:dyDescent="0.2">
      <c r="A128" s="105">
        <f t="shared" ref="A128:U128" si="39">A46</f>
        <v>0</v>
      </c>
      <c r="B128" s="105">
        <f t="shared" si="39"/>
        <v>0</v>
      </c>
      <c r="C128" s="105">
        <f t="shared" si="39"/>
        <v>0</v>
      </c>
      <c r="D128" s="105">
        <f t="shared" si="39"/>
        <v>0</v>
      </c>
      <c r="E128" s="105">
        <f t="shared" si="39"/>
        <v>0</v>
      </c>
      <c r="F128" s="105">
        <f t="shared" si="39"/>
        <v>0</v>
      </c>
      <c r="G128" s="105">
        <f t="shared" si="39"/>
        <v>0</v>
      </c>
      <c r="H128" s="105">
        <f t="shared" si="39"/>
        <v>0</v>
      </c>
      <c r="I128" s="105">
        <f t="shared" si="39"/>
        <v>0</v>
      </c>
      <c r="J128" s="105">
        <f t="shared" si="39"/>
        <v>0</v>
      </c>
      <c r="K128" s="105">
        <f t="shared" si="39"/>
        <v>0</v>
      </c>
      <c r="L128" s="105">
        <f t="shared" si="39"/>
        <v>0</v>
      </c>
      <c r="M128" s="105">
        <f t="shared" si="39"/>
        <v>0</v>
      </c>
      <c r="N128" s="105">
        <f t="shared" si="39"/>
        <v>0</v>
      </c>
      <c r="O128" s="105">
        <f t="shared" si="39"/>
        <v>0</v>
      </c>
      <c r="P128" s="105">
        <f t="shared" si="39"/>
        <v>0</v>
      </c>
      <c r="Q128" s="105">
        <f t="shared" si="39"/>
        <v>0</v>
      </c>
      <c r="R128" s="105">
        <f t="shared" si="39"/>
        <v>0</v>
      </c>
      <c r="S128" s="105">
        <f t="shared" si="39"/>
        <v>0</v>
      </c>
      <c r="T128" s="105">
        <f t="shared" si="39"/>
        <v>0</v>
      </c>
      <c r="U128" s="105">
        <f t="shared" si="39"/>
        <v>0</v>
      </c>
      <c r="W128" s="18">
        <v>65</v>
      </c>
      <c r="X128" s="18" t="str">
        <f>VLOOKUP($W128,Data!$D:$G,2,FALSE)</f>
        <v>Water intrusion</v>
      </c>
      <c r="AB128" s="18" t="e">
        <f>IF(INDEX($A$89:$U$169,MATCH($W128,$A$89:$A$169,0),MATCH(AB$89,$A$89:$U$89,0))=INDEX(FIRE0104_working!$A$3:$Z$102,MATCH($W128,FIRE0104_working!$A$3:$A$102,0),MATCH('QA checks'!AB$89,FIRE0104_working!$A$3:$Z$3,0)),TRUE,"Error")</f>
        <v>#N/A</v>
      </c>
      <c r="AC128" s="18" t="e">
        <f>IF(INDEX($A$89:$U$169,MATCH($W128,$A$89:$A$169,0),MATCH(AC$89,$A$89:$U$89,0))=INDEX(FIRE0104_working!$A$3:$Z$102,MATCH($W128,FIRE0104_working!$A$3:$A$102,0),MATCH('QA checks'!AC$89,FIRE0104_working!$A$3:$Z$3,0)),TRUE,"Error")</f>
        <v>#N/A</v>
      </c>
      <c r="AD128" s="18" t="e">
        <f>IF(INDEX($A$89:$U$169,MATCH($W128,$A$89:$A$169,0),MATCH(AD$89,$A$89:$U$89,0))=INDEX(FIRE0104_working!$A$3:$Z$102,MATCH($W128,FIRE0104_working!$A$3:$A$102,0),MATCH('QA checks'!AD$89,FIRE0104_working!$A$3:$Z$3,0)),TRUE,"Error")</f>
        <v>#N/A</v>
      </c>
      <c r="AE128" s="18" t="e">
        <f>IF(INDEX($A$89:$U$169,MATCH($W128,$A$89:$A$169,0),MATCH(AE$89,$A$89:$U$89,0))=INDEX(FIRE0104_working!$A$3:$Z$102,MATCH($W128,FIRE0104_working!$A$3:$A$102,0),MATCH('QA checks'!AE$89,FIRE0104_working!$A$3:$Z$3,0)),TRUE,"Error")</f>
        <v>#N/A</v>
      </c>
      <c r="AF128" s="18" t="e">
        <f>IF(INDEX($A$89:$U$169,MATCH($W128,$A$89:$A$169,0),MATCH(AF$89,$A$89:$U$89,0))=INDEX(FIRE0104_working!$A$3:$Z$102,MATCH($W128,FIRE0104_working!$A$3:$A$102,0),MATCH('QA checks'!AF$89,FIRE0104_working!$A$3:$Z$3,0)),TRUE,"Error")</f>
        <v>#N/A</v>
      </c>
      <c r="AG128" s="18" t="e">
        <f>IF(INDEX($A$89:$U$169,MATCH($W128,$A$89:$A$169,0),MATCH(AG$89,$A$89:$U$89,0))=INDEX(FIRE0104_working!$A$3:$Z$102,MATCH($W128,FIRE0104_working!$A$3:$A$102,0),MATCH('QA checks'!AG$89,FIRE0104_working!$A$3:$Z$3,0)),TRUE,"Error")</f>
        <v>#N/A</v>
      </c>
      <c r="AH128" s="18" t="e">
        <f>IF(INDEX($A$89:$U$169,MATCH($W128,$A$89:$A$169,0),MATCH(AH$89,$A$89:$U$89,0))=INDEX(FIRE0104_working!$A$3:$Z$102,MATCH($W128,FIRE0104_working!$A$3:$A$102,0),MATCH('QA checks'!AH$89,FIRE0104_working!$A$3:$Z$3,0)),TRUE,"Error")</f>
        <v>#N/A</v>
      </c>
      <c r="AI128" s="18" t="e">
        <f>IF(INDEX($A$89:$U$169,MATCH($W128,$A$89:$A$169,0),MATCH(AI$89,$A$89:$U$89,0))=INDEX(FIRE0104_working!$A$3:$Z$102,MATCH($W128,FIRE0104_working!$A$3:$A$102,0),MATCH('QA checks'!AI$89,FIRE0104_working!$A$3:$Z$3,0)),TRUE,"Error")</f>
        <v>#N/A</v>
      </c>
      <c r="AJ128" s="18" t="e">
        <f>IF(INDEX($A$89:$U$169,MATCH($W128,$A$89:$A$169,0),MATCH(AJ$89,$A$89:$U$89,0))=INDEX(FIRE0104_working!$A$3:$Z$102,MATCH($W128,FIRE0104_working!$A$3:$A$102,0),MATCH('QA checks'!AJ$89,FIRE0104_working!$A$3:$Z$3,0)),TRUE,"Error")</f>
        <v>#N/A</v>
      </c>
      <c r="AK128" s="18" t="e">
        <f>IF(INDEX($A$89:$U$169,MATCH($W128,$A$89:$A$169,0),MATCH(AK$89,$A$89:$U$89,0))=INDEX(FIRE0104_working!$A$3:$Z$102,MATCH($W128,FIRE0104_working!$A$3:$A$102,0),MATCH('QA checks'!AK$89,FIRE0104_working!$A$3:$Z$3,0)),TRUE,"Error")</f>
        <v>#N/A</v>
      </c>
      <c r="AL128" s="18" t="e">
        <f>IF(INDEX($A$89:$U$169,MATCH($W128,$A$89:$A$169,0),MATCH(AL$89,$A$89:$U$89,0))=INDEX(FIRE0104_working!$A$3:$Z$102,MATCH($W128,FIRE0104_working!$A$3:$A$102,0),MATCH('QA checks'!AL$89,FIRE0104_working!$A$3:$Z$3,0)),TRUE,"Error")</f>
        <v>#N/A</v>
      </c>
      <c r="AM128" s="18" t="e">
        <f>IF(INDEX($A$89:$U$169,MATCH($W128,$A$89:$A$169,0),MATCH(AM$89,$A$89:$U$89,0))=INDEX(FIRE0104_working!$A$3:$Z$102,MATCH($W128,FIRE0104_working!$A$3:$A$102,0),MATCH('QA checks'!AM$89,FIRE0104_working!$A$3:$Z$3,0)),TRUE,"Error")</f>
        <v>#N/A</v>
      </c>
      <c r="AN128" s="18" t="e">
        <f>IF(INDEX($A$89:$U$169,MATCH($W128,$A$89:$A$169,0),MATCH(AN$89,$A$89:$U$89,0))=INDEX(FIRE0104_working!$A$3:$Z$102,MATCH($W128,FIRE0104_working!$A$3:$A$102,0),MATCH('QA checks'!AN$89,FIRE0104_working!$A$3:$Z$3,0)),TRUE,"Error")</f>
        <v>#N/A</v>
      </c>
      <c r="AO128" s="18" t="e">
        <f>IF(INDEX($A$89:$U$169,MATCH($W128,$A$89:$A$169,0),MATCH(AO$89,$A$89:$U$89,0))=INDEX(FIRE0104_working!$A$3:$Z$102,MATCH($W128,FIRE0104_working!$A$3:$A$102,0),MATCH('QA checks'!AO$89,FIRE0104_working!$A$3:$Z$3,0)),TRUE,"Error")</f>
        <v>#N/A</v>
      </c>
      <c r="AP128" s="18" t="e">
        <f>IF(INDEX($A$89:$U$169,MATCH($W128,$A$89:$A$169,0),MATCH(AP$89,$A$89:$U$89,0))=INDEX(FIRE0104_working!$A$3:$Z$102,MATCH($W128,FIRE0104_working!$A$3:$A$102,0),MATCH('QA checks'!AP$89,FIRE0104_working!$A$3:$Z$3,0)),TRUE,"Error")</f>
        <v>#N/A</v>
      </c>
      <c r="AQ128" s="18" t="e">
        <f>IF(INDEX($A$89:$U$169,MATCH($W128,$A$89:$A$169,0),MATCH(AQ$89,$A$89:$U$89,0))=INDEX(FIRE0104_working!$A$3:$Z$102,MATCH($W128,FIRE0104_working!$A$3:$A$102,0),MATCH('QA checks'!AQ$89,FIRE0104_working!$A$3:$Z$3,0)),TRUE,"Error")</f>
        <v>#N/A</v>
      </c>
      <c r="AR128" s="18" t="e">
        <f>IF(INDEX($A$89:$U$169,MATCH($W128,$A$89:$A$169,0),MATCH(AR$89,$A$89:$U$89,0))=INDEX(FIRE0104_working!$A$3:$Z$102,MATCH($W128,FIRE0104_working!$A$3:$A$102,0),MATCH('QA checks'!AR$89,FIRE0104_working!$A$3:$Z$3,0)),TRUE,"Error")</f>
        <v>#N/A</v>
      </c>
    </row>
    <row r="129" spans="1:44" x14ac:dyDescent="0.2">
      <c r="A129" s="105">
        <f t="shared" ref="A129:U129" si="40">A47</f>
        <v>0</v>
      </c>
      <c r="B129" s="105">
        <f t="shared" si="40"/>
        <v>0</v>
      </c>
      <c r="C129" s="105">
        <f t="shared" si="40"/>
        <v>0</v>
      </c>
      <c r="D129" s="105">
        <f t="shared" si="40"/>
        <v>0</v>
      </c>
      <c r="E129" s="105">
        <f t="shared" si="40"/>
        <v>0</v>
      </c>
      <c r="F129" s="105">
        <f t="shared" si="40"/>
        <v>0</v>
      </c>
      <c r="G129" s="105">
        <f t="shared" si="40"/>
        <v>0</v>
      </c>
      <c r="H129" s="105">
        <f t="shared" si="40"/>
        <v>0</v>
      </c>
      <c r="I129" s="105">
        <f t="shared" si="40"/>
        <v>0</v>
      </c>
      <c r="J129" s="105">
        <f t="shared" si="40"/>
        <v>0</v>
      </c>
      <c r="K129" s="105">
        <f t="shared" si="40"/>
        <v>0</v>
      </c>
      <c r="L129" s="105">
        <f t="shared" si="40"/>
        <v>0</v>
      </c>
      <c r="M129" s="105">
        <f t="shared" si="40"/>
        <v>0</v>
      </c>
      <c r="N129" s="105">
        <f t="shared" si="40"/>
        <v>0</v>
      </c>
      <c r="O129" s="105">
        <f t="shared" si="40"/>
        <v>0</v>
      </c>
      <c r="P129" s="105">
        <f t="shared" si="40"/>
        <v>0</v>
      </c>
      <c r="Q129" s="105">
        <f t="shared" si="40"/>
        <v>0</v>
      </c>
      <c r="R129" s="105">
        <f t="shared" si="40"/>
        <v>0</v>
      </c>
      <c r="S129" s="105">
        <f t="shared" si="40"/>
        <v>0</v>
      </c>
      <c r="T129" s="105">
        <f t="shared" si="40"/>
        <v>0</v>
      </c>
      <c r="U129" s="105">
        <f t="shared" si="40"/>
        <v>0</v>
      </c>
      <c r="W129" s="18">
        <v>66</v>
      </c>
      <c r="X129" s="18" t="str">
        <f>VLOOKUP($W129,Data!$D:$G,2,FALSE)</f>
        <v>Other</v>
      </c>
      <c r="AB129" s="18" t="e">
        <f>IF(INDEX($A$89:$U$169,MATCH($W129,$A$89:$A$169,0),MATCH(AB$89,$A$89:$U$89,0))=INDEX(FIRE0104_working!$A$3:$Z$102,MATCH($W129,FIRE0104_working!$A$3:$A$102,0),MATCH('QA checks'!AB$89,FIRE0104_working!$A$3:$Z$3,0)),TRUE,"Error")</f>
        <v>#N/A</v>
      </c>
      <c r="AC129" s="18" t="e">
        <f>IF(INDEX($A$89:$U$169,MATCH($W129,$A$89:$A$169,0),MATCH(AC$89,$A$89:$U$89,0))=INDEX(FIRE0104_working!$A$3:$Z$102,MATCH($W129,FIRE0104_working!$A$3:$A$102,0),MATCH('QA checks'!AC$89,FIRE0104_working!$A$3:$Z$3,0)),TRUE,"Error")</f>
        <v>#N/A</v>
      </c>
      <c r="AD129" s="18" t="e">
        <f>IF(INDEX($A$89:$U$169,MATCH($W129,$A$89:$A$169,0),MATCH(AD$89,$A$89:$U$89,0))=INDEX(FIRE0104_working!$A$3:$Z$102,MATCH($W129,FIRE0104_working!$A$3:$A$102,0),MATCH('QA checks'!AD$89,FIRE0104_working!$A$3:$Z$3,0)),TRUE,"Error")</f>
        <v>#N/A</v>
      </c>
      <c r="AE129" s="18" t="e">
        <f>IF(INDEX($A$89:$U$169,MATCH($W129,$A$89:$A$169,0),MATCH(AE$89,$A$89:$U$89,0))=INDEX(FIRE0104_working!$A$3:$Z$102,MATCH($W129,FIRE0104_working!$A$3:$A$102,0),MATCH('QA checks'!AE$89,FIRE0104_working!$A$3:$Z$3,0)),TRUE,"Error")</f>
        <v>#N/A</v>
      </c>
      <c r="AF129" s="18" t="e">
        <f>IF(INDEX($A$89:$U$169,MATCH($W129,$A$89:$A$169,0),MATCH(AF$89,$A$89:$U$89,0))=INDEX(FIRE0104_working!$A$3:$Z$102,MATCH($W129,FIRE0104_working!$A$3:$A$102,0),MATCH('QA checks'!AF$89,FIRE0104_working!$A$3:$Z$3,0)),TRUE,"Error")</f>
        <v>#N/A</v>
      </c>
      <c r="AG129" s="18" t="e">
        <f>IF(INDEX($A$89:$U$169,MATCH($W129,$A$89:$A$169,0),MATCH(AG$89,$A$89:$U$89,0))=INDEX(FIRE0104_working!$A$3:$Z$102,MATCH($W129,FIRE0104_working!$A$3:$A$102,0),MATCH('QA checks'!AG$89,FIRE0104_working!$A$3:$Z$3,0)),TRUE,"Error")</f>
        <v>#N/A</v>
      </c>
      <c r="AH129" s="18" t="e">
        <f>IF(INDEX($A$89:$U$169,MATCH($W129,$A$89:$A$169,0),MATCH(AH$89,$A$89:$U$89,0))=INDEX(FIRE0104_working!$A$3:$Z$102,MATCH($W129,FIRE0104_working!$A$3:$A$102,0),MATCH('QA checks'!AH$89,FIRE0104_working!$A$3:$Z$3,0)),TRUE,"Error")</f>
        <v>#N/A</v>
      </c>
      <c r="AI129" s="18" t="e">
        <f>IF(INDEX($A$89:$U$169,MATCH($W129,$A$89:$A$169,0),MATCH(AI$89,$A$89:$U$89,0))=INDEX(FIRE0104_working!$A$3:$Z$102,MATCH($W129,FIRE0104_working!$A$3:$A$102,0),MATCH('QA checks'!AI$89,FIRE0104_working!$A$3:$Z$3,0)),TRUE,"Error")</f>
        <v>#N/A</v>
      </c>
      <c r="AJ129" s="18" t="e">
        <f>IF(INDEX($A$89:$U$169,MATCH($W129,$A$89:$A$169,0),MATCH(AJ$89,$A$89:$U$89,0))=INDEX(FIRE0104_working!$A$3:$Z$102,MATCH($W129,FIRE0104_working!$A$3:$A$102,0),MATCH('QA checks'!AJ$89,FIRE0104_working!$A$3:$Z$3,0)),TRUE,"Error")</f>
        <v>#N/A</v>
      </c>
      <c r="AK129" s="18" t="e">
        <f>IF(INDEX($A$89:$U$169,MATCH($W129,$A$89:$A$169,0),MATCH(AK$89,$A$89:$U$89,0))=INDEX(FIRE0104_working!$A$3:$Z$102,MATCH($W129,FIRE0104_working!$A$3:$A$102,0),MATCH('QA checks'!AK$89,FIRE0104_working!$A$3:$Z$3,0)),TRUE,"Error")</f>
        <v>#N/A</v>
      </c>
      <c r="AL129" s="18" t="e">
        <f>IF(INDEX($A$89:$U$169,MATCH($W129,$A$89:$A$169,0),MATCH(AL$89,$A$89:$U$89,0))=INDEX(FIRE0104_working!$A$3:$Z$102,MATCH($W129,FIRE0104_working!$A$3:$A$102,0),MATCH('QA checks'!AL$89,FIRE0104_working!$A$3:$Z$3,0)),TRUE,"Error")</f>
        <v>#N/A</v>
      </c>
      <c r="AM129" s="18" t="e">
        <f>IF(INDEX($A$89:$U$169,MATCH($W129,$A$89:$A$169,0),MATCH(AM$89,$A$89:$U$89,0))=INDEX(FIRE0104_working!$A$3:$Z$102,MATCH($W129,FIRE0104_working!$A$3:$A$102,0),MATCH('QA checks'!AM$89,FIRE0104_working!$A$3:$Z$3,0)),TRUE,"Error")</f>
        <v>#N/A</v>
      </c>
      <c r="AN129" s="18" t="e">
        <f>IF(INDEX($A$89:$U$169,MATCH($W129,$A$89:$A$169,0),MATCH(AN$89,$A$89:$U$89,0))=INDEX(FIRE0104_working!$A$3:$Z$102,MATCH($W129,FIRE0104_working!$A$3:$A$102,0),MATCH('QA checks'!AN$89,FIRE0104_working!$A$3:$Z$3,0)),TRUE,"Error")</f>
        <v>#N/A</v>
      </c>
      <c r="AO129" s="18" t="e">
        <f>IF(INDEX($A$89:$U$169,MATCH($W129,$A$89:$A$169,0),MATCH(AO$89,$A$89:$U$89,0))=INDEX(FIRE0104_working!$A$3:$Z$102,MATCH($W129,FIRE0104_working!$A$3:$A$102,0),MATCH('QA checks'!AO$89,FIRE0104_working!$A$3:$Z$3,0)),TRUE,"Error")</f>
        <v>#N/A</v>
      </c>
      <c r="AP129" s="18" t="e">
        <f>IF(INDEX($A$89:$U$169,MATCH($W129,$A$89:$A$169,0),MATCH(AP$89,$A$89:$U$89,0))=INDEX(FIRE0104_working!$A$3:$Z$102,MATCH($W129,FIRE0104_working!$A$3:$A$102,0),MATCH('QA checks'!AP$89,FIRE0104_working!$A$3:$Z$3,0)),TRUE,"Error")</f>
        <v>#N/A</v>
      </c>
      <c r="AQ129" s="18" t="e">
        <f>IF(INDEX($A$89:$U$169,MATCH($W129,$A$89:$A$169,0),MATCH(AQ$89,$A$89:$U$89,0))=INDEX(FIRE0104_working!$A$3:$Z$102,MATCH($W129,FIRE0104_working!$A$3:$A$102,0),MATCH('QA checks'!AQ$89,FIRE0104_working!$A$3:$Z$3,0)),TRUE,"Error")</f>
        <v>#N/A</v>
      </c>
      <c r="AR129" s="18" t="e">
        <f>IF(INDEX($A$89:$U$169,MATCH($W129,$A$89:$A$169,0),MATCH(AR$89,$A$89:$U$89,0))=INDEX(FIRE0104_working!$A$3:$Z$102,MATCH($W129,FIRE0104_working!$A$3:$A$102,0),MATCH('QA checks'!AR$89,FIRE0104_working!$A$3:$Z$3,0)),TRUE,"Error")</f>
        <v>#N/A</v>
      </c>
    </row>
    <row r="130" spans="1:44" x14ac:dyDescent="0.2">
      <c r="A130" s="105">
        <f t="shared" ref="A130:U130" si="41">A48</f>
        <v>0</v>
      </c>
      <c r="B130" s="105">
        <f t="shared" si="41"/>
        <v>0</v>
      </c>
      <c r="C130" s="105">
        <f t="shared" si="41"/>
        <v>0</v>
      </c>
      <c r="D130" s="105">
        <f t="shared" si="41"/>
        <v>0</v>
      </c>
      <c r="E130" s="105">
        <f t="shared" si="41"/>
        <v>0</v>
      </c>
      <c r="F130" s="105">
        <f t="shared" si="41"/>
        <v>0</v>
      </c>
      <c r="G130" s="105">
        <f t="shared" si="41"/>
        <v>0</v>
      </c>
      <c r="H130" s="105">
        <f t="shared" si="41"/>
        <v>0</v>
      </c>
      <c r="I130" s="105">
        <f t="shared" si="41"/>
        <v>0</v>
      </c>
      <c r="J130" s="105">
        <f t="shared" si="41"/>
        <v>0</v>
      </c>
      <c r="K130" s="105">
        <f t="shared" si="41"/>
        <v>0</v>
      </c>
      <c r="L130" s="105">
        <f t="shared" si="41"/>
        <v>0</v>
      </c>
      <c r="M130" s="105">
        <f t="shared" si="41"/>
        <v>0</v>
      </c>
      <c r="N130" s="105">
        <f t="shared" si="41"/>
        <v>0</v>
      </c>
      <c r="O130" s="105">
        <f t="shared" si="41"/>
        <v>0</v>
      </c>
      <c r="P130" s="105">
        <f t="shared" si="41"/>
        <v>0</v>
      </c>
      <c r="Q130" s="105">
        <f t="shared" si="41"/>
        <v>0</v>
      </c>
      <c r="R130" s="105">
        <f t="shared" si="41"/>
        <v>0</v>
      </c>
      <c r="S130" s="105">
        <f t="shared" si="41"/>
        <v>0</v>
      </c>
      <c r="T130" s="105">
        <f t="shared" si="41"/>
        <v>0</v>
      </c>
      <c r="U130" s="105">
        <f t="shared" si="41"/>
        <v>0</v>
      </c>
      <c r="W130" s="18">
        <v>70</v>
      </c>
      <c r="X130" s="18" t="str">
        <f>VLOOKUP($W130,Data!$D:$G,2,FALSE)</f>
        <v>Poor maintenance</v>
      </c>
      <c r="Y130" s="18" t="e">
        <f>IF(INDEX($A$89:$U$169,MATCH($W130,$A$89:$A$169,0),MATCH(Y$89,$A$89:$U$89,0))=INDEX(FIRE0104_working!$A$3:$Z$102,MATCH($W130,FIRE0104_working!$A$3:$A$102,0),MATCH('QA checks'!Y$89,FIRE0104_working!$A$3:$Z$3,0)),TRUE,"Error")</f>
        <v>#N/A</v>
      </c>
      <c r="Z130" s="18" t="e">
        <f>IF(INDEX($A$89:$U$169,MATCH($W130,$A$89:$A$169,0),MATCH(Z$89,$A$89:$U$89,0))=INDEX(FIRE0104_working!$A$3:$Z$102,MATCH($W130,FIRE0104_working!$A$3:$A$102,0),MATCH('QA checks'!Z$89,FIRE0104_working!$A$3:$Z$3,0)),TRUE,"Error")</f>
        <v>#N/A</v>
      </c>
      <c r="AA130" s="18" t="e">
        <f>IF(INDEX($A$89:$U$169,MATCH($W130,$A$89:$A$169,0),MATCH(AA$89,$A$89:$U$89,0))=INDEX(FIRE0104_working!$A$3:$Z$102,MATCH($W130,FIRE0104_working!$A$3:$A$102,0),MATCH('QA checks'!AA$89,FIRE0104_working!$A$3:$Z$3,0)),TRUE,"Error")</f>
        <v>#N/A</v>
      </c>
      <c r="AB130" s="18" t="e">
        <f>IF(INDEX($A$89:$U$169,MATCH($W130,$A$89:$A$169,0),MATCH(AB$89,$A$89:$U$89,0))=INDEX(FIRE0104_working!$A$3:$Z$102,MATCH($W130,FIRE0104_working!$A$3:$A$102,0),MATCH('QA checks'!AB$89,FIRE0104_working!$A$3:$Z$3,0)),TRUE,"Error")</f>
        <v>#N/A</v>
      </c>
      <c r="AC130" s="18" t="e">
        <f>IF(INDEX($A$89:$U$169,MATCH($W130,$A$89:$A$169,0),MATCH(AC$89,$A$89:$U$89,0))=INDEX(FIRE0104_working!$A$3:$Z$102,MATCH($W130,FIRE0104_working!$A$3:$A$102,0),MATCH('QA checks'!AC$89,FIRE0104_working!$A$3:$Z$3,0)),TRUE,"Error")</f>
        <v>#N/A</v>
      </c>
      <c r="AD130" s="18" t="e">
        <f>IF(INDEX($A$89:$U$169,MATCH($W130,$A$89:$A$169,0),MATCH(AD$89,$A$89:$U$89,0))=INDEX(FIRE0104_working!$A$3:$Z$102,MATCH($W130,FIRE0104_working!$A$3:$A$102,0),MATCH('QA checks'!AD$89,FIRE0104_working!$A$3:$Z$3,0)),TRUE,"Error")</f>
        <v>#N/A</v>
      </c>
      <c r="AE130" s="18" t="e">
        <f>IF(INDEX($A$89:$U$169,MATCH($W130,$A$89:$A$169,0),MATCH(AE$89,$A$89:$U$89,0))=INDEX(FIRE0104_working!$A$3:$Z$102,MATCH($W130,FIRE0104_working!$A$3:$A$102,0),MATCH('QA checks'!AE$89,FIRE0104_working!$A$3:$Z$3,0)),TRUE,"Error")</f>
        <v>#N/A</v>
      </c>
      <c r="AF130" s="18" t="e">
        <f>IF(INDEX($A$89:$U$169,MATCH($W130,$A$89:$A$169,0),MATCH(AF$89,$A$89:$U$89,0))=INDEX(FIRE0104_working!$A$3:$Z$102,MATCH($W130,FIRE0104_working!$A$3:$A$102,0),MATCH('QA checks'!AF$89,FIRE0104_working!$A$3:$Z$3,0)),TRUE,"Error")</f>
        <v>#N/A</v>
      </c>
      <c r="AG130" s="18" t="e">
        <f>IF(INDEX($A$89:$U$169,MATCH($W130,$A$89:$A$169,0),MATCH(AG$89,$A$89:$U$89,0))=INDEX(FIRE0104_working!$A$3:$Z$102,MATCH($W130,FIRE0104_working!$A$3:$A$102,0),MATCH('QA checks'!AG$89,FIRE0104_working!$A$3:$Z$3,0)),TRUE,"Error")</f>
        <v>#N/A</v>
      </c>
      <c r="AH130" s="18" t="e">
        <f>IF(INDEX($A$89:$U$169,MATCH($W130,$A$89:$A$169,0),MATCH(AH$89,$A$89:$U$89,0))=INDEX(FIRE0104_working!$A$3:$Z$102,MATCH($W130,FIRE0104_working!$A$3:$A$102,0),MATCH('QA checks'!AH$89,FIRE0104_working!$A$3:$Z$3,0)),TRUE,"Error")</f>
        <v>#N/A</v>
      </c>
      <c r="AI130" s="18" t="e">
        <f>IF(INDEX($A$89:$U$169,MATCH($W130,$A$89:$A$169,0),MATCH(AI$89,$A$89:$U$89,0))=INDEX(FIRE0104_working!$A$3:$Z$102,MATCH($W130,FIRE0104_working!$A$3:$A$102,0),MATCH('QA checks'!AI$89,FIRE0104_working!$A$3:$Z$3,0)),TRUE,"Error")</f>
        <v>#N/A</v>
      </c>
      <c r="AJ130" s="18" t="e">
        <f>IF(INDEX($A$89:$U$169,MATCH($W130,$A$89:$A$169,0),MATCH(AJ$89,$A$89:$U$89,0))=INDEX(FIRE0104_working!$A$3:$Z$102,MATCH($W130,FIRE0104_working!$A$3:$A$102,0),MATCH('QA checks'!AJ$89,FIRE0104_working!$A$3:$Z$3,0)),TRUE,"Error")</f>
        <v>#N/A</v>
      </c>
      <c r="AK130" s="18" t="e">
        <f>IF(INDEX($A$89:$U$169,MATCH($W130,$A$89:$A$169,0),MATCH(AK$89,$A$89:$U$89,0))=INDEX(FIRE0104_working!$A$3:$Z$102,MATCH($W130,FIRE0104_working!$A$3:$A$102,0),MATCH('QA checks'!AK$89,FIRE0104_working!$A$3:$Z$3,0)),TRUE,"Error")</f>
        <v>#N/A</v>
      </c>
      <c r="AL130" s="18" t="e">
        <f>IF(INDEX($A$89:$U$169,MATCH($W130,$A$89:$A$169,0),MATCH(AL$89,$A$89:$U$89,0))=INDEX(FIRE0104_working!$A$3:$Z$102,MATCH($W130,FIRE0104_working!$A$3:$A$102,0),MATCH('QA checks'!AL$89,FIRE0104_working!$A$3:$Z$3,0)),TRUE,"Error")</f>
        <v>#N/A</v>
      </c>
      <c r="AM130" s="18" t="e">
        <f>IF(INDEX($A$89:$U$169,MATCH($W130,$A$89:$A$169,0),MATCH(AM$89,$A$89:$U$89,0))=INDEX(FIRE0104_working!$A$3:$Z$102,MATCH($W130,FIRE0104_working!$A$3:$A$102,0),MATCH('QA checks'!AM$89,FIRE0104_working!$A$3:$Z$3,0)),TRUE,"Error")</f>
        <v>#N/A</v>
      </c>
      <c r="AN130" s="18" t="e">
        <f>IF(INDEX($A$89:$U$169,MATCH($W130,$A$89:$A$169,0),MATCH(AN$89,$A$89:$U$89,0))=INDEX(FIRE0104_working!$A$3:$Z$102,MATCH($W130,FIRE0104_working!$A$3:$A$102,0),MATCH('QA checks'!AN$89,FIRE0104_working!$A$3:$Z$3,0)),TRUE,"Error")</f>
        <v>#N/A</v>
      </c>
      <c r="AO130" s="18" t="e">
        <f>IF(INDEX($A$89:$U$169,MATCH($W130,$A$89:$A$169,0),MATCH(AO$89,$A$89:$U$89,0))=INDEX(FIRE0104_working!$A$3:$Z$102,MATCH($W130,FIRE0104_working!$A$3:$A$102,0),MATCH('QA checks'!AO$89,FIRE0104_working!$A$3:$Z$3,0)),TRUE,"Error")</f>
        <v>#N/A</v>
      </c>
      <c r="AP130" s="18" t="e">
        <f>IF(INDEX($A$89:$U$169,MATCH($W130,$A$89:$A$169,0),MATCH(AP$89,$A$89:$U$89,0))=INDEX(FIRE0104_working!$A$3:$Z$102,MATCH($W130,FIRE0104_working!$A$3:$A$102,0),MATCH('QA checks'!AP$89,FIRE0104_working!$A$3:$Z$3,0)),TRUE,"Error")</f>
        <v>#N/A</v>
      </c>
      <c r="AQ130" s="18" t="e">
        <f>IF(INDEX($A$89:$U$169,MATCH($W130,$A$89:$A$169,0),MATCH(AQ$89,$A$89:$U$89,0))=INDEX(FIRE0104_working!$A$3:$Z$102,MATCH($W130,FIRE0104_working!$A$3:$A$102,0),MATCH('QA checks'!AQ$89,FIRE0104_working!$A$3:$Z$3,0)),TRUE,"Error")</f>
        <v>#N/A</v>
      </c>
      <c r="AR130" s="18" t="e">
        <f>IF(INDEX($A$89:$U$169,MATCH($W130,$A$89:$A$169,0),MATCH(AR$89,$A$89:$U$89,0))=INDEX(FIRE0104_working!$A$3:$Z$102,MATCH($W130,FIRE0104_working!$A$3:$A$102,0),MATCH('QA checks'!AR$89,FIRE0104_working!$A$3:$Z$3,0)),TRUE,"Error")</f>
        <v>#N/A</v>
      </c>
    </row>
    <row r="131" spans="1:44" x14ac:dyDescent="0.2">
      <c r="A131" s="105">
        <f t="shared" ref="A131:U131" si="42">A49</f>
        <v>0</v>
      </c>
      <c r="B131" s="105">
        <f t="shared" si="42"/>
        <v>0</v>
      </c>
      <c r="C131" s="105">
        <f t="shared" si="42"/>
        <v>0</v>
      </c>
      <c r="D131" s="105">
        <f t="shared" si="42"/>
        <v>0</v>
      </c>
      <c r="E131" s="105">
        <f t="shared" si="42"/>
        <v>0</v>
      </c>
      <c r="F131" s="105">
        <f t="shared" si="42"/>
        <v>0</v>
      </c>
      <c r="G131" s="105">
        <f t="shared" si="42"/>
        <v>0</v>
      </c>
      <c r="H131" s="105">
        <f t="shared" si="42"/>
        <v>0</v>
      </c>
      <c r="I131" s="105">
        <f t="shared" si="42"/>
        <v>0</v>
      </c>
      <c r="J131" s="105">
        <f t="shared" si="42"/>
        <v>0</v>
      </c>
      <c r="K131" s="105">
        <f t="shared" si="42"/>
        <v>0</v>
      </c>
      <c r="L131" s="105">
        <f t="shared" si="42"/>
        <v>0</v>
      </c>
      <c r="M131" s="105">
        <f t="shared" si="42"/>
        <v>0</v>
      </c>
      <c r="N131" s="105">
        <f t="shared" si="42"/>
        <v>0</v>
      </c>
      <c r="O131" s="105">
        <f t="shared" si="42"/>
        <v>0</v>
      </c>
      <c r="P131" s="105">
        <f t="shared" si="42"/>
        <v>0</v>
      </c>
      <c r="Q131" s="105">
        <f t="shared" si="42"/>
        <v>0</v>
      </c>
      <c r="R131" s="105">
        <f t="shared" si="42"/>
        <v>0</v>
      </c>
      <c r="S131" s="105">
        <f t="shared" si="42"/>
        <v>0</v>
      </c>
      <c r="T131" s="105">
        <f t="shared" si="42"/>
        <v>0</v>
      </c>
      <c r="U131" s="105">
        <f t="shared" si="42"/>
        <v>0</v>
      </c>
      <c r="W131" s="18">
        <v>71</v>
      </c>
      <c r="X131" s="18" t="str">
        <f>VLOOKUP($W131,Data!$D:$G,2,FALSE)</f>
        <v>Faulty</v>
      </c>
      <c r="Y131" s="18" t="e">
        <f>IF(INDEX($A$89:$U$169,MATCH($W131,$A$89:$A$169,0),MATCH(Y$89,$A$89:$U$89,0))=INDEX(FIRE0104_working!$A$3:$Z$102,MATCH($W131,FIRE0104_working!$A$3:$A$102,0),MATCH('QA checks'!Y$89,FIRE0104_working!$A$3:$Z$3,0)),TRUE,"Error")</f>
        <v>#N/A</v>
      </c>
      <c r="Z131" s="18" t="e">
        <f>IF(INDEX($A$89:$U$169,MATCH($W131,$A$89:$A$169,0),MATCH(Z$89,$A$89:$U$89,0))=INDEX(FIRE0104_working!$A$3:$Z$102,MATCH($W131,FIRE0104_working!$A$3:$A$102,0),MATCH('QA checks'!Z$89,FIRE0104_working!$A$3:$Z$3,0)),TRUE,"Error")</f>
        <v>#N/A</v>
      </c>
      <c r="AA131" s="18" t="e">
        <f>IF(INDEX($A$89:$U$169,MATCH($W131,$A$89:$A$169,0),MATCH(AA$89,$A$89:$U$89,0))=INDEX(FIRE0104_working!$A$3:$Z$102,MATCH($W131,FIRE0104_working!$A$3:$A$102,0),MATCH('QA checks'!AA$89,FIRE0104_working!$A$3:$Z$3,0)),TRUE,"Error")</f>
        <v>#N/A</v>
      </c>
      <c r="AB131" s="18" t="e">
        <f>IF(INDEX($A$89:$U$169,MATCH($W131,$A$89:$A$169,0),MATCH(AB$89,$A$89:$U$89,0))=INDEX(FIRE0104_working!$A$3:$Z$102,MATCH($W131,FIRE0104_working!$A$3:$A$102,0),MATCH('QA checks'!AB$89,FIRE0104_working!$A$3:$Z$3,0)),TRUE,"Error")</f>
        <v>#N/A</v>
      </c>
      <c r="AC131" s="18" t="e">
        <f>IF(INDEX($A$89:$U$169,MATCH($W131,$A$89:$A$169,0),MATCH(AC$89,$A$89:$U$89,0))=INDEX(FIRE0104_working!$A$3:$Z$102,MATCH($W131,FIRE0104_working!$A$3:$A$102,0),MATCH('QA checks'!AC$89,FIRE0104_working!$A$3:$Z$3,0)),TRUE,"Error")</f>
        <v>#N/A</v>
      </c>
      <c r="AD131" s="18" t="e">
        <f>IF(INDEX($A$89:$U$169,MATCH($W131,$A$89:$A$169,0),MATCH(AD$89,$A$89:$U$89,0))=INDEX(FIRE0104_working!$A$3:$Z$102,MATCH($W131,FIRE0104_working!$A$3:$A$102,0),MATCH('QA checks'!AD$89,FIRE0104_working!$A$3:$Z$3,0)),TRUE,"Error")</f>
        <v>#N/A</v>
      </c>
      <c r="AE131" s="18" t="e">
        <f>IF(INDEX($A$89:$U$169,MATCH($W131,$A$89:$A$169,0),MATCH(AE$89,$A$89:$U$89,0))=INDEX(FIRE0104_working!$A$3:$Z$102,MATCH($W131,FIRE0104_working!$A$3:$A$102,0),MATCH('QA checks'!AE$89,FIRE0104_working!$A$3:$Z$3,0)),TRUE,"Error")</f>
        <v>#N/A</v>
      </c>
      <c r="AF131" s="18" t="e">
        <f>IF(INDEX($A$89:$U$169,MATCH($W131,$A$89:$A$169,0),MATCH(AF$89,$A$89:$U$89,0))=INDEX(FIRE0104_working!$A$3:$Z$102,MATCH($W131,FIRE0104_working!$A$3:$A$102,0),MATCH('QA checks'!AF$89,FIRE0104_working!$A$3:$Z$3,0)),TRUE,"Error")</f>
        <v>#N/A</v>
      </c>
      <c r="AG131" s="18" t="e">
        <f>IF(INDEX($A$89:$U$169,MATCH($W131,$A$89:$A$169,0),MATCH(AG$89,$A$89:$U$89,0))=INDEX(FIRE0104_working!$A$3:$Z$102,MATCH($W131,FIRE0104_working!$A$3:$A$102,0),MATCH('QA checks'!AG$89,FIRE0104_working!$A$3:$Z$3,0)),TRUE,"Error")</f>
        <v>#N/A</v>
      </c>
      <c r="AH131" s="18" t="e">
        <f>IF(INDEX($A$89:$U$169,MATCH($W131,$A$89:$A$169,0),MATCH(AH$89,$A$89:$U$89,0))=INDEX(FIRE0104_working!$A$3:$Z$102,MATCH($W131,FIRE0104_working!$A$3:$A$102,0),MATCH('QA checks'!AH$89,FIRE0104_working!$A$3:$Z$3,0)),TRUE,"Error")</f>
        <v>#N/A</v>
      </c>
      <c r="AI131" s="18" t="e">
        <f>IF(INDEX($A$89:$U$169,MATCH($W131,$A$89:$A$169,0),MATCH(AI$89,$A$89:$U$89,0))=INDEX(FIRE0104_working!$A$3:$Z$102,MATCH($W131,FIRE0104_working!$A$3:$A$102,0),MATCH('QA checks'!AI$89,FIRE0104_working!$A$3:$Z$3,0)),TRUE,"Error")</f>
        <v>#N/A</v>
      </c>
      <c r="AJ131" s="18" t="e">
        <f>IF(INDEX($A$89:$U$169,MATCH($W131,$A$89:$A$169,0),MATCH(AJ$89,$A$89:$U$89,0))=INDEX(FIRE0104_working!$A$3:$Z$102,MATCH($W131,FIRE0104_working!$A$3:$A$102,0),MATCH('QA checks'!AJ$89,FIRE0104_working!$A$3:$Z$3,0)),TRUE,"Error")</f>
        <v>#N/A</v>
      </c>
      <c r="AK131" s="18" t="e">
        <f>IF(INDEX($A$89:$U$169,MATCH($W131,$A$89:$A$169,0),MATCH(AK$89,$A$89:$U$89,0))=INDEX(FIRE0104_working!$A$3:$Z$102,MATCH($W131,FIRE0104_working!$A$3:$A$102,0),MATCH('QA checks'!AK$89,FIRE0104_working!$A$3:$Z$3,0)),TRUE,"Error")</f>
        <v>#N/A</v>
      </c>
      <c r="AL131" s="18" t="e">
        <f>IF(INDEX($A$89:$U$169,MATCH($W131,$A$89:$A$169,0),MATCH(AL$89,$A$89:$U$89,0))=INDEX(FIRE0104_working!$A$3:$Z$102,MATCH($W131,FIRE0104_working!$A$3:$A$102,0),MATCH('QA checks'!AL$89,FIRE0104_working!$A$3:$Z$3,0)),TRUE,"Error")</f>
        <v>#N/A</v>
      </c>
      <c r="AM131" s="18" t="e">
        <f>IF(INDEX($A$89:$U$169,MATCH($W131,$A$89:$A$169,0),MATCH(AM$89,$A$89:$U$89,0))=INDEX(FIRE0104_working!$A$3:$Z$102,MATCH($W131,FIRE0104_working!$A$3:$A$102,0),MATCH('QA checks'!AM$89,FIRE0104_working!$A$3:$Z$3,0)),TRUE,"Error")</f>
        <v>#N/A</v>
      </c>
      <c r="AN131" s="18" t="e">
        <f>IF(INDEX($A$89:$U$169,MATCH($W131,$A$89:$A$169,0),MATCH(AN$89,$A$89:$U$89,0))=INDEX(FIRE0104_working!$A$3:$Z$102,MATCH($W131,FIRE0104_working!$A$3:$A$102,0),MATCH('QA checks'!AN$89,FIRE0104_working!$A$3:$Z$3,0)),TRUE,"Error")</f>
        <v>#N/A</v>
      </c>
      <c r="AO131" s="18" t="e">
        <f>IF(INDEX($A$89:$U$169,MATCH($W131,$A$89:$A$169,0),MATCH(AO$89,$A$89:$U$89,0))=INDEX(FIRE0104_working!$A$3:$Z$102,MATCH($W131,FIRE0104_working!$A$3:$A$102,0),MATCH('QA checks'!AO$89,FIRE0104_working!$A$3:$Z$3,0)),TRUE,"Error")</f>
        <v>#N/A</v>
      </c>
      <c r="AP131" s="18" t="e">
        <f>IF(INDEX($A$89:$U$169,MATCH($W131,$A$89:$A$169,0),MATCH(AP$89,$A$89:$U$89,0))=INDEX(FIRE0104_working!$A$3:$Z$102,MATCH($W131,FIRE0104_working!$A$3:$A$102,0),MATCH('QA checks'!AP$89,FIRE0104_working!$A$3:$Z$3,0)),TRUE,"Error")</f>
        <v>#N/A</v>
      </c>
      <c r="AQ131" s="18" t="e">
        <f>IF(INDEX($A$89:$U$169,MATCH($W131,$A$89:$A$169,0),MATCH(AQ$89,$A$89:$U$89,0))=INDEX(FIRE0104_working!$A$3:$Z$102,MATCH($W131,FIRE0104_working!$A$3:$A$102,0),MATCH('QA checks'!AQ$89,FIRE0104_working!$A$3:$Z$3,0)),TRUE,"Error")</f>
        <v>#N/A</v>
      </c>
      <c r="AR131" s="18" t="e">
        <f>IF(INDEX($A$89:$U$169,MATCH($W131,$A$89:$A$169,0),MATCH(AR$89,$A$89:$U$89,0))=INDEX(FIRE0104_working!$A$3:$Z$102,MATCH($W131,FIRE0104_working!$A$3:$A$102,0),MATCH('QA checks'!AR$89,FIRE0104_working!$A$3:$Z$3,0)),TRUE,"Error")</f>
        <v>#N/A</v>
      </c>
    </row>
    <row r="132" spans="1:44" x14ac:dyDescent="0.2">
      <c r="A132" s="105">
        <f t="shared" ref="A132:U132" si="43">A50</f>
        <v>0</v>
      </c>
      <c r="B132" s="105">
        <f t="shared" si="43"/>
        <v>0</v>
      </c>
      <c r="C132" s="105">
        <f t="shared" si="43"/>
        <v>0</v>
      </c>
      <c r="D132" s="105">
        <f t="shared" si="43"/>
        <v>0</v>
      </c>
      <c r="E132" s="105">
        <f t="shared" si="43"/>
        <v>0</v>
      </c>
      <c r="F132" s="105">
        <f t="shared" si="43"/>
        <v>0</v>
      </c>
      <c r="G132" s="105">
        <f t="shared" si="43"/>
        <v>0</v>
      </c>
      <c r="H132" s="105">
        <f t="shared" si="43"/>
        <v>0</v>
      </c>
      <c r="I132" s="105">
        <f t="shared" si="43"/>
        <v>0</v>
      </c>
      <c r="J132" s="105">
        <f t="shared" si="43"/>
        <v>0</v>
      </c>
      <c r="K132" s="105">
        <f t="shared" si="43"/>
        <v>0</v>
      </c>
      <c r="L132" s="105">
        <f t="shared" si="43"/>
        <v>0</v>
      </c>
      <c r="M132" s="105">
        <f t="shared" si="43"/>
        <v>0</v>
      </c>
      <c r="N132" s="105">
        <f t="shared" si="43"/>
        <v>0</v>
      </c>
      <c r="O132" s="105">
        <f t="shared" si="43"/>
        <v>0</v>
      </c>
      <c r="P132" s="105">
        <f t="shared" si="43"/>
        <v>0</v>
      </c>
      <c r="Q132" s="105">
        <f t="shared" si="43"/>
        <v>0</v>
      </c>
      <c r="R132" s="105">
        <f t="shared" si="43"/>
        <v>0</v>
      </c>
      <c r="S132" s="105">
        <f t="shared" si="43"/>
        <v>0</v>
      </c>
      <c r="T132" s="105">
        <f t="shared" si="43"/>
        <v>0</v>
      </c>
      <c r="U132" s="105">
        <f t="shared" si="43"/>
        <v>0</v>
      </c>
      <c r="W132" s="18">
        <v>72</v>
      </c>
      <c r="X132" s="18" t="str">
        <f>VLOOKUP($W132,Data!$D:$G,2,FALSE)</f>
        <v>Damaged</v>
      </c>
      <c r="Y132" s="18" t="e">
        <f>IF(INDEX($A$89:$U$169,MATCH($W132,$A$89:$A$169,0),MATCH(Y$89,$A$89:$U$89,0))=INDEX(FIRE0104_working!$A$3:$Z$102,MATCH($W132,FIRE0104_working!$A$3:$A$102,0),MATCH('QA checks'!Y$89,FIRE0104_working!$A$3:$Z$3,0)),TRUE,"Error")</f>
        <v>#N/A</v>
      </c>
      <c r="Z132" s="18" t="e">
        <f>IF(INDEX($A$89:$U$169,MATCH($W132,$A$89:$A$169,0),MATCH(Z$89,$A$89:$U$89,0))=INDEX(FIRE0104_working!$A$3:$Z$102,MATCH($W132,FIRE0104_working!$A$3:$A$102,0),MATCH('QA checks'!Z$89,FIRE0104_working!$A$3:$Z$3,0)),TRUE,"Error")</f>
        <v>#N/A</v>
      </c>
      <c r="AA132" s="18" t="e">
        <f>IF(INDEX($A$89:$U$169,MATCH($W132,$A$89:$A$169,0),MATCH(AA$89,$A$89:$U$89,0))=INDEX(FIRE0104_working!$A$3:$Z$102,MATCH($W132,FIRE0104_working!$A$3:$A$102,0),MATCH('QA checks'!AA$89,FIRE0104_working!$A$3:$Z$3,0)),TRUE,"Error")</f>
        <v>#N/A</v>
      </c>
      <c r="AB132" s="18" t="e">
        <f>IF(INDEX($A$89:$U$169,MATCH($W132,$A$89:$A$169,0),MATCH(AB$89,$A$89:$U$89,0))=INDEX(FIRE0104_working!$A$3:$Z$102,MATCH($W132,FIRE0104_working!$A$3:$A$102,0),MATCH('QA checks'!AB$89,FIRE0104_working!$A$3:$Z$3,0)),TRUE,"Error")</f>
        <v>#N/A</v>
      </c>
      <c r="AC132" s="18" t="e">
        <f>IF(INDEX($A$89:$U$169,MATCH($W132,$A$89:$A$169,0),MATCH(AC$89,$A$89:$U$89,0))=INDEX(FIRE0104_working!$A$3:$Z$102,MATCH($W132,FIRE0104_working!$A$3:$A$102,0),MATCH('QA checks'!AC$89,FIRE0104_working!$A$3:$Z$3,0)),TRUE,"Error")</f>
        <v>#N/A</v>
      </c>
      <c r="AD132" s="18" t="e">
        <f>IF(INDEX($A$89:$U$169,MATCH($W132,$A$89:$A$169,0),MATCH(AD$89,$A$89:$U$89,0))=INDEX(FIRE0104_working!$A$3:$Z$102,MATCH($W132,FIRE0104_working!$A$3:$A$102,0),MATCH('QA checks'!AD$89,FIRE0104_working!$A$3:$Z$3,0)),TRUE,"Error")</f>
        <v>#N/A</v>
      </c>
      <c r="AE132" s="18" t="e">
        <f>IF(INDEX($A$89:$U$169,MATCH($W132,$A$89:$A$169,0),MATCH(AE$89,$A$89:$U$89,0))=INDEX(FIRE0104_working!$A$3:$Z$102,MATCH($W132,FIRE0104_working!$A$3:$A$102,0),MATCH('QA checks'!AE$89,FIRE0104_working!$A$3:$Z$3,0)),TRUE,"Error")</f>
        <v>#N/A</v>
      </c>
      <c r="AF132" s="18" t="e">
        <f>IF(INDEX($A$89:$U$169,MATCH($W132,$A$89:$A$169,0),MATCH(AF$89,$A$89:$U$89,0))=INDEX(FIRE0104_working!$A$3:$Z$102,MATCH($W132,FIRE0104_working!$A$3:$A$102,0),MATCH('QA checks'!AF$89,FIRE0104_working!$A$3:$Z$3,0)),TRUE,"Error")</f>
        <v>#N/A</v>
      </c>
      <c r="AG132" s="18" t="e">
        <f>IF(INDEX($A$89:$U$169,MATCH($W132,$A$89:$A$169,0),MATCH(AG$89,$A$89:$U$89,0))=INDEX(FIRE0104_working!$A$3:$Z$102,MATCH($W132,FIRE0104_working!$A$3:$A$102,0),MATCH('QA checks'!AG$89,FIRE0104_working!$A$3:$Z$3,0)),TRUE,"Error")</f>
        <v>#N/A</v>
      </c>
      <c r="AH132" s="18" t="e">
        <f>IF(INDEX($A$89:$U$169,MATCH($W132,$A$89:$A$169,0),MATCH(AH$89,$A$89:$U$89,0))=INDEX(FIRE0104_working!$A$3:$Z$102,MATCH($W132,FIRE0104_working!$A$3:$A$102,0),MATCH('QA checks'!AH$89,FIRE0104_working!$A$3:$Z$3,0)),TRUE,"Error")</f>
        <v>#N/A</v>
      </c>
      <c r="AI132" s="18" t="e">
        <f>IF(INDEX($A$89:$U$169,MATCH($W132,$A$89:$A$169,0),MATCH(AI$89,$A$89:$U$89,0))=INDEX(FIRE0104_working!$A$3:$Z$102,MATCH($W132,FIRE0104_working!$A$3:$A$102,0),MATCH('QA checks'!AI$89,FIRE0104_working!$A$3:$Z$3,0)),TRUE,"Error")</f>
        <v>#N/A</v>
      </c>
      <c r="AJ132" s="18" t="e">
        <f>IF(INDEX($A$89:$U$169,MATCH($W132,$A$89:$A$169,0),MATCH(AJ$89,$A$89:$U$89,0))=INDEX(FIRE0104_working!$A$3:$Z$102,MATCH($W132,FIRE0104_working!$A$3:$A$102,0),MATCH('QA checks'!AJ$89,FIRE0104_working!$A$3:$Z$3,0)),TRUE,"Error")</f>
        <v>#N/A</v>
      </c>
      <c r="AK132" s="18" t="e">
        <f>IF(INDEX($A$89:$U$169,MATCH($W132,$A$89:$A$169,0),MATCH(AK$89,$A$89:$U$89,0))=INDEX(FIRE0104_working!$A$3:$Z$102,MATCH($W132,FIRE0104_working!$A$3:$A$102,0),MATCH('QA checks'!AK$89,FIRE0104_working!$A$3:$Z$3,0)),TRUE,"Error")</f>
        <v>#N/A</v>
      </c>
      <c r="AL132" s="18" t="e">
        <f>IF(INDEX($A$89:$U$169,MATCH($W132,$A$89:$A$169,0),MATCH(AL$89,$A$89:$U$89,0))=INDEX(FIRE0104_working!$A$3:$Z$102,MATCH($W132,FIRE0104_working!$A$3:$A$102,0),MATCH('QA checks'!AL$89,FIRE0104_working!$A$3:$Z$3,0)),TRUE,"Error")</f>
        <v>#N/A</v>
      </c>
      <c r="AM132" s="18" t="e">
        <f>IF(INDEX($A$89:$U$169,MATCH($W132,$A$89:$A$169,0),MATCH(AM$89,$A$89:$U$89,0))=INDEX(FIRE0104_working!$A$3:$Z$102,MATCH($W132,FIRE0104_working!$A$3:$A$102,0),MATCH('QA checks'!AM$89,FIRE0104_working!$A$3:$Z$3,0)),TRUE,"Error")</f>
        <v>#N/A</v>
      </c>
      <c r="AN132" s="18" t="e">
        <f>IF(INDEX($A$89:$U$169,MATCH($W132,$A$89:$A$169,0),MATCH(AN$89,$A$89:$U$89,0))=INDEX(FIRE0104_working!$A$3:$Z$102,MATCH($W132,FIRE0104_working!$A$3:$A$102,0),MATCH('QA checks'!AN$89,FIRE0104_working!$A$3:$Z$3,0)),TRUE,"Error")</f>
        <v>#N/A</v>
      </c>
      <c r="AO132" s="18" t="e">
        <f>IF(INDEX($A$89:$U$169,MATCH($W132,$A$89:$A$169,0),MATCH(AO$89,$A$89:$U$89,0))=INDEX(FIRE0104_working!$A$3:$Z$102,MATCH($W132,FIRE0104_working!$A$3:$A$102,0),MATCH('QA checks'!AO$89,FIRE0104_working!$A$3:$Z$3,0)),TRUE,"Error")</f>
        <v>#N/A</v>
      </c>
      <c r="AP132" s="18" t="e">
        <f>IF(INDEX($A$89:$U$169,MATCH($W132,$A$89:$A$169,0),MATCH(AP$89,$A$89:$U$89,0))=INDEX(FIRE0104_working!$A$3:$Z$102,MATCH($W132,FIRE0104_working!$A$3:$A$102,0),MATCH('QA checks'!AP$89,FIRE0104_working!$A$3:$Z$3,0)),TRUE,"Error")</f>
        <v>#N/A</v>
      </c>
      <c r="AQ132" s="18" t="e">
        <f>IF(INDEX($A$89:$U$169,MATCH($W132,$A$89:$A$169,0),MATCH(AQ$89,$A$89:$U$89,0))=INDEX(FIRE0104_working!$A$3:$Z$102,MATCH($W132,FIRE0104_working!$A$3:$A$102,0),MATCH('QA checks'!AQ$89,FIRE0104_working!$A$3:$Z$3,0)),TRUE,"Error")</f>
        <v>#N/A</v>
      </c>
      <c r="AR132" s="18" t="e">
        <f>IF(INDEX($A$89:$U$169,MATCH($W132,$A$89:$A$169,0),MATCH(AR$89,$A$89:$U$89,0))=INDEX(FIRE0104_working!$A$3:$Z$102,MATCH($W132,FIRE0104_working!$A$3:$A$102,0),MATCH('QA checks'!AR$89,FIRE0104_working!$A$3:$Z$3,0)),TRUE,"Error")</f>
        <v>#N/A</v>
      </c>
    </row>
    <row r="133" spans="1:44" x14ac:dyDescent="0.2">
      <c r="A133" s="105">
        <f t="shared" ref="A133:U133" si="44">A51</f>
        <v>0</v>
      </c>
      <c r="B133" s="105">
        <f t="shared" si="44"/>
        <v>0</v>
      </c>
      <c r="C133" s="105">
        <f t="shared" si="44"/>
        <v>0</v>
      </c>
      <c r="D133" s="105">
        <f t="shared" si="44"/>
        <v>0</v>
      </c>
      <c r="E133" s="105">
        <f t="shared" si="44"/>
        <v>0</v>
      </c>
      <c r="F133" s="105">
        <f t="shared" si="44"/>
        <v>0</v>
      </c>
      <c r="G133" s="105">
        <f t="shared" si="44"/>
        <v>0</v>
      </c>
      <c r="H133" s="105">
        <f t="shared" si="44"/>
        <v>0</v>
      </c>
      <c r="I133" s="105">
        <f t="shared" si="44"/>
        <v>0</v>
      </c>
      <c r="J133" s="105">
        <f t="shared" si="44"/>
        <v>0</v>
      </c>
      <c r="K133" s="105">
        <f t="shared" si="44"/>
        <v>0</v>
      </c>
      <c r="L133" s="105">
        <f t="shared" si="44"/>
        <v>0</v>
      </c>
      <c r="M133" s="105">
        <f t="shared" si="44"/>
        <v>0</v>
      </c>
      <c r="N133" s="105">
        <f t="shared" si="44"/>
        <v>0</v>
      </c>
      <c r="O133" s="105">
        <f t="shared" si="44"/>
        <v>0</v>
      </c>
      <c r="P133" s="105">
        <f t="shared" si="44"/>
        <v>0</v>
      </c>
      <c r="Q133" s="105">
        <f t="shared" si="44"/>
        <v>0</v>
      </c>
      <c r="R133" s="105">
        <f t="shared" si="44"/>
        <v>0</v>
      </c>
      <c r="S133" s="105">
        <f t="shared" si="44"/>
        <v>0</v>
      </c>
      <c r="T133" s="105">
        <f t="shared" si="44"/>
        <v>0</v>
      </c>
      <c r="U133" s="105">
        <f t="shared" si="44"/>
        <v>0</v>
      </c>
      <c r="W133" s="18">
        <v>73</v>
      </c>
      <c r="X133" s="18" t="str">
        <f>VLOOKUP($W133,Data!$D:$G,2,FALSE)</f>
        <v>Incorrect positioning</v>
      </c>
      <c r="Y133" s="18" t="e">
        <f>IF(INDEX($A$89:$U$169,MATCH($W133,$A$89:$A$169,0),MATCH(Y$89,$A$89:$U$89,0))=INDEX(FIRE0104_working!$A$3:$Z$102,MATCH($W133,FIRE0104_working!$A$3:$A$102,0),MATCH('QA checks'!Y$89,FIRE0104_working!$A$3:$Z$3,0)),TRUE,"Error")</f>
        <v>#N/A</v>
      </c>
      <c r="Z133" s="18" t="e">
        <f>IF(INDEX($A$89:$U$169,MATCH($W133,$A$89:$A$169,0),MATCH(Z$89,$A$89:$U$89,0))=INDEX(FIRE0104_working!$A$3:$Z$102,MATCH($W133,FIRE0104_working!$A$3:$A$102,0),MATCH('QA checks'!Z$89,FIRE0104_working!$A$3:$Z$3,0)),TRUE,"Error")</f>
        <v>#N/A</v>
      </c>
      <c r="AA133" s="18" t="e">
        <f>IF(INDEX($A$89:$U$169,MATCH($W133,$A$89:$A$169,0),MATCH(AA$89,$A$89:$U$89,0))=INDEX(FIRE0104_working!$A$3:$Z$102,MATCH($W133,FIRE0104_working!$A$3:$A$102,0),MATCH('QA checks'!AA$89,FIRE0104_working!$A$3:$Z$3,0)),TRUE,"Error")</f>
        <v>#N/A</v>
      </c>
      <c r="AB133" s="18" t="e">
        <f>IF(INDEX($A$89:$U$169,MATCH($W133,$A$89:$A$169,0),MATCH(AB$89,$A$89:$U$89,0))=INDEX(FIRE0104_working!$A$3:$Z$102,MATCH($W133,FIRE0104_working!$A$3:$A$102,0),MATCH('QA checks'!AB$89,FIRE0104_working!$A$3:$Z$3,0)),TRUE,"Error")</f>
        <v>#N/A</v>
      </c>
      <c r="AC133" s="18" t="e">
        <f>IF(INDEX($A$89:$U$169,MATCH($W133,$A$89:$A$169,0),MATCH(AC$89,$A$89:$U$89,0))=INDEX(FIRE0104_working!$A$3:$Z$102,MATCH($W133,FIRE0104_working!$A$3:$A$102,0),MATCH('QA checks'!AC$89,FIRE0104_working!$A$3:$Z$3,0)),TRUE,"Error")</f>
        <v>#N/A</v>
      </c>
      <c r="AD133" s="18" t="e">
        <f>IF(INDEX($A$89:$U$169,MATCH($W133,$A$89:$A$169,0),MATCH(AD$89,$A$89:$U$89,0))=INDEX(FIRE0104_working!$A$3:$Z$102,MATCH($W133,FIRE0104_working!$A$3:$A$102,0),MATCH('QA checks'!AD$89,FIRE0104_working!$A$3:$Z$3,0)),TRUE,"Error")</f>
        <v>#N/A</v>
      </c>
      <c r="AE133" s="18" t="e">
        <f>IF(INDEX($A$89:$U$169,MATCH($W133,$A$89:$A$169,0),MATCH(AE$89,$A$89:$U$89,0))=INDEX(FIRE0104_working!$A$3:$Z$102,MATCH($W133,FIRE0104_working!$A$3:$A$102,0),MATCH('QA checks'!AE$89,FIRE0104_working!$A$3:$Z$3,0)),TRUE,"Error")</f>
        <v>#N/A</v>
      </c>
      <c r="AF133" s="18" t="e">
        <f>IF(INDEX($A$89:$U$169,MATCH($W133,$A$89:$A$169,0),MATCH(AF$89,$A$89:$U$89,0))=INDEX(FIRE0104_working!$A$3:$Z$102,MATCH($W133,FIRE0104_working!$A$3:$A$102,0),MATCH('QA checks'!AF$89,FIRE0104_working!$A$3:$Z$3,0)),TRUE,"Error")</f>
        <v>#N/A</v>
      </c>
      <c r="AG133" s="18" t="e">
        <f>IF(INDEX($A$89:$U$169,MATCH($W133,$A$89:$A$169,0),MATCH(AG$89,$A$89:$U$89,0))=INDEX(FIRE0104_working!$A$3:$Z$102,MATCH($W133,FIRE0104_working!$A$3:$A$102,0),MATCH('QA checks'!AG$89,FIRE0104_working!$A$3:$Z$3,0)),TRUE,"Error")</f>
        <v>#N/A</v>
      </c>
      <c r="AH133" s="18" t="e">
        <f>IF(INDEX($A$89:$U$169,MATCH($W133,$A$89:$A$169,0),MATCH(AH$89,$A$89:$U$89,0))=INDEX(FIRE0104_working!$A$3:$Z$102,MATCH($W133,FIRE0104_working!$A$3:$A$102,0),MATCH('QA checks'!AH$89,FIRE0104_working!$A$3:$Z$3,0)),TRUE,"Error")</f>
        <v>#N/A</v>
      </c>
      <c r="AI133" s="18" t="e">
        <f>IF(INDEX($A$89:$U$169,MATCH($W133,$A$89:$A$169,0),MATCH(AI$89,$A$89:$U$89,0))=INDEX(FIRE0104_working!$A$3:$Z$102,MATCH($W133,FIRE0104_working!$A$3:$A$102,0),MATCH('QA checks'!AI$89,FIRE0104_working!$A$3:$Z$3,0)),TRUE,"Error")</f>
        <v>#N/A</v>
      </c>
      <c r="AJ133" s="18" t="e">
        <f>IF(INDEX($A$89:$U$169,MATCH($W133,$A$89:$A$169,0),MATCH(AJ$89,$A$89:$U$89,0))=INDEX(FIRE0104_working!$A$3:$Z$102,MATCH($W133,FIRE0104_working!$A$3:$A$102,0),MATCH('QA checks'!AJ$89,FIRE0104_working!$A$3:$Z$3,0)),TRUE,"Error")</f>
        <v>#N/A</v>
      </c>
      <c r="AK133" s="18" t="e">
        <f>IF(INDEX($A$89:$U$169,MATCH($W133,$A$89:$A$169,0),MATCH(AK$89,$A$89:$U$89,0))=INDEX(FIRE0104_working!$A$3:$Z$102,MATCH($W133,FIRE0104_working!$A$3:$A$102,0),MATCH('QA checks'!AK$89,FIRE0104_working!$A$3:$Z$3,0)),TRUE,"Error")</f>
        <v>#N/A</v>
      </c>
      <c r="AL133" s="18" t="e">
        <f>IF(INDEX($A$89:$U$169,MATCH($W133,$A$89:$A$169,0),MATCH(AL$89,$A$89:$U$89,0))=INDEX(FIRE0104_working!$A$3:$Z$102,MATCH($W133,FIRE0104_working!$A$3:$A$102,0),MATCH('QA checks'!AL$89,FIRE0104_working!$A$3:$Z$3,0)),TRUE,"Error")</f>
        <v>#N/A</v>
      </c>
      <c r="AM133" s="18" t="e">
        <f>IF(INDEX($A$89:$U$169,MATCH($W133,$A$89:$A$169,0),MATCH(AM$89,$A$89:$U$89,0))=INDEX(FIRE0104_working!$A$3:$Z$102,MATCH($W133,FIRE0104_working!$A$3:$A$102,0),MATCH('QA checks'!AM$89,FIRE0104_working!$A$3:$Z$3,0)),TRUE,"Error")</f>
        <v>#N/A</v>
      </c>
      <c r="AN133" s="18" t="e">
        <f>IF(INDEX($A$89:$U$169,MATCH($W133,$A$89:$A$169,0),MATCH(AN$89,$A$89:$U$89,0))=INDEX(FIRE0104_working!$A$3:$Z$102,MATCH($W133,FIRE0104_working!$A$3:$A$102,0),MATCH('QA checks'!AN$89,FIRE0104_working!$A$3:$Z$3,0)),TRUE,"Error")</f>
        <v>#N/A</v>
      </c>
      <c r="AO133" s="18" t="e">
        <f>IF(INDEX($A$89:$U$169,MATCH($W133,$A$89:$A$169,0),MATCH(AO$89,$A$89:$U$89,0))=INDEX(FIRE0104_working!$A$3:$Z$102,MATCH($W133,FIRE0104_working!$A$3:$A$102,0),MATCH('QA checks'!AO$89,FIRE0104_working!$A$3:$Z$3,0)),TRUE,"Error")</f>
        <v>#N/A</v>
      </c>
      <c r="AP133" s="18" t="e">
        <f>IF(INDEX($A$89:$U$169,MATCH($W133,$A$89:$A$169,0),MATCH(AP$89,$A$89:$U$89,0))=INDEX(FIRE0104_working!$A$3:$Z$102,MATCH($W133,FIRE0104_working!$A$3:$A$102,0),MATCH('QA checks'!AP$89,FIRE0104_working!$A$3:$Z$3,0)),TRUE,"Error")</f>
        <v>#N/A</v>
      </c>
      <c r="AQ133" s="18" t="e">
        <f>IF(INDEX($A$89:$U$169,MATCH($W133,$A$89:$A$169,0),MATCH(AQ$89,$A$89:$U$89,0))=INDEX(FIRE0104_working!$A$3:$Z$102,MATCH($W133,FIRE0104_working!$A$3:$A$102,0),MATCH('QA checks'!AQ$89,FIRE0104_working!$A$3:$Z$3,0)),TRUE,"Error")</f>
        <v>#N/A</v>
      </c>
      <c r="AR133" s="18" t="e">
        <f>IF(INDEX($A$89:$U$169,MATCH($W133,$A$89:$A$169,0),MATCH(AR$89,$A$89:$U$89,0))=INDEX(FIRE0104_working!$A$3:$Z$102,MATCH($W133,FIRE0104_working!$A$3:$A$102,0),MATCH('QA checks'!AR$89,FIRE0104_working!$A$3:$Z$3,0)),TRUE,"Error")</f>
        <v>#N/A</v>
      </c>
    </row>
    <row r="134" spans="1:44" x14ac:dyDescent="0.2">
      <c r="A134" s="105">
        <f t="shared" ref="A134:U134" si="45">A52</f>
        <v>0</v>
      </c>
      <c r="B134" s="105">
        <f t="shared" si="45"/>
        <v>0</v>
      </c>
      <c r="C134" s="105">
        <f t="shared" si="45"/>
        <v>0</v>
      </c>
      <c r="D134" s="105">
        <f t="shared" si="45"/>
        <v>0</v>
      </c>
      <c r="E134" s="105">
        <f t="shared" si="45"/>
        <v>0</v>
      </c>
      <c r="F134" s="105">
        <f t="shared" si="45"/>
        <v>0</v>
      </c>
      <c r="G134" s="105">
        <f t="shared" si="45"/>
        <v>0</v>
      </c>
      <c r="H134" s="105">
        <f t="shared" si="45"/>
        <v>0</v>
      </c>
      <c r="I134" s="105">
        <f t="shared" si="45"/>
        <v>0</v>
      </c>
      <c r="J134" s="105">
        <f t="shared" si="45"/>
        <v>0</v>
      </c>
      <c r="K134" s="105">
        <f t="shared" si="45"/>
        <v>0</v>
      </c>
      <c r="L134" s="105">
        <f t="shared" si="45"/>
        <v>0</v>
      </c>
      <c r="M134" s="105">
        <f t="shared" si="45"/>
        <v>0</v>
      </c>
      <c r="N134" s="105">
        <f t="shared" si="45"/>
        <v>0</v>
      </c>
      <c r="O134" s="105">
        <f t="shared" si="45"/>
        <v>0</v>
      </c>
      <c r="P134" s="105">
        <f t="shared" si="45"/>
        <v>0</v>
      </c>
      <c r="Q134" s="105">
        <f t="shared" si="45"/>
        <v>0</v>
      </c>
      <c r="R134" s="105">
        <f t="shared" si="45"/>
        <v>0</v>
      </c>
      <c r="S134" s="105">
        <f t="shared" si="45"/>
        <v>0</v>
      </c>
      <c r="T134" s="105">
        <f t="shared" si="45"/>
        <v>0</v>
      </c>
      <c r="U134" s="105">
        <f t="shared" si="45"/>
        <v>0</v>
      </c>
      <c r="W134" s="18">
        <v>74</v>
      </c>
      <c r="X134" s="18" t="str">
        <f>VLOOKUP($W134,Data!$D:$G,2,FALSE)</f>
        <v>Unsuitable equipment</v>
      </c>
      <c r="Y134" s="18" t="e">
        <f>IF(INDEX($A$89:$U$169,MATCH($W134,$A$89:$A$169,0),MATCH(Y$89,$A$89:$U$89,0))=INDEX(FIRE0104_working!$A$3:$Z$102,MATCH($W134,FIRE0104_working!$A$3:$A$102,0),MATCH('QA checks'!Y$89,FIRE0104_working!$A$3:$Z$3,0)),TRUE,"Error")</f>
        <v>#N/A</v>
      </c>
      <c r="Z134" s="18" t="e">
        <f>IF(INDEX($A$89:$U$169,MATCH($W134,$A$89:$A$169,0),MATCH(Z$89,$A$89:$U$89,0))=INDEX(FIRE0104_working!$A$3:$Z$102,MATCH($W134,FIRE0104_working!$A$3:$A$102,0),MATCH('QA checks'!Z$89,FIRE0104_working!$A$3:$Z$3,0)),TRUE,"Error")</f>
        <v>#N/A</v>
      </c>
      <c r="AA134" s="18" t="e">
        <f>IF(INDEX($A$89:$U$169,MATCH($W134,$A$89:$A$169,0),MATCH(AA$89,$A$89:$U$89,0))=INDEX(FIRE0104_working!$A$3:$Z$102,MATCH($W134,FIRE0104_working!$A$3:$A$102,0),MATCH('QA checks'!AA$89,FIRE0104_working!$A$3:$Z$3,0)),TRUE,"Error")</f>
        <v>#N/A</v>
      </c>
      <c r="AB134" s="18" t="e">
        <f>IF(INDEX($A$89:$U$169,MATCH($W134,$A$89:$A$169,0),MATCH(AB$89,$A$89:$U$89,0))=INDEX(FIRE0104_working!$A$3:$Z$102,MATCH($W134,FIRE0104_working!$A$3:$A$102,0),MATCH('QA checks'!AB$89,FIRE0104_working!$A$3:$Z$3,0)),TRUE,"Error")</f>
        <v>#N/A</v>
      </c>
      <c r="AC134" s="18" t="e">
        <f>IF(INDEX($A$89:$U$169,MATCH($W134,$A$89:$A$169,0),MATCH(AC$89,$A$89:$U$89,0))=INDEX(FIRE0104_working!$A$3:$Z$102,MATCH($W134,FIRE0104_working!$A$3:$A$102,0),MATCH('QA checks'!AC$89,FIRE0104_working!$A$3:$Z$3,0)),TRUE,"Error")</f>
        <v>#N/A</v>
      </c>
      <c r="AD134" s="18" t="e">
        <f>IF(INDEX($A$89:$U$169,MATCH($W134,$A$89:$A$169,0),MATCH(AD$89,$A$89:$U$89,0))=INDEX(FIRE0104_working!$A$3:$Z$102,MATCH($W134,FIRE0104_working!$A$3:$A$102,0),MATCH('QA checks'!AD$89,FIRE0104_working!$A$3:$Z$3,0)),TRUE,"Error")</f>
        <v>#N/A</v>
      </c>
      <c r="AE134" s="18" t="e">
        <f>IF(INDEX($A$89:$U$169,MATCH($W134,$A$89:$A$169,0),MATCH(AE$89,$A$89:$U$89,0))=INDEX(FIRE0104_working!$A$3:$Z$102,MATCH($W134,FIRE0104_working!$A$3:$A$102,0),MATCH('QA checks'!AE$89,FIRE0104_working!$A$3:$Z$3,0)),TRUE,"Error")</f>
        <v>#N/A</v>
      </c>
      <c r="AF134" s="18" t="e">
        <f>IF(INDEX($A$89:$U$169,MATCH($W134,$A$89:$A$169,0),MATCH(AF$89,$A$89:$U$89,0))=INDEX(FIRE0104_working!$A$3:$Z$102,MATCH($W134,FIRE0104_working!$A$3:$A$102,0),MATCH('QA checks'!AF$89,FIRE0104_working!$A$3:$Z$3,0)),TRUE,"Error")</f>
        <v>#N/A</v>
      </c>
      <c r="AG134" s="18" t="e">
        <f>IF(INDEX($A$89:$U$169,MATCH($W134,$A$89:$A$169,0),MATCH(AG$89,$A$89:$U$89,0))=INDEX(FIRE0104_working!$A$3:$Z$102,MATCH($W134,FIRE0104_working!$A$3:$A$102,0),MATCH('QA checks'!AG$89,FIRE0104_working!$A$3:$Z$3,0)),TRUE,"Error")</f>
        <v>#N/A</v>
      </c>
      <c r="AH134" s="18" t="e">
        <f>IF(INDEX($A$89:$U$169,MATCH($W134,$A$89:$A$169,0),MATCH(AH$89,$A$89:$U$89,0))=INDEX(FIRE0104_working!$A$3:$Z$102,MATCH($W134,FIRE0104_working!$A$3:$A$102,0),MATCH('QA checks'!AH$89,FIRE0104_working!$A$3:$Z$3,0)),TRUE,"Error")</f>
        <v>#N/A</v>
      </c>
      <c r="AI134" s="18" t="e">
        <f>IF(INDEX($A$89:$U$169,MATCH($W134,$A$89:$A$169,0),MATCH(AI$89,$A$89:$U$89,0))=INDEX(FIRE0104_working!$A$3:$Z$102,MATCH($W134,FIRE0104_working!$A$3:$A$102,0),MATCH('QA checks'!AI$89,FIRE0104_working!$A$3:$Z$3,0)),TRUE,"Error")</f>
        <v>#N/A</v>
      </c>
      <c r="AJ134" s="18" t="e">
        <f>IF(INDEX($A$89:$U$169,MATCH($W134,$A$89:$A$169,0),MATCH(AJ$89,$A$89:$U$89,0))=INDEX(FIRE0104_working!$A$3:$Z$102,MATCH($W134,FIRE0104_working!$A$3:$A$102,0),MATCH('QA checks'!AJ$89,FIRE0104_working!$A$3:$Z$3,0)),TRUE,"Error")</f>
        <v>#N/A</v>
      </c>
      <c r="AK134" s="18" t="e">
        <f>IF(INDEX($A$89:$U$169,MATCH($W134,$A$89:$A$169,0),MATCH(AK$89,$A$89:$U$89,0))=INDEX(FIRE0104_working!$A$3:$Z$102,MATCH($W134,FIRE0104_working!$A$3:$A$102,0),MATCH('QA checks'!AK$89,FIRE0104_working!$A$3:$Z$3,0)),TRUE,"Error")</f>
        <v>#N/A</v>
      </c>
      <c r="AL134" s="18" t="e">
        <f>IF(INDEX($A$89:$U$169,MATCH($W134,$A$89:$A$169,0),MATCH(AL$89,$A$89:$U$89,0))=INDEX(FIRE0104_working!$A$3:$Z$102,MATCH($W134,FIRE0104_working!$A$3:$A$102,0),MATCH('QA checks'!AL$89,FIRE0104_working!$A$3:$Z$3,0)),TRUE,"Error")</f>
        <v>#N/A</v>
      </c>
      <c r="AM134" s="18" t="e">
        <f>IF(INDEX($A$89:$U$169,MATCH($W134,$A$89:$A$169,0),MATCH(AM$89,$A$89:$U$89,0))=INDEX(FIRE0104_working!$A$3:$Z$102,MATCH($W134,FIRE0104_working!$A$3:$A$102,0),MATCH('QA checks'!AM$89,FIRE0104_working!$A$3:$Z$3,0)),TRUE,"Error")</f>
        <v>#N/A</v>
      </c>
      <c r="AN134" s="18" t="e">
        <f>IF(INDEX($A$89:$U$169,MATCH($W134,$A$89:$A$169,0),MATCH(AN$89,$A$89:$U$89,0))=INDEX(FIRE0104_working!$A$3:$Z$102,MATCH($W134,FIRE0104_working!$A$3:$A$102,0),MATCH('QA checks'!AN$89,FIRE0104_working!$A$3:$Z$3,0)),TRUE,"Error")</f>
        <v>#N/A</v>
      </c>
      <c r="AO134" s="18" t="e">
        <f>IF(INDEX($A$89:$U$169,MATCH($W134,$A$89:$A$169,0),MATCH(AO$89,$A$89:$U$89,0))=INDEX(FIRE0104_working!$A$3:$Z$102,MATCH($W134,FIRE0104_working!$A$3:$A$102,0),MATCH('QA checks'!AO$89,FIRE0104_working!$A$3:$Z$3,0)),TRUE,"Error")</f>
        <v>#N/A</v>
      </c>
      <c r="AP134" s="18" t="e">
        <f>IF(INDEX($A$89:$U$169,MATCH($W134,$A$89:$A$169,0),MATCH(AP$89,$A$89:$U$89,0))=INDEX(FIRE0104_working!$A$3:$Z$102,MATCH($W134,FIRE0104_working!$A$3:$A$102,0),MATCH('QA checks'!AP$89,FIRE0104_working!$A$3:$Z$3,0)),TRUE,"Error")</f>
        <v>#N/A</v>
      </c>
      <c r="AQ134" s="18" t="e">
        <f>IF(INDEX($A$89:$U$169,MATCH($W134,$A$89:$A$169,0),MATCH(AQ$89,$A$89:$U$89,0))=INDEX(FIRE0104_working!$A$3:$Z$102,MATCH($W134,FIRE0104_working!$A$3:$A$102,0),MATCH('QA checks'!AQ$89,FIRE0104_working!$A$3:$Z$3,0)),TRUE,"Error")</f>
        <v>#N/A</v>
      </c>
      <c r="AR134" s="18" t="e">
        <f>IF(INDEX($A$89:$U$169,MATCH($W134,$A$89:$A$169,0),MATCH(AR$89,$A$89:$U$89,0))=INDEX(FIRE0104_working!$A$3:$Z$102,MATCH($W134,FIRE0104_working!$A$3:$A$102,0),MATCH('QA checks'!AR$89,FIRE0104_working!$A$3:$Z$3,0)),TRUE,"Error")</f>
        <v>#N/A</v>
      </c>
    </row>
    <row r="135" spans="1:44" x14ac:dyDescent="0.2">
      <c r="A135" s="105">
        <f t="shared" ref="A135:U135" si="46">A53</f>
        <v>0</v>
      </c>
      <c r="B135" s="105">
        <f t="shared" si="46"/>
        <v>0</v>
      </c>
      <c r="C135" s="105">
        <f t="shared" si="46"/>
        <v>0</v>
      </c>
      <c r="D135" s="105">
        <f t="shared" si="46"/>
        <v>0</v>
      </c>
      <c r="E135" s="105">
        <f t="shared" si="46"/>
        <v>0</v>
      </c>
      <c r="F135" s="105">
        <f t="shared" si="46"/>
        <v>0</v>
      </c>
      <c r="G135" s="105">
        <f t="shared" si="46"/>
        <v>0</v>
      </c>
      <c r="H135" s="105">
        <f t="shared" si="46"/>
        <v>0</v>
      </c>
      <c r="I135" s="105">
        <f t="shared" si="46"/>
        <v>0</v>
      </c>
      <c r="J135" s="105">
        <f t="shared" si="46"/>
        <v>0</v>
      </c>
      <c r="K135" s="105">
        <f t="shared" si="46"/>
        <v>0</v>
      </c>
      <c r="L135" s="105">
        <f t="shared" si="46"/>
        <v>0</v>
      </c>
      <c r="M135" s="105">
        <f t="shared" si="46"/>
        <v>0</v>
      </c>
      <c r="N135" s="105">
        <f t="shared" si="46"/>
        <v>0</v>
      </c>
      <c r="O135" s="105">
        <f t="shared" si="46"/>
        <v>0</v>
      </c>
      <c r="P135" s="105">
        <f t="shared" si="46"/>
        <v>0</v>
      </c>
      <c r="Q135" s="105">
        <f t="shared" si="46"/>
        <v>0</v>
      </c>
      <c r="R135" s="105">
        <f t="shared" si="46"/>
        <v>0</v>
      </c>
      <c r="S135" s="105">
        <f t="shared" si="46"/>
        <v>0</v>
      </c>
      <c r="T135" s="105">
        <f t="shared" si="46"/>
        <v>0</v>
      </c>
      <c r="U135" s="105">
        <f t="shared" si="46"/>
        <v>0</v>
      </c>
      <c r="W135" s="18">
        <v>75</v>
      </c>
      <c r="X135" s="18" t="str">
        <f>VLOOKUP($W135,Data!$D:$G,2,FALSE)</f>
        <v>Water intrusion</v>
      </c>
      <c r="AA135" s="18" t="e">
        <f>IF(INDEX($A$89:$U$169,MATCH($W135,$A$89:$A$169,0),MATCH(AA$89,$A$89:$U$89,0))=INDEX(FIRE0104_working!$A$3:$Z$102,MATCH($W135,FIRE0104_working!$A$3:$A$102,0),MATCH('QA checks'!AA$89,FIRE0104_working!$A$3:$Z$3,0)),TRUE,"Error")</f>
        <v>#N/A</v>
      </c>
      <c r="AB135" s="18" t="e">
        <f>IF(INDEX($A$89:$U$169,MATCH($W135,$A$89:$A$169,0),MATCH(AB$89,$A$89:$U$89,0))=INDEX(FIRE0104_working!$A$3:$Z$102,MATCH($W135,FIRE0104_working!$A$3:$A$102,0),MATCH('QA checks'!AB$89,FIRE0104_working!$A$3:$Z$3,0)),TRUE,"Error")</f>
        <v>#N/A</v>
      </c>
      <c r="AC135" s="18" t="e">
        <f>IF(INDEX($A$89:$U$169,MATCH($W135,$A$89:$A$169,0),MATCH(AC$89,$A$89:$U$89,0))=INDEX(FIRE0104_working!$A$3:$Z$102,MATCH($W135,FIRE0104_working!$A$3:$A$102,0),MATCH('QA checks'!AC$89,FIRE0104_working!$A$3:$Z$3,0)),TRUE,"Error")</f>
        <v>#N/A</v>
      </c>
      <c r="AD135" s="18" t="e">
        <f>IF(INDEX($A$89:$U$169,MATCH($W135,$A$89:$A$169,0),MATCH(AD$89,$A$89:$U$89,0))=INDEX(FIRE0104_working!$A$3:$Z$102,MATCH($W135,FIRE0104_working!$A$3:$A$102,0),MATCH('QA checks'!AD$89,FIRE0104_working!$A$3:$Z$3,0)),TRUE,"Error")</f>
        <v>#N/A</v>
      </c>
      <c r="AE135" s="18" t="e">
        <f>IF(INDEX($A$89:$U$169,MATCH($W135,$A$89:$A$169,0),MATCH(AE$89,$A$89:$U$89,0))=INDEX(FIRE0104_working!$A$3:$Z$102,MATCH($W135,FIRE0104_working!$A$3:$A$102,0),MATCH('QA checks'!AE$89,FIRE0104_working!$A$3:$Z$3,0)),TRUE,"Error")</f>
        <v>#N/A</v>
      </c>
      <c r="AF135" s="18" t="e">
        <f>IF(INDEX($A$89:$U$169,MATCH($W135,$A$89:$A$169,0),MATCH(AF$89,$A$89:$U$89,0))=INDEX(FIRE0104_working!$A$3:$Z$102,MATCH($W135,FIRE0104_working!$A$3:$A$102,0),MATCH('QA checks'!AF$89,FIRE0104_working!$A$3:$Z$3,0)),TRUE,"Error")</f>
        <v>#N/A</v>
      </c>
      <c r="AG135" s="18" t="e">
        <f>IF(INDEX($A$89:$U$169,MATCH($W135,$A$89:$A$169,0),MATCH(AG$89,$A$89:$U$89,0))=INDEX(FIRE0104_working!$A$3:$Z$102,MATCH($W135,FIRE0104_working!$A$3:$A$102,0),MATCH('QA checks'!AG$89,FIRE0104_working!$A$3:$Z$3,0)),TRUE,"Error")</f>
        <v>#N/A</v>
      </c>
      <c r="AH135" s="18" t="e">
        <f>IF(INDEX($A$89:$U$169,MATCH($W135,$A$89:$A$169,0),MATCH(AH$89,$A$89:$U$89,0))=INDEX(FIRE0104_working!$A$3:$Z$102,MATCH($W135,FIRE0104_working!$A$3:$A$102,0),MATCH('QA checks'!AH$89,FIRE0104_working!$A$3:$Z$3,0)),TRUE,"Error")</f>
        <v>#N/A</v>
      </c>
      <c r="AI135" s="18" t="e">
        <f>IF(INDEX($A$89:$U$169,MATCH($W135,$A$89:$A$169,0),MATCH(AI$89,$A$89:$U$89,0))=INDEX(FIRE0104_working!$A$3:$Z$102,MATCH($W135,FIRE0104_working!$A$3:$A$102,0),MATCH('QA checks'!AI$89,FIRE0104_working!$A$3:$Z$3,0)),TRUE,"Error")</f>
        <v>#N/A</v>
      </c>
      <c r="AJ135" s="18" t="e">
        <f>IF(INDEX($A$89:$U$169,MATCH($W135,$A$89:$A$169,0),MATCH(AJ$89,$A$89:$U$89,0))=INDEX(FIRE0104_working!$A$3:$Z$102,MATCH($W135,FIRE0104_working!$A$3:$A$102,0),MATCH('QA checks'!AJ$89,FIRE0104_working!$A$3:$Z$3,0)),TRUE,"Error")</f>
        <v>#N/A</v>
      </c>
      <c r="AK135" s="18" t="e">
        <f>IF(INDEX($A$89:$U$169,MATCH($W135,$A$89:$A$169,0),MATCH(AK$89,$A$89:$U$89,0))=INDEX(FIRE0104_working!$A$3:$Z$102,MATCH($W135,FIRE0104_working!$A$3:$A$102,0),MATCH('QA checks'!AK$89,FIRE0104_working!$A$3:$Z$3,0)),TRUE,"Error")</f>
        <v>#N/A</v>
      </c>
      <c r="AL135" s="18" t="e">
        <f>IF(INDEX($A$89:$U$169,MATCH($W135,$A$89:$A$169,0),MATCH(AL$89,$A$89:$U$89,0))=INDEX(FIRE0104_working!$A$3:$Z$102,MATCH($W135,FIRE0104_working!$A$3:$A$102,0),MATCH('QA checks'!AL$89,FIRE0104_working!$A$3:$Z$3,0)),TRUE,"Error")</f>
        <v>#N/A</v>
      </c>
      <c r="AM135" s="18" t="e">
        <f>IF(INDEX($A$89:$U$169,MATCH($W135,$A$89:$A$169,0),MATCH(AM$89,$A$89:$U$89,0))=INDEX(FIRE0104_working!$A$3:$Z$102,MATCH($W135,FIRE0104_working!$A$3:$A$102,0),MATCH('QA checks'!AM$89,FIRE0104_working!$A$3:$Z$3,0)),TRUE,"Error")</f>
        <v>#N/A</v>
      </c>
      <c r="AN135" s="18" t="e">
        <f>IF(INDEX($A$89:$U$169,MATCH($W135,$A$89:$A$169,0),MATCH(AN$89,$A$89:$U$89,0))=INDEX(FIRE0104_working!$A$3:$Z$102,MATCH($W135,FIRE0104_working!$A$3:$A$102,0),MATCH('QA checks'!AN$89,FIRE0104_working!$A$3:$Z$3,0)),TRUE,"Error")</f>
        <v>#N/A</v>
      </c>
      <c r="AO135" s="18" t="e">
        <f>IF(INDEX($A$89:$U$169,MATCH($W135,$A$89:$A$169,0),MATCH(AO$89,$A$89:$U$89,0))=INDEX(FIRE0104_working!$A$3:$Z$102,MATCH($W135,FIRE0104_working!$A$3:$A$102,0),MATCH('QA checks'!AO$89,FIRE0104_working!$A$3:$Z$3,0)),TRUE,"Error")</f>
        <v>#N/A</v>
      </c>
      <c r="AP135" s="18" t="e">
        <f>IF(INDEX($A$89:$U$169,MATCH($W135,$A$89:$A$169,0),MATCH(AP$89,$A$89:$U$89,0))=INDEX(FIRE0104_working!$A$3:$Z$102,MATCH($W135,FIRE0104_working!$A$3:$A$102,0),MATCH('QA checks'!AP$89,FIRE0104_working!$A$3:$Z$3,0)),TRUE,"Error")</f>
        <v>#N/A</v>
      </c>
      <c r="AQ135" s="18" t="e">
        <f>IF(INDEX($A$89:$U$169,MATCH($W135,$A$89:$A$169,0),MATCH(AQ$89,$A$89:$U$89,0))=INDEX(FIRE0104_working!$A$3:$Z$102,MATCH($W135,FIRE0104_working!$A$3:$A$102,0),MATCH('QA checks'!AQ$89,FIRE0104_working!$A$3:$Z$3,0)),TRUE,"Error")</f>
        <v>#N/A</v>
      </c>
      <c r="AR135" s="18" t="e">
        <f>IF(INDEX($A$89:$U$169,MATCH($W135,$A$89:$A$169,0),MATCH(AR$89,$A$89:$U$89,0))=INDEX(FIRE0104_working!$A$3:$Z$102,MATCH($W135,FIRE0104_working!$A$3:$A$102,0),MATCH('QA checks'!AR$89,FIRE0104_working!$A$3:$Z$3,0)),TRUE,"Error")</f>
        <v>#N/A</v>
      </c>
    </row>
    <row r="136" spans="1:44" x14ac:dyDescent="0.2">
      <c r="A136" s="105">
        <f t="shared" ref="A136:U136" si="47">A54</f>
        <v>0</v>
      </c>
      <c r="B136" s="105">
        <f t="shared" si="47"/>
        <v>0</v>
      </c>
      <c r="C136" s="105">
        <f t="shared" si="47"/>
        <v>0</v>
      </c>
      <c r="D136" s="105">
        <f t="shared" si="47"/>
        <v>0</v>
      </c>
      <c r="E136" s="105">
        <f t="shared" si="47"/>
        <v>0</v>
      </c>
      <c r="F136" s="105">
        <f t="shared" si="47"/>
        <v>0</v>
      </c>
      <c r="G136" s="105">
        <f t="shared" si="47"/>
        <v>0</v>
      </c>
      <c r="H136" s="105">
        <f t="shared" si="47"/>
        <v>0</v>
      </c>
      <c r="I136" s="105">
        <f t="shared" si="47"/>
        <v>0</v>
      </c>
      <c r="J136" s="105">
        <f t="shared" si="47"/>
        <v>0</v>
      </c>
      <c r="K136" s="105">
        <f t="shared" si="47"/>
        <v>0</v>
      </c>
      <c r="L136" s="105">
        <f t="shared" si="47"/>
        <v>0</v>
      </c>
      <c r="M136" s="105">
        <f t="shared" si="47"/>
        <v>0</v>
      </c>
      <c r="N136" s="105">
        <f t="shared" si="47"/>
        <v>0</v>
      </c>
      <c r="O136" s="105">
        <f t="shared" si="47"/>
        <v>0</v>
      </c>
      <c r="P136" s="105">
        <f t="shared" si="47"/>
        <v>0</v>
      </c>
      <c r="Q136" s="105">
        <f t="shared" si="47"/>
        <v>0</v>
      </c>
      <c r="R136" s="105">
        <f t="shared" si="47"/>
        <v>0</v>
      </c>
      <c r="S136" s="105">
        <f t="shared" si="47"/>
        <v>0</v>
      </c>
      <c r="T136" s="105">
        <f t="shared" si="47"/>
        <v>0</v>
      </c>
      <c r="U136" s="105">
        <f t="shared" si="47"/>
        <v>0</v>
      </c>
      <c r="W136" s="18">
        <v>76</v>
      </c>
      <c r="X136" s="18" t="str">
        <f>VLOOKUP($W136,Data!$D:$G,2,FALSE)</f>
        <v>Other</v>
      </c>
      <c r="AA136" s="18" t="e">
        <f>IF(INDEX($A$89:$U$169,MATCH($W136,$A$89:$A$169,0),MATCH(AA$89,$A$89:$U$89,0))=INDEX(FIRE0104_working!$A$3:$Z$102,MATCH($W136,FIRE0104_working!$A$3:$A$102,0),MATCH('QA checks'!AA$89,FIRE0104_working!$A$3:$Z$3,0)),TRUE,"Error")</f>
        <v>#N/A</v>
      </c>
      <c r="AB136" s="18" t="e">
        <f>IF(INDEX($A$89:$U$169,MATCH($W136,$A$89:$A$169,0),MATCH(AB$89,$A$89:$U$89,0))=INDEX(FIRE0104_working!$A$3:$Z$102,MATCH($W136,FIRE0104_working!$A$3:$A$102,0),MATCH('QA checks'!AB$89,FIRE0104_working!$A$3:$Z$3,0)),TRUE,"Error")</f>
        <v>#N/A</v>
      </c>
      <c r="AC136" s="18" t="e">
        <f>IF(INDEX($A$89:$U$169,MATCH($W136,$A$89:$A$169,0),MATCH(AC$89,$A$89:$U$89,0))=INDEX(FIRE0104_working!$A$3:$Z$102,MATCH($W136,FIRE0104_working!$A$3:$A$102,0),MATCH('QA checks'!AC$89,FIRE0104_working!$A$3:$Z$3,0)),TRUE,"Error")</f>
        <v>#N/A</v>
      </c>
      <c r="AD136" s="18" t="e">
        <f>IF(INDEX($A$89:$U$169,MATCH($W136,$A$89:$A$169,0),MATCH(AD$89,$A$89:$U$89,0))=INDEX(FIRE0104_working!$A$3:$Z$102,MATCH($W136,FIRE0104_working!$A$3:$A$102,0),MATCH('QA checks'!AD$89,FIRE0104_working!$A$3:$Z$3,0)),TRUE,"Error")</f>
        <v>#N/A</v>
      </c>
      <c r="AE136" s="18" t="e">
        <f>IF(INDEX($A$89:$U$169,MATCH($W136,$A$89:$A$169,0),MATCH(AE$89,$A$89:$U$89,0))=INDEX(FIRE0104_working!$A$3:$Z$102,MATCH($W136,FIRE0104_working!$A$3:$A$102,0),MATCH('QA checks'!AE$89,FIRE0104_working!$A$3:$Z$3,0)),TRUE,"Error")</f>
        <v>#N/A</v>
      </c>
      <c r="AF136" s="18" t="e">
        <f>IF(INDEX($A$89:$U$169,MATCH($W136,$A$89:$A$169,0),MATCH(AF$89,$A$89:$U$89,0))=INDEX(FIRE0104_working!$A$3:$Z$102,MATCH($W136,FIRE0104_working!$A$3:$A$102,0),MATCH('QA checks'!AF$89,FIRE0104_working!$A$3:$Z$3,0)),TRUE,"Error")</f>
        <v>#N/A</v>
      </c>
      <c r="AG136" s="18" t="e">
        <f>IF(INDEX($A$89:$U$169,MATCH($W136,$A$89:$A$169,0),MATCH(AG$89,$A$89:$U$89,0))=INDEX(FIRE0104_working!$A$3:$Z$102,MATCH($W136,FIRE0104_working!$A$3:$A$102,0),MATCH('QA checks'!AG$89,FIRE0104_working!$A$3:$Z$3,0)),TRUE,"Error")</f>
        <v>#N/A</v>
      </c>
      <c r="AH136" s="18" t="e">
        <f>IF(INDEX($A$89:$U$169,MATCH($W136,$A$89:$A$169,0),MATCH(AH$89,$A$89:$U$89,0))=INDEX(FIRE0104_working!$A$3:$Z$102,MATCH($W136,FIRE0104_working!$A$3:$A$102,0),MATCH('QA checks'!AH$89,FIRE0104_working!$A$3:$Z$3,0)),TRUE,"Error")</f>
        <v>#N/A</v>
      </c>
      <c r="AI136" s="18" t="e">
        <f>IF(INDEX($A$89:$U$169,MATCH($W136,$A$89:$A$169,0),MATCH(AI$89,$A$89:$U$89,0))=INDEX(FIRE0104_working!$A$3:$Z$102,MATCH($W136,FIRE0104_working!$A$3:$A$102,0),MATCH('QA checks'!AI$89,FIRE0104_working!$A$3:$Z$3,0)),TRUE,"Error")</f>
        <v>#N/A</v>
      </c>
      <c r="AJ136" s="18" t="e">
        <f>IF(INDEX($A$89:$U$169,MATCH($W136,$A$89:$A$169,0),MATCH(AJ$89,$A$89:$U$89,0))=INDEX(FIRE0104_working!$A$3:$Z$102,MATCH($W136,FIRE0104_working!$A$3:$A$102,0),MATCH('QA checks'!AJ$89,FIRE0104_working!$A$3:$Z$3,0)),TRUE,"Error")</f>
        <v>#N/A</v>
      </c>
      <c r="AK136" s="18" t="e">
        <f>IF(INDEX($A$89:$U$169,MATCH($W136,$A$89:$A$169,0),MATCH(AK$89,$A$89:$U$89,0))=INDEX(FIRE0104_working!$A$3:$Z$102,MATCH($W136,FIRE0104_working!$A$3:$A$102,0),MATCH('QA checks'!AK$89,FIRE0104_working!$A$3:$Z$3,0)),TRUE,"Error")</f>
        <v>#N/A</v>
      </c>
      <c r="AL136" s="18" t="e">
        <f>IF(INDEX($A$89:$U$169,MATCH($W136,$A$89:$A$169,0),MATCH(AL$89,$A$89:$U$89,0))=INDEX(FIRE0104_working!$A$3:$Z$102,MATCH($W136,FIRE0104_working!$A$3:$A$102,0),MATCH('QA checks'!AL$89,FIRE0104_working!$A$3:$Z$3,0)),TRUE,"Error")</f>
        <v>#N/A</v>
      </c>
      <c r="AM136" s="18" t="e">
        <f>IF(INDEX($A$89:$U$169,MATCH($W136,$A$89:$A$169,0),MATCH(AM$89,$A$89:$U$89,0))=INDEX(FIRE0104_working!$A$3:$Z$102,MATCH($W136,FIRE0104_working!$A$3:$A$102,0),MATCH('QA checks'!AM$89,FIRE0104_working!$A$3:$Z$3,0)),TRUE,"Error")</f>
        <v>#N/A</v>
      </c>
      <c r="AN136" s="18" t="e">
        <f>IF(INDEX($A$89:$U$169,MATCH($W136,$A$89:$A$169,0),MATCH(AN$89,$A$89:$U$89,0))=INDEX(FIRE0104_working!$A$3:$Z$102,MATCH($W136,FIRE0104_working!$A$3:$A$102,0),MATCH('QA checks'!AN$89,FIRE0104_working!$A$3:$Z$3,0)),TRUE,"Error")</f>
        <v>#N/A</v>
      </c>
      <c r="AO136" s="18" t="e">
        <f>IF(INDEX($A$89:$U$169,MATCH($W136,$A$89:$A$169,0),MATCH(AO$89,$A$89:$U$89,0))=INDEX(FIRE0104_working!$A$3:$Z$102,MATCH($W136,FIRE0104_working!$A$3:$A$102,0),MATCH('QA checks'!AO$89,FIRE0104_working!$A$3:$Z$3,0)),TRUE,"Error")</f>
        <v>#N/A</v>
      </c>
      <c r="AP136" s="18" t="e">
        <f>IF(INDEX($A$89:$U$169,MATCH($W136,$A$89:$A$169,0),MATCH(AP$89,$A$89:$U$89,0))=INDEX(FIRE0104_working!$A$3:$Z$102,MATCH($W136,FIRE0104_working!$A$3:$A$102,0),MATCH('QA checks'!AP$89,FIRE0104_working!$A$3:$Z$3,0)),TRUE,"Error")</f>
        <v>#N/A</v>
      </c>
      <c r="AQ136" s="18" t="e">
        <f>IF(INDEX($A$89:$U$169,MATCH($W136,$A$89:$A$169,0),MATCH(AQ$89,$A$89:$U$89,0))=INDEX(FIRE0104_working!$A$3:$Z$102,MATCH($W136,FIRE0104_working!$A$3:$A$102,0),MATCH('QA checks'!AQ$89,FIRE0104_working!$A$3:$Z$3,0)),TRUE,"Error")</f>
        <v>#N/A</v>
      </c>
      <c r="AR136" s="18" t="e">
        <f>IF(INDEX($A$89:$U$169,MATCH($W136,$A$89:$A$169,0),MATCH(AR$89,$A$89:$U$89,0))=INDEX(FIRE0104_working!$A$3:$Z$102,MATCH($W136,FIRE0104_working!$A$3:$A$102,0),MATCH('QA checks'!AR$89,FIRE0104_working!$A$3:$Z$3,0)),TRUE,"Error")</f>
        <v>#N/A</v>
      </c>
    </row>
    <row r="137" spans="1:44" x14ac:dyDescent="0.2">
      <c r="A137" s="105">
        <f t="shared" ref="A137:U137" si="48">A55</f>
        <v>0</v>
      </c>
      <c r="B137" s="105">
        <f t="shared" si="48"/>
        <v>0</v>
      </c>
      <c r="C137" s="105">
        <f t="shared" si="48"/>
        <v>0</v>
      </c>
      <c r="D137" s="105">
        <f t="shared" si="48"/>
        <v>0</v>
      </c>
      <c r="E137" s="105">
        <f t="shared" si="48"/>
        <v>0</v>
      </c>
      <c r="F137" s="105">
        <f t="shared" si="48"/>
        <v>0</v>
      </c>
      <c r="G137" s="105">
        <f t="shared" si="48"/>
        <v>0</v>
      </c>
      <c r="H137" s="105">
        <f t="shared" si="48"/>
        <v>0</v>
      </c>
      <c r="I137" s="105">
        <f t="shared" si="48"/>
        <v>0</v>
      </c>
      <c r="J137" s="105">
        <f t="shared" si="48"/>
        <v>0</v>
      </c>
      <c r="K137" s="105">
        <f t="shared" si="48"/>
        <v>0</v>
      </c>
      <c r="L137" s="105">
        <f t="shared" si="48"/>
        <v>0</v>
      </c>
      <c r="M137" s="105">
        <f t="shared" si="48"/>
        <v>0</v>
      </c>
      <c r="N137" s="105">
        <f t="shared" si="48"/>
        <v>0</v>
      </c>
      <c r="O137" s="105">
        <f t="shared" si="48"/>
        <v>0</v>
      </c>
      <c r="P137" s="105">
        <f t="shared" si="48"/>
        <v>0</v>
      </c>
      <c r="Q137" s="105">
        <f t="shared" si="48"/>
        <v>0</v>
      </c>
      <c r="R137" s="105">
        <f t="shared" si="48"/>
        <v>0</v>
      </c>
      <c r="S137" s="105">
        <f t="shared" si="48"/>
        <v>0</v>
      </c>
      <c r="T137" s="105">
        <f t="shared" si="48"/>
        <v>0</v>
      </c>
      <c r="U137" s="105">
        <f t="shared" si="48"/>
        <v>0</v>
      </c>
      <c r="W137" s="18">
        <v>80</v>
      </c>
      <c r="X137" s="18" t="str">
        <f>VLOOKUP($W137,Data!$D:$G,2,FALSE)</f>
        <v>Minute animals (e.g. Thrips and Midges)</v>
      </c>
      <c r="Y137" s="18" t="e">
        <f>IF(INDEX($A$89:$U$169,MATCH($W137,$A$89:$A$169,0),MATCH(Y$89,$A$89:$U$89,0))=INDEX(FIRE0104_working!$A$3:$Z$102,MATCH($W137,FIRE0104_working!$A$3:$A$102,0),MATCH('QA checks'!Y$89,FIRE0104_working!$A$3:$Z$3,0)),TRUE,"Error")</f>
        <v>#N/A</v>
      </c>
      <c r="Z137" s="18" t="e">
        <f>IF(INDEX($A$89:$U$169,MATCH($W137,$A$89:$A$169,0),MATCH(Z$89,$A$89:$U$89,0))=INDEX(FIRE0104_working!$A$3:$Z$102,MATCH($W137,FIRE0104_working!$A$3:$A$102,0),MATCH('QA checks'!Z$89,FIRE0104_working!$A$3:$Z$3,0)),TRUE,"Error")</f>
        <v>#N/A</v>
      </c>
      <c r="AA137" s="18" t="e">
        <f>IF(INDEX($A$89:$U$169,MATCH($W137,$A$89:$A$169,0),MATCH(AA$89,$A$89:$U$89,0))=INDEX(FIRE0104_working!$A$3:$Z$102,MATCH($W137,FIRE0104_working!$A$3:$A$102,0),MATCH('QA checks'!AA$89,FIRE0104_working!$A$3:$Z$3,0)),TRUE,"Error")</f>
        <v>#N/A</v>
      </c>
      <c r="AB137" s="18" t="e">
        <f>IF(INDEX($A$89:$U$169,MATCH($W137,$A$89:$A$169,0),MATCH(AB$89,$A$89:$U$89,0))=INDEX(FIRE0104_working!$A$3:$Z$102,MATCH($W137,FIRE0104_working!$A$3:$A$102,0),MATCH('QA checks'!AB$89,FIRE0104_working!$A$3:$Z$3,0)),TRUE,"Error")</f>
        <v>#N/A</v>
      </c>
      <c r="AC137" s="18" t="e">
        <f>IF(INDEX($A$89:$U$169,MATCH($W137,$A$89:$A$169,0),MATCH(AC$89,$A$89:$U$89,0))=INDEX(FIRE0104_working!$A$3:$Z$102,MATCH($W137,FIRE0104_working!$A$3:$A$102,0),MATCH('QA checks'!AC$89,FIRE0104_working!$A$3:$Z$3,0)),TRUE,"Error")</f>
        <v>#N/A</v>
      </c>
      <c r="AD137" s="18" t="e">
        <f>IF(INDEX($A$89:$U$169,MATCH($W137,$A$89:$A$169,0),MATCH(AD$89,$A$89:$U$89,0))=INDEX(FIRE0104_working!$A$3:$Z$102,MATCH($W137,FIRE0104_working!$A$3:$A$102,0),MATCH('QA checks'!AD$89,FIRE0104_working!$A$3:$Z$3,0)),TRUE,"Error")</f>
        <v>#N/A</v>
      </c>
      <c r="AE137" s="18" t="e">
        <f>IF(INDEX($A$89:$U$169,MATCH($W137,$A$89:$A$169,0),MATCH(AE$89,$A$89:$U$89,0))=INDEX(FIRE0104_working!$A$3:$Z$102,MATCH($W137,FIRE0104_working!$A$3:$A$102,0),MATCH('QA checks'!AE$89,FIRE0104_working!$A$3:$Z$3,0)),TRUE,"Error")</f>
        <v>#N/A</v>
      </c>
      <c r="AF137" s="18" t="e">
        <f>IF(INDEX($A$89:$U$169,MATCH($W137,$A$89:$A$169,0),MATCH(AF$89,$A$89:$U$89,0))=INDEX(FIRE0104_working!$A$3:$Z$102,MATCH($W137,FIRE0104_working!$A$3:$A$102,0),MATCH('QA checks'!AF$89,FIRE0104_working!$A$3:$Z$3,0)),TRUE,"Error")</f>
        <v>#N/A</v>
      </c>
      <c r="AG137" s="18" t="e">
        <f>IF(INDEX($A$89:$U$169,MATCH($W137,$A$89:$A$169,0),MATCH(AG$89,$A$89:$U$89,0))=INDEX(FIRE0104_working!$A$3:$Z$102,MATCH($W137,FIRE0104_working!$A$3:$A$102,0),MATCH('QA checks'!AG$89,FIRE0104_working!$A$3:$Z$3,0)),TRUE,"Error")</f>
        <v>#N/A</v>
      </c>
      <c r="AH137" s="18" t="e">
        <f>IF(INDEX($A$89:$U$169,MATCH($W137,$A$89:$A$169,0),MATCH(AH$89,$A$89:$U$89,0))=INDEX(FIRE0104_working!$A$3:$Z$102,MATCH($W137,FIRE0104_working!$A$3:$A$102,0),MATCH('QA checks'!AH$89,FIRE0104_working!$A$3:$Z$3,0)),TRUE,"Error")</f>
        <v>#N/A</v>
      </c>
      <c r="AI137" s="18" t="e">
        <f>IF(INDEX($A$89:$U$169,MATCH($W137,$A$89:$A$169,0),MATCH(AI$89,$A$89:$U$89,0))=INDEX(FIRE0104_working!$A$3:$Z$102,MATCH($W137,FIRE0104_working!$A$3:$A$102,0),MATCH('QA checks'!AI$89,FIRE0104_working!$A$3:$Z$3,0)),TRUE,"Error")</f>
        <v>#N/A</v>
      </c>
      <c r="AJ137" s="18" t="e">
        <f>IF(INDEX($A$89:$U$169,MATCH($W137,$A$89:$A$169,0),MATCH(AJ$89,$A$89:$U$89,0))=INDEX(FIRE0104_working!$A$3:$Z$102,MATCH($W137,FIRE0104_working!$A$3:$A$102,0),MATCH('QA checks'!AJ$89,FIRE0104_working!$A$3:$Z$3,0)),TRUE,"Error")</f>
        <v>#N/A</v>
      </c>
      <c r="AK137" s="18" t="e">
        <f>IF(INDEX($A$89:$U$169,MATCH($W137,$A$89:$A$169,0),MATCH(AK$89,$A$89:$U$89,0))=INDEX(FIRE0104_working!$A$3:$Z$102,MATCH($W137,FIRE0104_working!$A$3:$A$102,0),MATCH('QA checks'!AK$89,FIRE0104_working!$A$3:$Z$3,0)),TRUE,"Error")</f>
        <v>#N/A</v>
      </c>
      <c r="AL137" s="18" t="e">
        <f>IF(INDEX($A$89:$U$169,MATCH($W137,$A$89:$A$169,0),MATCH(AL$89,$A$89:$U$89,0))=INDEX(FIRE0104_working!$A$3:$Z$102,MATCH($W137,FIRE0104_working!$A$3:$A$102,0),MATCH('QA checks'!AL$89,FIRE0104_working!$A$3:$Z$3,0)),TRUE,"Error")</f>
        <v>#N/A</v>
      </c>
      <c r="AM137" s="18" t="e">
        <f>IF(INDEX($A$89:$U$169,MATCH($W137,$A$89:$A$169,0),MATCH(AM$89,$A$89:$U$89,0))=INDEX(FIRE0104_working!$A$3:$Z$102,MATCH($W137,FIRE0104_working!$A$3:$A$102,0),MATCH('QA checks'!AM$89,FIRE0104_working!$A$3:$Z$3,0)),TRUE,"Error")</f>
        <v>#N/A</v>
      </c>
      <c r="AN137" s="18" t="e">
        <f>IF(INDEX($A$89:$U$169,MATCH($W137,$A$89:$A$169,0),MATCH(AN$89,$A$89:$U$89,0))=INDEX(FIRE0104_working!$A$3:$Z$102,MATCH($W137,FIRE0104_working!$A$3:$A$102,0),MATCH('QA checks'!AN$89,FIRE0104_working!$A$3:$Z$3,0)),TRUE,"Error")</f>
        <v>#N/A</v>
      </c>
      <c r="AO137" s="18" t="e">
        <f>IF(INDEX($A$89:$U$169,MATCH($W137,$A$89:$A$169,0),MATCH(AO$89,$A$89:$U$89,0))=INDEX(FIRE0104_working!$A$3:$Z$102,MATCH($W137,FIRE0104_working!$A$3:$A$102,0),MATCH('QA checks'!AO$89,FIRE0104_working!$A$3:$Z$3,0)),TRUE,"Error")</f>
        <v>#N/A</v>
      </c>
      <c r="AP137" s="18" t="e">
        <f>IF(INDEX($A$89:$U$169,MATCH($W137,$A$89:$A$169,0),MATCH(AP$89,$A$89:$U$89,0))=INDEX(FIRE0104_working!$A$3:$Z$102,MATCH($W137,FIRE0104_working!$A$3:$A$102,0),MATCH('QA checks'!AP$89,FIRE0104_working!$A$3:$Z$3,0)),TRUE,"Error")</f>
        <v>#N/A</v>
      </c>
      <c r="AQ137" s="18" t="e">
        <f>IF(INDEX($A$89:$U$169,MATCH($W137,$A$89:$A$169,0),MATCH(AQ$89,$A$89:$U$89,0))=INDEX(FIRE0104_working!$A$3:$Z$102,MATCH($W137,FIRE0104_working!$A$3:$A$102,0),MATCH('QA checks'!AQ$89,FIRE0104_working!$A$3:$Z$3,0)),TRUE,"Error")</f>
        <v>#N/A</v>
      </c>
      <c r="AR137" s="18" t="e">
        <f>IF(INDEX($A$89:$U$169,MATCH($W137,$A$89:$A$169,0),MATCH(AR$89,$A$89:$U$89,0))=INDEX(FIRE0104_working!$A$3:$Z$102,MATCH($W137,FIRE0104_working!$A$3:$A$102,0),MATCH('QA checks'!AR$89,FIRE0104_working!$A$3:$Z$3,0)),TRUE,"Error")</f>
        <v>#N/A</v>
      </c>
    </row>
    <row r="138" spans="1:44" x14ac:dyDescent="0.2">
      <c r="A138" s="105">
        <f t="shared" ref="A138:U138" si="49">A56</f>
        <v>0</v>
      </c>
      <c r="B138" s="105">
        <f t="shared" si="49"/>
        <v>0</v>
      </c>
      <c r="C138" s="105">
        <f t="shared" si="49"/>
        <v>0</v>
      </c>
      <c r="D138" s="105">
        <f t="shared" si="49"/>
        <v>0</v>
      </c>
      <c r="E138" s="105">
        <f t="shared" si="49"/>
        <v>0</v>
      </c>
      <c r="F138" s="105">
        <f t="shared" si="49"/>
        <v>0</v>
      </c>
      <c r="G138" s="105">
        <f t="shared" si="49"/>
        <v>0</v>
      </c>
      <c r="H138" s="105">
        <f t="shared" si="49"/>
        <v>0</v>
      </c>
      <c r="I138" s="105">
        <f t="shared" si="49"/>
        <v>0</v>
      </c>
      <c r="J138" s="105">
        <f t="shared" si="49"/>
        <v>0</v>
      </c>
      <c r="K138" s="105">
        <f t="shared" si="49"/>
        <v>0</v>
      </c>
      <c r="L138" s="105">
        <f t="shared" si="49"/>
        <v>0</v>
      </c>
      <c r="M138" s="105">
        <f t="shared" si="49"/>
        <v>0</v>
      </c>
      <c r="N138" s="105">
        <f t="shared" si="49"/>
        <v>0</v>
      </c>
      <c r="O138" s="105">
        <f t="shared" si="49"/>
        <v>0</v>
      </c>
      <c r="P138" s="105">
        <f t="shared" si="49"/>
        <v>0</v>
      </c>
      <c r="Q138" s="105">
        <f t="shared" si="49"/>
        <v>0</v>
      </c>
      <c r="R138" s="105">
        <f t="shared" si="49"/>
        <v>0</v>
      </c>
      <c r="S138" s="105">
        <f t="shared" si="49"/>
        <v>0</v>
      </c>
      <c r="T138" s="105">
        <f t="shared" si="49"/>
        <v>0</v>
      </c>
      <c r="U138" s="105">
        <f t="shared" si="49"/>
        <v>0</v>
      </c>
      <c r="W138" s="18">
        <v>81</v>
      </c>
      <c r="X138" s="18" t="str">
        <f>VLOOKUP($W138,Data!$D:$G,2,FALSE)</f>
        <v>Steam</v>
      </c>
      <c r="Y138" s="18" t="e">
        <f>IF(INDEX($A$89:$U$169,MATCH($W138,$A$89:$A$169,0),MATCH(Y$89,$A$89:$U$89,0))=INDEX(FIRE0104_working!$A$3:$Z$102,MATCH($W138,FIRE0104_working!$A$3:$A$102,0),MATCH('QA checks'!Y$89,FIRE0104_working!$A$3:$Z$3,0)),TRUE,"Error")</f>
        <v>#N/A</v>
      </c>
      <c r="Z138" s="18" t="e">
        <f>IF(INDEX($A$89:$U$169,MATCH($W138,$A$89:$A$169,0),MATCH(Z$89,$A$89:$U$89,0))=INDEX(FIRE0104_working!$A$3:$Z$102,MATCH($W138,FIRE0104_working!$A$3:$A$102,0),MATCH('QA checks'!Z$89,FIRE0104_working!$A$3:$Z$3,0)),TRUE,"Error")</f>
        <v>#N/A</v>
      </c>
      <c r="AA138" s="18" t="e">
        <f>IF(INDEX($A$89:$U$169,MATCH($W138,$A$89:$A$169,0),MATCH(AA$89,$A$89:$U$89,0))=INDEX(FIRE0104_working!$A$3:$Z$102,MATCH($W138,FIRE0104_working!$A$3:$A$102,0),MATCH('QA checks'!AA$89,FIRE0104_working!$A$3:$Z$3,0)),TRUE,"Error")</f>
        <v>#N/A</v>
      </c>
      <c r="AB138" s="18" t="e">
        <f>IF(INDEX($A$89:$U$169,MATCH($W138,$A$89:$A$169,0),MATCH(AB$89,$A$89:$U$89,0))=INDEX(FIRE0104_working!$A$3:$Z$102,MATCH($W138,FIRE0104_working!$A$3:$A$102,0),MATCH('QA checks'!AB$89,FIRE0104_working!$A$3:$Z$3,0)),TRUE,"Error")</f>
        <v>#N/A</v>
      </c>
      <c r="AC138" s="18" t="e">
        <f>IF(INDEX($A$89:$U$169,MATCH($W138,$A$89:$A$169,0),MATCH(AC$89,$A$89:$U$89,0))=INDEX(FIRE0104_working!$A$3:$Z$102,MATCH($W138,FIRE0104_working!$A$3:$A$102,0),MATCH('QA checks'!AC$89,FIRE0104_working!$A$3:$Z$3,0)),TRUE,"Error")</f>
        <v>#N/A</v>
      </c>
      <c r="AD138" s="18" t="e">
        <f>IF(INDEX($A$89:$U$169,MATCH($W138,$A$89:$A$169,0),MATCH(AD$89,$A$89:$U$89,0))=INDEX(FIRE0104_working!$A$3:$Z$102,MATCH($W138,FIRE0104_working!$A$3:$A$102,0),MATCH('QA checks'!AD$89,FIRE0104_working!$A$3:$Z$3,0)),TRUE,"Error")</f>
        <v>#N/A</v>
      </c>
      <c r="AE138" s="18" t="e">
        <f>IF(INDEX($A$89:$U$169,MATCH($W138,$A$89:$A$169,0),MATCH(AE$89,$A$89:$U$89,0))=INDEX(FIRE0104_working!$A$3:$Z$102,MATCH($W138,FIRE0104_working!$A$3:$A$102,0),MATCH('QA checks'!AE$89,FIRE0104_working!$A$3:$Z$3,0)),TRUE,"Error")</f>
        <v>#N/A</v>
      </c>
      <c r="AF138" s="18" t="e">
        <f>IF(INDEX($A$89:$U$169,MATCH($W138,$A$89:$A$169,0),MATCH(AF$89,$A$89:$U$89,0))=INDEX(FIRE0104_working!$A$3:$Z$102,MATCH($W138,FIRE0104_working!$A$3:$A$102,0),MATCH('QA checks'!AF$89,FIRE0104_working!$A$3:$Z$3,0)),TRUE,"Error")</f>
        <v>#N/A</v>
      </c>
      <c r="AG138" s="18" t="e">
        <f>IF(INDEX($A$89:$U$169,MATCH($W138,$A$89:$A$169,0),MATCH(AG$89,$A$89:$U$89,0))=INDEX(FIRE0104_working!$A$3:$Z$102,MATCH($W138,FIRE0104_working!$A$3:$A$102,0),MATCH('QA checks'!AG$89,FIRE0104_working!$A$3:$Z$3,0)),TRUE,"Error")</f>
        <v>#N/A</v>
      </c>
      <c r="AH138" s="18" t="e">
        <f>IF(INDEX($A$89:$U$169,MATCH($W138,$A$89:$A$169,0),MATCH(AH$89,$A$89:$U$89,0))=INDEX(FIRE0104_working!$A$3:$Z$102,MATCH($W138,FIRE0104_working!$A$3:$A$102,0),MATCH('QA checks'!AH$89,FIRE0104_working!$A$3:$Z$3,0)),TRUE,"Error")</f>
        <v>#N/A</v>
      </c>
      <c r="AI138" s="18" t="e">
        <f>IF(INDEX($A$89:$U$169,MATCH($W138,$A$89:$A$169,0),MATCH(AI$89,$A$89:$U$89,0))=INDEX(FIRE0104_working!$A$3:$Z$102,MATCH($W138,FIRE0104_working!$A$3:$A$102,0),MATCH('QA checks'!AI$89,FIRE0104_working!$A$3:$Z$3,0)),TRUE,"Error")</f>
        <v>#N/A</v>
      </c>
      <c r="AJ138" s="18" t="e">
        <f>IF(INDEX($A$89:$U$169,MATCH($W138,$A$89:$A$169,0),MATCH(AJ$89,$A$89:$U$89,0))=INDEX(FIRE0104_working!$A$3:$Z$102,MATCH($W138,FIRE0104_working!$A$3:$A$102,0),MATCH('QA checks'!AJ$89,FIRE0104_working!$A$3:$Z$3,0)),TRUE,"Error")</f>
        <v>#N/A</v>
      </c>
      <c r="AK138" s="18" t="e">
        <f>IF(INDEX($A$89:$U$169,MATCH($W138,$A$89:$A$169,0),MATCH(AK$89,$A$89:$U$89,0))=INDEX(FIRE0104_working!$A$3:$Z$102,MATCH($W138,FIRE0104_working!$A$3:$A$102,0),MATCH('QA checks'!AK$89,FIRE0104_working!$A$3:$Z$3,0)),TRUE,"Error")</f>
        <v>#N/A</v>
      </c>
      <c r="AL138" s="18" t="e">
        <f>IF(INDEX($A$89:$U$169,MATCH($W138,$A$89:$A$169,0),MATCH(AL$89,$A$89:$U$89,0))=INDEX(FIRE0104_working!$A$3:$Z$102,MATCH($W138,FIRE0104_working!$A$3:$A$102,0),MATCH('QA checks'!AL$89,FIRE0104_working!$A$3:$Z$3,0)),TRUE,"Error")</f>
        <v>#N/A</v>
      </c>
      <c r="AM138" s="18" t="e">
        <f>IF(INDEX($A$89:$U$169,MATCH($W138,$A$89:$A$169,0),MATCH(AM$89,$A$89:$U$89,0))=INDEX(FIRE0104_working!$A$3:$Z$102,MATCH($W138,FIRE0104_working!$A$3:$A$102,0),MATCH('QA checks'!AM$89,FIRE0104_working!$A$3:$Z$3,0)),TRUE,"Error")</f>
        <v>#N/A</v>
      </c>
      <c r="AN138" s="18" t="e">
        <f>IF(INDEX($A$89:$U$169,MATCH($W138,$A$89:$A$169,0),MATCH(AN$89,$A$89:$U$89,0))=INDEX(FIRE0104_working!$A$3:$Z$102,MATCH($W138,FIRE0104_working!$A$3:$A$102,0),MATCH('QA checks'!AN$89,FIRE0104_working!$A$3:$Z$3,0)),TRUE,"Error")</f>
        <v>#N/A</v>
      </c>
      <c r="AO138" s="18" t="e">
        <f>IF(INDEX($A$89:$U$169,MATCH($W138,$A$89:$A$169,0),MATCH(AO$89,$A$89:$U$89,0))=INDEX(FIRE0104_working!$A$3:$Z$102,MATCH($W138,FIRE0104_working!$A$3:$A$102,0),MATCH('QA checks'!AO$89,FIRE0104_working!$A$3:$Z$3,0)),TRUE,"Error")</f>
        <v>#N/A</v>
      </c>
      <c r="AP138" s="18" t="e">
        <f>IF(INDEX($A$89:$U$169,MATCH($W138,$A$89:$A$169,0),MATCH(AP$89,$A$89:$U$89,0))=INDEX(FIRE0104_working!$A$3:$Z$102,MATCH($W138,FIRE0104_working!$A$3:$A$102,0),MATCH('QA checks'!AP$89,FIRE0104_working!$A$3:$Z$3,0)),TRUE,"Error")</f>
        <v>#N/A</v>
      </c>
      <c r="AQ138" s="18" t="e">
        <f>IF(INDEX($A$89:$U$169,MATCH($W138,$A$89:$A$169,0),MATCH(AQ$89,$A$89:$U$89,0))=INDEX(FIRE0104_working!$A$3:$Z$102,MATCH($W138,FIRE0104_working!$A$3:$A$102,0),MATCH('QA checks'!AQ$89,FIRE0104_working!$A$3:$Z$3,0)),TRUE,"Error")</f>
        <v>#N/A</v>
      </c>
      <c r="AR138" s="18" t="e">
        <f>IF(INDEX($A$89:$U$169,MATCH($W138,$A$89:$A$169,0),MATCH(AR$89,$A$89:$U$89,0))=INDEX(FIRE0104_working!$A$3:$Z$102,MATCH($W138,FIRE0104_working!$A$3:$A$102,0),MATCH('QA checks'!AR$89,FIRE0104_working!$A$3:$Z$3,0)),TRUE,"Error")</f>
        <v>#N/A</v>
      </c>
    </row>
    <row r="139" spans="1:44" x14ac:dyDescent="0.2">
      <c r="A139" s="105">
        <f t="shared" ref="A139:U139" si="50">A57</f>
        <v>0</v>
      </c>
      <c r="B139" s="105">
        <f t="shared" si="50"/>
        <v>0</v>
      </c>
      <c r="C139" s="105">
        <f t="shared" si="50"/>
        <v>0</v>
      </c>
      <c r="D139" s="105">
        <f t="shared" si="50"/>
        <v>0</v>
      </c>
      <c r="E139" s="105">
        <f t="shared" si="50"/>
        <v>0</v>
      </c>
      <c r="F139" s="105">
        <f t="shared" si="50"/>
        <v>0</v>
      </c>
      <c r="G139" s="105">
        <f t="shared" si="50"/>
        <v>0</v>
      </c>
      <c r="H139" s="105">
        <f t="shared" si="50"/>
        <v>0</v>
      </c>
      <c r="I139" s="105">
        <f t="shared" si="50"/>
        <v>0</v>
      </c>
      <c r="J139" s="105">
        <f t="shared" si="50"/>
        <v>0</v>
      </c>
      <c r="K139" s="105">
        <f t="shared" si="50"/>
        <v>0</v>
      </c>
      <c r="L139" s="105">
        <f t="shared" si="50"/>
        <v>0</v>
      </c>
      <c r="M139" s="105">
        <f t="shared" si="50"/>
        <v>0</v>
      </c>
      <c r="N139" s="105">
        <f t="shared" si="50"/>
        <v>0</v>
      </c>
      <c r="O139" s="105">
        <f t="shared" si="50"/>
        <v>0</v>
      </c>
      <c r="P139" s="105">
        <f t="shared" si="50"/>
        <v>0</v>
      </c>
      <c r="Q139" s="105">
        <f t="shared" si="50"/>
        <v>0</v>
      </c>
      <c r="R139" s="105">
        <f t="shared" si="50"/>
        <v>0</v>
      </c>
      <c r="S139" s="105">
        <f t="shared" si="50"/>
        <v>0</v>
      </c>
      <c r="T139" s="105">
        <f t="shared" si="50"/>
        <v>0</v>
      </c>
      <c r="U139" s="105">
        <f t="shared" si="50"/>
        <v>0</v>
      </c>
      <c r="W139" s="18">
        <v>82</v>
      </c>
      <c r="X139" s="18" t="str">
        <f>VLOOKUP($W139,Data!$D:$G,2,FALSE)</f>
        <v>Chemicals/aerosols</v>
      </c>
      <c r="Y139" s="18" t="e">
        <f>IF(INDEX($A$89:$U$169,MATCH($W139,$A$89:$A$169,0),MATCH(Y$89,$A$89:$U$89,0))=INDEX(FIRE0104_working!$A$3:$Z$102,MATCH($W139,FIRE0104_working!$A$3:$A$102,0),MATCH('QA checks'!Y$89,FIRE0104_working!$A$3:$Z$3,0)),TRUE,"Error")</f>
        <v>#N/A</v>
      </c>
      <c r="Z139" s="18" t="e">
        <f>IF(INDEX($A$89:$U$169,MATCH($W139,$A$89:$A$169,0),MATCH(Z$89,$A$89:$U$89,0))=INDEX(FIRE0104_working!$A$3:$Z$102,MATCH($W139,FIRE0104_working!$A$3:$A$102,0),MATCH('QA checks'!Z$89,FIRE0104_working!$A$3:$Z$3,0)),TRUE,"Error")</f>
        <v>#N/A</v>
      </c>
      <c r="AA139" s="18" t="e">
        <f>IF(INDEX($A$89:$U$169,MATCH($W139,$A$89:$A$169,0),MATCH(AA$89,$A$89:$U$89,0))=INDEX(FIRE0104_working!$A$3:$Z$102,MATCH($W139,FIRE0104_working!$A$3:$A$102,0),MATCH('QA checks'!AA$89,FIRE0104_working!$A$3:$Z$3,0)),TRUE,"Error")</f>
        <v>#N/A</v>
      </c>
      <c r="AB139" s="18" t="e">
        <f>IF(INDEX($A$89:$U$169,MATCH($W139,$A$89:$A$169,0),MATCH(AB$89,$A$89:$U$89,0))=INDEX(FIRE0104_working!$A$3:$Z$102,MATCH($W139,FIRE0104_working!$A$3:$A$102,0),MATCH('QA checks'!AB$89,FIRE0104_working!$A$3:$Z$3,0)),TRUE,"Error")</f>
        <v>#N/A</v>
      </c>
      <c r="AC139" s="18" t="e">
        <f>IF(INDEX($A$89:$U$169,MATCH($W139,$A$89:$A$169,0),MATCH(AC$89,$A$89:$U$89,0))=INDEX(FIRE0104_working!$A$3:$Z$102,MATCH($W139,FIRE0104_working!$A$3:$A$102,0),MATCH('QA checks'!AC$89,FIRE0104_working!$A$3:$Z$3,0)),TRUE,"Error")</f>
        <v>#N/A</v>
      </c>
      <c r="AD139" s="18" t="e">
        <f>IF(INDEX($A$89:$U$169,MATCH($W139,$A$89:$A$169,0),MATCH(AD$89,$A$89:$U$89,0))=INDEX(FIRE0104_working!$A$3:$Z$102,MATCH($W139,FIRE0104_working!$A$3:$A$102,0),MATCH('QA checks'!AD$89,FIRE0104_working!$A$3:$Z$3,0)),TRUE,"Error")</f>
        <v>#N/A</v>
      </c>
      <c r="AE139" s="18" t="e">
        <f>IF(INDEX($A$89:$U$169,MATCH($W139,$A$89:$A$169,0),MATCH(AE$89,$A$89:$U$89,0))=INDEX(FIRE0104_working!$A$3:$Z$102,MATCH($W139,FIRE0104_working!$A$3:$A$102,0),MATCH('QA checks'!AE$89,FIRE0104_working!$A$3:$Z$3,0)),TRUE,"Error")</f>
        <v>#N/A</v>
      </c>
      <c r="AF139" s="18" t="e">
        <f>IF(INDEX($A$89:$U$169,MATCH($W139,$A$89:$A$169,0),MATCH(AF$89,$A$89:$U$89,0))=INDEX(FIRE0104_working!$A$3:$Z$102,MATCH($W139,FIRE0104_working!$A$3:$A$102,0),MATCH('QA checks'!AF$89,FIRE0104_working!$A$3:$Z$3,0)),TRUE,"Error")</f>
        <v>#N/A</v>
      </c>
      <c r="AG139" s="18" t="e">
        <f>IF(INDEX($A$89:$U$169,MATCH($W139,$A$89:$A$169,0),MATCH(AG$89,$A$89:$U$89,0))=INDEX(FIRE0104_working!$A$3:$Z$102,MATCH($W139,FIRE0104_working!$A$3:$A$102,0),MATCH('QA checks'!AG$89,FIRE0104_working!$A$3:$Z$3,0)),TRUE,"Error")</f>
        <v>#N/A</v>
      </c>
      <c r="AH139" s="18" t="e">
        <f>IF(INDEX($A$89:$U$169,MATCH($W139,$A$89:$A$169,0),MATCH(AH$89,$A$89:$U$89,0))=INDEX(FIRE0104_working!$A$3:$Z$102,MATCH($W139,FIRE0104_working!$A$3:$A$102,0),MATCH('QA checks'!AH$89,FIRE0104_working!$A$3:$Z$3,0)),TRUE,"Error")</f>
        <v>#N/A</v>
      </c>
      <c r="AI139" s="18" t="e">
        <f>IF(INDEX($A$89:$U$169,MATCH($W139,$A$89:$A$169,0),MATCH(AI$89,$A$89:$U$89,0))=INDEX(FIRE0104_working!$A$3:$Z$102,MATCH($W139,FIRE0104_working!$A$3:$A$102,0),MATCH('QA checks'!AI$89,FIRE0104_working!$A$3:$Z$3,0)),TRUE,"Error")</f>
        <v>#N/A</v>
      </c>
      <c r="AJ139" s="18" t="e">
        <f>IF(INDEX($A$89:$U$169,MATCH($W139,$A$89:$A$169,0),MATCH(AJ$89,$A$89:$U$89,0))=INDEX(FIRE0104_working!$A$3:$Z$102,MATCH($W139,FIRE0104_working!$A$3:$A$102,0),MATCH('QA checks'!AJ$89,FIRE0104_working!$A$3:$Z$3,0)),TRUE,"Error")</f>
        <v>#N/A</v>
      </c>
      <c r="AK139" s="18" t="e">
        <f>IF(INDEX($A$89:$U$169,MATCH($W139,$A$89:$A$169,0),MATCH(AK$89,$A$89:$U$89,0))=INDEX(FIRE0104_working!$A$3:$Z$102,MATCH($W139,FIRE0104_working!$A$3:$A$102,0),MATCH('QA checks'!AK$89,FIRE0104_working!$A$3:$Z$3,0)),TRUE,"Error")</f>
        <v>#N/A</v>
      </c>
      <c r="AL139" s="18" t="e">
        <f>IF(INDEX($A$89:$U$169,MATCH($W139,$A$89:$A$169,0),MATCH(AL$89,$A$89:$U$89,0))=INDEX(FIRE0104_working!$A$3:$Z$102,MATCH($W139,FIRE0104_working!$A$3:$A$102,0),MATCH('QA checks'!AL$89,FIRE0104_working!$A$3:$Z$3,0)),TRUE,"Error")</f>
        <v>#N/A</v>
      </c>
      <c r="AM139" s="18" t="e">
        <f>IF(INDEX($A$89:$U$169,MATCH($W139,$A$89:$A$169,0),MATCH(AM$89,$A$89:$U$89,0))=INDEX(FIRE0104_working!$A$3:$Z$102,MATCH($W139,FIRE0104_working!$A$3:$A$102,0),MATCH('QA checks'!AM$89,FIRE0104_working!$A$3:$Z$3,0)),TRUE,"Error")</f>
        <v>#N/A</v>
      </c>
      <c r="AN139" s="18" t="e">
        <f>IF(INDEX($A$89:$U$169,MATCH($W139,$A$89:$A$169,0),MATCH(AN$89,$A$89:$U$89,0))=INDEX(FIRE0104_working!$A$3:$Z$102,MATCH($W139,FIRE0104_working!$A$3:$A$102,0),MATCH('QA checks'!AN$89,FIRE0104_working!$A$3:$Z$3,0)),TRUE,"Error")</f>
        <v>#N/A</v>
      </c>
      <c r="AO139" s="18" t="e">
        <f>IF(INDEX($A$89:$U$169,MATCH($W139,$A$89:$A$169,0),MATCH(AO$89,$A$89:$U$89,0))=INDEX(FIRE0104_working!$A$3:$Z$102,MATCH($W139,FIRE0104_working!$A$3:$A$102,0),MATCH('QA checks'!AO$89,FIRE0104_working!$A$3:$Z$3,0)),TRUE,"Error")</f>
        <v>#N/A</v>
      </c>
      <c r="AP139" s="18" t="e">
        <f>IF(INDEX($A$89:$U$169,MATCH($W139,$A$89:$A$169,0),MATCH(AP$89,$A$89:$U$89,0))=INDEX(FIRE0104_working!$A$3:$Z$102,MATCH($W139,FIRE0104_working!$A$3:$A$102,0),MATCH('QA checks'!AP$89,FIRE0104_working!$A$3:$Z$3,0)),TRUE,"Error")</f>
        <v>#N/A</v>
      </c>
      <c r="AQ139" s="18" t="e">
        <f>IF(INDEX($A$89:$U$169,MATCH($W139,$A$89:$A$169,0),MATCH(AQ$89,$A$89:$U$89,0))=INDEX(FIRE0104_working!$A$3:$Z$102,MATCH($W139,FIRE0104_working!$A$3:$A$102,0),MATCH('QA checks'!AQ$89,FIRE0104_working!$A$3:$Z$3,0)),TRUE,"Error")</f>
        <v>#N/A</v>
      </c>
      <c r="AR139" s="18" t="e">
        <f>IF(INDEX($A$89:$U$169,MATCH($W139,$A$89:$A$169,0),MATCH(AR$89,$A$89:$U$89,0))=INDEX(FIRE0104_working!$A$3:$Z$102,MATCH($W139,FIRE0104_working!$A$3:$A$102,0),MATCH('QA checks'!AR$89,FIRE0104_working!$A$3:$Z$3,0)),TRUE,"Error")</f>
        <v>#N/A</v>
      </c>
    </row>
    <row r="140" spans="1:44" x14ac:dyDescent="0.2">
      <c r="A140" s="105">
        <f t="shared" ref="A140:U140" si="51">A58</f>
        <v>0</v>
      </c>
      <c r="B140" s="105">
        <f t="shared" si="51"/>
        <v>0</v>
      </c>
      <c r="C140" s="105">
        <f t="shared" si="51"/>
        <v>0</v>
      </c>
      <c r="D140" s="105">
        <f t="shared" si="51"/>
        <v>0</v>
      </c>
      <c r="E140" s="105">
        <f t="shared" si="51"/>
        <v>0</v>
      </c>
      <c r="F140" s="105">
        <f t="shared" si="51"/>
        <v>0</v>
      </c>
      <c r="G140" s="105">
        <f t="shared" si="51"/>
        <v>0</v>
      </c>
      <c r="H140" s="105">
        <f t="shared" si="51"/>
        <v>0</v>
      </c>
      <c r="I140" s="105">
        <f t="shared" si="51"/>
        <v>0</v>
      </c>
      <c r="J140" s="105">
        <f t="shared" si="51"/>
        <v>0</v>
      </c>
      <c r="K140" s="105">
        <f t="shared" si="51"/>
        <v>0</v>
      </c>
      <c r="L140" s="105">
        <f t="shared" si="51"/>
        <v>0</v>
      </c>
      <c r="M140" s="105">
        <f t="shared" si="51"/>
        <v>0</v>
      </c>
      <c r="N140" s="105">
        <f t="shared" si="51"/>
        <v>0</v>
      </c>
      <c r="O140" s="105">
        <f t="shared" si="51"/>
        <v>0</v>
      </c>
      <c r="P140" s="105">
        <f t="shared" si="51"/>
        <v>0</v>
      </c>
      <c r="Q140" s="105">
        <f t="shared" si="51"/>
        <v>0</v>
      </c>
      <c r="R140" s="105">
        <f t="shared" si="51"/>
        <v>0</v>
      </c>
      <c r="S140" s="105">
        <f t="shared" si="51"/>
        <v>0</v>
      </c>
      <c r="T140" s="105">
        <f t="shared" si="51"/>
        <v>0</v>
      </c>
      <c r="U140" s="105">
        <f t="shared" si="51"/>
        <v>0</v>
      </c>
      <c r="W140" s="18">
        <v>83</v>
      </c>
      <c r="X140" s="18" t="str">
        <f>VLOOKUP($W140,Data!$D:$G,2,FALSE)</f>
        <v>Dust</v>
      </c>
      <c r="Y140" s="18" t="e">
        <f>IF(INDEX($A$89:$U$169,MATCH($W140,$A$89:$A$169,0),MATCH(Y$89,$A$89:$U$89,0))=INDEX(FIRE0104_working!$A$3:$Z$102,MATCH($W140,FIRE0104_working!$A$3:$A$102,0),MATCH('QA checks'!Y$89,FIRE0104_working!$A$3:$Z$3,0)),TRUE,"Error")</f>
        <v>#N/A</v>
      </c>
      <c r="Z140" s="18" t="e">
        <f>IF(INDEX($A$89:$U$169,MATCH($W140,$A$89:$A$169,0),MATCH(Z$89,$A$89:$U$89,0))=INDEX(FIRE0104_working!$A$3:$Z$102,MATCH($W140,FIRE0104_working!$A$3:$A$102,0),MATCH('QA checks'!Z$89,FIRE0104_working!$A$3:$Z$3,0)),TRUE,"Error")</f>
        <v>#N/A</v>
      </c>
      <c r="AA140" s="18" t="e">
        <f>IF(INDEX($A$89:$U$169,MATCH($W140,$A$89:$A$169,0),MATCH(AA$89,$A$89:$U$89,0))=INDEX(FIRE0104_working!$A$3:$Z$102,MATCH($W140,FIRE0104_working!$A$3:$A$102,0),MATCH('QA checks'!AA$89,FIRE0104_working!$A$3:$Z$3,0)),TRUE,"Error")</f>
        <v>#N/A</v>
      </c>
      <c r="AB140" s="18" t="e">
        <f>IF(INDEX($A$89:$U$169,MATCH($W140,$A$89:$A$169,0),MATCH(AB$89,$A$89:$U$89,0))=INDEX(FIRE0104_working!$A$3:$Z$102,MATCH($W140,FIRE0104_working!$A$3:$A$102,0),MATCH('QA checks'!AB$89,FIRE0104_working!$A$3:$Z$3,0)),TRUE,"Error")</f>
        <v>#N/A</v>
      </c>
      <c r="AC140" s="18" t="e">
        <f>IF(INDEX($A$89:$U$169,MATCH($W140,$A$89:$A$169,0),MATCH(AC$89,$A$89:$U$89,0))=INDEX(FIRE0104_working!$A$3:$Z$102,MATCH($W140,FIRE0104_working!$A$3:$A$102,0),MATCH('QA checks'!AC$89,FIRE0104_working!$A$3:$Z$3,0)),TRUE,"Error")</f>
        <v>#N/A</v>
      </c>
      <c r="AD140" s="18" t="e">
        <f>IF(INDEX($A$89:$U$169,MATCH($W140,$A$89:$A$169,0),MATCH(AD$89,$A$89:$U$89,0))=INDEX(FIRE0104_working!$A$3:$Z$102,MATCH($W140,FIRE0104_working!$A$3:$A$102,0),MATCH('QA checks'!AD$89,FIRE0104_working!$A$3:$Z$3,0)),TRUE,"Error")</f>
        <v>#N/A</v>
      </c>
      <c r="AE140" s="18" t="e">
        <f>IF(INDEX($A$89:$U$169,MATCH($W140,$A$89:$A$169,0),MATCH(AE$89,$A$89:$U$89,0))=INDEX(FIRE0104_working!$A$3:$Z$102,MATCH($W140,FIRE0104_working!$A$3:$A$102,0),MATCH('QA checks'!AE$89,FIRE0104_working!$A$3:$Z$3,0)),TRUE,"Error")</f>
        <v>#N/A</v>
      </c>
      <c r="AF140" s="18" t="e">
        <f>IF(INDEX($A$89:$U$169,MATCH($W140,$A$89:$A$169,0),MATCH(AF$89,$A$89:$U$89,0))=INDEX(FIRE0104_working!$A$3:$Z$102,MATCH($W140,FIRE0104_working!$A$3:$A$102,0),MATCH('QA checks'!AF$89,FIRE0104_working!$A$3:$Z$3,0)),TRUE,"Error")</f>
        <v>#N/A</v>
      </c>
      <c r="AG140" s="18" t="e">
        <f>IF(INDEX($A$89:$U$169,MATCH($W140,$A$89:$A$169,0),MATCH(AG$89,$A$89:$U$89,0))=INDEX(FIRE0104_working!$A$3:$Z$102,MATCH($W140,FIRE0104_working!$A$3:$A$102,0),MATCH('QA checks'!AG$89,FIRE0104_working!$A$3:$Z$3,0)),TRUE,"Error")</f>
        <v>#N/A</v>
      </c>
      <c r="AH140" s="18" t="e">
        <f>IF(INDEX($A$89:$U$169,MATCH($W140,$A$89:$A$169,0),MATCH(AH$89,$A$89:$U$89,0))=INDEX(FIRE0104_working!$A$3:$Z$102,MATCH($W140,FIRE0104_working!$A$3:$A$102,0),MATCH('QA checks'!AH$89,FIRE0104_working!$A$3:$Z$3,0)),TRUE,"Error")</f>
        <v>#N/A</v>
      </c>
      <c r="AI140" s="18" t="e">
        <f>IF(INDEX($A$89:$U$169,MATCH($W140,$A$89:$A$169,0),MATCH(AI$89,$A$89:$U$89,0))=INDEX(FIRE0104_working!$A$3:$Z$102,MATCH($W140,FIRE0104_working!$A$3:$A$102,0),MATCH('QA checks'!AI$89,FIRE0104_working!$A$3:$Z$3,0)),TRUE,"Error")</f>
        <v>#N/A</v>
      </c>
      <c r="AJ140" s="18" t="e">
        <f>IF(INDEX($A$89:$U$169,MATCH($W140,$A$89:$A$169,0),MATCH(AJ$89,$A$89:$U$89,0))=INDEX(FIRE0104_working!$A$3:$Z$102,MATCH($W140,FIRE0104_working!$A$3:$A$102,0),MATCH('QA checks'!AJ$89,FIRE0104_working!$A$3:$Z$3,0)),TRUE,"Error")</f>
        <v>#N/A</v>
      </c>
      <c r="AK140" s="18" t="e">
        <f>IF(INDEX($A$89:$U$169,MATCH($W140,$A$89:$A$169,0),MATCH(AK$89,$A$89:$U$89,0))=INDEX(FIRE0104_working!$A$3:$Z$102,MATCH($W140,FIRE0104_working!$A$3:$A$102,0),MATCH('QA checks'!AK$89,FIRE0104_working!$A$3:$Z$3,0)),TRUE,"Error")</f>
        <v>#N/A</v>
      </c>
      <c r="AL140" s="18" t="e">
        <f>IF(INDEX($A$89:$U$169,MATCH($W140,$A$89:$A$169,0),MATCH(AL$89,$A$89:$U$89,0))=INDEX(FIRE0104_working!$A$3:$Z$102,MATCH($W140,FIRE0104_working!$A$3:$A$102,0),MATCH('QA checks'!AL$89,FIRE0104_working!$A$3:$Z$3,0)),TRUE,"Error")</f>
        <v>#N/A</v>
      </c>
      <c r="AM140" s="18" t="e">
        <f>IF(INDEX($A$89:$U$169,MATCH($W140,$A$89:$A$169,0),MATCH(AM$89,$A$89:$U$89,0))=INDEX(FIRE0104_working!$A$3:$Z$102,MATCH($W140,FIRE0104_working!$A$3:$A$102,0),MATCH('QA checks'!AM$89,FIRE0104_working!$A$3:$Z$3,0)),TRUE,"Error")</f>
        <v>#N/A</v>
      </c>
      <c r="AN140" s="18" t="e">
        <f>IF(INDEX($A$89:$U$169,MATCH($W140,$A$89:$A$169,0),MATCH(AN$89,$A$89:$U$89,0))=INDEX(FIRE0104_working!$A$3:$Z$102,MATCH($W140,FIRE0104_working!$A$3:$A$102,0),MATCH('QA checks'!AN$89,FIRE0104_working!$A$3:$Z$3,0)),TRUE,"Error")</f>
        <v>#N/A</v>
      </c>
      <c r="AO140" s="18" t="e">
        <f>IF(INDEX($A$89:$U$169,MATCH($W140,$A$89:$A$169,0),MATCH(AO$89,$A$89:$U$89,0))=INDEX(FIRE0104_working!$A$3:$Z$102,MATCH($W140,FIRE0104_working!$A$3:$A$102,0),MATCH('QA checks'!AO$89,FIRE0104_working!$A$3:$Z$3,0)),TRUE,"Error")</f>
        <v>#N/A</v>
      </c>
      <c r="AP140" s="18" t="e">
        <f>IF(INDEX($A$89:$U$169,MATCH($W140,$A$89:$A$169,0),MATCH(AP$89,$A$89:$U$89,0))=INDEX(FIRE0104_working!$A$3:$Z$102,MATCH($W140,FIRE0104_working!$A$3:$A$102,0),MATCH('QA checks'!AP$89,FIRE0104_working!$A$3:$Z$3,0)),TRUE,"Error")</f>
        <v>#N/A</v>
      </c>
      <c r="AQ140" s="18" t="e">
        <f>IF(INDEX($A$89:$U$169,MATCH($W140,$A$89:$A$169,0),MATCH(AQ$89,$A$89:$U$89,0))=INDEX(FIRE0104_working!$A$3:$Z$102,MATCH($W140,FIRE0104_working!$A$3:$A$102,0),MATCH('QA checks'!AQ$89,FIRE0104_working!$A$3:$Z$3,0)),TRUE,"Error")</f>
        <v>#N/A</v>
      </c>
      <c r="AR140" s="18" t="e">
        <f>IF(INDEX($A$89:$U$169,MATCH($W140,$A$89:$A$169,0),MATCH(AR$89,$A$89:$U$89,0))=INDEX(FIRE0104_working!$A$3:$Z$102,MATCH($W140,FIRE0104_working!$A$3:$A$102,0),MATCH('QA checks'!AR$89,FIRE0104_working!$A$3:$Z$3,0)),TRUE,"Error")</f>
        <v>#N/A</v>
      </c>
    </row>
    <row r="141" spans="1:44" x14ac:dyDescent="0.2">
      <c r="A141" s="105">
        <f t="shared" ref="A141:U141" si="52">A59</f>
        <v>0</v>
      </c>
      <c r="B141" s="105">
        <f t="shared" si="52"/>
        <v>0</v>
      </c>
      <c r="C141" s="105">
        <f t="shared" si="52"/>
        <v>0</v>
      </c>
      <c r="D141" s="105">
        <f t="shared" si="52"/>
        <v>0</v>
      </c>
      <c r="E141" s="105">
        <f t="shared" si="52"/>
        <v>0</v>
      </c>
      <c r="F141" s="105">
        <f t="shared" si="52"/>
        <v>0</v>
      </c>
      <c r="G141" s="105">
        <f t="shared" si="52"/>
        <v>0</v>
      </c>
      <c r="H141" s="105">
        <f t="shared" si="52"/>
        <v>0</v>
      </c>
      <c r="I141" s="105">
        <f t="shared" si="52"/>
        <v>0</v>
      </c>
      <c r="J141" s="105">
        <f t="shared" si="52"/>
        <v>0</v>
      </c>
      <c r="K141" s="105">
        <f t="shared" si="52"/>
        <v>0</v>
      </c>
      <c r="L141" s="105">
        <f t="shared" si="52"/>
        <v>0</v>
      </c>
      <c r="M141" s="105">
        <f t="shared" si="52"/>
        <v>0</v>
      </c>
      <c r="N141" s="105">
        <f t="shared" si="52"/>
        <v>0</v>
      </c>
      <c r="O141" s="105">
        <f t="shared" si="52"/>
        <v>0</v>
      </c>
      <c r="P141" s="105">
        <f t="shared" si="52"/>
        <v>0</v>
      </c>
      <c r="Q141" s="105">
        <f t="shared" si="52"/>
        <v>0</v>
      </c>
      <c r="R141" s="105">
        <f t="shared" si="52"/>
        <v>0</v>
      </c>
      <c r="S141" s="105">
        <f t="shared" si="52"/>
        <v>0</v>
      </c>
      <c r="T141" s="105">
        <f t="shared" si="52"/>
        <v>0</v>
      </c>
      <c r="U141" s="105">
        <f t="shared" si="52"/>
        <v>0</v>
      </c>
      <c r="W141" s="18">
        <v>84</v>
      </c>
      <c r="X141" s="18" t="str">
        <f>VLOOKUP($W141,Data!$D:$G,2,FALSE)</f>
        <v>Smoke Cloak</v>
      </c>
      <c r="Y141" s="18" t="e">
        <f>IF(INDEX($A$89:$U$169,MATCH($W141,$A$89:$A$169,0),MATCH(Y$89,$A$89:$U$89,0))=INDEX(FIRE0104_working!$A$3:$Z$102,MATCH($W141,FIRE0104_working!$A$3:$A$102,0),MATCH('QA checks'!Y$89,FIRE0104_working!$A$3:$Z$3,0)),TRUE,"Error")</f>
        <v>#N/A</v>
      </c>
      <c r="Z141" s="18" t="e">
        <f>IF(INDEX($A$89:$U$169,MATCH($W141,$A$89:$A$169,0),MATCH(Z$89,$A$89:$U$89,0))=INDEX(FIRE0104_working!$A$3:$Z$102,MATCH($W141,FIRE0104_working!$A$3:$A$102,0),MATCH('QA checks'!Z$89,FIRE0104_working!$A$3:$Z$3,0)),TRUE,"Error")</f>
        <v>#N/A</v>
      </c>
      <c r="AA141" s="18" t="e">
        <f>IF(INDEX($A$89:$U$169,MATCH($W141,$A$89:$A$169,0),MATCH(AA$89,$A$89:$U$89,0))=INDEX(FIRE0104_working!$A$3:$Z$102,MATCH($W141,FIRE0104_working!$A$3:$A$102,0),MATCH('QA checks'!AA$89,FIRE0104_working!$A$3:$Z$3,0)),TRUE,"Error")</f>
        <v>#N/A</v>
      </c>
      <c r="AB141" s="18" t="e">
        <f>IF(INDEX($A$89:$U$169,MATCH($W141,$A$89:$A$169,0),MATCH(AB$89,$A$89:$U$89,0))=INDEX(FIRE0104_working!$A$3:$Z$102,MATCH($W141,FIRE0104_working!$A$3:$A$102,0),MATCH('QA checks'!AB$89,FIRE0104_working!$A$3:$Z$3,0)),TRUE,"Error")</f>
        <v>#N/A</v>
      </c>
      <c r="AC141" s="18" t="e">
        <f>IF(INDEX($A$89:$U$169,MATCH($W141,$A$89:$A$169,0),MATCH(AC$89,$A$89:$U$89,0))=INDEX(FIRE0104_working!$A$3:$Z$102,MATCH($W141,FIRE0104_working!$A$3:$A$102,0),MATCH('QA checks'!AC$89,FIRE0104_working!$A$3:$Z$3,0)),TRUE,"Error")</f>
        <v>#N/A</v>
      </c>
      <c r="AD141" s="18" t="e">
        <f>IF(INDEX($A$89:$U$169,MATCH($W141,$A$89:$A$169,0),MATCH(AD$89,$A$89:$U$89,0))=INDEX(FIRE0104_working!$A$3:$Z$102,MATCH($W141,FIRE0104_working!$A$3:$A$102,0),MATCH('QA checks'!AD$89,FIRE0104_working!$A$3:$Z$3,0)),TRUE,"Error")</f>
        <v>#N/A</v>
      </c>
      <c r="AE141" s="18" t="e">
        <f>IF(INDEX($A$89:$U$169,MATCH($W141,$A$89:$A$169,0),MATCH(AE$89,$A$89:$U$89,0))=INDEX(FIRE0104_working!$A$3:$Z$102,MATCH($W141,FIRE0104_working!$A$3:$A$102,0),MATCH('QA checks'!AE$89,FIRE0104_working!$A$3:$Z$3,0)),TRUE,"Error")</f>
        <v>#N/A</v>
      </c>
      <c r="AF141" s="18" t="e">
        <f>IF(INDEX($A$89:$U$169,MATCH($W141,$A$89:$A$169,0),MATCH(AF$89,$A$89:$U$89,0))=INDEX(FIRE0104_working!$A$3:$Z$102,MATCH($W141,FIRE0104_working!$A$3:$A$102,0),MATCH('QA checks'!AF$89,FIRE0104_working!$A$3:$Z$3,0)),TRUE,"Error")</f>
        <v>#N/A</v>
      </c>
      <c r="AG141" s="18" t="e">
        <f>IF(INDEX($A$89:$U$169,MATCH($W141,$A$89:$A$169,0),MATCH(AG$89,$A$89:$U$89,0))=INDEX(FIRE0104_working!$A$3:$Z$102,MATCH($W141,FIRE0104_working!$A$3:$A$102,0),MATCH('QA checks'!AG$89,FIRE0104_working!$A$3:$Z$3,0)),TRUE,"Error")</f>
        <v>#N/A</v>
      </c>
      <c r="AH141" s="18" t="e">
        <f>IF(INDEX($A$89:$U$169,MATCH($W141,$A$89:$A$169,0),MATCH(AH$89,$A$89:$U$89,0))=INDEX(FIRE0104_working!$A$3:$Z$102,MATCH($W141,FIRE0104_working!$A$3:$A$102,0),MATCH('QA checks'!AH$89,FIRE0104_working!$A$3:$Z$3,0)),TRUE,"Error")</f>
        <v>#N/A</v>
      </c>
      <c r="AI141" s="18" t="e">
        <f>IF(INDEX($A$89:$U$169,MATCH($W141,$A$89:$A$169,0),MATCH(AI$89,$A$89:$U$89,0))=INDEX(FIRE0104_working!$A$3:$Z$102,MATCH($W141,FIRE0104_working!$A$3:$A$102,0),MATCH('QA checks'!AI$89,FIRE0104_working!$A$3:$Z$3,0)),TRUE,"Error")</f>
        <v>#N/A</v>
      </c>
      <c r="AJ141" s="18" t="e">
        <f>IF(INDEX($A$89:$U$169,MATCH($W141,$A$89:$A$169,0),MATCH(AJ$89,$A$89:$U$89,0))=INDEX(FIRE0104_working!$A$3:$Z$102,MATCH($W141,FIRE0104_working!$A$3:$A$102,0),MATCH('QA checks'!AJ$89,FIRE0104_working!$A$3:$Z$3,0)),TRUE,"Error")</f>
        <v>#N/A</v>
      </c>
      <c r="AK141" s="18" t="e">
        <f>IF(INDEX($A$89:$U$169,MATCH($W141,$A$89:$A$169,0),MATCH(AK$89,$A$89:$U$89,0))=INDEX(FIRE0104_working!$A$3:$Z$102,MATCH($W141,FIRE0104_working!$A$3:$A$102,0),MATCH('QA checks'!AK$89,FIRE0104_working!$A$3:$Z$3,0)),TRUE,"Error")</f>
        <v>#N/A</v>
      </c>
      <c r="AL141" s="18" t="e">
        <f>IF(INDEX($A$89:$U$169,MATCH($W141,$A$89:$A$169,0),MATCH(AL$89,$A$89:$U$89,0))=INDEX(FIRE0104_working!$A$3:$Z$102,MATCH($W141,FIRE0104_working!$A$3:$A$102,0),MATCH('QA checks'!AL$89,FIRE0104_working!$A$3:$Z$3,0)),TRUE,"Error")</f>
        <v>#N/A</v>
      </c>
      <c r="AM141" s="18" t="e">
        <f>IF(INDEX($A$89:$U$169,MATCH($W141,$A$89:$A$169,0),MATCH(AM$89,$A$89:$U$89,0))=INDEX(FIRE0104_working!$A$3:$Z$102,MATCH($W141,FIRE0104_working!$A$3:$A$102,0),MATCH('QA checks'!AM$89,FIRE0104_working!$A$3:$Z$3,0)),TRUE,"Error")</f>
        <v>#N/A</v>
      </c>
      <c r="AN141" s="18" t="e">
        <f>IF(INDEX($A$89:$U$169,MATCH($W141,$A$89:$A$169,0),MATCH(AN$89,$A$89:$U$89,0))=INDEX(FIRE0104_working!$A$3:$Z$102,MATCH($W141,FIRE0104_working!$A$3:$A$102,0),MATCH('QA checks'!AN$89,FIRE0104_working!$A$3:$Z$3,0)),TRUE,"Error")</f>
        <v>#N/A</v>
      </c>
      <c r="AO141" s="18" t="e">
        <f>IF(INDEX($A$89:$U$169,MATCH($W141,$A$89:$A$169,0),MATCH(AO$89,$A$89:$U$89,0))=INDEX(FIRE0104_working!$A$3:$Z$102,MATCH($W141,FIRE0104_working!$A$3:$A$102,0),MATCH('QA checks'!AO$89,FIRE0104_working!$A$3:$Z$3,0)),TRUE,"Error")</f>
        <v>#N/A</v>
      </c>
      <c r="AP141" s="18" t="e">
        <f>IF(INDEX($A$89:$U$169,MATCH($W141,$A$89:$A$169,0),MATCH(AP$89,$A$89:$U$89,0))=INDEX(FIRE0104_working!$A$3:$Z$102,MATCH($W141,FIRE0104_working!$A$3:$A$102,0),MATCH('QA checks'!AP$89,FIRE0104_working!$A$3:$Z$3,0)),TRUE,"Error")</f>
        <v>#N/A</v>
      </c>
      <c r="AQ141" s="18" t="e">
        <f>IF(INDEX($A$89:$U$169,MATCH($W141,$A$89:$A$169,0),MATCH(AQ$89,$A$89:$U$89,0))=INDEX(FIRE0104_working!$A$3:$Z$102,MATCH($W141,FIRE0104_working!$A$3:$A$102,0),MATCH('QA checks'!AQ$89,FIRE0104_working!$A$3:$Z$3,0)),TRUE,"Error")</f>
        <v>#N/A</v>
      </c>
      <c r="AR141" s="18" t="e">
        <f>IF(INDEX($A$89:$U$169,MATCH($W141,$A$89:$A$169,0),MATCH(AR$89,$A$89:$U$89,0))=INDEX(FIRE0104_working!$A$3:$Z$102,MATCH($W141,FIRE0104_working!$A$3:$A$102,0),MATCH('QA checks'!AR$89,FIRE0104_working!$A$3:$Z$3,0)),TRUE,"Error")</f>
        <v>#N/A</v>
      </c>
    </row>
    <row r="142" spans="1:44" x14ac:dyDescent="0.2">
      <c r="A142" s="105">
        <f t="shared" ref="A142:U142" si="53">A60</f>
        <v>0</v>
      </c>
      <c r="B142" s="105">
        <f t="shared" si="53"/>
        <v>0</v>
      </c>
      <c r="C142" s="105">
        <f t="shared" si="53"/>
        <v>0</v>
      </c>
      <c r="D142" s="105">
        <f t="shared" si="53"/>
        <v>0</v>
      </c>
      <c r="E142" s="105">
        <f t="shared" si="53"/>
        <v>0</v>
      </c>
      <c r="F142" s="105">
        <f t="shared" si="53"/>
        <v>0</v>
      </c>
      <c r="G142" s="105">
        <f t="shared" si="53"/>
        <v>0</v>
      </c>
      <c r="H142" s="105">
        <f t="shared" si="53"/>
        <v>0</v>
      </c>
      <c r="I142" s="105">
        <f t="shared" si="53"/>
        <v>0</v>
      </c>
      <c r="J142" s="105">
        <f t="shared" si="53"/>
        <v>0</v>
      </c>
      <c r="K142" s="105">
        <f t="shared" si="53"/>
        <v>0</v>
      </c>
      <c r="L142" s="105">
        <f t="shared" si="53"/>
        <v>0</v>
      </c>
      <c r="M142" s="105">
        <f t="shared" si="53"/>
        <v>0</v>
      </c>
      <c r="N142" s="105">
        <f t="shared" si="53"/>
        <v>0</v>
      </c>
      <c r="O142" s="105">
        <f t="shared" si="53"/>
        <v>0</v>
      </c>
      <c r="P142" s="105">
        <f t="shared" si="53"/>
        <v>0</v>
      </c>
      <c r="Q142" s="105">
        <f t="shared" si="53"/>
        <v>0</v>
      </c>
      <c r="R142" s="105">
        <f t="shared" si="53"/>
        <v>0</v>
      </c>
      <c r="S142" s="105">
        <f t="shared" si="53"/>
        <v>0</v>
      </c>
      <c r="T142" s="105">
        <f t="shared" si="53"/>
        <v>0</v>
      </c>
      <c r="U142" s="105">
        <f t="shared" si="53"/>
        <v>0</v>
      </c>
      <c r="W142" s="18">
        <v>85</v>
      </c>
      <c r="X142" s="18" t="str">
        <f>VLOOKUP($W142,Data!$D:$G,2,FALSE)</f>
        <v>Other</v>
      </c>
      <c r="AA142" s="18" t="e">
        <f>IF(INDEX($A$89:$U$169,MATCH($W142,$A$89:$A$169,0),MATCH(AA$89,$A$89:$U$89,0))=INDEX(FIRE0104_working!$A$3:$Z$102,MATCH($W142,FIRE0104_working!$A$3:$A$102,0),MATCH('QA checks'!AA$89,FIRE0104_working!$A$3:$Z$3,0)),TRUE,"Error")</f>
        <v>#N/A</v>
      </c>
      <c r="AB142" s="18" t="e">
        <f>IF(INDEX($A$89:$U$169,MATCH($W142,$A$89:$A$169,0),MATCH(AB$89,$A$89:$U$89,0))=INDEX(FIRE0104_working!$A$3:$Z$102,MATCH($W142,FIRE0104_working!$A$3:$A$102,0),MATCH('QA checks'!AB$89,FIRE0104_working!$A$3:$Z$3,0)),TRUE,"Error")</f>
        <v>#N/A</v>
      </c>
      <c r="AC142" s="18" t="e">
        <f>IF(INDEX($A$89:$U$169,MATCH($W142,$A$89:$A$169,0),MATCH(AC$89,$A$89:$U$89,0))=INDEX(FIRE0104_working!$A$3:$Z$102,MATCH($W142,FIRE0104_working!$A$3:$A$102,0),MATCH('QA checks'!AC$89,FIRE0104_working!$A$3:$Z$3,0)),TRUE,"Error")</f>
        <v>#N/A</v>
      </c>
      <c r="AD142" s="18" t="e">
        <f>IF(INDEX($A$89:$U$169,MATCH($W142,$A$89:$A$169,0),MATCH(AD$89,$A$89:$U$89,0))=INDEX(FIRE0104_working!$A$3:$Z$102,MATCH($W142,FIRE0104_working!$A$3:$A$102,0),MATCH('QA checks'!AD$89,FIRE0104_working!$A$3:$Z$3,0)),TRUE,"Error")</f>
        <v>#N/A</v>
      </c>
      <c r="AE142" s="18" t="e">
        <f>IF(INDEX($A$89:$U$169,MATCH($W142,$A$89:$A$169,0),MATCH(AE$89,$A$89:$U$89,0))=INDEX(FIRE0104_working!$A$3:$Z$102,MATCH($W142,FIRE0104_working!$A$3:$A$102,0),MATCH('QA checks'!AE$89,FIRE0104_working!$A$3:$Z$3,0)),TRUE,"Error")</f>
        <v>#N/A</v>
      </c>
      <c r="AF142" s="18" t="e">
        <f>IF(INDEX($A$89:$U$169,MATCH($W142,$A$89:$A$169,0),MATCH(AF$89,$A$89:$U$89,0))=INDEX(FIRE0104_working!$A$3:$Z$102,MATCH($W142,FIRE0104_working!$A$3:$A$102,0),MATCH('QA checks'!AF$89,FIRE0104_working!$A$3:$Z$3,0)),TRUE,"Error")</f>
        <v>#N/A</v>
      </c>
      <c r="AG142" s="18" t="e">
        <f>IF(INDEX($A$89:$U$169,MATCH($W142,$A$89:$A$169,0),MATCH(AG$89,$A$89:$U$89,0))=INDEX(FIRE0104_working!$A$3:$Z$102,MATCH($W142,FIRE0104_working!$A$3:$A$102,0),MATCH('QA checks'!AG$89,FIRE0104_working!$A$3:$Z$3,0)),TRUE,"Error")</f>
        <v>#N/A</v>
      </c>
      <c r="AH142" s="18" t="e">
        <f>IF(INDEX($A$89:$U$169,MATCH($W142,$A$89:$A$169,0),MATCH(AH$89,$A$89:$U$89,0))=INDEX(FIRE0104_working!$A$3:$Z$102,MATCH($W142,FIRE0104_working!$A$3:$A$102,0),MATCH('QA checks'!AH$89,FIRE0104_working!$A$3:$Z$3,0)),TRUE,"Error")</f>
        <v>#N/A</v>
      </c>
      <c r="AI142" s="18" t="e">
        <f>IF(INDEX($A$89:$U$169,MATCH($W142,$A$89:$A$169,0),MATCH(AI$89,$A$89:$U$89,0))=INDEX(FIRE0104_working!$A$3:$Z$102,MATCH($W142,FIRE0104_working!$A$3:$A$102,0),MATCH('QA checks'!AI$89,FIRE0104_working!$A$3:$Z$3,0)),TRUE,"Error")</f>
        <v>#N/A</v>
      </c>
      <c r="AJ142" s="18" t="e">
        <f>IF(INDEX($A$89:$U$169,MATCH($W142,$A$89:$A$169,0),MATCH(AJ$89,$A$89:$U$89,0))=INDEX(FIRE0104_working!$A$3:$Z$102,MATCH($W142,FIRE0104_working!$A$3:$A$102,0),MATCH('QA checks'!AJ$89,FIRE0104_working!$A$3:$Z$3,0)),TRUE,"Error")</f>
        <v>#N/A</v>
      </c>
      <c r="AK142" s="18" t="e">
        <f>IF(INDEX($A$89:$U$169,MATCH($W142,$A$89:$A$169,0),MATCH(AK$89,$A$89:$U$89,0))=INDEX(FIRE0104_working!$A$3:$Z$102,MATCH($W142,FIRE0104_working!$A$3:$A$102,0),MATCH('QA checks'!AK$89,FIRE0104_working!$A$3:$Z$3,0)),TRUE,"Error")</f>
        <v>#N/A</v>
      </c>
      <c r="AL142" s="18" t="e">
        <f>IF(INDEX($A$89:$U$169,MATCH($W142,$A$89:$A$169,0),MATCH(AL$89,$A$89:$U$89,0))=INDEX(FIRE0104_working!$A$3:$Z$102,MATCH($W142,FIRE0104_working!$A$3:$A$102,0),MATCH('QA checks'!AL$89,FIRE0104_working!$A$3:$Z$3,0)),TRUE,"Error")</f>
        <v>#N/A</v>
      </c>
      <c r="AM142" s="18" t="e">
        <f>IF(INDEX($A$89:$U$169,MATCH($W142,$A$89:$A$169,0),MATCH(AM$89,$A$89:$U$89,0))=INDEX(FIRE0104_working!$A$3:$Z$102,MATCH($W142,FIRE0104_working!$A$3:$A$102,0),MATCH('QA checks'!AM$89,FIRE0104_working!$A$3:$Z$3,0)),TRUE,"Error")</f>
        <v>#N/A</v>
      </c>
      <c r="AN142" s="18" t="e">
        <f>IF(INDEX($A$89:$U$169,MATCH($W142,$A$89:$A$169,0),MATCH(AN$89,$A$89:$U$89,0))=INDEX(FIRE0104_working!$A$3:$Z$102,MATCH($W142,FIRE0104_working!$A$3:$A$102,0),MATCH('QA checks'!AN$89,FIRE0104_working!$A$3:$Z$3,0)),TRUE,"Error")</f>
        <v>#N/A</v>
      </c>
      <c r="AO142" s="18" t="e">
        <f>IF(INDEX($A$89:$U$169,MATCH($W142,$A$89:$A$169,0),MATCH(AO$89,$A$89:$U$89,0))=INDEX(FIRE0104_working!$A$3:$Z$102,MATCH($W142,FIRE0104_working!$A$3:$A$102,0),MATCH('QA checks'!AO$89,FIRE0104_working!$A$3:$Z$3,0)),TRUE,"Error")</f>
        <v>#N/A</v>
      </c>
      <c r="AP142" s="18" t="e">
        <f>IF(INDEX($A$89:$U$169,MATCH($W142,$A$89:$A$169,0),MATCH(AP$89,$A$89:$U$89,0))=INDEX(FIRE0104_working!$A$3:$Z$102,MATCH($W142,FIRE0104_working!$A$3:$A$102,0),MATCH('QA checks'!AP$89,FIRE0104_working!$A$3:$Z$3,0)),TRUE,"Error")</f>
        <v>#N/A</v>
      </c>
      <c r="AQ142" s="18" t="e">
        <f>IF(INDEX($A$89:$U$169,MATCH($W142,$A$89:$A$169,0),MATCH(AQ$89,$A$89:$U$89,0))=INDEX(FIRE0104_working!$A$3:$Z$102,MATCH($W142,FIRE0104_working!$A$3:$A$102,0),MATCH('QA checks'!AQ$89,FIRE0104_working!$A$3:$Z$3,0)),TRUE,"Error")</f>
        <v>#N/A</v>
      </c>
      <c r="AR142" s="18" t="e">
        <f>IF(INDEX($A$89:$U$169,MATCH($W142,$A$89:$A$169,0),MATCH(AR$89,$A$89:$U$89,0))=INDEX(FIRE0104_working!$A$3:$Z$102,MATCH($W142,FIRE0104_working!$A$3:$A$102,0),MATCH('QA checks'!AR$89,FIRE0104_working!$A$3:$Z$3,0)),TRUE,"Error")</f>
        <v>#N/A</v>
      </c>
    </row>
    <row r="143" spans="1:44" x14ac:dyDescent="0.2">
      <c r="A143" s="105">
        <f t="shared" ref="A143:U143" si="54">A61</f>
        <v>0</v>
      </c>
      <c r="B143" s="105">
        <f t="shared" si="54"/>
        <v>0</v>
      </c>
      <c r="C143" s="105">
        <f t="shared" si="54"/>
        <v>0</v>
      </c>
      <c r="D143" s="105">
        <f t="shared" si="54"/>
        <v>0</v>
      </c>
      <c r="E143" s="105">
        <f t="shared" si="54"/>
        <v>0</v>
      </c>
      <c r="F143" s="105">
        <f t="shared" si="54"/>
        <v>0</v>
      </c>
      <c r="G143" s="105">
        <f t="shared" si="54"/>
        <v>0</v>
      </c>
      <c r="H143" s="105">
        <f t="shared" si="54"/>
        <v>0</v>
      </c>
      <c r="I143" s="105">
        <f t="shared" si="54"/>
        <v>0</v>
      </c>
      <c r="J143" s="105">
        <f t="shared" si="54"/>
        <v>0</v>
      </c>
      <c r="K143" s="105">
        <f t="shared" si="54"/>
        <v>0</v>
      </c>
      <c r="L143" s="105">
        <f t="shared" si="54"/>
        <v>0</v>
      </c>
      <c r="M143" s="105">
        <f t="shared" si="54"/>
        <v>0</v>
      </c>
      <c r="N143" s="105">
        <f t="shared" si="54"/>
        <v>0</v>
      </c>
      <c r="O143" s="105">
        <f t="shared" si="54"/>
        <v>0</v>
      </c>
      <c r="P143" s="105">
        <f t="shared" si="54"/>
        <v>0</v>
      </c>
      <c r="Q143" s="105">
        <f t="shared" si="54"/>
        <v>0</v>
      </c>
      <c r="R143" s="105">
        <f t="shared" si="54"/>
        <v>0</v>
      </c>
      <c r="S143" s="105">
        <f t="shared" si="54"/>
        <v>0</v>
      </c>
      <c r="T143" s="105">
        <f t="shared" si="54"/>
        <v>0</v>
      </c>
      <c r="U143" s="105">
        <f t="shared" si="54"/>
        <v>0</v>
      </c>
      <c r="W143" s="18">
        <v>90</v>
      </c>
      <c r="X143" s="18" t="str">
        <f>VLOOKUP($W143,Data!$D:$G,2,FALSE)</f>
        <v>Power surge - Other</v>
      </c>
      <c r="Y143" s="18" t="e">
        <f>IF(INDEX($A$89:$U$169,MATCH($W143,$A$89:$A$169,0),MATCH(Y$89,$A$89:$U$89,0))=INDEX(FIRE0104_working!$A$3:$Z$102,MATCH($W143,FIRE0104_working!$A$3:$A$102,0),MATCH('QA checks'!Y$89,FIRE0104_working!$A$3:$Z$3,0)),TRUE,"Error")</f>
        <v>#N/A</v>
      </c>
      <c r="Z143" s="18" t="e">
        <f>IF(INDEX($A$89:$U$169,MATCH($W143,$A$89:$A$169,0),MATCH(Z$89,$A$89:$U$89,0))=INDEX(FIRE0104_working!$A$3:$Z$102,MATCH($W143,FIRE0104_working!$A$3:$A$102,0),MATCH('QA checks'!Z$89,FIRE0104_working!$A$3:$Z$3,0)),TRUE,"Error")</f>
        <v>#N/A</v>
      </c>
      <c r="AA143" s="18" t="e">
        <f>IF(INDEX($A$89:$U$169,MATCH($W143,$A$89:$A$169,0),MATCH(AA$89,$A$89:$U$89,0))=INDEX(FIRE0104_working!$A$3:$Z$102,MATCH($W143,FIRE0104_working!$A$3:$A$102,0),MATCH('QA checks'!AA$89,FIRE0104_working!$A$3:$Z$3,0)),TRUE,"Error")</f>
        <v>#N/A</v>
      </c>
      <c r="AB143" s="18" t="e">
        <f>IF(INDEX($A$89:$U$169,MATCH($W143,$A$89:$A$169,0),MATCH(AB$89,$A$89:$U$89,0))=INDEX(FIRE0104_working!$A$3:$Z$102,MATCH($W143,FIRE0104_working!$A$3:$A$102,0),MATCH('QA checks'!AB$89,FIRE0104_working!$A$3:$Z$3,0)),TRUE,"Error")</f>
        <v>#N/A</v>
      </c>
      <c r="AC143" s="18" t="e">
        <f>IF(INDEX($A$89:$U$169,MATCH($W143,$A$89:$A$169,0),MATCH(AC$89,$A$89:$U$89,0))=INDEX(FIRE0104_working!$A$3:$Z$102,MATCH($W143,FIRE0104_working!$A$3:$A$102,0),MATCH('QA checks'!AC$89,FIRE0104_working!$A$3:$Z$3,0)),TRUE,"Error")</f>
        <v>#N/A</v>
      </c>
      <c r="AD143" s="18" t="e">
        <f>IF(INDEX($A$89:$U$169,MATCH($W143,$A$89:$A$169,0),MATCH(AD$89,$A$89:$U$89,0))=INDEX(FIRE0104_working!$A$3:$Z$102,MATCH($W143,FIRE0104_working!$A$3:$A$102,0),MATCH('QA checks'!AD$89,FIRE0104_working!$A$3:$Z$3,0)),TRUE,"Error")</f>
        <v>#N/A</v>
      </c>
      <c r="AE143" s="18" t="e">
        <f>IF(INDEX($A$89:$U$169,MATCH($W143,$A$89:$A$169,0),MATCH(AE$89,$A$89:$U$89,0))=INDEX(FIRE0104_working!$A$3:$Z$102,MATCH($W143,FIRE0104_working!$A$3:$A$102,0),MATCH('QA checks'!AE$89,FIRE0104_working!$A$3:$Z$3,0)),TRUE,"Error")</f>
        <v>#N/A</v>
      </c>
      <c r="AF143" s="18" t="e">
        <f>IF(INDEX($A$89:$U$169,MATCH($W143,$A$89:$A$169,0),MATCH(AF$89,$A$89:$U$89,0))=INDEX(FIRE0104_working!$A$3:$Z$102,MATCH($W143,FIRE0104_working!$A$3:$A$102,0),MATCH('QA checks'!AF$89,FIRE0104_working!$A$3:$Z$3,0)),TRUE,"Error")</f>
        <v>#N/A</v>
      </c>
      <c r="AG143" s="18" t="e">
        <f>IF(INDEX($A$89:$U$169,MATCH($W143,$A$89:$A$169,0),MATCH(AG$89,$A$89:$U$89,0))=INDEX(FIRE0104_working!$A$3:$Z$102,MATCH($W143,FIRE0104_working!$A$3:$A$102,0),MATCH('QA checks'!AG$89,FIRE0104_working!$A$3:$Z$3,0)),TRUE,"Error")</f>
        <v>#N/A</v>
      </c>
      <c r="AH143" s="18" t="e">
        <f>IF(INDEX($A$89:$U$169,MATCH($W143,$A$89:$A$169,0),MATCH(AH$89,$A$89:$U$89,0))=INDEX(FIRE0104_working!$A$3:$Z$102,MATCH($W143,FIRE0104_working!$A$3:$A$102,0),MATCH('QA checks'!AH$89,FIRE0104_working!$A$3:$Z$3,0)),TRUE,"Error")</f>
        <v>#N/A</v>
      </c>
      <c r="AI143" s="18" t="e">
        <f>IF(INDEX($A$89:$U$169,MATCH($W143,$A$89:$A$169,0),MATCH(AI$89,$A$89:$U$89,0))=INDEX(FIRE0104_working!$A$3:$Z$102,MATCH($W143,FIRE0104_working!$A$3:$A$102,0),MATCH('QA checks'!AI$89,FIRE0104_working!$A$3:$Z$3,0)),TRUE,"Error")</f>
        <v>#N/A</v>
      </c>
      <c r="AJ143" s="18" t="e">
        <f>IF(INDEX($A$89:$U$169,MATCH($W143,$A$89:$A$169,0),MATCH(AJ$89,$A$89:$U$89,0))=INDEX(FIRE0104_working!$A$3:$Z$102,MATCH($W143,FIRE0104_working!$A$3:$A$102,0),MATCH('QA checks'!AJ$89,FIRE0104_working!$A$3:$Z$3,0)),TRUE,"Error")</f>
        <v>#N/A</v>
      </c>
      <c r="AK143" s="18" t="e">
        <f>IF(INDEX($A$89:$U$169,MATCH($W143,$A$89:$A$169,0),MATCH(AK$89,$A$89:$U$89,0))=INDEX(FIRE0104_working!$A$3:$Z$102,MATCH($W143,FIRE0104_working!$A$3:$A$102,0),MATCH('QA checks'!AK$89,FIRE0104_working!$A$3:$Z$3,0)),TRUE,"Error")</f>
        <v>#N/A</v>
      </c>
      <c r="AL143" s="18" t="e">
        <f>IF(INDEX($A$89:$U$169,MATCH($W143,$A$89:$A$169,0),MATCH(AL$89,$A$89:$U$89,0))=INDEX(FIRE0104_working!$A$3:$Z$102,MATCH($W143,FIRE0104_working!$A$3:$A$102,0),MATCH('QA checks'!AL$89,FIRE0104_working!$A$3:$Z$3,0)),TRUE,"Error")</f>
        <v>#N/A</v>
      </c>
      <c r="AM143" s="18" t="e">
        <f>IF(INDEX($A$89:$U$169,MATCH($W143,$A$89:$A$169,0),MATCH(AM$89,$A$89:$U$89,0))=INDEX(FIRE0104_working!$A$3:$Z$102,MATCH($W143,FIRE0104_working!$A$3:$A$102,0),MATCH('QA checks'!AM$89,FIRE0104_working!$A$3:$Z$3,0)),TRUE,"Error")</f>
        <v>#N/A</v>
      </c>
      <c r="AN143" s="18" t="e">
        <f>IF(INDEX($A$89:$U$169,MATCH($W143,$A$89:$A$169,0),MATCH(AN$89,$A$89:$U$89,0))=INDEX(FIRE0104_working!$A$3:$Z$102,MATCH($W143,FIRE0104_working!$A$3:$A$102,0),MATCH('QA checks'!AN$89,FIRE0104_working!$A$3:$Z$3,0)),TRUE,"Error")</f>
        <v>#N/A</v>
      </c>
      <c r="AO143" s="18" t="e">
        <f>IF(INDEX($A$89:$U$169,MATCH($W143,$A$89:$A$169,0),MATCH(AO$89,$A$89:$U$89,0))=INDEX(FIRE0104_working!$A$3:$Z$102,MATCH($W143,FIRE0104_working!$A$3:$A$102,0),MATCH('QA checks'!AO$89,FIRE0104_working!$A$3:$Z$3,0)),TRUE,"Error")</f>
        <v>#N/A</v>
      </c>
      <c r="AP143" s="18" t="e">
        <f>IF(INDEX($A$89:$U$169,MATCH($W143,$A$89:$A$169,0),MATCH(AP$89,$A$89:$U$89,0))=INDEX(FIRE0104_working!$A$3:$Z$102,MATCH($W143,FIRE0104_working!$A$3:$A$102,0),MATCH('QA checks'!AP$89,FIRE0104_working!$A$3:$Z$3,0)),TRUE,"Error")</f>
        <v>#N/A</v>
      </c>
      <c r="AQ143" s="18" t="e">
        <f>IF(INDEX($A$89:$U$169,MATCH($W143,$A$89:$A$169,0),MATCH(AQ$89,$A$89:$U$89,0))=INDEX(FIRE0104_working!$A$3:$Z$102,MATCH($W143,FIRE0104_working!$A$3:$A$102,0),MATCH('QA checks'!AQ$89,FIRE0104_working!$A$3:$Z$3,0)),TRUE,"Error")</f>
        <v>#N/A</v>
      </c>
      <c r="AR143" s="18" t="e">
        <f>IF(INDEX($A$89:$U$169,MATCH($W143,$A$89:$A$169,0),MATCH(AR$89,$A$89:$U$89,0))=INDEX(FIRE0104_working!$A$3:$Z$102,MATCH($W143,FIRE0104_working!$A$3:$A$102,0),MATCH('QA checks'!AR$89,FIRE0104_working!$A$3:$Z$3,0)),TRUE,"Error")</f>
        <v>#N/A</v>
      </c>
    </row>
    <row r="144" spans="1:44" x14ac:dyDescent="0.2">
      <c r="A144" s="105">
        <f t="shared" ref="A144:U144" si="55">A62</f>
        <v>0</v>
      </c>
      <c r="B144" s="105">
        <f t="shared" si="55"/>
        <v>0</v>
      </c>
      <c r="C144" s="105">
        <f t="shared" si="55"/>
        <v>0</v>
      </c>
      <c r="D144" s="105">
        <f t="shared" si="55"/>
        <v>0</v>
      </c>
      <c r="E144" s="105">
        <f t="shared" si="55"/>
        <v>0</v>
      </c>
      <c r="F144" s="105">
        <f t="shared" si="55"/>
        <v>0</v>
      </c>
      <c r="G144" s="105">
        <f t="shared" si="55"/>
        <v>0</v>
      </c>
      <c r="H144" s="105">
        <f t="shared" si="55"/>
        <v>0</v>
      </c>
      <c r="I144" s="105">
        <f t="shared" si="55"/>
        <v>0</v>
      </c>
      <c r="J144" s="105">
        <f t="shared" si="55"/>
        <v>0</v>
      </c>
      <c r="K144" s="105">
        <f t="shared" si="55"/>
        <v>0</v>
      </c>
      <c r="L144" s="105">
        <f t="shared" si="55"/>
        <v>0</v>
      </c>
      <c r="M144" s="105">
        <f t="shared" si="55"/>
        <v>0</v>
      </c>
      <c r="N144" s="105">
        <f t="shared" si="55"/>
        <v>0</v>
      </c>
      <c r="O144" s="105">
        <f t="shared" si="55"/>
        <v>0</v>
      </c>
      <c r="P144" s="105">
        <f t="shared" si="55"/>
        <v>0</v>
      </c>
      <c r="Q144" s="105">
        <f t="shared" si="55"/>
        <v>0</v>
      </c>
      <c r="R144" s="105">
        <f t="shared" si="55"/>
        <v>0</v>
      </c>
      <c r="S144" s="105">
        <f t="shared" si="55"/>
        <v>0</v>
      </c>
      <c r="T144" s="105">
        <f t="shared" si="55"/>
        <v>0</v>
      </c>
      <c r="U144" s="105">
        <f t="shared" si="55"/>
        <v>0</v>
      </c>
      <c r="W144" s="18">
        <v>91</v>
      </c>
      <c r="X144" s="18" t="str">
        <f>VLOOKUP($W144,Data!$D:$G,2,FALSE)</f>
        <v>Storm</v>
      </c>
      <c r="Y144" s="18" t="e">
        <f>IF(INDEX($A$89:$U$169,MATCH($W144,$A$89:$A$169,0),MATCH(Y$89,$A$89:$U$89,0))=INDEX(FIRE0104_working!$A$3:$Z$102,MATCH($W144,FIRE0104_working!$A$3:$A$102,0),MATCH('QA checks'!Y$89,FIRE0104_working!$A$3:$Z$3,0)),TRUE,"Error")</f>
        <v>#N/A</v>
      </c>
      <c r="Z144" s="18" t="e">
        <f>IF(INDEX($A$89:$U$169,MATCH($W144,$A$89:$A$169,0),MATCH(Z$89,$A$89:$U$89,0))=INDEX(FIRE0104_working!$A$3:$Z$102,MATCH($W144,FIRE0104_working!$A$3:$A$102,0),MATCH('QA checks'!Z$89,FIRE0104_working!$A$3:$Z$3,0)),TRUE,"Error")</f>
        <v>#N/A</v>
      </c>
      <c r="AA144" s="18" t="e">
        <f>IF(INDEX($A$89:$U$169,MATCH($W144,$A$89:$A$169,0),MATCH(AA$89,$A$89:$U$89,0))=INDEX(FIRE0104_working!$A$3:$Z$102,MATCH($W144,FIRE0104_working!$A$3:$A$102,0),MATCH('QA checks'!AA$89,FIRE0104_working!$A$3:$Z$3,0)),TRUE,"Error")</f>
        <v>#N/A</v>
      </c>
      <c r="AB144" s="18" t="e">
        <f>IF(INDEX($A$89:$U$169,MATCH($W144,$A$89:$A$169,0),MATCH(AB$89,$A$89:$U$89,0))=INDEX(FIRE0104_working!$A$3:$Z$102,MATCH($W144,FIRE0104_working!$A$3:$A$102,0),MATCH('QA checks'!AB$89,FIRE0104_working!$A$3:$Z$3,0)),TRUE,"Error")</f>
        <v>#N/A</v>
      </c>
      <c r="AC144" s="18" t="e">
        <f>IF(INDEX($A$89:$U$169,MATCH($W144,$A$89:$A$169,0),MATCH(AC$89,$A$89:$U$89,0))=INDEX(FIRE0104_working!$A$3:$Z$102,MATCH($W144,FIRE0104_working!$A$3:$A$102,0),MATCH('QA checks'!AC$89,FIRE0104_working!$A$3:$Z$3,0)),TRUE,"Error")</f>
        <v>#N/A</v>
      </c>
      <c r="AD144" s="18" t="e">
        <f>IF(INDEX($A$89:$U$169,MATCH($W144,$A$89:$A$169,0),MATCH(AD$89,$A$89:$U$89,0))=INDEX(FIRE0104_working!$A$3:$Z$102,MATCH($W144,FIRE0104_working!$A$3:$A$102,0),MATCH('QA checks'!AD$89,FIRE0104_working!$A$3:$Z$3,0)),TRUE,"Error")</f>
        <v>#N/A</v>
      </c>
      <c r="AE144" s="18" t="e">
        <f>IF(INDEX($A$89:$U$169,MATCH($W144,$A$89:$A$169,0),MATCH(AE$89,$A$89:$U$89,0))=INDEX(FIRE0104_working!$A$3:$Z$102,MATCH($W144,FIRE0104_working!$A$3:$A$102,0),MATCH('QA checks'!AE$89,FIRE0104_working!$A$3:$Z$3,0)),TRUE,"Error")</f>
        <v>#N/A</v>
      </c>
      <c r="AF144" s="18" t="e">
        <f>IF(INDEX($A$89:$U$169,MATCH($W144,$A$89:$A$169,0),MATCH(AF$89,$A$89:$U$89,0))=INDEX(FIRE0104_working!$A$3:$Z$102,MATCH($W144,FIRE0104_working!$A$3:$A$102,0),MATCH('QA checks'!AF$89,FIRE0104_working!$A$3:$Z$3,0)),TRUE,"Error")</f>
        <v>#N/A</v>
      </c>
      <c r="AG144" s="18" t="e">
        <f>IF(INDEX($A$89:$U$169,MATCH($W144,$A$89:$A$169,0),MATCH(AG$89,$A$89:$U$89,0))=INDEX(FIRE0104_working!$A$3:$Z$102,MATCH($W144,FIRE0104_working!$A$3:$A$102,0),MATCH('QA checks'!AG$89,FIRE0104_working!$A$3:$Z$3,0)),TRUE,"Error")</f>
        <v>#N/A</v>
      </c>
      <c r="AH144" s="18" t="e">
        <f>IF(INDEX($A$89:$U$169,MATCH($W144,$A$89:$A$169,0),MATCH(AH$89,$A$89:$U$89,0))=INDEX(FIRE0104_working!$A$3:$Z$102,MATCH($W144,FIRE0104_working!$A$3:$A$102,0),MATCH('QA checks'!AH$89,FIRE0104_working!$A$3:$Z$3,0)),TRUE,"Error")</f>
        <v>#N/A</v>
      </c>
      <c r="AI144" s="18" t="e">
        <f>IF(INDEX($A$89:$U$169,MATCH($W144,$A$89:$A$169,0),MATCH(AI$89,$A$89:$U$89,0))=INDEX(FIRE0104_working!$A$3:$Z$102,MATCH($W144,FIRE0104_working!$A$3:$A$102,0),MATCH('QA checks'!AI$89,FIRE0104_working!$A$3:$Z$3,0)),TRUE,"Error")</f>
        <v>#N/A</v>
      </c>
      <c r="AJ144" s="18" t="e">
        <f>IF(INDEX($A$89:$U$169,MATCH($W144,$A$89:$A$169,0),MATCH(AJ$89,$A$89:$U$89,0))=INDEX(FIRE0104_working!$A$3:$Z$102,MATCH($W144,FIRE0104_working!$A$3:$A$102,0),MATCH('QA checks'!AJ$89,FIRE0104_working!$A$3:$Z$3,0)),TRUE,"Error")</f>
        <v>#N/A</v>
      </c>
      <c r="AK144" s="18" t="e">
        <f>IF(INDEX($A$89:$U$169,MATCH($W144,$A$89:$A$169,0),MATCH(AK$89,$A$89:$U$89,0))=INDEX(FIRE0104_working!$A$3:$Z$102,MATCH($W144,FIRE0104_working!$A$3:$A$102,0),MATCH('QA checks'!AK$89,FIRE0104_working!$A$3:$Z$3,0)),TRUE,"Error")</f>
        <v>#N/A</v>
      </c>
      <c r="AL144" s="18" t="e">
        <f>IF(INDEX($A$89:$U$169,MATCH($W144,$A$89:$A$169,0),MATCH(AL$89,$A$89:$U$89,0))=INDEX(FIRE0104_working!$A$3:$Z$102,MATCH($W144,FIRE0104_working!$A$3:$A$102,0),MATCH('QA checks'!AL$89,FIRE0104_working!$A$3:$Z$3,0)),TRUE,"Error")</f>
        <v>#N/A</v>
      </c>
      <c r="AM144" s="18" t="e">
        <f>IF(INDEX($A$89:$U$169,MATCH($W144,$A$89:$A$169,0),MATCH(AM$89,$A$89:$U$89,0))=INDEX(FIRE0104_working!$A$3:$Z$102,MATCH($W144,FIRE0104_working!$A$3:$A$102,0),MATCH('QA checks'!AM$89,FIRE0104_working!$A$3:$Z$3,0)),TRUE,"Error")</f>
        <v>#N/A</v>
      </c>
      <c r="AN144" s="18" t="e">
        <f>IF(INDEX($A$89:$U$169,MATCH($W144,$A$89:$A$169,0),MATCH(AN$89,$A$89:$U$89,0))=INDEX(FIRE0104_working!$A$3:$Z$102,MATCH($W144,FIRE0104_working!$A$3:$A$102,0),MATCH('QA checks'!AN$89,FIRE0104_working!$A$3:$Z$3,0)),TRUE,"Error")</f>
        <v>#N/A</v>
      </c>
      <c r="AO144" s="18" t="e">
        <f>IF(INDEX($A$89:$U$169,MATCH($W144,$A$89:$A$169,0),MATCH(AO$89,$A$89:$U$89,0))=INDEX(FIRE0104_working!$A$3:$Z$102,MATCH($W144,FIRE0104_working!$A$3:$A$102,0),MATCH('QA checks'!AO$89,FIRE0104_working!$A$3:$Z$3,0)),TRUE,"Error")</f>
        <v>#N/A</v>
      </c>
      <c r="AP144" s="18" t="e">
        <f>IF(INDEX($A$89:$U$169,MATCH($W144,$A$89:$A$169,0),MATCH(AP$89,$A$89:$U$89,0))=INDEX(FIRE0104_working!$A$3:$Z$102,MATCH($W144,FIRE0104_working!$A$3:$A$102,0),MATCH('QA checks'!AP$89,FIRE0104_working!$A$3:$Z$3,0)),TRUE,"Error")</f>
        <v>#N/A</v>
      </c>
      <c r="AQ144" s="18" t="e">
        <f>IF(INDEX($A$89:$U$169,MATCH($W144,$A$89:$A$169,0),MATCH(AQ$89,$A$89:$U$89,0))=INDEX(FIRE0104_working!$A$3:$Z$102,MATCH($W144,FIRE0104_working!$A$3:$A$102,0),MATCH('QA checks'!AQ$89,FIRE0104_working!$A$3:$Z$3,0)),TRUE,"Error")</f>
        <v>#N/A</v>
      </c>
      <c r="AR144" s="18" t="e">
        <f>IF(INDEX($A$89:$U$169,MATCH($W144,$A$89:$A$169,0),MATCH(AR$89,$A$89:$U$89,0))=INDEX(FIRE0104_working!$A$3:$Z$102,MATCH($W144,FIRE0104_working!$A$3:$A$102,0),MATCH('QA checks'!AR$89,FIRE0104_working!$A$3:$Z$3,0)),TRUE,"Error")</f>
        <v>#N/A</v>
      </c>
    </row>
    <row r="145" spans="1:44" x14ac:dyDescent="0.2">
      <c r="A145" s="105">
        <f t="shared" ref="A145:U145" si="56">A63</f>
        <v>0</v>
      </c>
      <c r="B145" s="105">
        <f t="shared" si="56"/>
        <v>0</v>
      </c>
      <c r="C145" s="105">
        <f t="shared" si="56"/>
        <v>0</v>
      </c>
      <c r="D145" s="105">
        <f t="shared" si="56"/>
        <v>0</v>
      </c>
      <c r="E145" s="105">
        <f t="shared" si="56"/>
        <v>0</v>
      </c>
      <c r="F145" s="105">
        <f t="shared" si="56"/>
        <v>0</v>
      </c>
      <c r="G145" s="105">
        <f t="shared" si="56"/>
        <v>0</v>
      </c>
      <c r="H145" s="105">
        <f t="shared" si="56"/>
        <v>0</v>
      </c>
      <c r="I145" s="105">
        <f t="shared" si="56"/>
        <v>0</v>
      </c>
      <c r="J145" s="105">
        <f t="shared" si="56"/>
        <v>0</v>
      </c>
      <c r="K145" s="105">
        <f t="shared" si="56"/>
        <v>0</v>
      </c>
      <c r="L145" s="105">
        <f t="shared" si="56"/>
        <v>0</v>
      </c>
      <c r="M145" s="105">
        <f t="shared" si="56"/>
        <v>0</v>
      </c>
      <c r="N145" s="105">
        <f t="shared" si="56"/>
        <v>0</v>
      </c>
      <c r="O145" s="105">
        <f t="shared" si="56"/>
        <v>0</v>
      </c>
      <c r="P145" s="105">
        <f t="shared" si="56"/>
        <v>0</v>
      </c>
      <c r="Q145" s="105">
        <f t="shared" si="56"/>
        <v>0</v>
      </c>
      <c r="R145" s="105">
        <f t="shared" si="56"/>
        <v>0</v>
      </c>
      <c r="S145" s="105">
        <f t="shared" si="56"/>
        <v>0</v>
      </c>
      <c r="T145" s="105">
        <f t="shared" si="56"/>
        <v>0</v>
      </c>
      <c r="U145" s="105">
        <f t="shared" si="56"/>
        <v>0</v>
      </c>
      <c r="W145" s="18">
        <v>92</v>
      </c>
      <c r="X145" s="18" t="str">
        <f>VLOOKUP($W145,Data!$D:$G,2,FALSE)</f>
        <v>Water supplies - sprinklers only</v>
      </c>
      <c r="Y145" s="18" t="e">
        <f>IF(INDEX($A$89:$U$169,MATCH($W145,$A$89:$A$169,0),MATCH(Y$89,$A$89:$U$89,0))=INDEX(FIRE0104_working!$A$3:$Z$102,MATCH($W145,FIRE0104_working!$A$3:$A$102,0),MATCH('QA checks'!Y$89,FIRE0104_working!$A$3:$Z$3,0)),TRUE,"Error")</f>
        <v>#N/A</v>
      </c>
      <c r="Z145" s="18" t="e">
        <f>IF(INDEX($A$89:$U$169,MATCH($W145,$A$89:$A$169,0),MATCH(Z$89,$A$89:$U$89,0))=INDEX(FIRE0104_working!$A$3:$Z$102,MATCH($W145,FIRE0104_working!$A$3:$A$102,0),MATCH('QA checks'!Z$89,FIRE0104_working!$A$3:$Z$3,0)),TRUE,"Error")</f>
        <v>#N/A</v>
      </c>
      <c r="AA145" s="18" t="e">
        <f>IF(INDEX($A$89:$U$169,MATCH($W145,$A$89:$A$169,0),MATCH(AA$89,$A$89:$U$89,0))=INDEX(FIRE0104_working!$A$3:$Z$102,MATCH($W145,FIRE0104_working!$A$3:$A$102,0),MATCH('QA checks'!AA$89,FIRE0104_working!$A$3:$Z$3,0)),TRUE,"Error")</f>
        <v>#N/A</v>
      </c>
      <c r="AB145" s="18" t="e">
        <f>IF(INDEX($A$89:$U$169,MATCH($W145,$A$89:$A$169,0),MATCH(AB$89,$A$89:$U$89,0))=INDEX(FIRE0104_working!$A$3:$Z$102,MATCH($W145,FIRE0104_working!$A$3:$A$102,0),MATCH('QA checks'!AB$89,FIRE0104_working!$A$3:$Z$3,0)),TRUE,"Error")</f>
        <v>#N/A</v>
      </c>
      <c r="AC145" s="18" t="e">
        <f>IF(INDEX($A$89:$U$169,MATCH($W145,$A$89:$A$169,0),MATCH(AC$89,$A$89:$U$89,0))=INDEX(FIRE0104_working!$A$3:$Z$102,MATCH($W145,FIRE0104_working!$A$3:$A$102,0),MATCH('QA checks'!AC$89,FIRE0104_working!$A$3:$Z$3,0)),TRUE,"Error")</f>
        <v>#N/A</v>
      </c>
      <c r="AD145" s="18" t="e">
        <f>IF(INDEX($A$89:$U$169,MATCH($W145,$A$89:$A$169,0),MATCH(AD$89,$A$89:$U$89,0))=INDEX(FIRE0104_working!$A$3:$Z$102,MATCH($W145,FIRE0104_working!$A$3:$A$102,0),MATCH('QA checks'!AD$89,FIRE0104_working!$A$3:$Z$3,0)),TRUE,"Error")</f>
        <v>#N/A</v>
      </c>
      <c r="AE145" s="18" t="e">
        <f>IF(INDEX($A$89:$U$169,MATCH($W145,$A$89:$A$169,0),MATCH(AE$89,$A$89:$U$89,0))=INDEX(FIRE0104_working!$A$3:$Z$102,MATCH($W145,FIRE0104_working!$A$3:$A$102,0),MATCH('QA checks'!AE$89,FIRE0104_working!$A$3:$Z$3,0)),TRUE,"Error")</f>
        <v>#N/A</v>
      </c>
      <c r="AF145" s="18" t="e">
        <f>IF(INDEX($A$89:$U$169,MATCH($W145,$A$89:$A$169,0),MATCH(AF$89,$A$89:$U$89,0))=INDEX(FIRE0104_working!$A$3:$Z$102,MATCH($W145,FIRE0104_working!$A$3:$A$102,0),MATCH('QA checks'!AF$89,FIRE0104_working!$A$3:$Z$3,0)),TRUE,"Error")</f>
        <v>#N/A</v>
      </c>
      <c r="AG145" s="18" t="e">
        <f>IF(INDEX($A$89:$U$169,MATCH($W145,$A$89:$A$169,0),MATCH(AG$89,$A$89:$U$89,0))=INDEX(FIRE0104_working!$A$3:$Z$102,MATCH($W145,FIRE0104_working!$A$3:$A$102,0),MATCH('QA checks'!AG$89,FIRE0104_working!$A$3:$Z$3,0)),TRUE,"Error")</f>
        <v>#N/A</v>
      </c>
      <c r="AH145" s="18" t="e">
        <f>IF(INDEX($A$89:$U$169,MATCH($W145,$A$89:$A$169,0),MATCH(AH$89,$A$89:$U$89,0))=INDEX(FIRE0104_working!$A$3:$Z$102,MATCH($W145,FIRE0104_working!$A$3:$A$102,0),MATCH('QA checks'!AH$89,FIRE0104_working!$A$3:$Z$3,0)),TRUE,"Error")</f>
        <v>#N/A</v>
      </c>
      <c r="AI145" s="18" t="e">
        <f>IF(INDEX($A$89:$U$169,MATCH($W145,$A$89:$A$169,0),MATCH(AI$89,$A$89:$U$89,0))=INDEX(FIRE0104_working!$A$3:$Z$102,MATCH($W145,FIRE0104_working!$A$3:$A$102,0),MATCH('QA checks'!AI$89,FIRE0104_working!$A$3:$Z$3,0)),TRUE,"Error")</f>
        <v>#N/A</v>
      </c>
      <c r="AJ145" s="18" t="e">
        <f>IF(INDEX($A$89:$U$169,MATCH($W145,$A$89:$A$169,0),MATCH(AJ$89,$A$89:$U$89,0))=INDEX(FIRE0104_working!$A$3:$Z$102,MATCH($W145,FIRE0104_working!$A$3:$A$102,0),MATCH('QA checks'!AJ$89,FIRE0104_working!$A$3:$Z$3,0)),TRUE,"Error")</f>
        <v>#N/A</v>
      </c>
      <c r="AK145" s="18" t="e">
        <f>IF(INDEX($A$89:$U$169,MATCH($W145,$A$89:$A$169,0),MATCH(AK$89,$A$89:$U$89,0))=INDEX(FIRE0104_working!$A$3:$Z$102,MATCH($W145,FIRE0104_working!$A$3:$A$102,0),MATCH('QA checks'!AK$89,FIRE0104_working!$A$3:$Z$3,0)),TRUE,"Error")</f>
        <v>#N/A</v>
      </c>
      <c r="AL145" s="18" t="e">
        <f>IF(INDEX($A$89:$U$169,MATCH($W145,$A$89:$A$169,0),MATCH(AL$89,$A$89:$U$89,0))=INDEX(FIRE0104_working!$A$3:$Z$102,MATCH($W145,FIRE0104_working!$A$3:$A$102,0),MATCH('QA checks'!AL$89,FIRE0104_working!$A$3:$Z$3,0)),TRUE,"Error")</f>
        <v>#N/A</v>
      </c>
      <c r="AM145" s="18" t="e">
        <f>IF(INDEX($A$89:$U$169,MATCH($W145,$A$89:$A$169,0),MATCH(AM$89,$A$89:$U$89,0))=INDEX(FIRE0104_working!$A$3:$Z$102,MATCH($W145,FIRE0104_working!$A$3:$A$102,0),MATCH('QA checks'!AM$89,FIRE0104_working!$A$3:$Z$3,0)),TRUE,"Error")</f>
        <v>#N/A</v>
      </c>
      <c r="AN145" s="18" t="e">
        <f>IF(INDEX($A$89:$U$169,MATCH($W145,$A$89:$A$169,0),MATCH(AN$89,$A$89:$U$89,0))=INDEX(FIRE0104_working!$A$3:$Z$102,MATCH($W145,FIRE0104_working!$A$3:$A$102,0),MATCH('QA checks'!AN$89,FIRE0104_working!$A$3:$Z$3,0)),TRUE,"Error")</f>
        <v>#N/A</v>
      </c>
      <c r="AO145" s="18" t="e">
        <f>IF(INDEX($A$89:$U$169,MATCH($W145,$A$89:$A$169,0),MATCH(AO$89,$A$89:$U$89,0))=INDEX(FIRE0104_working!$A$3:$Z$102,MATCH($W145,FIRE0104_working!$A$3:$A$102,0),MATCH('QA checks'!AO$89,FIRE0104_working!$A$3:$Z$3,0)),TRUE,"Error")</f>
        <v>#N/A</v>
      </c>
      <c r="AP145" s="18" t="e">
        <f>IF(INDEX($A$89:$U$169,MATCH($W145,$A$89:$A$169,0),MATCH(AP$89,$A$89:$U$89,0))=INDEX(FIRE0104_working!$A$3:$Z$102,MATCH($W145,FIRE0104_working!$A$3:$A$102,0),MATCH('QA checks'!AP$89,FIRE0104_working!$A$3:$Z$3,0)),TRUE,"Error")</f>
        <v>#N/A</v>
      </c>
      <c r="AQ145" s="18" t="e">
        <f>IF(INDEX($A$89:$U$169,MATCH($W145,$A$89:$A$169,0),MATCH(AQ$89,$A$89:$U$89,0))=INDEX(FIRE0104_working!$A$3:$Z$102,MATCH($W145,FIRE0104_working!$A$3:$A$102,0),MATCH('QA checks'!AQ$89,FIRE0104_working!$A$3:$Z$3,0)),TRUE,"Error")</f>
        <v>#N/A</v>
      </c>
      <c r="AR145" s="18" t="e">
        <f>IF(INDEX($A$89:$U$169,MATCH($W145,$A$89:$A$169,0),MATCH(AR$89,$A$89:$U$89,0))=INDEX(FIRE0104_working!$A$3:$Z$102,MATCH($W145,FIRE0104_working!$A$3:$A$102,0),MATCH('QA checks'!AR$89,FIRE0104_working!$A$3:$Z$3,0)),TRUE,"Error")</f>
        <v>#N/A</v>
      </c>
    </row>
    <row r="146" spans="1:44" x14ac:dyDescent="0.2">
      <c r="A146" s="105">
        <f t="shared" ref="A146:U146" si="57">A64</f>
        <v>0</v>
      </c>
      <c r="B146" s="105">
        <f t="shared" si="57"/>
        <v>0</v>
      </c>
      <c r="C146" s="105">
        <f t="shared" si="57"/>
        <v>0</v>
      </c>
      <c r="D146" s="105">
        <f t="shared" si="57"/>
        <v>0</v>
      </c>
      <c r="E146" s="105">
        <f t="shared" si="57"/>
        <v>0</v>
      </c>
      <c r="F146" s="105">
        <f t="shared" si="57"/>
        <v>0</v>
      </c>
      <c r="G146" s="105">
        <f t="shared" si="57"/>
        <v>0</v>
      </c>
      <c r="H146" s="105">
        <f t="shared" si="57"/>
        <v>0</v>
      </c>
      <c r="I146" s="105">
        <f t="shared" si="57"/>
        <v>0</v>
      </c>
      <c r="J146" s="105">
        <f t="shared" si="57"/>
        <v>0</v>
      </c>
      <c r="K146" s="105">
        <f t="shared" si="57"/>
        <v>0</v>
      </c>
      <c r="L146" s="105">
        <f t="shared" si="57"/>
        <v>0</v>
      </c>
      <c r="M146" s="105">
        <f t="shared" si="57"/>
        <v>0</v>
      </c>
      <c r="N146" s="105">
        <f t="shared" si="57"/>
        <v>0</v>
      </c>
      <c r="O146" s="105">
        <f t="shared" si="57"/>
        <v>0</v>
      </c>
      <c r="P146" s="105">
        <f t="shared" si="57"/>
        <v>0</v>
      </c>
      <c r="Q146" s="105">
        <f t="shared" si="57"/>
        <v>0</v>
      </c>
      <c r="R146" s="105">
        <f t="shared" si="57"/>
        <v>0</v>
      </c>
      <c r="S146" s="105">
        <f t="shared" si="57"/>
        <v>0</v>
      </c>
      <c r="T146" s="105">
        <f t="shared" si="57"/>
        <v>0</v>
      </c>
      <c r="U146" s="105">
        <f t="shared" si="57"/>
        <v>0</v>
      </c>
      <c r="W146" s="18">
        <v>93</v>
      </c>
      <c r="X146" s="18" t="str">
        <f>VLOOKUP($W146,Data!$D:$G,2,FALSE)</f>
        <v>Bonfire</v>
      </c>
      <c r="AA146" s="18" t="e">
        <f>IF(INDEX($A$89:$U$169,MATCH($W146,$A$89:$A$169,0),MATCH(AA$89,$A$89:$U$89,0))=INDEX(FIRE0104_working!$A$3:$Z$102,MATCH($W146,FIRE0104_working!$A$3:$A$102,0),MATCH('QA checks'!AA$89,FIRE0104_working!$A$3:$Z$3,0)),TRUE,"Error")</f>
        <v>#N/A</v>
      </c>
      <c r="AB146" s="18" t="e">
        <f>IF(INDEX($A$89:$U$169,MATCH($W146,$A$89:$A$169,0),MATCH(AB$89,$A$89:$U$89,0))=INDEX(FIRE0104_working!$A$3:$Z$102,MATCH($W146,FIRE0104_working!$A$3:$A$102,0),MATCH('QA checks'!AB$89,FIRE0104_working!$A$3:$Z$3,0)),TRUE,"Error")</f>
        <v>#N/A</v>
      </c>
      <c r="AC146" s="18" t="e">
        <f>IF(INDEX($A$89:$U$169,MATCH($W146,$A$89:$A$169,0),MATCH(AC$89,$A$89:$U$89,0))=INDEX(FIRE0104_working!$A$3:$Z$102,MATCH($W146,FIRE0104_working!$A$3:$A$102,0),MATCH('QA checks'!AC$89,FIRE0104_working!$A$3:$Z$3,0)),TRUE,"Error")</f>
        <v>#N/A</v>
      </c>
      <c r="AD146" s="18" t="e">
        <f>IF(INDEX($A$89:$U$169,MATCH($W146,$A$89:$A$169,0),MATCH(AD$89,$A$89:$U$89,0))=INDEX(FIRE0104_working!$A$3:$Z$102,MATCH($W146,FIRE0104_working!$A$3:$A$102,0),MATCH('QA checks'!AD$89,FIRE0104_working!$A$3:$Z$3,0)),TRUE,"Error")</f>
        <v>#N/A</v>
      </c>
      <c r="AE146" s="18" t="e">
        <f>IF(INDEX($A$89:$U$169,MATCH($W146,$A$89:$A$169,0),MATCH(AE$89,$A$89:$U$89,0))=INDEX(FIRE0104_working!$A$3:$Z$102,MATCH($W146,FIRE0104_working!$A$3:$A$102,0),MATCH('QA checks'!AE$89,FIRE0104_working!$A$3:$Z$3,0)),TRUE,"Error")</f>
        <v>#N/A</v>
      </c>
      <c r="AF146" s="18" t="e">
        <f>IF(INDEX($A$89:$U$169,MATCH($W146,$A$89:$A$169,0),MATCH(AF$89,$A$89:$U$89,0))=INDEX(FIRE0104_working!$A$3:$Z$102,MATCH($W146,FIRE0104_working!$A$3:$A$102,0),MATCH('QA checks'!AF$89,FIRE0104_working!$A$3:$Z$3,0)),TRUE,"Error")</f>
        <v>#N/A</v>
      </c>
      <c r="AG146" s="18" t="e">
        <f>IF(INDEX($A$89:$U$169,MATCH($W146,$A$89:$A$169,0),MATCH(AG$89,$A$89:$U$89,0))=INDEX(FIRE0104_working!$A$3:$Z$102,MATCH($W146,FIRE0104_working!$A$3:$A$102,0),MATCH('QA checks'!AG$89,FIRE0104_working!$A$3:$Z$3,0)),TRUE,"Error")</f>
        <v>#N/A</v>
      </c>
      <c r="AH146" s="18" t="e">
        <f>IF(INDEX($A$89:$U$169,MATCH($W146,$A$89:$A$169,0),MATCH(AH$89,$A$89:$U$89,0))=INDEX(FIRE0104_working!$A$3:$Z$102,MATCH($W146,FIRE0104_working!$A$3:$A$102,0),MATCH('QA checks'!AH$89,FIRE0104_working!$A$3:$Z$3,0)),TRUE,"Error")</f>
        <v>#N/A</v>
      </c>
      <c r="AI146" s="18" t="e">
        <f>IF(INDEX($A$89:$U$169,MATCH($W146,$A$89:$A$169,0),MATCH(AI$89,$A$89:$U$89,0))=INDEX(FIRE0104_working!$A$3:$Z$102,MATCH($W146,FIRE0104_working!$A$3:$A$102,0),MATCH('QA checks'!AI$89,FIRE0104_working!$A$3:$Z$3,0)),TRUE,"Error")</f>
        <v>#N/A</v>
      </c>
      <c r="AJ146" s="18" t="e">
        <f>IF(INDEX($A$89:$U$169,MATCH($W146,$A$89:$A$169,0),MATCH(AJ$89,$A$89:$U$89,0))=INDEX(FIRE0104_working!$A$3:$Z$102,MATCH($W146,FIRE0104_working!$A$3:$A$102,0),MATCH('QA checks'!AJ$89,FIRE0104_working!$A$3:$Z$3,0)),TRUE,"Error")</f>
        <v>#N/A</v>
      </c>
      <c r="AK146" s="18" t="e">
        <f>IF(INDEX($A$89:$U$169,MATCH($W146,$A$89:$A$169,0),MATCH(AK$89,$A$89:$U$89,0))=INDEX(FIRE0104_working!$A$3:$Z$102,MATCH($W146,FIRE0104_working!$A$3:$A$102,0),MATCH('QA checks'!AK$89,FIRE0104_working!$A$3:$Z$3,0)),TRUE,"Error")</f>
        <v>#N/A</v>
      </c>
      <c r="AL146" s="18" t="e">
        <f>IF(INDEX($A$89:$U$169,MATCH($W146,$A$89:$A$169,0),MATCH(AL$89,$A$89:$U$89,0))=INDEX(FIRE0104_working!$A$3:$Z$102,MATCH($W146,FIRE0104_working!$A$3:$A$102,0),MATCH('QA checks'!AL$89,FIRE0104_working!$A$3:$Z$3,0)),TRUE,"Error")</f>
        <v>#N/A</v>
      </c>
      <c r="AM146" s="18" t="e">
        <f>IF(INDEX($A$89:$U$169,MATCH($W146,$A$89:$A$169,0),MATCH(AM$89,$A$89:$U$89,0))=INDEX(FIRE0104_working!$A$3:$Z$102,MATCH($W146,FIRE0104_working!$A$3:$A$102,0),MATCH('QA checks'!AM$89,FIRE0104_working!$A$3:$Z$3,0)),TRUE,"Error")</f>
        <v>#N/A</v>
      </c>
      <c r="AN146" s="18" t="e">
        <f>IF(INDEX($A$89:$U$169,MATCH($W146,$A$89:$A$169,0),MATCH(AN$89,$A$89:$U$89,0))=INDEX(FIRE0104_working!$A$3:$Z$102,MATCH($W146,FIRE0104_working!$A$3:$A$102,0),MATCH('QA checks'!AN$89,FIRE0104_working!$A$3:$Z$3,0)),TRUE,"Error")</f>
        <v>#N/A</v>
      </c>
      <c r="AO146" s="18" t="e">
        <f>IF(INDEX($A$89:$U$169,MATCH($W146,$A$89:$A$169,0),MATCH(AO$89,$A$89:$U$89,0))=INDEX(FIRE0104_working!$A$3:$Z$102,MATCH($W146,FIRE0104_working!$A$3:$A$102,0),MATCH('QA checks'!AO$89,FIRE0104_working!$A$3:$Z$3,0)),TRUE,"Error")</f>
        <v>#N/A</v>
      </c>
      <c r="AP146" s="18" t="e">
        <f>IF(INDEX($A$89:$U$169,MATCH($W146,$A$89:$A$169,0),MATCH(AP$89,$A$89:$U$89,0))=INDEX(FIRE0104_working!$A$3:$Z$102,MATCH($W146,FIRE0104_working!$A$3:$A$102,0),MATCH('QA checks'!AP$89,FIRE0104_working!$A$3:$Z$3,0)),TRUE,"Error")</f>
        <v>#N/A</v>
      </c>
      <c r="AQ146" s="18" t="e">
        <f>IF(INDEX($A$89:$U$169,MATCH($W146,$A$89:$A$169,0),MATCH(AQ$89,$A$89:$U$89,0))=INDEX(FIRE0104_working!$A$3:$Z$102,MATCH($W146,FIRE0104_working!$A$3:$A$102,0),MATCH('QA checks'!AQ$89,FIRE0104_working!$A$3:$Z$3,0)),TRUE,"Error")</f>
        <v>#N/A</v>
      </c>
      <c r="AR146" s="18" t="e">
        <f>IF(INDEX($A$89:$U$169,MATCH($W146,$A$89:$A$169,0),MATCH(AR$89,$A$89:$U$89,0))=INDEX(FIRE0104_working!$A$3:$Z$102,MATCH($W146,FIRE0104_working!$A$3:$A$102,0),MATCH('QA checks'!AR$89,FIRE0104_working!$A$3:$Z$3,0)),TRUE,"Error")</f>
        <v>#N/A</v>
      </c>
    </row>
    <row r="147" spans="1:44" x14ac:dyDescent="0.2">
      <c r="A147" s="105">
        <f t="shared" ref="A147:U147" si="58">A65</f>
        <v>0</v>
      </c>
      <c r="B147" s="105">
        <f t="shared" si="58"/>
        <v>0</v>
      </c>
      <c r="C147" s="105">
        <f t="shared" si="58"/>
        <v>0</v>
      </c>
      <c r="D147" s="105">
        <f t="shared" si="58"/>
        <v>0</v>
      </c>
      <c r="E147" s="105">
        <f t="shared" si="58"/>
        <v>0</v>
      </c>
      <c r="F147" s="105">
        <f t="shared" si="58"/>
        <v>0</v>
      </c>
      <c r="G147" s="105">
        <f t="shared" si="58"/>
        <v>0</v>
      </c>
      <c r="H147" s="105">
        <f t="shared" si="58"/>
        <v>0</v>
      </c>
      <c r="I147" s="105">
        <f t="shared" si="58"/>
        <v>0</v>
      </c>
      <c r="J147" s="105">
        <f t="shared" si="58"/>
        <v>0</v>
      </c>
      <c r="K147" s="105">
        <f t="shared" si="58"/>
        <v>0</v>
      </c>
      <c r="L147" s="105">
        <f t="shared" si="58"/>
        <v>0</v>
      </c>
      <c r="M147" s="105">
        <f t="shared" si="58"/>
        <v>0</v>
      </c>
      <c r="N147" s="105">
        <f t="shared" si="58"/>
        <v>0</v>
      </c>
      <c r="O147" s="105">
        <f t="shared" si="58"/>
        <v>0</v>
      </c>
      <c r="P147" s="105">
        <f t="shared" si="58"/>
        <v>0</v>
      </c>
      <c r="Q147" s="105">
        <f t="shared" si="58"/>
        <v>0</v>
      </c>
      <c r="R147" s="105">
        <f t="shared" si="58"/>
        <v>0</v>
      </c>
      <c r="S147" s="105">
        <f t="shared" si="58"/>
        <v>0</v>
      </c>
      <c r="T147" s="105">
        <f t="shared" si="58"/>
        <v>0</v>
      </c>
      <c r="U147" s="105">
        <f t="shared" si="58"/>
        <v>0</v>
      </c>
      <c r="W147" s="18">
        <v>94</v>
      </c>
      <c r="X147" s="18" t="str">
        <f>VLOOKUP($W147,Data!$D:$G,2,FALSE)</f>
        <v>Smoke from elsewhere (not at location)</v>
      </c>
      <c r="AA147" s="18" t="e">
        <f>IF(INDEX($A$89:$U$169,MATCH($W147,$A$89:$A$169,0),MATCH(AA$89,$A$89:$U$89,0))=INDEX(FIRE0104_working!$A$3:$Z$102,MATCH($W147,FIRE0104_working!$A$3:$A$102,0),MATCH('QA checks'!AA$89,FIRE0104_working!$A$3:$Z$3,0)),TRUE,"Error")</f>
        <v>#N/A</v>
      </c>
      <c r="AB147" s="18" t="e">
        <f>IF(INDEX($A$89:$U$169,MATCH($W147,$A$89:$A$169,0),MATCH(AB$89,$A$89:$U$89,0))=INDEX(FIRE0104_working!$A$3:$Z$102,MATCH($W147,FIRE0104_working!$A$3:$A$102,0),MATCH('QA checks'!AB$89,FIRE0104_working!$A$3:$Z$3,0)),TRUE,"Error")</f>
        <v>#N/A</v>
      </c>
      <c r="AC147" s="18" t="e">
        <f>IF(INDEX($A$89:$U$169,MATCH($W147,$A$89:$A$169,0),MATCH(AC$89,$A$89:$U$89,0))=INDEX(FIRE0104_working!$A$3:$Z$102,MATCH($W147,FIRE0104_working!$A$3:$A$102,0),MATCH('QA checks'!AC$89,FIRE0104_working!$A$3:$Z$3,0)),TRUE,"Error")</f>
        <v>#N/A</v>
      </c>
      <c r="AD147" s="18" t="e">
        <f>IF(INDEX($A$89:$U$169,MATCH($W147,$A$89:$A$169,0),MATCH(AD$89,$A$89:$U$89,0))=INDEX(FIRE0104_working!$A$3:$Z$102,MATCH($W147,FIRE0104_working!$A$3:$A$102,0),MATCH('QA checks'!AD$89,FIRE0104_working!$A$3:$Z$3,0)),TRUE,"Error")</f>
        <v>#N/A</v>
      </c>
      <c r="AE147" s="18" t="e">
        <f>IF(INDEX($A$89:$U$169,MATCH($W147,$A$89:$A$169,0),MATCH(AE$89,$A$89:$U$89,0))=INDEX(FIRE0104_working!$A$3:$Z$102,MATCH($W147,FIRE0104_working!$A$3:$A$102,0),MATCH('QA checks'!AE$89,FIRE0104_working!$A$3:$Z$3,0)),TRUE,"Error")</f>
        <v>#N/A</v>
      </c>
      <c r="AF147" s="18" t="e">
        <f>IF(INDEX($A$89:$U$169,MATCH($W147,$A$89:$A$169,0),MATCH(AF$89,$A$89:$U$89,0))=INDEX(FIRE0104_working!$A$3:$Z$102,MATCH($W147,FIRE0104_working!$A$3:$A$102,0),MATCH('QA checks'!AF$89,FIRE0104_working!$A$3:$Z$3,0)),TRUE,"Error")</f>
        <v>#N/A</v>
      </c>
      <c r="AG147" s="18" t="e">
        <f>IF(INDEX($A$89:$U$169,MATCH($W147,$A$89:$A$169,0),MATCH(AG$89,$A$89:$U$89,0))=INDEX(FIRE0104_working!$A$3:$Z$102,MATCH($W147,FIRE0104_working!$A$3:$A$102,0),MATCH('QA checks'!AG$89,FIRE0104_working!$A$3:$Z$3,0)),TRUE,"Error")</f>
        <v>#N/A</v>
      </c>
      <c r="AH147" s="18" t="e">
        <f>IF(INDEX($A$89:$U$169,MATCH($W147,$A$89:$A$169,0),MATCH(AH$89,$A$89:$U$89,0))=INDEX(FIRE0104_working!$A$3:$Z$102,MATCH($W147,FIRE0104_working!$A$3:$A$102,0),MATCH('QA checks'!AH$89,FIRE0104_working!$A$3:$Z$3,0)),TRUE,"Error")</f>
        <v>#N/A</v>
      </c>
      <c r="AI147" s="18" t="e">
        <f>IF(INDEX($A$89:$U$169,MATCH($W147,$A$89:$A$169,0),MATCH(AI$89,$A$89:$U$89,0))=INDEX(FIRE0104_working!$A$3:$Z$102,MATCH($W147,FIRE0104_working!$A$3:$A$102,0),MATCH('QA checks'!AI$89,FIRE0104_working!$A$3:$Z$3,0)),TRUE,"Error")</f>
        <v>#N/A</v>
      </c>
      <c r="AJ147" s="18" t="e">
        <f>IF(INDEX($A$89:$U$169,MATCH($W147,$A$89:$A$169,0),MATCH(AJ$89,$A$89:$U$89,0))=INDEX(FIRE0104_working!$A$3:$Z$102,MATCH($W147,FIRE0104_working!$A$3:$A$102,0),MATCH('QA checks'!AJ$89,FIRE0104_working!$A$3:$Z$3,0)),TRUE,"Error")</f>
        <v>#N/A</v>
      </c>
      <c r="AK147" s="18" t="e">
        <f>IF(INDEX($A$89:$U$169,MATCH($W147,$A$89:$A$169,0),MATCH(AK$89,$A$89:$U$89,0))=INDEX(FIRE0104_working!$A$3:$Z$102,MATCH($W147,FIRE0104_working!$A$3:$A$102,0),MATCH('QA checks'!AK$89,FIRE0104_working!$A$3:$Z$3,0)),TRUE,"Error")</f>
        <v>#N/A</v>
      </c>
      <c r="AL147" s="18" t="e">
        <f>IF(INDEX($A$89:$U$169,MATCH($W147,$A$89:$A$169,0),MATCH(AL$89,$A$89:$U$89,0))=INDEX(FIRE0104_working!$A$3:$Z$102,MATCH($W147,FIRE0104_working!$A$3:$A$102,0),MATCH('QA checks'!AL$89,FIRE0104_working!$A$3:$Z$3,0)),TRUE,"Error")</f>
        <v>#N/A</v>
      </c>
      <c r="AM147" s="18" t="e">
        <f>IF(INDEX($A$89:$U$169,MATCH($W147,$A$89:$A$169,0),MATCH(AM$89,$A$89:$U$89,0))=INDEX(FIRE0104_working!$A$3:$Z$102,MATCH($W147,FIRE0104_working!$A$3:$A$102,0),MATCH('QA checks'!AM$89,FIRE0104_working!$A$3:$Z$3,0)),TRUE,"Error")</f>
        <v>#N/A</v>
      </c>
      <c r="AN147" s="18" t="e">
        <f>IF(INDEX($A$89:$U$169,MATCH($W147,$A$89:$A$169,0),MATCH(AN$89,$A$89:$U$89,0))=INDEX(FIRE0104_working!$A$3:$Z$102,MATCH($W147,FIRE0104_working!$A$3:$A$102,0),MATCH('QA checks'!AN$89,FIRE0104_working!$A$3:$Z$3,0)),TRUE,"Error")</f>
        <v>#N/A</v>
      </c>
      <c r="AO147" s="18" t="e">
        <f>IF(INDEX($A$89:$U$169,MATCH($W147,$A$89:$A$169,0),MATCH(AO$89,$A$89:$U$89,0))=INDEX(FIRE0104_working!$A$3:$Z$102,MATCH($W147,FIRE0104_working!$A$3:$A$102,0),MATCH('QA checks'!AO$89,FIRE0104_working!$A$3:$Z$3,0)),TRUE,"Error")</f>
        <v>#N/A</v>
      </c>
      <c r="AP147" s="18" t="e">
        <f>IF(INDEX($A$89:$U$169,MATCH($W147,$A$89:$A$169,0),MATCH(AP$89,$A$89:$U$89,0))=INDEX(FIRE0104_working!$A$3:$Z$102,MATCH($W147,FIRE0104_working!$A$3:$A$102,0),MATCH('QA checks'!AP$89,FIRE0104_working!$A$3:$Z$3,0)),TRUE,"Error")</f>
        <v>#N/A</v>
      </c>
      <c r="AQ147" s="18" t="e">
        <f>IF(INDEX($A$89:$U$169,MATCH($W147,$A$89:$A$169,0),MATCH(AQ$89,$A$89:$U$89,0))=INDEX(FIRE0104_working!$A$3:$Z$102,MATCH($W147,FIRE0104_working!$A$3:$A$102,0),MATCH('QA checks'!AQ$89,FIRE0104_working!$A$3:$Z$3,0)),TRUE,"Error")</f>
        <v>#N/A</v>
      </c>
      <c r="AR147" s="18" t="e">
        <f>IF(INDEX($A$89:$U$169,MATCH($W147,$A$89:$A$169,0),MATCH(AR$89,$A$89:$U$89,0))=INDEX(FIRE0104_working!$A$3:$Z$102,MATCH($W147,FIRE0104_working!$A$3:$A$102,0),MATCH('QA checks'!AR$89,FIRE0104_working!$A$3:$Z$3,0)),TRUE,"Error")</f>
        <v>#N/A</v>
      </c>
    </row>
    <row r="148" spans="1:44" x14ac:dyDescent="0.2">
      <c r="A148" s="105">
        <f t="shared" ref="A148:U148" si="59">A66</f>
        <v>0</v>
      </c>
      <c r="B148" s="105">
        <f t="shared" si="59"/>
        <v>0</v>
      </c>
      <c r="C148" s="105">
        <f t="shared" si="59"/>
        <v>0</v>
      </c>
      <c r="D148" s="105">
        <f t="shared" si="59"/>
        <v>0</v>
      </c>
      <c r="E148" s="105">
        <f t="shared" si="59"/>
        <v>0</v>
      </c>
      <c r="F148" s="105">
        <f t="shared" si="59"/>
        <v>0</v>
      </c>
      <c r="G148" s="105">
        <f t="shared" si="59"/>
        <v>0</v>
      </c>
      <c r="H148" s="105">
        <f t="shared" si="59"/>
        <v>0</v>
      </c>
      <c r="I148" s="105">
        <f t="shared" si="59"/>
        <v>0</v>
      </c>
      <c r="J148" s="105">
        <f t="shared" si="59"/>
        <v>0</v>
      </c>
      <c r="K148" s="105">
        <f t="shared" si="59"/>
        <v>0</v>
      </c>
      <c r="L148" s="105">
        <f t="shared" si="59"/>
        <v>0</v>
      </c>
      <c r="M148" s="105">
        <f t="shared" si="59"/>
        <v>0</v>
      </c>
      <c r="N148" s="105">
        <f t="shared" si="59"/>
        <v>0</v>
      </c>
      <c r="O148" s="105">
        <f t="shared" si="59"/>
        <v>0</v>
      </c>
      <c r="P148" s="105">
        <f t="shared" si="59"/>
        <v>0</v>
      </c>
      <c r="Q148" s="105">
        <f t="shared" si="59"/>
        <v>0</v>
      </c>
      <c r="R148" s="105">
        <f t="shared" si="59"/>
        <v>0</v>
      </c>
      <c r="S148" s="105">
        <f t="shared" si="59"/>
        <v>0</v>
      </c>
      <c r="T148" s="105">
        <f t="shared" si="59"/>
        <v>0</v>
      </c>
      <c r="U148" s="105">
        <f t="shared" si="59"/>
        <v>0</v>
      </c>
      <c r="W148" s="18">
        <v>95</v>
      </c>
      <c r="X148" s="18" t="str">
        <f>VLOOKUP($W148,Data!$D:$G,2,FALSE)</f>
        <v>Other</v>
      </c>
      <c r="AA148" s="18" t="e">
        <f>IF(INDEX($A$89:$U$169,MATCH($W148,$A$89:$A$169,0),MATCH(AA$89,$A$89:$U$89,0))=INDEX(FIRE0104_working!$A$3:$Z$102,MATCH($W148,FIRE0104_working!$A$3:$A$102,0),MATCH('QA checks'!AA$89,FIRE0104_working!$A$3:$Z$3,0)),TRUE,"Error")</f>
        <v>#N/A</v>
      </c>
      <c r="AB148" s="18" t="e">
        <f>IF(INDEX($A$89:$U$169,MATCH($W148,$A$89:$A$169,0),MATCH(AB$89,$A$89:$U$89,0))=INDEX(FIRE0104_working!$A$3:$Z$102,MATCH($W148,FIRE0104_working!$A$3:$A$102,0),MATCH('QA checks'!AB$89,FIRE0104_working!$A$3:$Z$3,0)),TRUE,"Error")</f>
        <v>#N/A</v>
      </c>
      <c r="AC148" s="18" t="e">
        <f>IF(INDEX($A$89:$U$169,MATCH($W148,$A$89:$A$169,0),MATCH(AC$89,$A$89:$U$89,0))=INDEX(FIRE0104_working!$A$3:$Z$102,MATCH($W148,FIRE0104_working!$A$3:$A$102,0),MATCH('QA checks'!AC$89,FIRE0104_working!$A$3:$Z$3,0)),TRUE,"Error")</f>
        <v>#N/A</v>
      </c>
      <c r="AD148" s="18" t="e">
        <f>IF(INDEX($A$89:$U$169,MATCH($W148,$A$89:$A$169,0),MATCH(AD$89,$A$89:$U$89,0))=INDEX(FIRE0104_working!$A$3:$Z$102,MATCH($W148,FIRE0104_working!$A$3:$A$102,0),MATCH('QA checks'!AD$89,FIRE0104_working!$A$3:$Z$3,0)),TRUE,"Error")</f>
        <v>#N/A</v>
      </c>
      <c r="AE148" s="18" t="e">
        <f>IF(INDEX($A$89:$U$169,MATCH($W148,$A$89:$A$169,0),MATCH(AE$89,$A$89:$U$89,0))=INDEX(FIRE0104_working!$A$3:$Z$102,MATCH($W148,FIRE0104_working!$A$3:$A$102,0),MATCH('QA checks'!AE$89,FIRE0104_working!$A$3:$Z$3,0)),TRUE,"Error")</f>
        <v>#N/A</v>
      </c>
      <c r="AF148" s="18" t="e">
        <f>IF(INDEX($A$89:$U$169,MATCH($W148,$A$89:$A$169,0),MATCH(AF$89,$A$89:$U$89,0))=INDEX(FIRE0104_working!$A$3:$Z$102,MATCH($W148,FIRE0104_working!$A$3:$A$102,0),MATCH('QA checks'!AF$89,FIRE0104_working!$A$3:$Z$3,0)),TRUE,"Error")</f>
        <v>#N/A</v>
      </c>
      <c r="AG148" s="18" t="e">
        <f>IF(INDEX($A$89:$U$169,MATCH($W148,$A$89:$A$169,0),MATCH(AG$89,$A$89:$U$89,0))=INDEX(FIRE0104_working!$A$3:$Z$102,MATCH($W148,FIRE0104_working!$A$3:$A$102,0),MATCH('QA checks'!AG$89,FIRE0104_working!$A$3:$Z$3,0)),TRUE,"Error")</f>
        <v>#N/A</v>
      </c>
      <c r="AH148" s="18" t="e">
        <f>IF(INDEX($A$89:$U$169,MATCH($W148,$A$89:$A$169,0),MATCH(AH$89,$A$89:$U$89,0))=INDEX(FIRE0104_working!$A$3:$Z$102,MATCH($W148,FIRE0104_working!$A$3:$A$102,0),MATCH('QA checks'!AH$89,FIRE0104_working!$A$3:$Z$3,0)),TRUE,"Error")</f>
        <v>#N/A</v>
      </c>
      <c r="AI148" s="18" t="e">
        <f>IF(INDEX($A$89:$U$169,MATCH($W148,$A$89:$A$169,0),MATCH(AI$89,$A$89:$U$89,0))=INDEX(FIRE0104_working!$A$3:$Z$102,MATCH($W148,FIRE0104_working!$A$3:$A$102,0),MATCH('QA checks'!AI$89,FIRE0104_working!$A$3:$Z$3,0)),TRUE,"Error")</f>
        <v>#N/A</v>
      </c>
      <c r="AJ148" s="18" t="e">
        <f>IF(INDEX($A$89:$U$169,MATCH($W148,$A$89:$A$169,0),MATCH(AJ$89,$A$89:$U$89,0))=INDEX(FIRE0104_working!$A$3:$Z$102,MATCH($W148,FIRE0104_working!$A$3:$A$102,0),MATCH('QA checks'!AJ$89,FIRE0104_working!$A$3:$Z$3,0)),TRUE,"Error")</f>
        <v>#N/A</v>
      </c>
      <c r="AK148" s="18" t="e">
        <f>IF(INDEX($A$89:$U$169,MATCH($W148,$A$89:$A$169,0),MATCH(AK$89,$A$89:$U$89,0))=INDEX(FIRE0104_working!$A$3:$Z$102,MATCH($W148,FIRE0104_working!$A$3:$A$102,0),MATCH('QA checks'!AK$89,FIRE0104_working!$A$3:$Z$3,0)),TRUE,"Error")</f>
        <v>#N/A</v>
      </c>
      <c r="AL148" s="18" t="e">
        <f>IF(INDEX($A$89:$U$169,MATCH($W148,$A$89:$A$169,0),MATCH(AL$89,$A$89:$U$89,0))=INDEX(FIRE0104_working!$A$3:$Z$102,MATCH($W148,FIRE0104_working!$A$3:$A$102,0),MATCH('QA checks'!AL$89,FIRE0104_working!$A$3:$Z$3,0)),TRUE,"Error")</f>
        <v>#N/A</v>
      </c>
      <c r="AM148" s="18" t="e">
        <f>IF(INDEX($A$89:$U$169,MATCH($W148,$A$89:$A$169,0),MATCH(AM$89,$A$89:$U$89,0))=INDEX(FIRE0104_working!$A$3:$Z$102,MATCH($W148,FIRE0104_working!$A$3:$A$102,0),MATCH('QA checks'!AM$89,FIRE0104_working!$A$3:$Z$3,0)),TRUE,"Error")</f>
        <v>#N/A</v>
      </c>
      <c r="AN148" s="18" t="e">
        <f>IF(INDEX($A$89:$U$169,MATCH($W148,$A$89:$A$169,0),MATCH(AN$89,$A$89:$U$89,0))=INDEX(FIRE0104_working!$A$3:$Z$102,MATCH($W148,FIRE0104_working!$A$3:$A$102,0),MATCH('QA checks'!AN$89,FIRE0104_working!$A$3:$Z$3,0)),TRUE,"Error")</f>
        <v>#N/A</v>
      </c>
      <c r="AO148" s="18" t="e">
        <f>IF(INDEX($A$89:$U$169,MATCH($W148,$A$89:$A$169,0),MATCH(AO$89,$A$89:$U$89,0))=INDEX(FIRE0104_working!$A$3:$Z$102,MATCH($W148,FIRE0104_working!$A$3:$A$102,0),MATCH('QA checks'!AO$89,FIRE0104_working!$A$3:$Z$3,0)),TRUE,"Error")</f>
        <v>#N/A</v>
      </c>
      <c r="AP148" s="18" t="e">
        <f>IF(INDEX($A$89:$U$169,MATCH($W148,$A$89:$A$169,0),MATCH(AP$89,$A$89:$U$89,0))=INDEX(FIRE0104_working!$A$3:$Z$102,MATCH($W148,FIRE0104_working!$A$3:$A$102,0),MATCH('QA checks'!AP$89,FIRE0104_working!$A$3:$Z$3,0)),TRUE,"Error")</f>
        <v>#N/A</v>
      </c>
      <c r="AQ148" s="18" t="e">
        <f>IF(INDEX($A$89:$U$169,MATCH($W148,$A$89:$A$169,0),MATCH(AQ$89,$A$89:$U$89,0))=INDEX(FIRE0104_working!$A$3:$Z$102,MATCH($W148,FIRE0104_working!$A$3:$A$102,0),MATCH('QA checks'!AQ$89,FIRE0104_working!$A$3:$Z$3,0)),TRUE,"Error")</f>
        <v>#N/A</v>
      </c>
      <c r="AR148" s="18" t="e">
        <f>IF(INDEX($A$89:$U$169,MATCH($W148,$A$89:$A$169,0),MATCH(AR$89,$A$89:$U$89,0))=INDEX(FIRE0104_working!$A$3:$Z$102,MATCH($W148,FIRE0104_working!$A$3:$A$102,0),MATCH('QA checks'!AR$89,FIRE0104_working!$A$3:$Z$3,0)),TRUE,"Error")</f>
        <v>#N/A</v>
      </c>
    </row>
    <row r="149" spans="1:44" x14ac:dyDescent="0.2">
      <c r="A149" s="105">
        <f t="shared" ref="A149:U149" si="60">A67</f>
        <v>0</v>
      </c>
      <c r="B149" s="105">
        <f t="shared" si="60"/>
        <v>0</v>
      </c>
      <c r="C149" s="105">
        <f t="shared" si="60"/>
        <v>0</v>
      </c>
      <c r="D149" s="105">
        <f t="shared" si="60"/>
        <v>0</v>
      </c>
      <c r="E149" s="105">
        <f t="shared" si="60"/>
        <v>0</v>
      </c>
      <c r="F149" s="105">
        <f t="shared" si="60"/>
        <v>0</v>
      </c>
      <c r="G149" s="105">
        <f t="shared" si="60"/>
        <v>0</v>
      </c>
      <c r="H149" s="105">
        <f t="shared" si="60"/>
        <v>0</v>
      </c>
      <c r="I149" s="105">
        <f t="shared" si="60"/>
        <v>0</v>
      </c>
      <c r="J149" s="105">
        <f t="shared" si="60"/>
        <v>0</v>
      </c>
      <c r="K149" s="105">
        <f t="shared" si="60"/>
        <v>0</v>
      </c>
      <c r="L149" s="105">
        <f t="shared" si="60"/>
        <v>0</v>
      </c>
      <c r="M149" s="105">
        <f t="shared" si="60"/>
        <v>0</v>
      </c>
      <c r="N149" s="105">
        <f t="shared" si="60"/>
        <v>0</v>
      </c>
      <c r="O149" s="105">
        <f t="shared" si="60"/>
        <v>0</v>
      </c>
      <c r="P149" s="105">
        <f t="shared" si="60"/>
        <v>0</v>
      </c>
      <c r="Q149" s="105">
        <f t="shared" si="60"/>
        <v>0</v>
      </c>
      <c r="R149" s="105">
        <f t="shared" si="60"/>
        <v>0</v>
      </c>
      <c r="S149" s="105">
        <f t="shared" si="60"/>
        <v>0</v>
      </c>
      <c r="T149" s="105">
        <f t="shared" si="60"/>
        <v>0</v>
      </c>
      <c r="U149" s="105">
        <f t="shared" si="60"/>
        <v>0</v>
      </c>
      <c r="W149" s="18">
        <v>100</v>
      </c>
      <c r="X149" s="18" t="str">
        <f>VLOOKUP($W149,Data!$D:$G,2,FALSE)</f>
        <v>Not known</v>
      </c>
      <c r="Y149" s="18" t="e">
        <f>IF(INDEX($A$89:$U$169,MATCH($W149,$A$89:$A$169,0),MATCH(Y$89,$A$89:$U$89,0))=INDEX(FIRE0104_working!$A$3:$Z$102,MATCH($W149,FIRE0104_working!$A$3:$A$102,0),MATCH('QA checks'!Y$89,FIRE0104_working!$A$3:$Z$3,0)),TRUE,"Error")</f>
        <v>#N/A</v>
      </c>
      <c r="Z149" s="18" t="e">
        <f>IF(INDEX($A$89:$U$169,MATCH($W149,$A$89:$A$169,0),MATCH(Z$89,$A$89:$U$89,0))=INDEX(FIRE0104_working!$A$3:$Z$102,MATCH($W149,FIRE0104_working!$A$3:$A$102,0),MATCH('QA checks'!Z$89,FIRE0104_working!$A$3:$Z$3,0)),TRUE,"Error")</f>
        <v>#N/A</v>
      </c>
      <c r="AA149" s="18" t="e">
        <f>IF(INDEX($A$89:$U$169,MATCH($W149,$A$89:$A$169,0),MATCH(AA$89,$A$89:$U$89,0))=INDEX(FIRE0104_working!$A$3:$Z$102,MATCH($W149,FIRE0104_working!$A$3:$A$102,0),MATCH('QA checks'!AA$89,FIRE0104_working!$A$3:$Z$3,0)),TRUE,"Error")</f>
        <v>#N/A</v>
      </c>
      <c r="AB149" s="18" t="e">
        <f>IF(INDEX($A$89:$U$169,MATCH($W149,$A$89:$A$169,0),MATCH(AB$89,$A$89:$U$89,0))=INDEX(FIRE0104_working!$A$3:$Z$102,MATCH($W149,FIRE0104_working!$A$3:$A$102,0),MATCH('QA checks'!AB$89,FIRE0104_working!$A$3:$Z$3,0)),TRUE,"Error")</f>
        <v>#N/A</v>
      </c>
      <c r="AC149" s="18" t="e">
        <f>IF(INDEX($A$89:$U$169,MATCH($W149,$A$89:$A$169,0),MATCH(AC$89,$A$89:$U$89,0))=INDEX(FIRE0104_working!$A$3:$Z$102,MATCH($W149,FIRE0104_working!$A$3:$A$102,0),MATCH('QA checks'!AC$89,FIRE0104_working!$A$3:$Z$3,0)),TRUE,"Error")</f>
        <v>#N/A</v>
      </c>
      <c r="AD149" s="18" t="e">
        <f>IF(INDEX($A$89:$U$169,MATCH($W149,$A$89:$A$169,0),MATCH(AD$89,$A$89:$U$89,0))=INDEX(FIRE0104_working!$A$3:$Z$102,MATCH($W149,FIRE0104_working!$A$3:$A$102,0),MATCH('QA checks'!AD$89,FIRE0104_working!$A$3:$Z$3,0)),TRUE,"Error")</f>
        <v>#N/A</v>
      </c>
      <c r="AE149" s="18" t="e">
        <f>IF(INDEX($A$89:$U$169,MATCH($W149,$A$89:$A$169,0),MATCH(AE$89,$A$89:$U$89,0))=INDEX(FIRE0104_working!$A$3:$Z$102,MATCH($W149,FIRE0104_working!$A$3:$A$102,0),MATCH('QA checks'!AE$89,FIRE0104_working!$A$3:$Z$3,0)),TRUE,"Error")</f>
        <v>#N/A</v>
      </c>
      <c r="AF149" s="18" t="e">
        <f>IF(INDEX($A$89:$U$169,MATCH($W149,$A$89:$A$169,0),MATCH(AF$89,$A$89:$U$89,0))=INDEX(FIRE0104_working!$A$3:$Z$102,MATCH($W149,FIRE0104_working!$A$3:$A$102,0),MATCH('QA checks'!AF$89,FIRE0104_working!$A$3:$Z$3,0)),TRUE,"Error")</f>
        <v>#N/A</v>
      </c>
      <c r="AG149" s="18" t="e">
        <f>IF(INDEX($A$89:$U$169,MATCH($W149,$A$89:$A$169,0),MATCH(AG$89,$A$89:$U$89,0))=INDEX(FIRE0104_working!$A$3:$Z$102,MATCH($W149,FIRE0104_working!$A$3:$A$102,0),MATCH('QA checks'!AG$89,FIRE0104_working!$A$3:$Z$3,0)),TRUE,"Error")</f>
        <v>#N/A</v>
      </c>
      <c r="AH149" s="18" t="e">
        <f>IF(INDEX($A$89:$U$169,MATCH($W149,$A$89:$A$169,0),MATCH(AH$89,$A$89:$U$89,0))=INDEX(FIRE0104_working!$A$3:$Z$102,MATCH($W149,FIRE0104_working!$A$3:$A$102,0),MATCH('QA checks'!AH$89,FIRE0104_working!$A$3:$Z$3,0)),TRUE,"Error")</f>
        <v>#N/A</v>
      </c>
      <c r="AI149" s="18" t="e">
        <f>IF(INDEX($A$89:$U$169,MATCH($W149,$A$89:$A$169,0),MATCH(AI$89,$A$89:$U$89,0))=INDEX(FIRE0104_working!$A$3:$Z$102,MATCH($W149,FIRE0104_working!$A$3:$A$102,0),MATCH('QA checks'!AI$89,FIRE0104_working!$A$3:$Z$3,0)),TRUE,"Error")</f>
        <v>#N/A</v>
      </c>
      <c r="AJ149" s="18" t="e">
        <f>IF(INDEX($A$89:$U$169,MATCH($W149,$A$89:$A$169,0),MATCH(AJ$89,$A$89:$U$89,0))=INDEX(FIRE0104_working!$A$3:$Z$102,MATCH($W149,FIRE0104_working!$A$3:$A$102,0),MATCH('QA checks'!AJ$89,FIRE0104_working!$A$3:$Z$3,0)),TRUE,"Error")</f>
        <v>#N/A</v>
      </c>
      <c r="AK149" s="18" t="e">
        <f>IF(INDEX($A$89:$U$169,MATCH($W149,$A$89:$A$169,0),MATCH(AK$89,$A$89:$U$89,0))=INDEX(FIRE0104_working!$A$3:$Z$102,MATCH($W149,FIRE0104_working!$A$3:$A$102,0),MATCH('QA checks'!AK$89,FIRE0104_working!$A$3:$Z$3,0)),TRUE,"Error")</f>
        <v>#N/A</v>
      </c>
      <c r="AL149" s="18" t="e">
        <f>IF(INDEX($A$89:$U$169,MATCH($W149,$A$89:$A$169,0),MATCH(AL$89,$A$89:$U$89,0))=INDEX(FIRE0104_working!$A$3:$Z$102,MATCH($W149,FIRE0104_working!$A$3:$A$102,0),MATCH('QA checks'!AL$89,FIRE0104_working!$A$3:$Z$3,0)),TRUE,"Error")</f>
        <v>#N/A</v>
      </c>
      <c r="AM149" s="18" t="e">
        <f>IF(INDEX($A$89:$U$169,MATCH($W149,$A$89:$A$169,0),MATCH(AM$89,$A$89:$U$89,0))=INDEX(FIRE0104_working!$A$3:$Z$102,MATCH($W149,FIRE0104_working!$A$3:$A$102,0),MATCH('QA checks'!AM$89,FIRE0104_working!$A$3:$Z$3,0)),TRUE,"Error")</f>
        <v>#N/A</v>
      </c>
      <c r="AN149" s="18" t="e">
        <f>IF(INDEX($A$89:$U$169,MATCH($W149,$A$89:$A$169,0),MATCH(AN$89,$A$89:$U$89,0))=INDEX(FIRE0104_working!$A$3:$Z$102,MATCH($W149,FIRE0104_working!$A$3:$A$102,0),MATCH('QA checks'!AN$89,FIRE0104_working!$A$3:$Z$3,0)),TRUE,"Error")</f>
        <v>#N/A</v>
      </c>
      <c r="AO149" s="18" t="e">
        <f>IF(INDEX($A$89:$U$169,MATCH($W149,$A$89:$A$169,0),MATCH(AO$89,$A$89:$U$89,0))=INDEX(FIRE0104_working!$A$3:$Z$102,MATCH($W149,FIRE0104_working!$A$3:$A$102,0),MATCH('QA checks'!AO$89,FIRE0104_working!$A$3:$Z$3,0)),TRUE,"Error")</f>
        <v>#N/A</v>
      </c>
      <c r="AP149" s="18" t="e">
        <f>IF(INDEX($A$89:$U$169,MATCH($W149,$A$89:$A$169,0),MATCH(AP$89,$A$89:$U$89,0))=INDEX(FIRE0104_working!$A$3:$Z$102,MATCH($W149,FIRE0104_working!$A$3:$A$102,0),MATCH('QA checks'!AP$89,FIRE0104_working!$A$3:$Z$3,0)),TRUE,"Error")</f>
        <v>#N/A</v>
      </c>
      <c r="AQ149" s="18" t="e">
        <f>IF(INDEX($A$89:$U$169,MATCH($W149,$A$89:$A$169,0),MATCH(AQ$89,$A$89:$U$89,0))=INDEX(FIRE0104_working!$A$3:$Z$102,MATCH($W149,FIRE0104_working!$A$3:$A$102,0),MATCH('QA checks'!AQ$89,FIRE0104_working!$A$3:$Z$3,0)),TRUE,"Error")</f>
        <v>#N/A</v>
      </c>
      <c r="AR149" s="18" t="e">
        <f>IF(INDEX($A$89:$U$169,MATCH($W149,$A$89:$A$169,0),MATCH(AR$89,$A$89:$U$89,0))=INDEX(FIRE0104_working!$A$3:$Z$102,MATCH($W149,FIRE0104_working!$A$3:$A$102,0),MATCH('QA checks'!AR$89,FIRE0104_working!$A$3:$Z$3,0)),TRUE,"Error")</f>
        <v>#N/A</v>
      </c>
    </row>
    <row r="150" spans="1:44" x14ac:dyDescent="0.2">
      <c r="A150" s="105">
        <f t="shared" ref="A150:U150" si="61">A68</f>
        <v>0</v>
      </c>
      <c r="B150" s="105">
        <f t="shared" si="61"/>
        <v>0</v>
      </c>
      <c r="C150" s="105">
        <f t="shared" si="61"/>
        <v>0</v>
      </c>
      <c r="D150" s="105">
        <f t="shared" si="61"/>
        <v>0</v>
      </c>
      <c r="E150" s="105">
        <f t="shared" si="61"/>
        <v>0</v>
      </c>
      <c r="F150" s="105">
        <f t="shared" si="61"/>
        <v>0</v>
      </c>
      <c r="G150" s="105">
        <f t="shared" si="61"/>
        <v>0</v>
      </c>
      <c r="H150" s="105">
        <f t="shared" si="61"/>
        <v>0</v>
      </c>
      <c r="I150" s="105">
        <f t="shared" si="61"/>
        <v>0</v>
      </c>
      <c r="J150" s="105">
        <f t="shared" si="61"/>
        <v>0</v>
      </c>
      <c r="K150" s="105">
        <f t="shared" si="61"/>
        <v>0</v>
      </c>
      <c r="L150" s="105">
        <f t="shared" si="61"/>
        <v>0</v>
      </c>
      <c r="M150" s="105">
        <f t="shared" si="61"/>
        <v>0</v>
      </c>
      <c r="N150" s="105">
        <f t="shared" si="61"/>
        <v>0</v>
      </c>
      <c r="O150" s="105">
        <f t="shared" si="61"/>
        <v>0</v>
      </c>
      <c r="P150" s="105">
        <f t="shared" si="61"/>
        <v>0</v>
      </c>
      <c r="Q150" s="105">
        <f t="shared" si="61"/>
        <v>0</v>
      </c>
      <c r="R150" s="105">
        <f t="shared" si="61"/>
        <v>0</v>
      </c>
      <c r="S150" s="105">
        <f t="shared" si="61"/>
        <v>0</v>
      </c>
      <c r="T150" s="105">
        <f t="shared" si="61"/>
        <v>0</v>
      </c>
      <c r="U150" s="105">
        <f t="shared" si="61"/>
        <v>0</v>
      </c>
      <c r="W150" s="18">
        <v>110</v>
      </c>
      <c r="X150" s="18" t="str">
        <f>VLOOKUP($W150,Data!$D:$G,2,FALSE)</f>
        <v>Overheating light/fitting</v>
      </c>
      <c r="Y150" s="18" t="e">
        <f>IF(INDEX($A$89:$U$169,MATCH($W150,$A$89:$A$169,0),MATCH(Y$89,$A$89:$U$89,0))=INDEX(FIRE0104_working!$A$3:$Z$102,MATCH($W150,FIRE0104_working!$A$3:$A$102,0),MATCH('QA checks'!Y$89,FIRE0104_working!$A$3:$Z$3,0)),TRUE,"Error")</f>
        <v>#N/A</v>
      </c>
      <c r="Z150" s="18" t="e">
        <f>IF(INDEX($A$89:$U$169,MATCH($W150,$A$89:$A$169,0),MATCH(Z$89,$A$89:$U$89,0))=INDEX(FIRE0104_working!$A$3:$Z$102,MATCH($W150,FIRE0104_working!$A$3:$A$102,0),MATCH('QA checks'!Z$89,FIRE0104_working!$A$3:$Z$3,0)),TRUE,"Error")</f>
        <v>#N/A</v>
      </c>
      <c r="AA150" s="18" t="e">
        <f>IF(INDEX($A$89:$U$169,MATCH($W150,$A$89:$A$169,0),MATCH(AA$89,$A$89:$U$89,0))=INDEX(FIRE0104_working!$A$3:$Z$102,MATCH($W150,FIRE0104_working!$A$3:$A$102,0),MATCH('QA checks'!AA$89,FIRE0104_working!$A$3:$Z$3,0)),TRUE,"Error")</f>
        <v>#N/A</v>
      </c>
      <c r="AB150" s="18" t="e">
        <f>IF(INDEX($A$89:$U$169,MATCH($W150,$A$89:$A$169,0),MATCH(AB$89,$A$89:$U$89,0))=INDEX(FIRE0104_working!$A$3:$Z$102,MATCH($W150,FIRE0104_working!$A$3:$A$102,0),MATCH('QA checks'!AB$89,FIRE0104_working!$A$3:$Z$3,0)),TRUE,"Error")</f>
        <v>#N/A</v>
      </c>
      <c r="AC150" s="18" t="e">
        <f>IF(INDEX($A$89:$U$169,MATCH($W150,$A$89:$A$169,0),MATCH(AC$89,$A$89:$U$89,0))=INDEX(FIRE0104_working!$A$3:$Z$102,MATCH($W150,FIRE0104_working!$A$3:$A$102,0),MATCH('QA checks'!AC$89,FIRE0104_working!$A$3:$Z$3,0)),TRUE,"Error")</f>
        <v>#N/A</v>
      </c>
      <c r="AD150" s="18" t="e">
        <f>IF(INDEX($A$89:$U$169,MATCH($W150,$A$89:$A$169,0),MATCH(AD$89,$A$89:$U$89,0))=INDEX(FIRE0104_working!$A$3:$Z$102,MATCH($W150,FIRE0104_working!$A$3:$A$102,0),MATCH('QA checks'!AD$89,FIRE0104_working!$A$3:$Z$3,0)),TRUE,"Error")</f>
        <v>#N/A</v>
      </c>
      <c r="AE150" s="18" t="e">
        <f>IF(INDEX($A$89:$U$169,MATCH($W150,$A$89:$A$169,0),MATCH(AE$89,$A$89:$U$89,0))=INDEX(FIRE0104_working!$A$3:$Z$102,MATCH($W150,FIRE0104_working!$A$3:$A$102,0),MATCH('QA checks'!AE$89,FIRE0104_working!$A$3:$Z$3,0)),TRUE,"Error")</f>
        <v>#N/A</v>
      </c>
      <c r="AF150" s="18" t="e">
        <f>IF(INDEX($A$89:$U$169,MATCH($W150,$A$89:$A$169,0),MATCH(AF$89,$A$89:$U$89,0))=INDEX(FIRE0104_working!$A$3:$Z$102,MATCH($W150,FIRE0104_working!$A$3:$A$102,0),MATCH('QA checks'!AF$89,FIRE0104_working!$A$3:$Z$3,0)),TRUE,"Error")</f>
        <v>#N/A</v>
      </c>
      <c r="AG150" s="18" t="e">
        <f>IF(INDEX($A$89:$U$169,MATCH($W150,$A$89:$A$169,0),MATCH(AG$89,$A$89:$U$89,0))=INDEX(FIRE0104_working!$A$3:$Z$102,MATCH($W150,FIRE0104_working!$A$3:$A$102,0),MATCH('QA checks'!AG$89,FIRE0104_working!$A$3:$Z$3,0)),TRUE,"Error")</f>
        <v>#N/A</v>
      </c>
      <c r="AH150" s="18" t="e">
        <f>IF(INDEX($A$89:$U$169,MATCH($W150,$A$89:$A$169,0),MATCH(AH$89,$A$89:$U$89,0))=INDEX(FIRE0104_working!$A$3:$Z$102,MATCH($W150,FIRE0104_working!$A$3:$A$102,0),MATCH('QA checks'!AH$89,FIRE0104_working!$A$3:$Z$3,0)),TRUE,"Error")</f>
        <v>#N/A</v>
      </c>
      <c r="AI150" s="18" t="e">
        <f>IF(INDEX($A$89:$U$169,MATCH($W150,$A$89:$A$169,0),MATCH(AI$89,$A$89:$U$89,0))=INDEX(FIRE0104_working!$A$3:$Z$102,MATCH($W150,FIRE0104_working!$A$3:$A$102,0),MATCH('QA checks'!AI$89,FIRE0104_working!$A$3:$Z$3,0)),TRUE,"Error")</f>
        <v>#N/A</v>
      </c>
      <c r="AJ150" s="18" t="e">
        <f>IF(INDEX($A$89:$U$169,MATCH($W150,$A$89:$A$169,0),MATCH(AJ$89,$A$89:$U$89,0))=INDEX(FIRE0104_working!$A$3:$Z$102,MATCH($W150,FIRE0104_working!$A$3:$A$102,0),MATCH('QA checks'!AJ$89,FIRE0104_working!$A$3:$Z$3,0)),TRUE,"Error")</f>
        <v>#N/A</v>
      </c>
      <c r="AK150" s="18" t="e">
        <f>IF(INDEX($A$89:$U$169,MATCH($W150,$A$89:$A$169,0),MATCH(AK$89,$A$89:$U$89,0))=INDEX(FIRE0104_working!$A$3:$Z$102,MATCH($W150,FIRE0104_working!$A$3:$A$102,0),MATCH('QA checks'!AK$89,FIRE0104_working!$A$3:$Z$3,0)),TRUE,"Error")</f>
        <v>#N/A</v>
      </c>
      <c r="AL150" s="18" t="e">
        <f>IF(INDEX($A$89:$U$169,MATCH($W150,$A$89:$A$169,0),MATCH(AL$89,$A$89:$U$89,0))=INDEX(FIRE0104_working!$A$3:$Z$102,MATCH($W150,FIRE0104_working!$A$3:$A$102,0),MATCH('QA checks'!AL$89,FIRE0104_working!$A$3:$Z$3,0)),TRUE,"Error")</f>
        <v>#N/A</v>
      </c>
      <c r="AM150" s="18" t="e">
        <f>IF(INDEX($A$89:$U$169,MATCH($W150,$A$89:$A$169,0),MATCH(AM$89,$A$89:$U$89,0))=INDEX(FIRE0104_working!$A$3:$Z$102,MATCH($W150,FIRE0104_working!$A$3:$A$102,0),MATCH('QA checks'!AM$89,FIRE0104_working!$A$3:$Z$3,0)),TRUE,"Error")</f>
        <v>#N/A</v>
      </c>
      <c r="AN150" s="18" t="e">
        <f>IF(INDEX($A$89:$U$169,MATCH($W150,$A$89:$A$169,0),MATCH(AN$89,$A$89:$U$89,0))=INDEX(FIRE0104_working!$A$3:$Z$102,MATCH($W150,FIRE0104_working!$A$3:$A$102,0),MATCH('QA checks'!AN$89,FIRE0104_working!$A$3:$Z$3,0)),TRUE,"Error")</f>
        <v>#N/A</v>
      </c>
      <c r="AO150" s="18" t="e">
        <f>IF(INDEX($A$89:$U$169,MATCH($W150,$A$89:$A$169,0),MATCH(AO$89,$A$89:$U$89,0))=INDEX(FIRE0104_working!$A$3:$Z$102,MATCH($W150,FIRE0104_working!$A$3:$A$102,0),MATCH('QA checks'!AO$89,FIRE0104_working!$A$3:$Z$3,0)),TRUE,"Error")</f>
        <v>#N/A</v>
      </c>
      <c r="AP150" s="18" t="e">
        <f>IF(INDEX($A$89:$U$169,MATCH($W150,$A$89:$A$169,0),MATCH(AP$89,$A$89:$U$89,0))=INDEX(FIRE0104_working!$A$3:$Z$102,MATCH($W150,FIRE0104_working!$A$3:$A$102,0),MATCH('QA checks'!AP$89,FIRE0104_working!$A$3:$Z$3,0)),TRUE,"Error")</f>
        <v>#N/A</v>
      </c>
      <c r="AQ150" s="18" t="e">
        <f>IF(INDEX($A$89:$U$169,MATCH($W150,$A$89:$A$169,0),MATCH(AQ$89,$A$89:$U$89,0))=INDEX(FIRE0104_working!$A$3:$Z$102,MATCH($W150,FIRE0104_working!$A$3:$A$102,0),MATCH('QA checks'!AQ$89,FIRE0104_working!$A$3:$Z$3,0)),TRUE,"Error")</f>
        <v>#N/A</v>
      </c>
      <c r="AR150" s="18" t="e">
        <f>IF(INDEX($A$89:$U$169,MATCH($W150,$A$89:$A$169,0),MATCH(AR$89,$A$89:$U$89,0))=INDEX(FIRE0104_working!$A$3:$Z$102,MATCH($W150,FIRE0104_working!$A$3:$A$102,0),MATCH('QA checks'!AR$89,FIRE0104_working!$A$3:$Z$3,0)),TRUE,"Error")</f>
        <v>#N/A</v>
      </c>
    </row>
    <row r="151" spans="1:44" x14ac:dyDescent="0.2">
      <c r="A151" s="105">
        <f t="shared" ref="A151:U151" si="62">A69</f>
        <v>0</v>
      </c>
      <c r="B151" s="105">
        <f t="shared" si="62"/>
        <v>0</v>
      </c>
      <c r="C151" s="105">
        <f t="shared" si="62"/>
        <v>0</v>
      </c>
      <c r="D151" s="105">
        <f t="shared" si="62"/>
        <v>0</v>
      </c>
      <c r="E151" s="105">
        <f t="shared" si="62"/>
        <v>0</v>
      </c>
      <c r="F151" s="105">
        <f t="shared" si="62"/>
        <v>0</v>
      </c>
      <c r="G151" s="105">
        <f t="shared" si="62"/>
        <v>0</v>
      </c>
      <c r="H151" s="105">
        <f t="shared" si="62"/>
        <v>0</v>
      </c>
      <c r="I151" s="105">
        <f t="shared" si="62"/>
        <v>0</v>
      </c>
      <c r="J151" s="105">
        <f t="shared" si="62"/>
        <v>0</v>
      </c>
      <c r="K151" s="105">
        <f t="shared" si="62"/>
        <v>0</v>
      </c>
      <c r="L151" s="105">
        <f t="shared" si="62"/>
        <v>0</v>
      </c>
      <c r="M151" s="105">
        <f t="shared" si="62"/>
        <v>0</v>
      </c>
      <c r="N151" s="105">
        <f t="shared" si="62"/>
        <v>0</v>
      </c>
      <c r="O151" s="105">
        <f t="shared" si="62"/>
        <v>0</v>
      </c>
      <c r="P151" s="105">
        <f t="shared" si="62"/>
        <v>0</v>
      </c>
      <c r="Q151" s="105">
        <f t="shared" si="62"/>
        <v>0</v>
      </c>
      <c r="R151" s="105">
        <f t="shared" si="62"/>
        <v>0</v>
      </c>
      <c r="S151" s="105">
        <f t="shared" si="62"/>
        <v>0</v>
      </c>
      <c r="T151" s="105">
        <f t="shared" si="62"/>
        <v>0</v>
      </c>
      <c r="U151" s="105">
        <f t="shared" si="62"/>
        <v>0</v>
      </c>
      <c r="W151" s="18">
        <v>111</v>
      </c>
      <c r="X151" s="18" t="str">
        <f>VLOOKUP($W151,Data!$D:$G,2,FALSE)</f>
        <v>Overheating appliance</v>
      </c>
      <c r="Y151" s="18" t="e">
        <f>IF(INDEX($A$89:$U$169,MATCH($W151,$A$89:$A$169,0),MATCH(Y$89,$A$89:$U$89,0))=INDEX(FIRE0104_working!$A$3:$Z$102,MATCH($W151,FIRE0104_working!$A$3:$A$102,0),MATCH('QA checks'!Y$89,FIRE0104_working!$A$3:$Z$3,0)),TRUE,"Error")</f>
        <v>#N/A</v>
      </c>
      <c r="Z151" s="18" t="e">
        <f>IF(INDEX($A$89:$U$169,MATCH($W151,$A$89:$A$169,0),MATCH(Z$89,$A$89:$U$89,0))=INDEX(FIRE0104_working!$A$3:$Z$102,MATCH($W151,FIRE0104_working!$A$3:$A$102,0),MATCH('QA checks'!Z$89,FIRE0104_working!$A$3:$Z$3,0)),TRUE,"Error")</f>
        <v>#N/A</v>
      </c>
      <c r="AA151" s="18" t="e">
        <f>IF(INDEX($A$89:$U$169,MATCH($W151,$A$89:$A$169,0),MATCH(AA$89,$A$89:$U$89,0))=INDEX(FIRE0104_working!$A$3:$Z$102,MATCH($W151,FIRE0104_working!$A$3:$A$102,0),MATCH('QA checks'!AA$89,FIRE0104_working!$A$3:$Z$3,0)),TRUE,"Error")</f>
        <v>#N/A</v>
      </c>
      <c r="AB151" s="18" t="e">
        <f>IF(INDEX($A$89:$U$169,MATCH($W151,$A$89:$A$169,0),MATCH(AB$89,$A$89:$U$89,0))=INDEX(FIRE0104_working!$A$3:$Z$102,MATCH($W151,FIRE0104_working!$A$3:$A$102,0),MATCH('QA checks'!AB$89,FIRE0104_working!$A$3:$Z$3,0)),TRUE,"Error")</f>
        <v>#N/A</v>
      </c>
      <c r="AC151" s="18" t="e">
        <f>IF(INDEX($A$89:$U$169,MATCH($W151,$A$89:$A$169,0),MATCH(AC$89,$A$89:$U$89,0))=INDEX(FIRE0104_working!$A$3:$Z$102,MATCH($W151,FIRE0104_working!$A$3:$A$102,0),MATCH('QA checks'!AC$89,FIRE0104_working!$A$3:$Z$3,0)),TRUE,"Error")</f>
        <v>#N/A</v>
      </c>
      <c r="AD151" s="18" t="e">
        <f>IF(INDEX($A$89:$U$169,MATCH($W151,$A$89:$A$169,0),MATCH(AD$89,$A$89:$U$89,0))=INDEX(FIRE0104_working!$A$3:$Z$102,MATCH($W151,FIRE0104_working!$A$3:$A$102,0),MATCH('QA checks'!AD$89,FIRE0104_working!$A$3:$Z$3,0)),TRUE,"Error")</f>
        <v>#N/A</v>
      </c>
      <c r="AE151" s="18" t="e">
        <f>IF(INDEX($A$89:$U$169,MATCH($W151,$A$89:$A$169,0),MATCH(AE$89,$A$89:$U$89,0))=INDEX(FIRE0104_working!$A$3:$Z$102,MATCH($W151,FIRE0104_working!$A$3:$A$102,0),MATCH('QA checks'!AE$89,FIRE0104_working!$A$3:$Z$3,0)),TRUE,"Error")</f>
        <v>#N/A</v>
      </c>
      <c r="AF151" s="18" t="e">
        <f>IF(INDEX($A$89:$U$169,MATCH($W151,$A$89:$A$169,0),MATCH(AF$89,$A$89:$U$89,0))=INDEX(FIRE0104_working!$A$3:$Z$102,MATCH($W151,FIRE0104_working!$A$3:$A$102,0),MATCH('QA checks'!AF$89,FIRE0104_working!$A$3:$Z$3,0)),TRUE,"Error")</f>
        <v>#N/A</v>
      </c>
      <c r="AG151" s="18" t="e">
        <f>IF(INDEX($A$89:$U$169,MATCH($W151,$A$89:$A$169,0),MATCH(AG$89,$A$89:$U$89,0))=INDEX(FIRE0104_working!$A$3:$Z$102,MATCH($W151,FIRE0104_working!$A$3:$A$102,0),MATCH('QA checks'!AG$89,FIRE0104_working!$A$3:$Z$3,0)),TRUE,"Error")</f>
        <v>#N/A</v>
      </c>
      <c r="AH151" s="18" t="e">
        <f>IF(INDEX($A$89:$U$169,MATCH($W151,$A$89:$A$169,0),MATCH(AH$89,$A$89:$U$89,0))=INDEX(FIRE0104_working!$A$3:$Z$102,MATCH($W151,FIRE0104_working!$A$3:$A$102,0),MATCH('QA checks'!AH$89,FIRE0104_working!$A$3:$Z$3,0)),TRUE,"Error")</f>
        <v>#N/A</v>
      </c>
      <c r="AI151" s="18" t="e">
        <f>IF(INDEX($A$89:$U$169,MATCH($W151,$A$89:$A$169,0),MATCH(AI$89,$A$89:$U$89,0))=INDEX(FIRE0104_working!$A$3:$Z$102,MATCH($W151,FIRE0104_working!$A$3:$A$102,0),MATCH('QA checks'!AI$89,FIRE0104_working!$A$3:$Z$3,0)),TRUE,"Error")</f>
        <v>#N/A</v>
      </c>
      <c r="AJ151" s="18" t="e">
        <f>IF(INDEX($A$89:$U$169,MATCH($W151,$A$89:$A$169,0),MATCH(AJ$89,$A$89:$U$89,0))=INDEX(FIRE0104_working!$A$3:$Z$102,MATCH($W151,FIRE0104_working!$A$3:$A$102,0),MATCH('QA checks'!AJ$89,FIRE0104_working!$A$3:$Z$3,0)),TRUE,"Error")</f>
        <v>#N/A</v>
      </c>
      <c r="AK151" s="18" t="e">
        <f>IF(INDEX($A$89:$U$169,MATCH($W151,$A$89:$A$169,0),MATCH(AK$89,$A$89:$U$89,0))=INDEX(FIRE0104_working!$A$3:$Z$102,MATCH($W151,FIRE0104_working!$A$3:$A$102,0),MATCH('QA checks'!AK$89,FIRE0104_working!$A$3:$Z$3,0)),TRUE,"Error")</f>
        <v>#N/A</v>
      </c>
      <c r="AL151" s="18" t="e">
        <f>IF(INDEX($A$89:$U$169,MATCH($W151,$A$89:$A$169,0),MATCH(AL$89,$A$89:$U$89,0))=INDEX(FIRE0104_working!$A$3:$Z$102,MATCH($W151,FIRE0104_working!$A$3:$A$102,0),MATCH('QA checks'!AL$89,FIRE0104_working!$A$3:$Z$3,0)),TRUE,"Error")</f>
        <v>#N/A</v>
      </c>
      <c r="AM151" s="18" t="e">
        <f>IF(INDEX($A$89:$U$169,MATCH($W151,$A$89:$A$169,0),MATCH(AM$89,$A$89:$U$89,0))=INDEX(FIRE0104_working!$A$3:$Z$102,MATCH($W151,FIRE0104_working!$A$3:$A$102,0),MATCH('QA checks'!AM$89,FIRE0104_working!$A$3:$Z$3,0)),TRUE,"Error")</f>
        <v>#N/A</v>
      </c>
      <c r="AN151" s="18" t="e">
        <f>IF(INDEX($A$89:$U$169,MATCH($W151,$A$89:$A$169,0),MATCH(AN$89,$A$89:$U$89,0))=INDEX(FIRE0104_working!$A$3:$Z$102,MATCH($W151,FIRE0104_working!$A$3:$A$102,0),MATCH('QA checks'!AN$89,FIRE0104_working!$A$3:$Z$3,0)),TRUE,"Error")</f>
        <v>#N/A</v>
      </c>
      <c r="AO151" s="18" t="e">
        <f>IF(INDEX($A$89:$U$169,MATCH($W151,$A$89:$A$169,0),MATCH(AO$89,$A$89:$U$89,0))=INDEX(FIRE0104_working!$A$3:$Z$102,MATCH($W151,FIRE0104_working!$A$3:$A$102,0),MATCH('QA checks'!AO$89,FIRE0104_working!$A$3:$Z$3,0)),TRUE,"Error")</f>
        <v>#N/A</v>
      </c>
      <c r="AP151" s="18" t="e">
        <f>IF(INDEX($A$89:$U$169,MATCH($W151,$A$89:$A$169,0),MATCH(AP$89,$A$89:$U$89,0))=INDEX(FIRE0104_working!$A$3:$Z$102,MATCH($W151,FIRE0104_working!$A$3:$A$102,0),MATCH('QA checks'!AP$89,FIRE0104_working!$A$3:$Z$3,0)),TRUE,"Error")</f>
        <v>#N/A</v>
      </c>
      <c r="AQ151" s="18" t="e">
        <f>IF(INDEX($A$89:$U$169,MATCH($W151,$A$89:$A$169,0),MATCH(AQ$89,$A$89:$U$89,0))=INDEX(FIRE0104_working!$A$3:$Z$102,MATCH($W151,FIRE0104_working!$A$3:$A$102,0),MATCH('QA checks'!AQ$89,FIRE0104_working!$A$3:$Z$3,0)),TRUE,"Error")</f>
        <v>#N/A</v>
      </c>
      <c r="AR151" s="18" t="e">
        <f>IF(INDEX($A$89:$U$169,MATCH($W151,$A$89:$A$169,0),MATCH(AR$89,$A$89:$U$89,0))=INDEX(FIRE0104_working!$A$3:$Z$102,MATCH($W151,FIRE0104_working!$A$3:$A$102,0),MATCH('QA checks'!AR$89,FIRE0104_working!$A$3:$Z$3,0)),TRUE,"Error")</f>
        <v>#N/A</v>
      </c>
    </row>
    <row r="152" spans="1:44" x14ac:dyDescent="0.2">
      <c r="A152" s="105">
        <f t="shared" ref="A152:U152" si="63">A70</f>
        <v>0</v>
      </c>
      <c r="B152" s="105">
        <f t="shared" si="63"/>
        <v>0</v>
      </c>
      <c r="C152" s="105">
        <f t="shared" si="63"/>
        <v>0</v>
      </c>
      <c r="D152" s="105">
        <f t="shared" si="63"/>
        <v>0</v>
      </c>
      <c r="E152" s="105">
        <f t="shared" si="63"/>
        <v>0</v>
      </c>
      <c r="F152" s="105">
        <f t="shared" si="63"/>
        <v>0</v>
      </c>
      <c r="G152" s="105">
        <f t="shared" si="63"/>
        <v>0</v>
      </c>
      <c r="H152" s="105">
        <f t="shared" si="63"/>
        <v>0</v>
      </c>
      <c r="I152" s="105">
        <f t="shared" si="63"/>
        <v>0</v>
      </c>
      <c r="J152" s="105">
        <f t="shared" si="63"/>
        <v>0</v>
      </c>
      <c r="K152" s="105">
        <f t="shared" si="63"/>
        <v>0</v>
      </c>
      <c r="L152" s="105">
        <f t="shared" si="63"/>
        <v>0</v>
      </c>
      <c r="M152" s="105">
        <f t="shared" si="63"/>
        <v>0</v>
      </c>
      <c r="N152" s="105">
        <f t="shared" si="63"/>
        <v>0</v>
      </c>
      <c r="O152" s="105">
        <f t="shared" si="63"/>
        <v>0</v>
      </c>
      <c r="P152" s="105">
        <f t="shared" si="63"/>
        <v>0</v>
      </c>
      <c r="Q152" s="105">
        <f t="shared" si="63"/>
        <v>0</v>
      </c>
      <c r="R152" s="105">
        <f t="shared" si="63"/>
        <v>0</v>
      </c>
      <c r="S152" s="105">
        <f t="shared" si="63"/>
        <v>0</v>
      </c>
      <c r="T152" s="105">
        <f t="shared" si="63"/>
        <v>0</v>
      </c>
      <c r="U152" s="105">
        <f t="shared" si="63"/>
        <v>0</v>
      </c>
      <c r="W152" s="18">
        <v>112</v>
      </c>
      <c r="X152" s="18" t="str">
        <f>VLOOKUP($W152,Data!$D:$G,2,FALSE)</f>
        <v>Fire elsewhere (not at location)</v>
      </c>
      <c r="Y152" s="18" t="e">
        <f>IF(INDEX($A$89:$U$169,MATCH($W152,$A$89:$A$169,0),MATCH(Y$89,$A$89:$U$89,0))=INDEX(FIRE0104_working!$A$3:$Z$102,MATCH($W152,FIRE0104_working!$A$3:$A$102,0),MATCH('QA checks'!Y$89,FIRE0104_working!$A$3:$Z$3,0)),TRUE,"Error")</f>
        <v>#N/A</v>
      </c>
      <c r="Z152" s="18" t="e">
        <f>IF(INDEX($A$89:$U$169,MATCH($W152,$A$89:$A$169,0),MATCH(Z$89,$A$89:$U$89,0))=INDEX(FIRE0104_working!$A$3:$Z$102,MATCH($W152,FIRE0104_working!$A$3:$A$102,0),MATCH('QA checks'!Z$89,FIRE0104_working!$A$3:$Z$3,0)),TRUE,"Error")</f>
        <v>#N/A</v>
      </c>
      <c r="AA152" s="18" t="e">
        <f>IF(INDEX($A$89:$U$169,MATCH($W152,$A$89:$A$169,0),MATCH(AA$89,$A$89:$U$89,0))=INDEX(FIRE0104_working!$A$3:$Z$102,MATCH($W152,FIRE0104_working!$A$3:$A$102,0),MATCH('QA checks'!AA$89,FIRE0104_working!$A$3:$Z$3,0)),TRUE,"Error")</f>
        <v>#N/A</v>
      </c>
      <c r="AB152" s="18" t="e">
        <f>IF(INDEX($A$89:$U$169,MATCH($W152,$A$89:$A$169,0),MATCH(AB$89,$A$89:$U$89,0))=INDEX(FIRE0104_working!$A$3:$Z$102,MATCH($W152,FIRE0104_working!$A$3:$A$102,0),MATCH('QA checks'!AB$89,FIRE0104_working!$A$3:$Z$3,0)),TRUE,"Error")</f>
        <v>#N/A</v>
      </c>
      <c r="AC152" s="18" t="e">
        <f>IF(INDEX($A$89:$U$169,MATCH($W152,$A$89:$A$169,0),MATCH(AC$89,$A$89:$U$89,0))=INDEX(FIRE0104_working!$A$3:$Z$102,MATCH($W152,FIRE0104_working!$A$3:$A$102,0),MATCH('QA checks'!AC$89,FIRE0104_working!$A$3:$Z$3,0)),TRUE,"Error")</f>
        <v>#N/A</v>
      </c>
      <c r="AD152" s="18" t="e">
        <f>IF(INDEX($A$89:$U$169,MATCH($W152,$A$89:$A$169,0),MATCH(AD$89,$A$89:$U$89,0))=INDEX(FIRE0104_working!$A$3:$Z$102,MATCH($W152,FIRE0104_working!$A$3:$A$102,0),MATCH('QA checks'!AD$89,FIRE0104_working!$A$3:$Z$3,0)),TRUE,"Error")</f>
        <v>#N/A</v>
      </c>
      <c r="AE152" s="18" t="e">
        <f>IF(INDEX($A$89:$U$169,MATCH($W152,$A$89:$A$169,0),MATCH(AE$89,$A$89:$U$89,0))=INDEX(FIRE0104_working!$A$3:$Z$102,MATCH($W152,FIRE0104_working!$A$3:$A$102,0),MATCH('QA checks'!AE$89,FIRE0104_working!$A$3:$Z$3,0)),TRUE,"Error")</f>
        <v>#N/A</v>
      </c>
      <c r="AF152" s="18" t="e">
        <f>IF(INDEX($A$89:$U$169,MATCH($W152,$A$89:$A$169,0),MATCH(AF$89,$A$89:$U$89,0))=INDEX(FIRE0104_working!$A$3:$Z$102,MATCH($W152,FIRE0104_working!$A$3:$A$102,0),MATCH('QA checks'!AF$89,FIRE0104_working!$A$3:$Z$3,0)),TRUE,"Error")</f>
        <v>#N/A</v>
      </c>
      <c r="AG152" s="18" t="e">
        <f>IF(INDEX($A$89:$U$169,MATCH($W152,$A$89:$A$169,0),MATCH(AG$89,$A$89:$U$89,0))=INDEX(FIRE0104_working!$A$3:$Z$102,MATCH($W152,FIRE0104_working!$A$3:$A$102,0),MATCH('QA checks'!AG$89,FIRE0104_working!$A$3:$Z$3,0)),TRUE,"Error")</f>
        <v>#N/A</v>
      </c>
      <c r="AH152" s="18" t="e">
        <f>IF(INDEX($A$89:$U$169,MATCH($W152,$A$89:$A$169,0),MATCH(AH$89,$A$89:$U$89,0))=INDEX(FIRE0104_working!$A$3:$Z$102,MATCH($W152,FIRE0104_working!$A$3:$A$102,0),MATCH('QA checks'!AH$89,FIRE0104_working!$A$3:$Z$3,0)),TRUE,"Error")</f>
        <v>#N/A</v>
      </c>
      <c r="AI152" s="18" t="e">
        <f>IF(INDEX($A$89:$U$169,MATCH($W152,$A$89:$A$169,0),MATCH(AI$89,$A$89:$U$89,0))=INDEX(FIRE0104_working!$A$3:$Z$102,MATCH($W152,FIRE0104_working!$A$3:$A$102,0),MATCH('QA checks'!AI$89,FIRE0104_working!$A$3:$Z$3,0)),TRUE,"Error")</f>
        <v>#N/A</v>
      </c>
      <c r="AJ152" s="18" t="e">
        <f>IF(INDEX($A$89:$U$169,MATCH($W152,$A$89:$A$169,0),MATCH(AJ$89,$A$89:$U$89,0))=INDEX(FIRE0104_working!$A$3:$Z$102,MATCH($W152,FIRE0104_working!$A$3:$A$102,0),MATCH('QA checks'!AJ$89,FIRE0104_working!$A$3:$Z$3,0)),TRUE,"Error")</f>
        <v>#N/A</v>
      </c>
      <c r="AK152" s="18" t="e">
        <f>IF(INDEX($A$89:$U$169,MATCH($W152,$A$89:$A$169,0),MATCH(AK$89,$A$89:$U$89,0))=INDEX(FIRE0104_working!$A$3:$Z$102,MATCH($W152,FIRE0104_working!$A$3:$A$102,0),MATCH('QA checks'!AK$89,FIRE0104_working!$A$3:$Z$3,0)),TRUE,"Error")</f>
        <v>#N/A</v>
      </c>
      <c r="AL152" s="18" t="e">
        <f>IF(INDEX($A$89:$U$169,MATCH($W152,$A$89:$A$169,0),MATCH(AL$89,$A$89:$U$89,0))=INDEX(FIRE0104_working!$A$3:$Z$102,MATCH($W152,FIRE0104_working!$A$3:$A$102,0),MATCH('QA checks'!AL$89,FIRE0104_working!$A$3:$Z$3,0)),TRUE,"Error")</f>
        <v>#N/A</v>
      </c>
      <c r="AM152" s="18" t="e">
        <f>IF(INDEX($A$89:$U$169,MATCH($W152,$A$89:$A$169,0),MATCH(AM$89,$A$89:$U$89,0))=INDEX(FIRE0104_working!$A$3:$Z$102,MATCH($W152,FIRE0104_working!$A$3:$A$102,0),MATCH('QA checks'!AM$89,FIRE0104_working!$A$3:$Z$3,0)),TRUE,"Error")</f>
        <v>#N/A</v>
      </c>
      <c r="AN152" s="18" t="e">
        <f>IF(INDEX($A$89:$U$169,MATCH($W152,$A$89:$A$169,0),MATCH(AN$89,$A$89:$U$89,0))=INDEX(FIRE0104_working!$A$3:$Z$102,MATCH($W152,FIRE0104_working!$A$3:$A$102,0),MATCH('QA checks'!AN$89,FIRE0104_working!$A$3:$Z$3,0)),TRUE,"Error")</f>
        <v>#N/A</v>
      </c>
      <c r="AO152" s="18" t="e">
        <f>IF(INDEX($A$89:$U$169,MATCH($W152,$A$89:$A$169,0),MATCH(AO$89,$A$89:$U$89,0))=INDEX(FIRE0104_working!$A$3:$Z$102,MATCH($W152,FIRE0104_working!$A$3:$A$102,0),MATCH('QA checks'!AO$89,FIRE0104_working!$A$3:$Z$3,0)),TRUE,"Error")</f>
        <v>#N/A</v>
      </c>
      <c r="AP152" s="18" t="e">
        <f>IF(INDEX($A$89:$U$169,MATCH($W152,$A$89:$A$169,0),MATCH(AP$89,$A$89:$U$89,0))=INDEX(FIRE0104_working!$A$3:$Z$102,MATCH($W152,FIRE0104_working!$A$3:$A$102,0),MATCH('QA checks'!AP$89,FIRE0104_working!$A$3:$Z$3,0)),TRUE,"Error")</f>
        <v>#N/A</v>
      </c>
      <c r="AQ152" s="18" t="e">
        <f>IF(INDEX($A$89:$U$169,MATCH($W152,$A$89:$A$169,0),MATCH(AQ$89,$A$89:$U$89,0))=INDEX(FIRE0104_working!$A$3:$Z$102,MATCH($W152,FIRE0104_working!$A$3:$A$102,0),MATCH('QA checks'!AQ$89,FIRE0104_working!$A$3:$Z$3,0)),TRUE,"Error")</f>
        <v>#N/A</v>
      </c>
      <c r="AR152" s="18" t="e">
        <f>IF(INDEX($A$89:$U$169,MATCH($W152,$A$89:$A$169,0),MATCH(AR$89,$A$89:$U$89,0))=INDEX(FIRE0104_working!$A$3:$Z$102,MATCH($W152,FIRE0104_working!$A$3:$A$102,0),MATCH('QA checks'!AR$89,FIRE0104_working!$A$3:$Z$3,0)),TRUE,"Error")</f>
        <v>#N/A</v>
      </c>
    </row>
    <row r="153" spans="1:44" x14ac:dyDescent="0.2">
      <c r="A153" s="105">
        <f t="shared" ref="A153:U153" si="64">A71</f>
        <v>0</v>
      </c>
      <c r="B153" s="105">
        <f t="shared" si="64"/>
        <v>0</v>
      </c>
      <c r="C153" s="105">
        <f t="shared" si="64"/>
        <v>0</v>
      </c>
      <c r="D153" s="105">
        <f t="shared" si="64"/>
        <v>0</v>
      </c>
      <c r="E153" s="105">
        <f t="shared" si="64"/>
        <v>0</v>
      </c>
      <c r="F153" s="105">
        <f t="shared" si="64"/>
        <v>0</v>
      </c>
      <c r="G153" s="105">
        <f t="shared" si="64"/>
        <v>0</v>
      </c>
      <c r="H153" s="105">
        <f t="shared" si="64"/>
        <v>0</v>
      </c>
      <c r="I153" s="105">
        <f t="shared" si="64"/>
        <v>0</v>
      </c>
      <c r="J153" s="105">
        <f t="shared" si="64"/>
        <v>0</v>
      </c>
      <c r="K153" s="105">
        <f t="shared" si="64"/>
        <v>0</v>
      </c>
      <c r="L153" s="105">
        <f t="shared" si="64"/>
        <v>0</v>
      </c>
      <c r="M153" s="105">
        <f t="shared" si="64"/>
        <v>0</v>
      </c>
      <c r="N153" s="105">
        <f t="shared" si="64"/>
        <v>0</v>
      </c>
      <c r="O153" s="105">
        <f t="shared" si="64"/>
        <v>0</v>
      </c>
      <c r="P153" s="105">
        <f t="shared" si="64"/>
        <v>0</v>
      </c>
      <c r="Q153" s="105">
        <f t="shared" si="64"/>
        <v>0</v>
      </c>
      <c r="R153" s="105">
        <f t="shared" si="64"/>
        <v>0</v>
      </c>
      <c r="S153" s="105">
        <f t="shared" si="64"/>
        <v>0</v>
      </c>
      <c r="T153" s="105">
        <f t="shared" si="64"/>
        <v>0</v>
      </c>
      <c r="U153" s="105">
        <f t="shared" si="64"/>
        <v>0</v>
      </c>
      <c r="W153" s="18">
        <v>113</v>
      </c>
      <c r="X153" s="18" t="str">
        <f>VLOOKUP($W153,Data!$D:$G,2,FALSE)</f>
        <v>Vehicle</v>
      </c>
      <c r="AA153" s="18" t="e">
        <f>IF(INDEX($A$89:$U$169,MATCH($W153,$A$89:$A$169,0),MATCH(AA$89,$A$89:$U$89,0))=INDEX(FIRE0104_working!$A$3:$Z$102,MATCH($W153,FIRE0104_working!$A$3:$A$102,0),MATCH('QA checks'!AA$89,FIRE0104_working!$A$3:$Z$3,0)),TRUE,"Error")</f>
        <v>#N/A</v>
      </c>
      <c r="AB153" s="18" t="e">
        <f>IF(INDEX($A$89:$U$169,MATCH($W153,$A$89:$A$169,0),MATCH(AB$89,$A$89:$U$89,0))=INDEX(FIRE0104_working!$A$3:$Z$102,MATCH($W153,FIRE0104_working!$A$3:$A$102,0),MATCH('QA checks'!AB$89,FIRE0104_working!$A$3:$Z$3,0)),TRUE,"Error")</f>
        <v>#N/A</v>
      </c>
      <c r="AC153" s="18" t="e">
        <f>IF(INDEX($A$89:$U$169,MATCH($W153,$A$89:$A$169,0),MATCH(AC$89,$A$89:$U$89,0))=INDEX(FIRE0104_working!$A$3:$Z$102,MATCH($W153,FIRE0104_working!$A$3:$A$102,0),MATCH('QA checks'!AC$89,FIRE0104_working!$A$3:$Z$3,0)),TRUE,"Error")</f>
        <v>#N/A</v>
      </c>
      <c r="AD153" s="18" t="e">
        <f>IF(INDEX($A$89:$U$169,MATCH($W153,$A$89:$A$169,0),MATCH(AD$89,$A$89:$U$89,0))=INDEX(FIRE0104_working!$A$3:$Z$102,MATCH($W153,FIRE0104_working!$A$3:$A$102,0),MATCH('QA checks'!AD$89,FIRE0104_working!$A$3:$Z$3,0)),TRUE,"Error")</f>
        <v>#N/A</v>
      </c>
      <c r="AE153" s="18" t="e">
        <f>IF(INDEX($A$89:$U$169,MATCH($W153,$A$89:$A$169,0),MATCH(AE$89,$A$89:$U$89,0))=INDEX(FIRE0104_working!$A$3:$Z$102,MATCH($W153,FIRE0104_working!$A$3:$A$102,0),MATCH('QA checks'!AE$89,FIRE0104_working!$A$3:$Z$3,0)),TRUE,"Error")</f>
        <v>#N/A</v>
      </c>
      <c r="AF153" s="18" t="e">
        <f>IF(INDEX($A$89:$U$169,MATCH($W153,$A$89:$A$169,0),MATCH(AF$89,$A$89:$U$89,0))=INDEX(FIRE0104_working!$A$3:$Z$102,MATCH($W153,FIRE0104_working!$A$3:$A$102,0),MATCH('QA checks'!AF$89,FIRE0104_working!$A$3:$Z$3,0)),TRUE,"Error")</f>
        <v>#N/A</v>
      </c>
      <c r="AG153" s="18" t="e">
        <f>IF(INDEX($A$89:$U$169,MATCH($W153,$A$89:$A$169,0),MATCH(AG$89,$A$89:$U$89,0))=INDEX(FIRE0104_working!$A$3:$Z$102,MATCH($W153,FIRE0104_working!$A$3:$A$102,0),MATCH('QA checks'!AG$89,FIRE0104_working!$A$3:$Z$3,0)),TRUE,"Error")</f>
        <v>#N/A</v>
      </c>
      <c r="AH153" s="18" t="e">
        <f>IF(INDEX($A$89:$U$169,MATCH($W153,$A$89:$A$169,0),MATCH(AH$89,$A$89:$U$89,0))=INDEX(FIRE0104_working!$A$3:$Z$102,MATCH($W153,FIRE0104_working!$A$3:$A$102,0),MATCH('QA checks'!AH$89,FIRE0104_working!$A$3:$Z$3,0)),TRUE,"Error")</f>
        <v>#N/A</v>
      </c>
      <c r="AI153" s="18" t="e">
        <f>IF(INDEX($A$89:$U$169,MATCH($W153,$A$89:$A$169,0),MATCH(AI$89,$A$89:$U$89,0))=INDEX(FIRE0104_working!$A$3:$Z$102,MATCH($W153,FIRE0104_working!$A$3:$A$102,0),MATCH('QA checks'!AI$89,FIRE0104_working!$A$3:$Z$3,0)),TRUE,"Error")</f>
        <v>#N/A</v>
      </c>
      <c r="AJ153" s="18" t="e">
        <f>IF(INDEX($A$89:$U$169,MATCH($W153,$A$89:$A$169,0),MATCH(AJ$89,$A$89:$U$89,0))=INDEX(FIRE0104_working!$A$3:$Z$102,MATCH($W153,FIRE0104_working!$A$3:$A$102,0),MATCH('QA checks'!AJ$89,FIRE0104_working!$A$3:$Z$3,0)),TRUE,"Error")</f>
        <v>#N/A</v>
      </c>
      <c r="AK153" s="18" t="e">
        <f>IF(INDEX($A$89:$U$169,MATCH($W153,$A$89:$A$169,0),MATCH(AK$89,$A$89:$U$89,0))=INDEX(FIRE0104_working!$A$3:$Z$102,MATCH($W153,FIRE0104_working!$A$3:$A$102,0),MATCH('QA checks'!AK$89,FIRE0104_working!$A$3:$Z$3,0)),TRUE,"Error")</f>
        <v>#N/A</v>
      </c>
      <c r="AL153" s="18" t="e">
        <f>IF(INDEX($A$89:$U$169,MATCH($W153,$A$89:$A$169,0),MATCH(AL$89,$A$89:$U$89,0))=INDEX(FIRE0104_working!$A$3:$Z$102,MATCH($W153,FIRE0104_working!$A$3:$A$102,0),MATCH('QA checks'!AL$89,FIRE0104_working!$A$3:$Z$3,0)),TRUE,"Error")</f>
        <v>#N/A</v>
      </c>
      <c r="AM153" s="18" t="e">
        <f>IF(INDEX($A$89:$U$169,MATCH($W153,$A$89:$A$169,0),MATCH(AM$89,$A$89:$U$89,0))=INDEX(FIRE0104_working!$A$3:$Z$102,MATCH($W153,FIRE0104_working!$A$3:$A$102,0),MATCH('QA checks'!AM$89,FIRE0104_working!$A$3:$Z$3,0)),TRUE,"Error")</f>
        <v>#N/A</v>
      </c>
      <c r="AN153" s="18" t="e">
        <f>IF(INDEX($A$89:$U$169,MATCH($W153,$A$89:$A$169,0),MATCH(AN$89,$A$89:$U$89,0))=INDEX(FIRE0104_working!$A$3:$Z$102,MATCH($W153,FIRE0104_working!$A$3:$A$102,0),MATCH('QA checks'!AN$89,FIRE0104_working!$A$3:$Z$3,0)),TRUE,"Error")</f>
        <v>#N/A</v>
      </c>
      <c r="AO153" s="18" t="e">
        <f>IF(INDEX($A$89:$U$169,MATCH($W153,$A$89:$A$169,0),MATCH(AO$89,$A$89:$U$89,0))=INDEX(FIRE0104_working!$A$3:$Z$102,MATCH($W153,FIRE0104_working!$A$3:$A$102,0),MATCH('QA checks'!AO$89,FIRE0104_working!$A$3:$Z$3,0)),TRUE,"Error")</f>
        <v>#N/A</v>
      </c>
      <c r="AP153" s="18" t="e">
        <f>IF(INDEX($A$89:$U$169,MATCH($W153,$A$89:$A$169,0),MATCH(AP$89,$A$89:$U$89,0))=INDEX(FIRE0104_working!$A$3:$Z$102,MATCH($W153,FIRE0104_working!$A$3:$A$102,0),MATCH('QA checks'!AP$89,FIRE0104_working!$A$3:$Z$3,0)),TRUE,"Error")</f>
        <v>#N/A</v>
      </c>
      <c r="AQ153" s="18" t="e">
        <f>IF(INDEX($A$89:$U$169,MATCH($W153,$A$89:$A$169,0),MATCH(AQ$89,$A$89:$U$89,0))=INDEX(FIRE0104_working!$A$3:$Z$102,MATCH($W153,FIRE0104_working!$A$3:$A$102,0),MATCH('QA checks'!AQ$89,FIRE0104_working!$A$3:$Z$3,0)),TRUE,"Error")</f>
        <v>#N/A</v>
      </c>
      <c r="AR153" s="18" t="e">
        <f>IF(INDEX($A$89:$U$169,MATCH($W153,$A$89:$A$169,0),MATCH(AR$89,$A$89:$U$89,0))=INDEX(FIRE0104_working!$A$3:$Z$102,MATCH($W153,FIRE0104_working!$A$3:$A$102,0),MATCH('QA checks'!AR$89,FIRE0104_working!$A$3:$Z$3,0)),TRUE,"Error")</f>
        <v>#N/A</v>
      </c>
    </row>
    <row r="154" spans="1:44" x14ac:dyDescent="0.2">
      <c r="A154" s="105">
        <f t="shared" ref="A154:U154" si="65">A72</f>
        <v>0</v>
      </c>
      <c r="B154" s="105">
        <f t="shared" si="65"/>
        <v>0</v>
      </c>
      <c r="C154" s="105">
        <f t="shared" si="65"/>
        <v>0</v>
      </c>
      <c r="D154" s="105">
        <f t="shared" si="65"/>
        <v>0</v>
      </c>
      <c r="E154" s="105">
        <f t="shared" si="65"/>
        <v>0</v>
      </c>
      <c r="F154" s="105">
        <f t="shared" si="65"/>
        <v>0</v>
      </c>
      <c r="G154" s="105">
        <f t="shared" si="65"/>
        <v>0</v>
      </c>
      <c r="H154" s="105">
        <f t="shared" si="65"/>
        <v>0</v>
      </c>
      <c r="I154" s="105">
        <f t="shared" si="65"/>
        <v>0</v>
      </c>
      <c r="J154" s="105">
        <f t="shared" si="65"/>
        <v>0</v>
      </c>
      <c r="K154" s="105">
        <f t="shared" si="65"/>
        <v>0</v>
      </c>
      <c r="L154" s="105">
        <f t="shared" si="65"/>
        <v>0</v>
      </c>
      <c r="M154" s="105">
        <f t="shared" si="65"/>
        <v>0</v>
      </c>
      <c r="N154" s="105">
        <f t="shared" si="65"/>
        <v>0</v>
      </c>
      <c r="O154" s="105">
        <f t="shared" si="65"/>
        <v>0</v>
      </c>
      <c r="P154" s="105">
        <f t="shared" si="65"/>
        <v>0</v>
      </c>
      <c r="Q154" s="105">
        <f t="shared" si="65"/>
        <v>0</v>
      </c>
      <c r="R154" s="105">
        <f t="shared" si="65"/>
        <v>0</v>
      </c>
      <c r="S154" s="105">
        <f t="shared" si="65"/>
        <v>0</v>
      </c>
      <c r="T154" s="105">
        <f t="shared" si="65"/>
        <v>0</v>
      </c>
      <c r="U154" s="105">
        <f t="shared" si="65"/>
        <v>0</v>
      </c>
      <c r="W154" s="18">
        <v>120</v>
      </c>
      <c r="X154" s="18" t="str">
        <f>VLOOKUP($W154,Data!$D:$G,2,FALSE)</f>
        <v>Toaster/toast</v>
      </c>
      <c r="Y154" s="18" t="e">
        <f>IF(INDEX($A$89:$U$169,MATCH($W154,$A$89:$A$169,0),MATCH(Y$89,$A$89:$U$89,0))=INDEX(FIRE0104_working!$A$3:$Z$102,MATCH($W154,FIRE0104_working!$A$3:$A$102,0),MATCH('QA checks'!Y$89,FIRE0104_working!$A$3:$Z$3,0)),TRUE,"Error")</f>
        <v>#N/A</v>
      </c>
      <c r="Z154" s="18" t="e">
        <f>IF(INDEX($A$89:$U$169,MATCH($W154,$A$89:$A$169,0),MATCH(Z$89,$A$89:$U$89,0))=INDEX(FIRE0104_working!$A$3:$Z$102,MATCH($W154,FIRE0104_working!$A$3:$A$102,0),MATCH('QA checks'!Z$89,FIRE0104_working!$A$3:$Z$3,0)),TRUE,"Error")</f>
        <v>#N/A</v>
      </c>
      <c r="AA154" s="18" t="e">
        <f>IF(INDEX($A$89:$U$169,MATCH($W154,$A$89:$A$169,0),MATCH(AA$89,$A$89:$U$89,0))=INDEX(FIRE0104_working!$A$3:$Z$102,MATCH($W154,FIRE0104_working!$A$3:$A$102,0),MATCH('QA checks'!AA$89,FIRE0104_working!$A$3:$Z$3,0)),TRUE,"Error")</f>
        <v>#N/A</v>
      </c>
      <c r="AB154" s="18" t="e">
        <f>IF(INDEX($A$89:$U$169,MATCH($W154,$A$89:$A$169,0),MATCH(AB$89,$A$89:$U$89,0))=INDEX(FIRE0104_working!$A$3:$Z$102,MATCH($W154,FIRE0104_working!$A$3:$A$102,0),MATCH('QA checks'!AB$89,FIRE0104_working!$A$3:$Z$3,0)),TRUE,"Error")</f>
        <v>#N/A</v>
      </c>
      <c r="AC154" s="18" t="e">
        <f>IF(INDEX($A$89:$U$169,MATCH($W154,$A$89:$A$169,0),MATCH(AC$89,$A$89:$U$89,0))=INDEX(FIRE0104_working!$A$3:$Z$102,MATCH($W154,FIRE0104_working!$A$3:$A$102,0),MATCH('QA checks'!AC$89,FIRE0104_working!$A$3:$Z$3,0)),TRUE,"Error")</f>
        <v>#N/A</v>
      </c>
      <c r="AD154" s="18" t="e">
        <f>IF(INDEX($A$89:$U$169,MATCH($W154,$A$89:$A$169,0),MATCH(AD$89,$A$89:$U$89,0))=INDEX(FIRE0104_working!$A$3:$Z$102,MATCH($W154,FIRE0104_working!$A$3:$A$102,0),MATCH('QA checks'!AD$89,FIRE0104_working!$A$3:$Z$3,0)),TRUE,"Error")</f>
        <v>#N/A</v>
      </c>
      <c r="AE154" s="18" t="e">
        <f>IF(INDEX($A$89:$U$169,MATCH($W154,$A$89:$A$169,0),MATCH(AE$89,$A$89:$U$89,0))=INDEX(FIRE0104_working!$A$3:$Z$102,MATCH($W154,FIRE0104_working!$A$3:$A$102,0),MATCH('QA checks'!AE$89,FIRE0104_working!$A$3:$Z$3,0)),TRUE,"Error")</f>
        <v>#N/A</v>
      </c>
      <c r="AF154" s="18" t="e">
        <f>IF(INDEX($A$89:$U$169,MATCH($W154,$A$89:$A$169,0),MATCH(AF$89,$A$89:$U$89,0))=INDEX(FIRE0104_working!$A$3:$Z$102,MATCH($W154,FIRE0104_working!$A$3:$A$102,0),MATCH('QA checks'!AF$89,FIRE0104_working!$A$3:$Z$3,0)),TRUE,"Error")</f>
        <v>#N/A</v>
      </c>
      <c r="AG154" s="18" t="e">
        <f>IF(INDEX($A$89:$U$169,MATCH($W154,$A$89:$A$169,0),MATCH(AG$89,$A$89:$U$89,0))=INDEX(FIRE0104_working!$A$3:$Z$102,MATCH($W154,FIRE0104_working!$A$3:$A$102,0),MATCH('QA checks'!AG$89,FIRE0104_working!$A$3:$Z$3,0)),TRUE,"Error")</f>
        <v>#N/A</v>
      </c>
      <c r="AH154" s="18" t="e">
        <f>IF(INDEX($A$89:$U$169,MATCH($W154,$A$89:$A$169,0),MATCH(AH$89,$A$89:$U$89,0))=INDEX(FIRE0104_working!$A$3:$Z$102,MATCH($W154,FIRE0104_working!$A$3:$A$102,0),MATCH('QA checks'!AH$89,FIRE0104_working!$A$3:$Z$3,0)),TRUE,"Error")</f>
        <v>#N/A</v>
      </c>
      <c r="AI154" s="18" t="e">
        <f>IF(INDEX($A$89:$U$169,MATCH($W154,$A$89:$A$169,0),MATCH(AI$89,$A$89:$U$89,0))=INDEX(FIRE0104_working!$A$3:$Z$102,MATCH($W154,FIRE0104_working!$A$3:$A$102,0),MATCH('QA checks'!AI$89,FIRE0104_working!$A$3:$Z$3,0)),TRUE,"Error")</f>
        <v>#N/A</v>
      </c>
      <c r="AJ154" s="18" t="e">
        <f>IF(INDEX($A$89:$U$169,MATCH($W154,$A$89:$A$169,0),MATCH(AJ$89,$A$89:$U$89,0))=INDEX(FIRE0104_working!$A$3:$Z$102,MATCH($W154,FIRE0104_working!$A$3:$A$102,0),MATCH('QA checks'!AJ$89,FIRE0104_working!$A$3:$Z$3,0)),TRUE,"Error")</f>
        <v>#N/A</v>
      </c>
      <c r="AK154" s="18" t="e">
        <f>IF(INDEX($A$89:$U$169,MATCH($W154,$A$89:$A$169,0),MATCH(AK$89,$A$89:$U$89,0))=INDEX(FIRE0104_working!$A$3:$Z$102,MATCH($W154,FIRE0104_working!$A$3:$A$102,0),MATCH('QA checks'!AK$89,FIRE0104_working!$A$3:$Z$3,0)),TRUE,"Error")</f>
        <v>#N/A</v>
      </c>
      <c r="AL154" s="18" t="e">
        <f>IF(INDEX($A$89:$U$169,MATCH($W154,$A$89:$A$169,0),MATCH(AL$89,$A$89:$U$89,0))=INDEX(FIRE0104_working!$A$3:$Z$102,MATCH($W154,FIRE0104_working!$A$3:$A$102,0),MATCH('QA checks'!AL$89,FIRE0104_working!$A$3:$Z$3,0)),TRUE,"Error")</f>
        <v>#N/A</v>
      </c>
      <c r="AM154" s="18" t="e">
        <f>IF(INDEX($A$89:$U$169,MATCH($W154,$A$89:$A$169,0),MATCH(AM$89,$A$89:$U$89,0))=INDEX(FIRE0104_working!$A$3:$Z$102,MATCH($W154,FIRE0104_working!$A$3:$A$102,0),MATCH('QA checks'!AM$89,FIRE0104_working!$A$3:$Z$3,0)),TRUE,"Error")</f>
        <v>#N/A</v>
      </c>
      <c r="AN154" s="18" t="e">
        <f>IF(INDEX($A$89:$U$169,MATCH($W154,$A$89:$A$169,0),MATCH(AN$89,$A$89:$U$89,0))=INDEX(FIRE0104_working!$A$3:$Z$102,MATCH($W154,FIRE0104_working!$A$3:$A$102,0),MATCH('QA checks'!AN$89,FIRE0104_working!$A$3:$Z$3,0)),TRUE,"Error")</f>
        <v>#N/A</v>
      </c>
      <c r="AO154" s="18" t="e">
        <f>IF(INDEX($A$89:$U$169,MATCH($W154,$A$89:$A$169,0),MATCH(AO$89,$A$89:$U$89,0))=INDEX(FIRE0104_working!$A$3:$Z$102,MATCH($W154,FIRE0104_working!$A$3:$A$102,0),MATCH('QA checks'!AO$89,FIRE0104_working!$A$3:$Z$3,0)),TRUE,"Error")</f>
        <v>#N/A</v>
      </c>
      <c r="AP154" s="18" t="e">
        <f>IF(INDEX($A$89:$U$169,MATCH($W154,$A$89:$A$169,0),MATCH(AP$89,$A$89:$U$89,0))=INDEX(FIRE0104_working!$A$3:$Z$102,MATCH($W154,FIRE0104_working!$A$3:$A$102,0),MATCH('QA checks'!AP$89,FIRE0104_working!$A$3:$Z$3,0)),TRUE,"Error")</f>
        <v>#N/A</v>
      </c>
      <c r="AQ154" s="18" t="e">
        <f>IF(INDEX($A$89:$U$169,MATCH($W154,$A$89:$A$169,0),MATCH(AQ$89,$A$89:$U$89,0))=INDEX(FIRE0104_working!$A$3:$Z$102,MATCH($W154,FIRE0104_working!$A$3:$A$102,0),MATCH('QA checks'!AQ$89,FIRE0104_working!$A$3:$Z$3,0)),TRUE,"Error")</f>
        <v>#N/A</v>
      </c>
      <c r="AR154" s="18" t="e">
        <f>IF(INDEX($A$89:$U$169,MATCH($W154,$A$89:$A$169,0),MATCH(AR$89,$A$89:$U$89,0))=INDEX(FIRE0104_working!$A$3:$Z$102,MATCH($W154,FIRE0104_working!$A$3:$A$102,0),MATCH('QA checks'!AR$89,FIRE0104_working!$A$3:$Z$3,0)),TRUE,"Error")</f>
        <v>#N/A</v>
      </c>
    </row>
    <row r="155" spans="1:44" x14ac:dyDescent="0.2">
      <c r="A155" s="105">
        <f t="shared" ref="A155:U155" si="66">A73</f>
        <v>0</v>
      </c>
      <c r="B155" s="105">
        <f t="shared" si="66"/>
        <v>0</v>
      </c>
      <c r="C155" s="105">
        <f t="shared" si="66"/>
        <v>0</v>
      </c>
      <c r="D155" s="105">
        <f t="shared" si="66"/>
        <v>0</v>
      </c>
      <c r="E155" s="105">
        <f t="shared" si="66"/>
        <v>0</v>
      </c>
      <c r="F155" s="105">
        <f t="shared" si="66"/>
        <v>0</v>
      </c>
      <c r="G155" s="105">
        <f t="shared" si="66"/>
        <v>0</v>
      </c>
      <c r="H155" s="105">
        <f t="shared" si="66"/>
        <v>0</v>
      </c>
      <c r="I155" s="105">
        <f t="shared" si="66"/>
        <v>0</v>
      </c>
      <c r="J155" s="105">
        <f t="shared" si="66"/>
        <v>0</v>
      </c>
      <c r="K155" s="105">
        <f t="shared" si="66"/>
        <v>0</v>
      </c>
      <c r="L155" s="105">
        <f t="shared" si="66"/>
        <v>0</v>
      </c>
      <c r="M155" s="105">
        <f t="shared" si="66"/>
        <v>0</v>
      </c>
      <c r="N155" s="105">
        <f t="shared" si="66"/>
        <v>0</v>
      </c>
      <c r="O155" s="105">
        <f t="shared" si="66"/>
        <v>0</v>
      </c>
      <c r="P155" s="105">
        <f t="shared" si="66"/>
        <v>0</v>
      </c>
      <c r="Q155" s="105">
        <f t="shared" si="66"/>
        <v>0</v>
      </c>
      <c r="R155" s="105">
        <f t="shared" si="66"/>
        <v>0</v>
      </c>
      <c r="S155" s="105">
        <f t="shared" si="66"/>
        <v>0</v>
      </c>
      <c r="T155" s="105">
        <f t="shared" si="66"/>
        <v>0</v>
      </c>
      <c r="U155" s="105">
        <f t="shared" si="66"/>
        <v>0</v>
      </c>
      <c r="W155" s="18">
        <v>121</v>
      </c>
      <c r="X155" s="18" t="str">
        <f>VLOOKUP($W155,Data!$D:$G,2,FALSE)</f>
        <v>Other cooking</v>
      </c>
      <c r="Y155" s="18" t="e">
        <f>IF(INDEX($A$89:$U$169,MATCH($W155,$A$89:$A$169,0),MATCH(Y$89,$A$89:$U$89,0))=INDEX(FIRE0104_working!$A$3:$Z$102,MATCH($W155,FIRE0104_working!$A$3:$A$102,0),MATCH('QA checks'!Y$89,FIRE0104_working!$A$3:$Z$3,0)),TRUE,"Error")</f>
        <v>#N/A</v>
      </c>
      <c r="Z155" s="18" t="e">
        <f>IF(INDEX($A$89:$U$169,MATCH($W155,$A$89:$A$169,0),MATCH(Z$89,$A$89:$U$89,0))=INDEX(FIRE0104_working!$A$3:$Z$102,MATCH($W155,FIRE0104_working!$A$3:$A$102,0),MATCH('QA checks'!Z$89,FIRE0104_working!$A$3:$Z$3,0)),TRUE,"Error")</f>
        <v>#N/A</v>
      </c>
      <c r="AA155" s="18" t="e">
        <f>IF(INDEX($A$89:$U$169,MATCH($W155,$A$89:$A$169,0),MATCH(AA$89,$A$89:$U$89,0))=INDEX(FIRE0104_working!$A$3:$Z$102,MATCH($W155,FIRE0104_working!$A$3:$A$102,0),MATCH('QA checks'!AA$89,FIRE0104_working!$A$3:$Z$3,0)),TRUE,"Error")</f>
        <v>#N/A</v>
      </c>
      <c r="AB155" s="18" t="e">
        <f>IF(INDEX($A$89:$U$169,MATCH($W155,$A$89:$A$169,0),MATCH(AB$89,$A$89:$U$89,0))=INDEX(FIRE0104_working!$A$3:$Z$102,MATCH($W155,FIRE0104_working!$A$3:$A$102,0),MATCH('QA checks'!AB$89,FIRE0104_working!$A$3:$Z$3,0)),TRUE,"Error")</f>
        <v>#N/A</v>
      </c>
      <c r="AC155" s="18" t="e">
        <f>IF(INDEX($A$89:$U$169,MATCH($W155,$A$89:$A$169,0),MATCH(AC$89,$A$89:$U$89,0))=INDEX(FIRE0104_working!$A$3:$Z$102,MATCH($W155,FIRE0104_working!$A$3:$A$102,0),MATCH('QA checks'!AC$89,FIRE0104_working!$A$3:$Z$3,0)),TRUE,"Error")</f>
        <v>#N/A</v>
      </c>
      <c r="AD155" s="18" t="e">
        <f>IF(INDEX($A$89:$U$169,MATCH($W155,$A$89:$A$169,0),MATCH(AD$89,$A$89:$U$89,0))=INDEX(FIRE0104_working!$A$3:$Z$102,MATCH($W155,FIRE0104_working!$A$3:$A$102,0),MATCH('QA checks'!AD$89,FIRE0104_working!$A$3:$Z$3,0)),TRUE,"Error")</f>
        <v>#N/A</v>
      </c>
      <c r="AE155" s="18" t="e">
        <f>IF(INDEX($A$89:$U$169,MATCH($W155,$A$89:$A$169,0),MATCH(AE$89,$A$89:$U$89,0))=INDEX(FIRE0104_working!$A$3:$Z$102,MATCH($W155,FIRE0104_working!$A$3:$A$102,0),MATCH('QA checks'!AE$89,FIRE0104_working!$A$3:$Z$3,0)),TRUE,"Error")</f>
        <v>#N/A</v>
      </c>
      <c r="AF155" s="18" t="e">
        <f>IF(INDEX($A$89:$U$169,MATCH($W155,$A$89:$A$169,0),MATCH(AF$89,$A$89:$U$89,0))=INDEX(FIRE0104_working!$A$3:$Z$102,MATCH($W155,FIRE0104_working!$A$3:$A$102,0),MATCH('QA checks'!AF$89,FIRE0104_working!$A$3:$Z$3,0)),TRUE,"Error")</f>
        <v>#N/A</v>
      </c>
      <c r="AG155" s="18" t="e">
        <f>IF(INDEX($A$89:$U$169,MATCH($W155,$A$89:$A$169,0),MATCH(AG$89,$A$89:$U$89,0))=INDEX(FIRE0104_working!$A$3:$Z$102,MATCH($W155,FIRE0104_working!$A$3:$A$102,0),MATCH('QA checks'!AG$89,FIRE0104_working!$A$3:$Z$3,0)),TRUE,"Error")</f>
        <v>#N/A</v>
      </c>
      <c r="AH155" s="18" t="e">
        <f>IF(INDEX($A$89:$U$169,MATCH($W155,$A$89:$A$169,0),MATCH(AH$89,$A$89:$U$89,0))=INDEX(FIRE0104_working!$A$3:$Z$102,MATCH($W155,FIRE0104_working!$A$3:$A$102,0),MATCH('QA checks'!AH$89,FIRE0104_working!$A$3:$Z$3,0)),TRUE,"Error")</f>
        <v>#N/A</v>
      </c>
      <c r="AI155" s="18" t="e">
        <f>IF(INDEX($A$89:$U$169,MATCH($W155,$A$89:$A$169,0),MATCH(AI$89,$A$89:$U$89,0))=INDEX(FIRE0104_working!$A$3:$Z$102,MATCH($W155,FIRE0104_working!$A$3:$A$102,0),MATCH('QA checks'!AI$89,FIRE0104_working!$A$3:$Z$3,0)),TRUE,"Error")</f>
        <v>#N/A</v>
      </c>
      <c r="AJ155" s="18" t="e">
        <f>IF(INDEX($A$89:$U$169,MATCH($W155,$A$89:$A$169,0),MATCH(AJ$89,$A$89:$U$89,0))=INDEX(FIRE0104_working!$A$3:$Z$102,MATCH($W155,FIRE0104_working!$A$3:$A$102,0),MATCH('QA checks'!AJ$89,FIRE0104_working!$A$3:$Z$3,0)),TRUE,"Error")</f>
        <v>#N/A</v>
      </c>
      <c r="AK155" s="18" t="e">
        <f>IF(INDEX($A$89:$U$169,MATCH($W155,$A$89:$A$169,0),MATCH(AK$89,$A$89:$U$89,0))=INDEX(FIRE0104_working!$A$3:$Z$102,MATCH($W155,FIRE0104_working!$A$3:$A$102,0),MATCH('QA checks'!AK$89,FIRE0104_working!$A$3:$Z$3,0)),TRUE,"Error")</f>
        <v>#N/A</v>
      </c>
      <c r="AL155" s="18" t="e">
        <f>IF(INDEX($A$89:$U$169,MATCH($W155,$A$89:$A$169,0),MATCH(AL$89,$A$89:$U$89,0))=INDEX(FIRE0104_working!$A$3:$Z$102,MATCH($W155,FIRE0104_working!$A$3:$A$102,0),MATCH('QA checks'!AL$89,FIRE0104_working!$A$3:$Z$3,0)),TRUE,"Error")</f>
        <v>#N/A</v>
      </c>
      <c r="AM155" s="18" t="e">
        <f>IF(INDEX($A$89:$U$169,MATCH($W155,$A$89:$A$169,0),MATCH(AM$89,$A$89:$U$89,0))=INDEX(FIRE0104_working!$A$3:$Z$102,MATCH($W155,FIRE0104_working!$A$3:$A$102,0),MATCH('QA checks'!AM$89,FIRE0104_working!$A$3:$Z$3,0)),TRUE,"Error")</f>
        <v>#N/A</v>
      </c>
      <c r="AN155" s="18" t="e">
        <f>IF(INDEX($A$89:$U$169,MATCH($W155,$A$89:$A$169,0),MATCH(AN$89,$A$89:$U$89,0))=INDEX(FIRE0104_working!$A$3:$Z$102,MATCH($W155,FIRE0104_working!$A$3:$A$102,0),MATCH('QA checks'!AN$89,FIRE0104_working!$A$3:$Z$3,0)),TRUE,"Error")</f>
        <v>#N/A</v>
      </c>
      <c r="AO155" s="18" t="e">
        <f>IF(INDEX($A$89:$U$169,MATCH($W155,$A$89:$A$169,0),MATCH(AO$89,$A$89:$U$89,0))=INDEX(FIRE0104_working!$A$3:$Z$102,MATCH($W155,FIRE0104_working!$A$3:$A$102,0),MATCH('QA checks'!AO$89,FIRE0104_working!$A$3:$Z$3,0)),TRUE,"Error")</f>
        <v>#N/A</v>
      </c>
      <c r="AP155" s="18" t="e">
        <f>IF(INDEX($A$89:$U$169,MATCH($W155,$A$89:$A$169,0),MATCH(AP$89,$A$89:$U$89,0))=INDEX(FIRE0104_working!$A$3:$Z$102,MATCH($W155,FIRE0104_working!$A$3:$A$102,0),MATCH('QA checks'!AP$89,FIRE0104_working!$A$3:$Z$3,0)),TRUE,"Error")</f>
        <v>#N/A</v>
      </c>
      <c r="AQ155" s="18" t="e">
        <f>IF(INDEX($A$89:$U$169,MATCH($W155,$A$89:$A$169,0),MATCH(AQ$89,$A$89:$U$89,0))=INDEX(FIRE0104_working!$A$3:$Z$102,MATCH($W155,FIRE0104_working!$A$3:$A$102,0),MATCH('QA checks'!AQ$89,FIRE0104_working!$A$3:$Z$3,0)),TRUE,"Error")</f>
        <v>#N/A</v>
      </c>
      <c r="AR155" s="18" t="e">
        <f>IF(INDEX($A$89:$U$169,MATCH($W155,$A$89:$A$169,0),MATCH(AR$89,$A$89:$U$89,0))=INDEX(FIRE0104_working!$A$3:$Z$102,MATCH($W155,FIRE0104_working!$A$3:$A$102,0),MATCH('QA checks'!AR$89,FIRE0104_working!$A$3:$Z$3,0)),TRUE,"Error")</f>
        <v>#N/A</v>
      </c>
    </row>
    <row r="156" spans="1:44" x14ac:dyDescent="0.2">
      <c r="A156" s="105">
        <f t="shared" ref="A156:U156" si="67">A74</f>
        <v>0</v>
      </c>
      <c r="B156" s="105">
        <f t="shared" si="67"/>
        <v>0</v>
      </c>
      <c r="C156" s="105">
        <f t="shared" si="67"/>
        <v>0</v>
      </c>
      <c r="D156" s="105">
        <f t="shared" si="67"/>
        <v>0</v>
      </c>
      <c r="E156" s="105">
        <f t="shared" si="67"/>
        <v>0</v>
      </c>
      <c r="F156" s="105">
        <f t="shared" si="67"/>
        <v>0</v>
      </c>
      <c r="G156" s="105">
        <f t="shared" si="67"/>
        <v>0</v>
      </c>
      <c r="H156" s="105">
        <f t="shared" si="67"/>
        <v>0</v>
      </c>
      <c r="I156" s="105">
        <f t="shared" si="67"/>
        <v>0</v>
      </c>
      <c r="J156" s="105">
        <f t="shared" si="67"/>
        <v>0</v>
      </c>
      <c r="K156" s="105">
        <f t="shared" si="67"/>
        <v>0</v>
      </c>
      <c r="L156" s="105">
        <f t="shared" si="67"/>
        <v>0</v>
      </c>
      <c r="M156" s="105">
        <f t="shared" si="67"/>
        <v>0</v>
      </c>
      <c r="N156" s="105">
        <f t="shared" si="67"/>
        <v>0</v>
      </c>
      <c r="O156" s="105">
        <f t="shared" si="67"/>
        <v>0</v>
      </c>
      <c r="P156" s="105">
        <f t="shared" si="67"/>
        <v>0</v>
      </c>
      <c r="Q156" s="105">
        <f t="shared" si="67"/>
        <v>0</v>
      </c>
      <c r="R156" s="105">
        <f t="shared" si="67"/>
        <v>0</v>
      </c>
      <c r="S156" s="105">
        <f t="shared" si="67"/>
        <v>0</v>
      </c>
      <c r="T156" s="105">
        <f t="shared" si="67"/>
        <v>0</v>
      </c>
      <c r="U156" s="105">
        <f t="shared" si="67"/>
        <v>0</v>
      </c>
      <c r="W156" s="18">
        <v>122</v>
      </c>
      <c r="X156" s="18" t="str">
        <f>VLOOKUP($W156,Data!$D:$G,2,FALSE)</f>
        <v>BBQ</v>
      </c>
      <c r="AA156" s="18" t="e">
        <f>IF(INDEX($A$89:$U$169,MATCH($W156,$A$89:$A$169,0),MATCH(AA$89,$A$89:$U$89,0))=INDEX(FIRE0104_working!$A$3:$Z$102,MATCH($W156,FIRE0104_working!$A$3:$A$102,0),MATCH('QA checks'!AA$89,FIRE0104_working!$A$3:$Z$3,0)),TRUE,"Error")</f>
        <v>#N/A</v>
      </c>
      <c r="AB156" s="18" t="e">
        <f>IF(INDEX($A$89:$U$169,MATCH($W156,$A$89:$A$169,0),MATCH(AB$89,$A$89:$U$89,0))=INDEX(FIRE0104_working!$A$3:$Z$102,MATCH($W156,FIRE0104_working!$A$3:$A$102,0),MATCH('QA checks'!AB$89,FIRE0104_working!$A$3:$Z$3,0)),TRUE,"Error")</f>
        <v>#N/A</v>
      </c>
      <c r="AC156" s="18" t="e">
        <f>IF(INDEX($A$89:$U$169,MATCH($W156,$A$89:$A$169,0),MATCH(AC$89,$A$89:$U$89,0))=INDEX(FIRE0104_working!$A$3:$Z$102,MATCH($W156,FIRE0104_working!$A$3:$A$102,0),MATCH('QA checks'!AC$89,FIRE0104_working!$A$3:$Z$3,0)),TRUE,"Error")</f>
        <v>#N/A</v>
      </c>
      <c r="AD156" s="18" t="e">
        <f>IF(INDEX($A$89:$U$169,MATCH($W156,$A$89:$A$169,0),MATCH(AD$89,$A$89:$U$89,0))=INDEX(FIRE0104_working!$A$3:$Z$102,MATCH($W156,FIRE0104_working!$A$3:$A$102,0),MATCH('QA checks'!AD$89,FIRE0104_working!$A$3:$Z$3,0)),TRUE,"Error")</f>
        <v>#N/A</v>
      </c>
      <c r="AE156" s="18" t="e">
        <f>IF(INDEX($A$89:$U$169,MATCH($W156,$A$89:$A$169,0),MATCH(AE$89,$A$89:$U$89,0))=INDEX(FIRE0104_working!$A$3:$Z$102,MATCH($W156,FIRE0104_working!$A$3:$A$102,0),MATCH('QA checks'!AE$89,FIRE0104_working!$A$3:$Z$3,0)),TRUE,"Error")</f>
        <v>#N/A</v>
      </c>
      <c r="AF156" s="18" t="e">
        <f>IF(INDEX($A$89:$U$169,MATCH($W156,$A$89:$A$169,0),MATCH(AF$89,$A$89:$U$89,0))=INDEX(FIRE0104_working!$A$3:$Z$102,MATCH($W156,FIRE0104_working!$A$3:$A$102,0),MATCH('QA checks'!AF$89,FIRE0104_working!$A$3:$Z$3,0)),TRUE,"Error")</f>
        <v>#N/A</v>
      </c>
      <c r="AG156" s="18" t="e">
        <f>IF(INDEX($A$89:$U$169,MATCH($W156,$A$89:$A$169,0),MATCH(AG$89,$A$89:$U$89,0))=INDEX(FIRE0104_working!$A$3:$Z$102,MATCH($W156,FIRE0104_working!$A$3:$A$102,0),MATCH('QA checks'!AG$89,FIRE0104_working!$A$3:$Z$3,0)),TRUE,"Error")</f>
        <v>#N/A</v>
      </c>
      <c r="AH156" s="18" t="e">
        <f>IF(INDEX($A$89:$U$169,MATCH($W156,$A$89:$A$169,0),MATCH(AH$89,$A$89:$U$89,0))=INDEX(FIRE0104_working!$A$3:$Z$102,MATCH($W156,FIRE0104_working!$A$3:$A$102,0),MATCH('QA checks'!AH$89,FIRE0104_working!$A$3:$Z$3,0)),TRUE,"Error")</f>
        <v>#N/A</v>
      </c>
      <c r="AI156" s="18" t="e">
        <f>IF(INDEX($A$89:$U$169,MATCH($W156,$A$89:$A$169,0),MATCH(AI$89,$A$89:$U$89,0))=INDEX(FIRE0104_working!$A$3:$Z$102,MATCH($W156,FIRE0104_working!$A$3:$A$102,0),MATCH('QA checks'!AI$89,FIRE0104_working!$A$3:$Z$3,0)),TRUE,"Error")</f>
        <v>#N/A</v>
      </c>
      <c r="AJ156" s="18" t="e">
        <f>IF(INDEX($A$89:$U$169,MATCH($W156,$A$89:$A$169,0),MATCH(AJ$89,$A$89:$U$89,0))=INDEX(FIRE0104_working!$A$3:$Z$102,MATCH($W156,FIRE0104_working!$A$3:$A$102,0),MATCH('QA checks'!AJ$89,FIRE0104_working!$A$3:$Z$3,0)),TRUE,"Error")</f>
        <v>#N/A</v>
      </c>
      <c r="AK156" s="18" t="e">
        <f>IF(INDEX($A$89:$U$169,MATCH($W156,$A$89:$A$169,0),MATCH(AK$89,$A$89:$U$89,0))=INDEX(FIRE0104_working!$A$3:$Z$102,MATCH($W156,FIRE0104_working!$A$3:$A$102,0),MATCH('QA checks'!AK$89,FIRE0104_working!$A$3:$Z$3,0)),TRUE,"Error")</f>
        <v>#N/A</v>
      </c>
      <c r="AL156" s="18" t="e">
        <f>IF(INDEX($A$89:$U$169,MATCH($W156,$A$89:$A$169,0),MATCH(AL$89,$A$89:$U$89,0))=INDEX(FIRE0104_working!$A$3:$Z$102,MATCH($W156,FIRE0104_working!$A$3:$A$102,0),MATCH('QA checks'!AL$89,FIRE0104_working!$A$3:$Z$3,0)),TRUE,"Error")</f>
        <v>#N/A</v>
      </c>
      <c r="AM156" s="18" t="e">
        <f>IF(INDEX($A$89:$U$169,MATCH($W156,$A$89:$A$169,0),MATCH(AM$89,$A$89:$U$89,0))=INDEX(FIRE0104_working!$A$3:$Z$102,MATCH($W156,FIRE0104_working!$A$3:$A$102,0),MATCH('QA checks'!AM$89,FIRE0104_working!$A$3:$Z$3,0)),TRUE,"Error")</f>
        <v>#N/A</v>
      </c>
      <c r="AN156" s="18" t="e">
        <f>IF(INDEX($A$89:$U$169,MATCH($W156,$A$89:$A$169,0),MATCH(AN$89,$A$89:$U$89,0))=INDEX(FIRE0104_working!$A$3:$Z$102,MATCH($W156,FIRE0104_working!$A$3:$A$102,0),MATCH('QA checks'!AN$89,FIRE0104_working!$A$3:$Z$3,0)),TRUE,"Error")</f>
        <v>#N/A</v>
      </c>
      <c r="AO156" s="18" t="e">
        <f>IF(INDEX($A$89:$U$169,MATCH($W156,$A$89:$A$169,0),MATCH(AO$89,$A$89:$U$89,0))=INDEX(FIRE0104_working!$A$3:$Z$102,MATCH($W156,FIRE0104_working!$A$3:$A$102,0),MATCH('QA checks'!AO$89,FIRE0104_working!$A$3:$Z$3,0)),TRUE,"Error")</f>
        <v>#N/A</v>
      </c>
      <c r="AP156" s="18" t="e">
        <f>IF(INDEX($A$89:$U$169,MATCH($W156,$A$89:$A$169,0),MATCH(AP$89,$A$89:$U$89,0))=INDEX(FIRE0104_working!$A$3:$Z$102,MATCH($W156,FIRE0104_working!$A$3:$A$102,0),MATCH('QA checks'!AP$89,FIRE0104_working!$A$3:$Z$3,0)),TRUE,"Error")</f>
        <v>#N/A</v>
      </c>
      <c r="AQ156" s="18" t="e">
        <f>IF(INDEX($A$89:$U$169,MATCH($W156,$A$89:$A$169,0),MATCH(AQ$89,$A$89:$U$89,0))=INDEX(FIRE0104_working!$A$3:$Z$102,MATCH($W156,FIRE0104_working!$A$3:$A$102,0),MATCH('QA checks'!AQ$89,FIRE0104_working!$A$3:$Z$3,0)),TRUE,"Error")</f>
        <v>#N/A</v>
      </c>
      <c r="AR156" s="18" t="e">
        <f>IF(INDEX($A$89:$U$169,MATCH($W156,$A$89:$A$169,0),MATCH(AR$89,$A$89:$U$89,0))=INDEX(FIRE0104_working!$A$3:$Z$102,MATCH($W156,FIRE0104_working!$A$3:$A$102,0),MATCH('QA checks'!AR$89,FIRE0104_working!$A$3:$Z$3,0)),TRUE,"Error")</f>
        <v>#N/A</v>
      </c>
    </row>
    <row r="157" spans="1:44" x14ac:dyDescent="0.2">
      <c r="A157" s="105">
        <f t="shared" ref="A157:U157" si="68">A75</f>
        <v>0</v>
      </c>
      <c r="B157" s="105">
        <f t="shared" si="68"/>
        <v>0</v>
      </c>
      <c r="C157" s="105">
        <f t="shared" si="68"/>
        <v>0</v>
      </c>
      <c r="D157" s="105">
        <f t="shared" si="68"/>
        <v>0</v>
      </c>
      <c r="E157" s="105">
        <f t="shared" si="68"/>
        <v>0</v>
      </c>
      <c r="F157" s="105">
        <f t="shared" si="68"/>
        <v>0</v>
      </c>
      <c r="G157" s="105">
        <f t="shared" si="68"/>
        <v>0</v>
      </c>
      <c r="H157" s="105">
        <f t="shared" si="68"/>
        <v>0</v>
      </c>
      <c r="I157" s="105">
        <f t="shared" si="68"/>
        <v>0</v>
      </c>
      <c r="J157" s="105">
        <f t="shared" si="68"/>
        <v>0</v>
      </c>
      <c r="K157" s="105">
        <f t="shared" si="68"/>
        <v>0</v>
      </c>
      <c r="L157" s="105">
        <f t="shared" si="68"/>
        <v>0</v>
      </c>
      <c r="M157" s="105">
        <f t="shared" si="68"/>
        <v>0</v>
      </c>
      <c r="N157" s="105">
        <f t="shared" si="68"/>
        <v>0</v>
      </c>
      <c r="O157" s="105">
        <f t="shared" si="68"/>
        <v>0</v>
      </c>
      <c r="P157" s="105">
        <f t="shared" si="68"/>
        <v>0</v>
      </c>
      <c r="Q157" s="105">
        <f t="shared" si="68"/>
        <v>0</v>
      </c>
      <c r="R157" s="105">
        <f t="shared" si="68"/>
        <v>0</v>
      </c>
      <c r="S157" s="105">
        <f t="shared" si="68"/>
        <v>0</v>
      </c>
      <c r="T157" s="105">
        <f t="shared" si="68"/>
        <v>0</v>
      </c>
      <c r="U157" s="105">
        <f t="shared" si="68"/>
        <v>0</v>
      </c>
      <c r="W157" s="18">
        <v>123</v>
      </c>
      <c r="X157" s="18" t="str">
        <f>VLOOKUP($W157,Data!$D:$G,2,FALSE)</f>
        <v>Bonfire</v>
      </c>
      <c r="AA157" s="18" t="e">
        <f>IF(INDEX($A$89:$U$169,MATCH($W157,$A$89:$A$169,0),MATCH(AA$89,$A$89:$U$89,0))=INDEX(FIRE0104_working!$A$3:$Z$102,MATCH($W157,FIRE0104_working!$A$3:$A$102,0),MATCH('QA checks'!AA$89,FIRE0104_working!$A$3:$Z$3,0)),TRUE,"Error")</f>
        <v>#N/A</v>
      </c>
      <c r="AB157" s="18" t="e">
        <f>IF(INDEX($A$89:$U$169,MATCH($W157,$A$89:$A$169,0),MATCH(AB$89,$A$89:$U$89,0))=INDEX(FIRE0104_working!$A$3:$Z$102,MATCH($W157,FIRE0104_working!$A$3:$A$102,0),MATCH('QA checks'!AB$89,FIRE0104_working!$A$3:$Z$3,0)),TRUE,"Error")</f>
        <v>#N/A</v>
      </c>
      <c r="AC157" s="18" t="e">
        <f>IF(INDEX($A$89:$U$169,MATCH($W157,$A$89:$A$169,0),MATCH(AC$89,$A$89:$U$89,0))=INDEX(FIRE0104_working!$A$3:$Z$102,MATCH($W157,FIRE0104_working!$A$3:$A$102,0),MATCH('QA checks'!AC$89,FIRE0104_working!$A$3:$Z$3,0)),TRUE,"Error")</f>
        <v>#N/A</v>
      </c>
      <c r="AD157" s="18" t="e">
        <f>IF(INDEX($A$89:$U$169,MATCH($W157,$A$89:$A$169,0),MATCH(AD$89,$A$89:$U$89,0))=INDEX(FIRE0104_working!$A$3:$Z$102,MATCH($W157,FIRE0104_working!$A$3:$A$102,0),MATCH('QA checks'!AD$89,FIRE0104_working!$A$3:$Z$3,0)),TRUE,"Error")</f>
        <v>#N/A</v>
      </c>
      <c r="AE157" s="18" t="e">
        <f>IF(INDEX($A$89:$U$169,MATCH($W157,$A$89:$A$169,0),MATCH(AE$89,$A$89:$U$89,0))=INDEX(FIRE0104_working!$A$3:$Z$102,MATCH($W157,FIRE0104_working!$A$3:$A$102,0),MATCH('QA checks'!AE$89,FIRE0104_working!$A$3:$Z$3,0)),TRUE,"Error")</f>
        <v>#N/A</v>
      </c>
      <c r="AF157" s="18" t="e">
        <f>IF(INDEX($A$89:$U$169,MATCH($W157,$A$89:$A$169,0),MATCH(AF$89,$A$89:$U$89,0))=INDEX(FIRE0104_working!$A$3:$Z$102,MATCH($W157,FIRE0104_working!$A$3:$A$102,0),MATCH('QA checks'!AF$89,FIRE0104_working!$A$3:$Z$3,0)),TRUE,"Error")</f>
        <v>#N/A</v>
      </c>
      <c r="AG157" s="18" t="e">
        <f>IF(INDEX($A$89:$U$169,MATCH($W157,$A$89:$A$169,0),MATCH(AG$89,$A$89:$U$89,0))=INDEX(FIRE0104_working!$A$3:$Z$102,MATCH($W157,FIRE0104_working!$A$3:$A$102,0),MATCH('QA checks'!AG$89,FIRE0104_working!$A$3:$Z$3,0)),TRUE,"Error")</f>
        <v>#N/A</v>
      </c>
      <c r="AH157" s="18" t="e">
        <f>IF(INDEX($A$89:$U$169,MATCH($W157,$A$89:$A$169,0),MATCH(AH$89,$A$89:$U$89,0))=INDEX(FIRE0104_working!$A$3:$Z$102,MATCH($W157,FIRE0104_working!$A$3:$A$102,0),MATCH('QA checks'!AH$89,FIRE0104_working!$A$3:$Z$3,0)),TRUE,"Error")</f>
        <v>#N/A</v>
      </c>
      <c r="AI157" s="18" t="e">
        <f>IF(INDEX($A$89:$U$169,MATCH($W157,$A$89:$A$169,0),MATCH(AI$89,$A$89:$U$89,0))=INDEX(FIRE0104_working!$A$3:$Z$102,MATCH($W157,FIRE0104_working!$A$3:$A$102,0),MATCH('QA checks'!AI$89,FIRE0104_working!$A$3:$Z$3,0)),TRUE,"Error")</f>
        <v>#N/A</v>
      </c>
      <c r="AJ157" s="18" t="e">
        <f>IF(INDEX($A$89:$U$169,MATCH($W157,$A$89:$A$169,0),MATCH(AJ$89,$A$89:$U$89,0))=INDEX(FIRE0104_working!$A$3:$Z$102,MATCH($W157,FIRE0104_working!$A$3:$A$102,0),MATCH('QA checks'!AJ$89,FIRE0104_working!$A$3:$Z$3,0)),TRUE,"Error")</f>
        <v>#N/A</v>
      </c>
      <c r="AK157" s="18" t="e">
        <f>IF(INDEX($A$89:$U$169,MATCH($W157,$A$89:$A$169,0),MATCH(AK$89,$A$89:$U$89,0))=INDEX(FIRE0104_working!$A$3:$Z$102,MATCH($W157,FIRE0104_working!$A$3:$A$102,0),MATCH('QA checks'!AK$89,FIRE0104_working!$A$3:$Z$3,0)),TRUE,"Error")</f>
        <v>#N/A</v>
      </c>
      <c r="AL157" s="18" t="e">
        <f>IF(INDEX($A$89:$U$169,MATCH($W157,$A$89:$A$169,0),MATCH(AL$89,$A$89:$U$89,0))=INDEX(FIRE0104_working!$A$3:$Z$102,MATCH($W157,FIRE0104_working!$A$3:$A$102,0),MATCH('QA checks'!AL$89,FIRE0104_working!$A$3:$Z$3,0)),TRUE,"Error")</f>
        <v>#N/A</v>
      </c>
      <c r="AM157" s="18" t="e">
        <f>IF(INDEX($A$89:$U$169,MATCH($W157,$A$89:$A$169,0),MATCH(AM$89,$A$89:$U$89,0))=INDEX(FIRE0104_working!$A$3:$Z$102,MATCH($W157,FIRE0104_working!$A$3:$A$102,0),MATCH('QA checks'!AM$89,FIRE0104_working!$A$3:$Z$3,0)),TRUE,"Error")</f>
        <v>#N/A</v>
      </c>
      <c r="AN157" s="18" t="e">
        <f>IF(INDEX($A$89:$U$169,MATCH($W157,$A$89:$A$169,0),MATCH(AN$89,$A$89:$U$89,0))=INDEX(FIRE0104_working!$A$3:$Z$102,MATCH($W157,FIRE0104_working!$A$3:$A$102,0),MATCH('QA checks'!AN$89,FIRE0104_working!$A$3:$Z$3,0)),TRUE,"Error")</f>
        <v>#N/A</v>
      </c>
      <c r="AO157" s="18" t="e">
        <f>IF(INDEX($A$89:$U$169,MATCH($W157,$A$89:$A$169,0),MATCH(AO$89,$A$89:$U$89,0))=INDEX(FIRE0104_working!$A$3:$Z$102,MATCH($W157,FIRE0104_working!$A$3:$A$102,0),MATCH('QA checks'!AO$89,FIRE0104_working!$A$3:$Z$3,0)),TRUE,"Error")</f>
        <v>#N/A</v>
      </c>
      <c r="AP157" s="18" t="e">
        <f>IF(INDEX($A$89:$U$169,MATCH($W157,$A$89:$A$169,0),MATCH(AP$89,$A$89:$U$89,0))=INDEX(FIRE0104_working!$A$3:$Z$102,MATCH($W157,FIRE0104_working!$A$3:$A$102,0),MATCH('QA checks'!AP$89,FIRE0104_working!$A$3:$Z$3,0)),TRUE,"Error")</f>
        <v>#N/A</v>
      </c>
      <c r="AQ157" s="18" t="e">
        <f>IF(INDEX($A$89:$U$169,MATCH($W157,$A$89:$A$169,0),MATCH(AQ$89,$A$89:$U$89,0))=INDEX(FIRE0104_working!$A$3:$Z$102,MATCH($W157,FIRE0104_working!$A$3:$A$102,0),MATCH('QA checks'!AQ$89,FIRE0104_working!$A$3:$Z$3,0)),TRUE,"Error")</f>
        <v>#N/A</v>
      </c>
      <c r="AR157" s="18" t="e">
        <f>IF(INDEX($A$89:$U$169,MATCH($W157,$A$89:$A$169,0),MATCH(AR$89,$A$89:$U$89,0))=INDEX(FIRE0104_working!$A$3:$Z$102,MATCH($W157,FIRE0104_working!$A$3:$A$102,0),MATCH('QA checks'!AR$89,FIRE0104_working!$A$3:$Z$3,0)),TRUE,"Error")</f>
        <v>#N/A</v>
      </c>
    </row>
    <row r="158" spans="1:44" x14ac:dyDescent="0.2">
      <c r="A158" s="105">
        <f t="shared" ref="A158:U158" si="69">A76</f>
        <v>0</v>
      </c>
      <c r="B158" s="105">
        <f t="shared" si="69"/>
        <v>0</v>
      </c>
      <c r="C158" s="105">
        <f t="shared" si="69"/>
        <v>0</v>
      </c>
      <c r="D158" s="105">
        <f t="shared" si="69"/>
        <v>0</v>
      </c>
      <c r="E158" s="105">
        <f t="shared" si="69"/>
        <v>0</v>
      </c>
      <c r="F158" s="105">
        <f t="shared" si="69"/>
        <v>0</v>
      </c>
      <c r="G158" s="105">
        <f t="shared" si="69"/>
        <v>0</v>
      </c>
      <c r="H158" s="105">
        <f t="shared" si="69"/>
        <v>0</v>
      </c>
      <c r="I158" s="105">
        <f t="shared" si="69"/>
        <v>0</v>
      </c>
      <c r="J158" s="105">
        <f t="shared" si="69"/>
        <v>0</v>
      </c>
      <c r="K158" s="105">
        <f t="shared" si="69"/>
        <v>0</v>
      </c>
      <c r="L158" s="105">
        <f t="shared" si="69"/>
        <v>0</v>
      </c>
      <c r="M158" s="105">
        <f t="shared" si="69"/>
        <v>0</v>
      </c>
      <c r="N158" s="105">
        <f t="shared" si="69"/>
        <v>0</v>
      </c>
      <c r="O158" s="105">
        <f t="shared" si="69"/>
        <v>0</v>
      </c>
      <c r="P158" s="105">
        <f t="shared" si="69"/>
        <v>0</v>
      </c>
      <c r="Q158" s="105">
        <f t="shared" si="69"/>
        <v>0</v>
      </c>
      <c r="R158" s="105">
        <f t="shared" si="69"/>
        <v>0</v>
      </c>
      <c r="S158" s="105">
        <f t="shared" si="69"/>
        <v>0</v>
      </c>
      <c r="T158" s="105">
        <f t="shared" si="69"/>
        <v>0</v>
      </c>
      <c r="U158" s="105">
        <f t="shared" si="69"/>
        <v>0</v>
      </c>
      <c r="W158" s="18">
        <v>130</v>
      </c>
      <c r="X158" s="18" t="str">
        <f>VLOOKUP($W158,Data!$D:$G,2,FALSE)</f>
        <v>Controlled burning</v>
      </c>
      <c r="Y158" s="18" t="e">
        <f>IF(INDEX($A$89:$U$169,MATCH($W158,$A$89:$A$169,0),MATCH(Y$89,$A$89:$U$89,0))=INDEX(FIRE0104_working!$A$3:$Z$102,MATCH($W158,FIRE0104_working!$A$3:$A$102,0),MATCH('QA checks'!Y$89,FIRE0104_working!$A$3:$Z$3,0)),TRUE,"Error")</f>
        <v>#N/A</v>
      </c>
      <c r="Z158" s="18" t="e">
        <f>IF(INDEX($A$89:$U$169,MATCH($W158,$A$89:$A$169,0),MATCH(Z$89,$A$89:$U$89,0))=INDEX(FIRE0104_working!$A$3:$Z$102,MATCH($W158,FIRE0104_working!$A$3:$A$102,0),MATCH('QA checks'!Z$89,FIRE0104_working!$A$3:$Z$3,0)),TRUE,"Error")</f>
        <v>#N/A</v>
      </c>
      <c r="AA158" s="18" t="e">
        <f>IF(INDEX($A$89:$U$169,MATCH($W158,$A$89:$A$169,0),MATCH(AA$89,$A$89:$U$89,0))=INDEX(FIRE0104_working!$A$3:$Z$102,MATCH($W158,FIRE0104_working!$A$3:$A$102,0),MATCH('QA checks'!AA$89,FIRE0104_working!$A$3:$Z$3,0)),TRUE,"Error")</f>
        <v>#N/A</v>
      </c>
      <c r="AB158" s="18" t="e">
        <f>IF(INDEX($A$89:$U$169,MATCH($W158,$A$89:$A$169,0),MATCH(AB$89,$A$89:$U$89,0))=INDEX(FIRE0104_working!$A$3:$Z$102,MATCH($W158,FIRE0104_working!$A$3:$A$102,0),MATCH('QA checks'!AB$89,FIRE0104_working!$A$3:$Z$3,0)),TRUE,"Error")</f>
        <v>#N/A</v>
      </c>
      <c r="AC158" s="18" t="e">
        <f>IF(INDEX($A$89:$U$169,MATCH($W158,$A$89:$A$169,0),MATCH(AC$89,$A$89:$U$89,0))=INDEX(FIRE0104_working!$A$3:$Z$102,MATCH($W158,FIRE0104_working!$A$3:$A$102,0),MATCH('QA checks'!AC$89,FIRE0104_working!$A$3:$Z$3,0)),TRUE,"Error")</f>
        <v>#N/A</v>
      </c>
      <c r="AD158" s="18" t="e">
        <f>IF(INDEX($A$89:$U$169,MATCH($W158,$A$89:$A$169,0),MATCH(AD$89,$A$89:$U$89,0))=INDEX(FIRE0104_working!$A$3:$Z$102,MATCH($W158,FIRE0104_working!$A$3:$A$102,0),MATCH('QA checks'!AD$89,FIRE0104_working!$A$3:$Z$3,0)),TRUE,"Error")</f>
        <v>#N/A</v>
      </c>
      <c r="AE158" s="18" t="e">
        <f>IF(INDEX($A$89:$U$169,MATCH($W158,$A$89:$A$169,0),MATCH(AE$89,$A$89:$U$89,0))=INDEX(FIRE0104_working!$A$3:$Z$102,MATCH($W158,FIRE0104_working!$A$3:$A$102,0),MATCH('QA checks'!AE$89,FIRE0104_working!$A$3:$Z$3,0)),TRUE,"Error")</f>
        <v>#N/A</v>
      </c>
      <c r="AF158" s="18" t="e">
        <f>IF(INDEX($A$89:$U$169,MATCH($W158,$A$89:$A$169,0),MATCH(AF$89,$A$89:$U$89,0))=INDEX(FIRE0104_working!$A$3:$Z$102,MATCH($W158,FIRE0104_working!$A$3:$A$102,0),MATCH('QA checks'!AF$89,FIRE0104_working!$A$3:$Z$3,0)),TRUE,"Error")</f>
        <v>#N/A</v>
      </c>
      <c r="AG158" s="18" t="e">
        <f>IF(INDEX($A$89:$U$169,MATCH($W158,$A$89:$A$169,0),MATCH(AG$89,$A$89:$U$89,0))=INDEX(FIRE0104_working!$A$3:$Z$102,MATCH($W158,FIRE0104_working!$A$3:$A$102,0),MATCH('QA checks'!AG$89,FIRE0104_working!$A$3:$Z$3,0)),TRUE,"Error")</f>
        <v>#N/A</v>
      </c>
      <c r="AH158" s="18" t="e">
        <f>IF(INDEX($A$89:$U$169,MATCH($W158,$A$89:$A$169,0),MATCH(AH$89,$A$89:$U$89,0))=INDEX(FIRE0104_working!$A$3:$Z$102,MATCH($W158,FIRE0104_working!$A$3:$A$102,0),MATCH('QA checks'!AH$89,FIRE0104_working!$A$3:$Z$3,0)),TRUE,"Error")</f>
        <v>#N/A</v>
      </c>
      <c r="AI158" s="18" t="e">
        <f>IF(INDEX($A$89:$U$169,MATCH($W158,$A$89:$A$169,0),MATCH(AI$89,$A$89:$U$89,0))=INDEX(FIRE0104_working!$A$3:$Z$102,MATCH($W158,FIRE0104_working!$A$3:$A$102,0),MATCH('QA checks'!AI$89,FIRE0104_working!$A$3:$Z$3,0)),TRUE,"Error")</f>
        <v>#N/A</v>
      </c>
      <c r="AJ158" s="18" t="e">
        <f>IF(INDEX($A$89:$U$169,MATCH($W158,$A$89:$A$169,0),MATCH(AJ$89,$A$89:$U$89,0))=INDEX(FIRE0104_working!$A$3:$Z$102,MATCH($W158,FIRE0104_working!$A$3:$A$102,0),MATCH('QA checks'!AJ$89,FIRE0104_working!$A$3:$Z$3,0)),TRUE,"Error")</f>
        <v>#N/A</v>
      </c>
      <c r="AK158" s="18" t="e">
        <f>IF(INDEX($A$89:$U$169,MATCH($W158,$A$89:$A$169,0),MATCH(AK$89,$A$89:$U$89,0))=INDEX(FIRE0104_working!$A$3:$Z$102,MATCH($W158,FIRE0104_working!$A$3:$A$102,0),MATCH('QA checks'!AK$89,FIRE0104_working!$A$3:$Z$3,0)),TRUE,"Error")</f>
        <v>#N/A</v>
      </c>
      <c r="AL158" s="18" t="e">
        <f>IF(INDEX($A$89:$U$169,MATCH($W158,$A$89:$A$169,0),MATCH(AL$89,$A$89:$U$89,0))=INDEX(FIRE0104_working!$A$3:$Z$102,MATCH($W158,FIRE0104_working!$A$3:$A$102,0),MATCH('QA checks'!AL$89,FIRE0104_working!$A$3:$Z$3,0)),TRUE,"Error")</f>
        <v>#N/A</v>
      </c>
      <c r="AM158" s="18" t="e">
        <f>IF(INDEX($A$89:$U$169,MATCH($W158,$A$89:$A$169,0),MATCH(AM$89,$A$89:$U$89,0))=INDEX(FIRE0104_working!$A$3:$Z$102,MATCH($W158,FIRE0104_working!$A$3:$A$102,0),MATCH('QA checks'!AM$89,FIRE0104_working!$A$3:$Z$3,0)),TRUE,"Error")</f>
        <v>#N/A</v>
      </c>
      <c r="AN158" s="18" t="e">
        <f>IF(INDEX($A$89:$U$169,MATCH($W158,$A$89:$A$169,0),MATCH(AN$89,$A$89:$U$89,0))=INDEX(FIRE0104_working!$A$3:$Z$102,MATCH($W158,FIRE0104_working!$A$3:$A$102,0),MATCH('QA checks'!AN$89,FIRE0104_working!$A$3:$Z$3,0)),TRUE,"Error")</f>
        <v>#N/A</v>
      </c>
      <c r="AO158" s="18" t="e">
        <f>IF(INDEX($A$89:$U$169,MATCH($W158,$A$89:$A$169,0),MATCH(AO$89,$A$89:$U$89,0))=INDEX(FIRE0104_working!$A$3:$Z$102,MATCH($W158,FIRE0104_working!$A$3:$A$102,0),MATCH('QA checks'!AO$89,FIRE0104_working!$A$3:$Z$3,0)),TRUE,"Error")</f>
        <v>#N/A</v>
      </c>
      <c r="AP158" s="18" t="e">
        <f>IF(INDEX($A$89:$U$169,MATCH($W158,$A$89:$A$169,0),MATCH(AP$89,$A$89:$U$89,0))=INDEX(FIRE0104_working!$A$3:$Z$102,MATCH($W158,FIRE0104_working!$A$3:$A$102,0),MATCH('QA checks'!AP$89,FIRE0104_working!$A$3:$Z$3,0)),TRUE,"Error")</f>
        <v>#N/A</v>
      </c>
      <c r="AQ158" s="18" t="e">
        <f>IF(INDEX($A$89:$U$169,MATCH($W158,$A$89:$A$169,0),MATCH(AQ$89,$A$89:$U$89,0))=INDEX(FIRE0104_working!$A$3:$Z$102,MATCH($W158,FIRE0104_working!$A$3:$A$102,0),MATCH('QA checks'!AQ$89,FIRE0104_working!$A$3:$Z$3,0)),TRUE,"Error")</f>
        <v>#N/A</v>
      </c>
      <c r="AR158" s="18" t="e">
        <f>IF(INDEX($A$89:$U$169,MATCH($W158,$A$89:$A$169,0),MATCH(AR$89,$A$89:$U$89,0))=INDEX(FIRE0104_working!$A$3:$Z$102,MATCH($W158,FIRE0104_working!$A$3:$A$102,0),MATCH('QA checks'!AR$89,FIRE0104_working!$A$3:$Z$3,0)),TRUE,"Error")</f>
        <v>#N/A</v>
      </c>
    </row>
    <row r="159" spans="1:44" x14ac:dyDescent="0.2">
      <c r="A159" s="105">
        <f t="shared" ref="A159:U159" si="70">A77</f>
        <v>0</v>
      </c>
      <c r="B159" s="105">
        <f t="shared" si="70"/>
        <v>0</v>
      </c>
      <c r="C159" s="105">
        <f t="shared" si="70"/>
        <v>0</v>
      </c>
      <c r="D159" s="105">
        <f t="shared" si="70"/>
        <v>0</v>
      </c>
      <c r="E159" s="105">
        <f t="shared" si="70"/>
        <v>0</v>
      </c>
      <c r="F159" s="105">
        <f t="shared" si="70"/>
        <v>0</v>
      </c>
      <c r="G159" s="105">
        <f t="shared" si="70"/>
        <v>0</v>
      </c>
      <c r="H159" s="105">
        <f t="shared" si="70"/>
        <v>0</v>
      </c>
      <c r="I159" s="105">
        <f t="shared" si="70"/>
        <v>0</v>
      </c>
      <c r="J159" s="105">
        <f t="shared" si="70"/>
        <v>0</v>
      </c>
      <c r="K159" s="105">
        <f t="shared" si="70"/>
        <v>0</v>
      </c>
      <c r="L159" s="105">
        <f t="shared" si="70"/>
        <v>0</v>
      </c>
      <c r="M159" s="105">
        <f t="shared" si="70"/>
        <v>0</v>
      </c>
      <c r="N159" s="105">
        <f t="shared" si="70"/>
        <v>0</v>
      </c>
      <c r="O159" s="105">
        <f t="shared" si="70"/>
        <v>0</v>
      </c>
      <c r="P159" s="105">
        <f t="shared" si="70"/>
        <v>0</v>
      </c>
      <c r="Q159" s="105">
        <f t="shared" si="70"/>
        <v>0</v>
      </c>
      <c r="R159" s="105">
        <f t="shared" si="70"/>
        <v>0</v>
      </c>
      <c r="S159" s="105">
        <f t="shared" si="70"/>
        <v>0</v>
      </c>
      <c r="T159" s="105">
        <f t="shared" si="70"/>
        <v>0</v>
      </c>
      <c r="U159" s="105">
        <f t="shared" si="70"/>
        <v>0</v>
      </c>
      <c r="W159" s="18">
        <v>131</v>
      </c>
      <c r="X159" s="18" t="str">
        <f>VLOOKUP($W159,Data!$D:$G,2,FALSE)</f>
        <v>Air conditioning</v>
      </c>
      <c r="Y159" s="18" t="e">
        <f>IF(INDEX($A$89:$U$169,MATCH($W159,$A$89:$A$169,0),MATCH(Y$89,$A$89:$U$89,0))=INDEX(FIRE0104_working!$A$3:$Z$102,MATCH($W159,FIRE0104_working!$A$3:$A$102,0),MATCH('QA checks'!Y$89,FIRE0104_working!$A$3:$Z$3,0)),TRUE,"Error")</f>
        <v>#N/A</v>
      </c>
      <c r="Z159" s="18" t="e">
        <f>IF(INDEX($A$89:$U$169,MATCH($W159,$A$89:$A$169,0),MATCH(Z$89,$A$89:$U$89,0))=INDEX(FIRE0104_working!$A$3:$Z$102,MATCH($W159,FIRE0104_working!$A$3:$A$102,0),MATCH('QA checks'!Z$89,FIRE0104_working!$A$3:$Z$3,0)),TRUE,"Error")</f>
        <v>#N/A</v>
      </c>
      <c r="AA159" s="18" t="e">
        <f>IF(INDEX($A$89:$U$169,MATCH($W159,$A$89:$A$169,0),MATCH(AA$89,$A$89:$U$89,0))=INDEX(FIRE0104_working!$A$3:$Z$102,MATCH($W159,FIRE0104_working!$A$3:$A$102,0),MATCH('QA checks'!AA$89,FIRE0104_working!$A$3:$Z$3,0)),TRUE,"Error")</f>
        <v>#N/A</v>
      </c>
      <c r="AB159" s="18" t="e">
        <f>IF(INDEX($A$89:$U$169,MATCH($W159,$A$89:$A$169,0),MATCH(AB$89,$A$89:$U$89,0))=INDEX(FIRE0104_working!$A$3:$Z$102,MATCH($W159,FIRE0104_working!$A$3:$A$102,0),MATCH('QA checks'!AB$89,FIRE0104_working!$A$3:$Z$3,0)),TRUE,"Error")</f>
        <v>#N/A</v>
      </c>
      <c r="AC159" s="18" t="e">
        <f>IF(INDEX($A$89:$U$169,MATCH($W159,$A$89:$A$169,0),MATCH(AC$89,$A$89:$U$89,0))=INDEX(FIRE0104_working!$A$3:$Z$102,MATCH($W159,FIRE0104_working!$A$3:$A$102,0),MATCH('QA checks'!AC$89,FIRE0104_working!$A$3:$Z$3,0)),TRUE,"Error")</f>
        <v>#N/A</v>
      </c>
      <c r="AD159" s="18" t="e">
        <f>IF(INDEX($A$89:$U$169,MATCH($W159,$A$89:$A$169,0),MATCH(AD$89,$A$89:$U$89,0))=INDEX(FIRE0104_working!$A$3:$Z$102,MATCH($W159,FIRE0104_working!$A$3:$A$102,0),MATCH('QA checks'!AD$89,FIRE0104_working!$A$3:$Z$3,0)),TRUE,"Error")</f>
        <v>#N/A</v>
      </c>
      <c r="AE159" s="18" t="e">
        <f>IF(INDEX($A$89:$U$169,MATCH($W159,$A$89:$A$169,0),MATCH(AE$89,$A$89:$U$89,0))=INDEX(FIRE0104_working!$A$3:$Z$102,MATCH($W159,FIRE0104_working!$A$3:$A$102,0),MATCH('QA checks'!AE$89,FIRE0104_working!$A$3:$Z$3,0)),TRUE,"Error")</f>
        <v>#N/A</v>
      </c>
      <c r="AF159" s="18" t="e">
        <f>IF(INDEX($A$89:$U$169,MATCH($W159,$A$89:$A$169,0),MATCH(AF$89,$A$89:$U$89,0))=INDEX(FIRE0104_working!$A$3:$Z$102,MATCH($W159,FIRE0104_working!$A$3:$A$102,0),MATCH('QA checks'!AF$89,FIRE0104_working!$A$3:$Z$3,0)),TRUE,"Error")</f>
        <v>#N/A</v>
      </c>
      <c r="AG159" s="18" t="e">
        <f>IF(INDEX($A$89:$U$169,MATCH($W159,$A$89:$A$169,0),MATCH(AG$89,$A$89:$U$89,0))=INDEX(FIRE0104_working!$A$3:$Z$102,MATCH($W159,FIRE0104_working!$A$3:$A$102,0),MATCH('QA checks'!AG$89,FIRE0104_working!$A$3:$Z$3,0)),TRUE,"Error")</f>
        <v>#N/A</v>
      </c>
      <c r="AH159" s="18" t="e">
        <f>IF(INDEX($A$89:$U$169,MATCH($W159,$A$89:$A$169,0),MATCH(AH$89,$A$89:$U$89,0))=INDEX(FIRE0104_working!$A$3:$Z$102,MATCH($W159,FIRE0104_working!$A$3:$A$102,0),MATCH('QA checks'!AH$89,FIRE0104_working!$A$3:$Z$3,0)),TRUE,"Error")</f>
        <v>#N/A</v>
      </c>
      <c r="AI159" s="18" t="e">
        <f>IF(INDEX($A$89:$U$169,MATCH($W159,$A$89:$A$169,0),MATCH(AI$89,$A$89:$U$89,0))=INDEX(FIRE0104_working!$A$3:$Z$102,MATCH($W159,FIRE0104_working!$A$3:$A$102,0),MATCH('QA checks'!AI$89,FIRE0104_working!$A$3:$Z$3,0)),TRUE,"Error")</f>
        <v>#N/A</v>
      </c>
      <c r="AJ159" s="18" t="e">
        <f>IF(INDEX($A$89:$U$169,MATCH($W159,$A$89:$A$169,0),MATCH(AJ$89,$A$89:$U$89,0))=INDEX(FIRE0104_working!$A$3:$Z$102,MATCH($W159,FIRE0104_working!$A$3:$A$102,0),MATCH('QA checks'!AJ$89,FIRE0104_working!$A$3:$Z$3,0)),TRUE,"Error")</f>
        <v>#N/A</v>
      </c>
      <c r="AK159" s="18" t="e">
        <f>IF(INDEX($A$89:$U$169,MATCH($W159,$A$89:$A$169,0),MATCH(AK$89,$A$89:$U$89,0))=INDEX(FIRE0104_working!$A$3:$Z$102,MATCH($W159,FIRE0104_working!$A$3:$A$102,0),MATCH('QA checks'!AK$89,FIRE0104_working!$A$3:$Z$3,0)),TRUE,"Error")</f>
        <v>#N/A</v>
      </c>
      <c r="AL159" s="18" t="e">
        <f>IF(INDEX($A$89:$U$169,MATCH($W159,$A$89:$A$169,0),MATCH(AL$89,$A$89:$U$89,0))=INDEX(FIRE0104_working!$A$3:$Z$102,MATCH($W159,FIRE0104_working!$A$3:$A$102,0),MATCH('QA checks'!AL$89,FIRE0104_working!$A$3:$Z$3,0)),TRUE,"Error")</f>
        <v>#N/A</v>
      </c>
      <c r="AM159" s="18" t="e">
        <f>IF(INDEX($A$89:$U$169,MATCH($W159,$A$89:$A$169,0),MATCH(AM$89,$A$89:$U$89,0))=INDEX(FIRE0104_working!$A$3:$Z$102,MATCH($W159,FIRE0104_working!$A$3:$A$102,0),MATCH('QA checks'!AM$89,FIRE0104_working!$A$3:$Z$3,0)),TRUE,"Error")</f>
        <v>#N/A</v>
      </c>
      <c r="AN159" s="18" t="e">
        <f>IF(INDEX($A$89:$U$169,MATCH($W159,$A$89:$A$169,0),MATCH(AN$89,$A$89:$U$89,0))=INDEX(FIRE0104_working!$A$3:$Z$102,MATCH($W159,FIRE0104_working!$A$3:$A$102,0),MATCH('QA checks'!AN$89,FIRE0104_working!$A$3:$Z$3,0)),TRUE,"Error")</f>
        <v>#N/A</v>
      </c>
      <c r="AO159" s="18" t="e">
        <f>IF(INDEX($A$89:$U$169,MATCH($W159,$A$89:$A$169,0),MATCH(AO$89,$A$89:$U$89,0))=INDEX(FIRE0104_working!$A$3:$Z$102,MATCH($W159,FIRE0104_working!$A$3:$A$102,0),MATCH('QA checks'!AO$89,FIRE0104_working!$A$3:$Z$3,0)),TRUE,"Error")</f>
        <v>#N/A</v>
      </c>
      <c r="AP159" s="18" t="e">
        <f>IF(INDEX($A$89:$U$169,MATCH($W159,$A$89:$A$169,0),MATCH(AP$89,$A$89:$U$89,0))=INDEX(FIRE0104_working!$A$3:$Z$102,MATCH($W159,FIRE0104_working!$A$3:$A$102,0),MATCH('QA checks'!AP$89,FIRE0104_working!$A$3:$Z$3,0)),TRUE,"Error")</f>
        <v>#N/A</v>
      </c>
      <c r="AQ159" s="18" t="e">
        <f>IF(INDEX($A$89:$U$169,MATCH($W159,$A$89:$A$169,0),MATCH(AQ$89,$A$89:$U$89,0))=INDEX(FIRE0104_working!$A$3:$Z$102,MATCH($W159,FIRE0104_working!$A$3:$A$102,0),MATCH('QA checks'!AQ$89,FIRE0104_working!$A$3:$Z$3,0)),TRUE,"Error")</f>
        <v>#N/A</v>
      </c>
      <c r="AR159" s="18" t="e">
        <f>IF(INDEX($A$89:$U$169,MATCH($W159,$A$89:$A$169,0),MATCH(AR$89,$A$89:$U$89,0))=INDEX(FIRE0104_working!$A$3:$Z$102,MATCH($W159,FIRE0104_working!$A$3:$A$102,0),MATCH('QA checks'!AR$89,FIRE0104_working!$A$3:$Z$3,0)),TRUE,"Error")</f>
        <v>#N/A</v>
      </c>
    </row>
    <row r="160" spans="1:44" x14ac:dyDescent="0.2">
      <c r="A160" s="105">
        <f t="shared" ref="A160:U160" si="71">A78</f>
        <v>0</v>
      </c>
      <c r="B160" s="105">
        <f t="shared" si="71"/>
        <v>0</v>
      </c>
      <c r="C160" s="105">
        <f t="shared" si="71"/>
        <v>0</v>
      </c>
      <c r="D160" s="105">
        <f t="shared" si="71"/>
        <v>0</v>
      </c>
      <c r="E160" s="105">
        <f t="shared" si="71"/>
        <v>0</v>
      </c>
      <c r="F160" s="105">
        <f t="shared" si="71"/>
        <v>0</v>
      </c>
      <c r="G160" s="105">
        <f t="shared" si="71"/>
        <v>0</v>
      </c>
      <c r="H160" s="105">
        <f t="shared" si="71"/>
        <v>0</v>
      </c>
      <c r="I160" s="105">
        <f t="shared" si="71"/>
        <v>0</v>
      </c>
      <c r="J160" s="105">
        <f t="shared" si="71"/>
        <v>0</v>
      </c>
      <c r="K160" s="105">
        <f t="shared" si="71"/>
        <v>0</v>
      </c>
      <c r="L160" s="105">
        <f t="shared" si="71"/>
        <v>0</v>
      </c>
      <c r="M160" s="105">
        <f t="shared" si="71"/>
        <v>0</v>
      </c>
      <c r="N160" s="105">
        <f t="shared" si="71"/>
        <v>0</v>
      </c>
      <c r="O160" s="105">
        <f t="shared" si="71"/>
        <v>0</v>
      </c>
      <c r="P160" s="105">
        <f t="shared" si="71"/>
        <v>0</v>
      </c>
      <c r="Q160" s="105">
        <f t="shared" si="71"/>
        <v>0</v>
      </c>
      <c r="R160" s="105">
        <f t="shared" si="71"/>
        <v>0</v>
      </c>
      <c r="S160" s="105">
        <f t="shared" si="71"/>
        <v>0</v>
      </c>
      <c r="T160" s="105">
        <f t="shared" si="71"/>
        <v>0</v>
      </c>
      <c r="U160" s="105">
        <f t="shared" si="71"/>
        <v>0</v>
      </c>
      <c r="W160" s="18">
        <v>132</v>
      </c>
      <c r="X160" s="18" t="str">
        <f>VLOOKUP($W160,Data!$D:$G,2,FALSE)</f>
        <v>Steam</v>
      </c>
      <c r="Y160" s="18" t="e">
        <f>IF(INDEX($A$89:$U$169,MATCH($W160,$A$89:$A$169,0),MATCH(Y$89,$A$89:$U$89,0))=INDEX(FIRE0104_working!$A$3:$Z$102,MATCH($W160,FIRE0104_working!$A$3:$A$102,0),MATCH('QA checks'!Y$89,FIRE0104_working!$A$3:$Z$3,0)),TRUE,"Error")</f>
        <v>#N/A</v>
      </c>
      <c r="Z160" s="18" t="e">
        <f>IF(INDEX($A$89:$U$169,MATCH($W160,$A$89:$A$169,0),MATCH(Z$89,$A$89:$U$89,0))=INDEX(FIRE0104_working!$A$3:$Z$102,MATCH($W160,FIRE0104_working!$A$3:$A$102,0),MATCH('QA checks'!Z$89,FIRE0104_working!$A$3:$Z$3,0)),TRUE,"Error")</f>
        <v>#N/A</v>
      </c>
      <c r="AA160" s="18" t="e">
        <f>IF(INDEX($A$89:$U$169,MATCH($W160,$A$89:$A$169,0),MATCH(AA$89,$A$89:$U$89,0))=INDEX(FIRE0104_working!$A$3:$Z$102,MATCH($W160,FIRE0104_working!$A$3:$A$102,0),MATCH('QA checks'!AA$89,FIRE0104_working!$A$3:$Z$3,0)),TRUE,"Error")</f>
        <v>#N/A</v>
      </c>
      <c r="AB160" s="18" t="e">
        <f>IF(INDEX($A$89:$U$169,MATCH($W160,$A$89:$A$169,0),MATCH(AB$89,$A$89:$U$89,0))=INDEX(FIRE0104_working!$A$3:$Z$102,MATCH($W160,FIRE0104_working!$A$3:$A$102,0),MATCH('QA checks'!AB$89,FIRE0104_working!$A$3:$Z$3,0)),TRUE,"Error")</f>
        <v>#N/A</v>
      </c>
      <c r="AC160" s="18" t="e">
        <f>IF(INDEX($A$89:$U$169,MATCH($W160,$A$89:$A$169,0),MATCH(AC$89,$A$89:$U$89,0))=INDEX(FIRE0104_working!$A$3:$Z$102,MATCH($W160,FIRE0104_working!$A$3:$A$102,0),MATCH('QA checks'!AC$89,FIRE0104_working!$A$3:$Z$3,0)),TRUE,"Error")</f>
        <v>#N/A</v>
      </c>
      <c r="AD160" s="18" t="e">
        <f>IF(INDEX($A$89:$U$169,MATCH($W160,$A$89:$A$169,0),MATCH(AD$89,$A$89:$U$89,0))=INDEX(FIRE0104_working!$A$3:$Z$102,MATCH($W160,FIRE0104_working!$A$3:$A$102,0),MATCH('QA checks'!AD$89,FIRE0104_working!$A$3:$Z$3,0)),TRUE,"Error")</f>
        <v>#N/A</v>
      </c>
      <c r="AE160" s="18" t="e">
        <f>IF(INDEX($A$89:$U$169,MATCH($W160,$A$89:$A$169,0),MATCH(AE$89,$A$89:$U$89,0))=INDEX(FIRE0104_working!$A$3:$Z$102,MATCH($W160,FIRE0104_working!$A$3:$A$102,0),MATCH('QA checks'!AE$89,FIRE0104_working!$A$3:$Z$3,0)),TRUE,"Error")</f>
        <v>#N/A</v>
      </c>
      <c r="AF160" s="18" t="e">
        <f>IF(INDEX($A$89:$U$169,MATCH($W160,$A$89:$A$169,0),MATCH(AF$89,$A$89:$U$89,0))=INDEX(FIRE0104_working!$A$3:$Z$102,MATCH($W160,FIRE0104_working!$A$3:$A$102,0),MATCH('QA checks'!AF$89,FIRE0104_working!$A$3:$Z$3,0)),TRUE,"Error")</f>
        <v>#N/A</v>
      </c>
      <c r="AG160" s="18" t="e">
        <f>IF(INDEX($A$89:$U$169,MATCH($W160,$A$89:$A$169,0),MATCH(AG$89,$A$89:$U$89,0))=INDEX(FIRE0104_working!$A$3:$Z$102,MATCH($W160,FIRE0104_working!$A$3:$A$102,0),MATCH('QA checks'!AG$89,FIRE0104_working!$A$3:$Z$3,0)),TRUE,"Error")</f>
        <v>#N/A</v>
      </c>
      <c r="AH160" s="18" t="e">
        <f>IF(INDEX($A$89:$U$169,MATCH($W160,$A$89:$A$169,0),MATCH(AH$89,$A$89:$U$89,0))=INDEX(FIRE0104_working!$A$3:$Z$102,MATCH($W160,FIRE0104_working!$A$3:$A$102,0),MATCH('QA checks'!AH$89,FIRE0104_working!$A$3:$Z$3,0)),TRUE,"Error")</f>
        <v>#N/A</v>
      </c>
      <c r="AI160" s="18" t="e">
        <f>IF(INDEX($A$89:$U$169,MATCH($W160,$A$89:$A$169,0),MATCH(AI$89,$A$89:$U$89,0))=INDEX(FIRE0104_working!$A$3:$Z$102,MATCH($W160,FIRE0104_working!$A$3:$A$102,0),MATCH('QA checks'!AI$89,FIRE0104_working!$A$3:$Z$3,0)),TRUE,"Error")</f>
        <v>#N/A</v>
      </c>
      <c r="AJ160" s="18" t="e">
        <f>IF(INDEX($A$89:$U$169,MATCH($W160,$A$89:$A$169,0),MATCH(AJ$89,$A$89:$U$89,0))=INDEX(FIRE0104_working!$A$3:$Z$102,MATCH($W160,FIRE0104_working!$A$3:$A$102,0),MATCH('QA checks'!AJ$89,FIRE0104_working!$A$3:$Z$3,0)),TRUE,"Error")</f>
        <v>#N/A</v>
      </c>
      <c r="AK160" s="18" t="e">
        <f>IF(INDEX($A$89:$U$169,MATCH($W160,$A$89:$A$169,0),MATCH(AK$89,$A$89:$U$89,0))=INDEX(FIRE0104_working!$A$3:$Z$102,MATCH($W160,FIRE0104_working!$A$3:$A$102,0),MATCH('QA checks'!AK$89,FIRE0104_working!$A$3:$Z$3,0)),TRUE,"Error")</f>
        <v>#N/A</v>
      </c>
      <c r="AL160" s="18" t="e">
        <f>IF(INDEX($A$89:$U$169,MATCH($W160,$A$89:$A$169,0),MATCH(AL$89,$A$89:$U$89,0))=INDEX(FIRE0104_working!$A$3:$Z$102,MATCH($W160,FIRE0104_working!$A$3:$A$102,0),MATCH('QA checks'!AL$89,FIRE0104_working!$A$3:$Z$3,0)),TRUE,"Error")</f>
        <v>#N/A</v>
      </c>
      <c r="AM160" s="18" t="e">
        <f>IF(INDEX($A$89:$U$169,MATCH($W160,$A$89:$A$169,0),MATCH(AM$89,$A$89:$U$89,0))=INDEX(FIRE0104_working!$A$3:$Z$102,MATCH($W160,FIRE0104_working!$A$3:$A$102,0),MATCH('QA checks'!AM$89,FIRE0104_working!$A$3:$Z$3,0)),TRUE,"Error")</f>
        <v>#N/A</v>
      </c>
      <c r="AN160" s="18" t="e">
        <f>IF(INDEX($A$89:$U$169,MATCH($W160,$A$89:$A$169,0),MATCH(AN$89,$A$89:$U$89,0))=INDEX(FIRE0104_working!$A$3:$Z$102,MATCH($W160,FIRE0104_working!$A$3:$A$102,0),MATCH('QA checks'!AN$89,FIRE0104_working!$A$3:$Z$3,0)),TRUE,"Error")</f>
        <v>#N/A</v>
      </c>
      <c r="AO160" s="18" t="e">
        <f>IF(INDEX($A$89:$U$169,MATCH($W160,$A$89:$A$169,0),MATCH(AO$89,$A$89:$U$89,0))=INDEX(FIRE0104_working!$A$3:$Z$102,MATCH($W160,FIRE0104_working!$A$3:$A$102,0),MATCH('QA checks'!AO$89,FIRE0104_working!$A$3:$Z$3,0)),TRUE,"Error")</f>
        <v>#N/A</v>
      </c>
      <c r="AP160" s="18" t="e">
        <f>IF(INDEX($A$89:$U$169,MATCH($W160,$A$89:$A$169,0),MATCH(AP$89,$A$89:$U$89,0))=INDEX(FIRE0104_working!$A$3:$Z$102,MATCH($W160,FIRE0104_working!$A$3:$A$102,0),MATCH('QA checks'!AP$89,FIRE0104_working!$A$3:$Z$3,0)),TRUE,"Error")</f>
        <v>#N/A</v>
      </c>
      <c r="AQ160" s="18" t="e">
        <f>IF(INDEX($A$89:$U$169,MATCH($W160,$A$89:$A$169,0),MATCH(AQ$89,$A$89:$U$89,0))=INDEX(FIRE0104_working!$A$3:$Z$102,MATCH($W160,FIRE0104_working!$A$3:$A$102,0),MATCH('QA checks'!AQ$89,FIRE0104_working!$A$3:$Z$3,0)),TRUE,"Error")</f>
        <v>#N/A</v>
      </c>
      <c r="AR160" s="18" t="e">
        <f>IF(INDEX($A$89:$U$169,MATCH($W160,$A$89:$A$169,0),MATCH(AR$89,$A$89:$U$89,0))=INDEX(FIRE0104_working!$A$3:$Z$102,MATCH($W160,FIRE0104_working!$A$3:$A$102,0),MATCH('QA checks'!AR$89,FIRE0104_working!$A$3:$Z$3,0)),TRUE,"Error")</f>
        <v>#N/A</v>
      </c>
    </row>
    <row r="161" spans="1:47" x14ac:dyDescent="0.2">
      <c r="A161" s="105">
        <f t="shared" ref="A161:U161" si="72">A79</f>
        <v>0</v>
      </c>
      <c r="B161" s="105">
        <f t="shared" si="72"/>
        <v>0</v>
      </c>
      <c r="C161" s="105">
        <f t="shared" si="72"/>
        <v>0</v>
      </c>
      <c r="D161" s="105">
        <f t="shared" si="72"/>
        <v>0</v>
      </c>
      <c r="E161" s="105">
        <f t="shared" si="72"/>
        <v>0</v>
      </c>
      <c r="F161" s="105">
        <f t="shared" si="72"/>
        <v>0</v>
      </c>
      <c r="G161" s="105">
        <f t="shared" si="72"/>
        <v>0</v>
      </c>
      <c r="H161" s="105">
        <f t="shared" si="72"/>
        <v>0</v>
      </c>
      <c r="I161" s="105">
        <f t="shared" si="72"/>
        <v>0</v>
      </c>
      <c r="J161" s="105">
        <f t="shared" si="72"/>
        <v>0</v>
      </c>
      <c r="K161" s="105">
        <f t="shared" si="72"/>
        <v>0</v>
      </c>
      <c r="L161" s="105">
        <f t="shared" si="72"/>
        <v>0</v>
      </c>
      <c r="M161" s="105">
        <f t="shared" si="72"/>
        <v>0</v>
      </c>
      <c r="N161" s="105">
        <f t="shared" si="72"/>
        <v>0</v>
      </c>
      <c r="O161" s="105">
        <f t="shared" si="72"/>
        <v>0</v>
      </c>
      <c r="P161" s="105">
        <f t="shared" si="72"/>
        <v>0</v>
      </c>
      <c r="Q161" s="105">
        <f t="shared" si="72"/>
        <v>0</v>
      </c>
      <c r="R161" s="105">
        <f t="shared" si="72"/>
        <v>0</v>
      </c>
      <c r="S161" s="105">
        <f t="shared" si="72"/>
        <v>0</v>
      </c>
      <c r="T161" s="105">
        <f t="shared" si="72"/>
        <v>0</v>
      </c>
      <c r="U161" s="105">
        <f t="shared" si="72"/>
        <v>0</v>
      </c>
      <c r="W161" s="18">
        <v>133</v>
      </c>
      <c r="X161" s="18" t="str">
        <f>VLOOKUP($W161,Data!$D:$G,2,FALSE)</f>
        <v>Smoking chimney</v>
      </c>
      <c r="Y161" s="18" t="e">
        <f>IF(INDEX($A$89:$U$169,MATCH($W161,$A$89:$A$169,0),MATCH(Y$89,$A$89:$U$89,0))=INDEX(FIRE0104_working!$A$3:$Z$102,MATCH($W161,FIRE0104_working!$A$3:$A$102,0),MATCH('QA checks'!Y$89,FIRE0104_working!$A$3:$Z$3,0)),TRUE,"Error")</f>
        <v>#N/A</v>
      </c>
      <c r="Z161" s="18" t="e">
        <f>IF(INDEX($A$89:$U$169,MATCH($W161,$A$89:$A$169,0),MATCH(Z$89,$A$89:$U$89,0))=INDEX(FIRE0104_working!$A$3:$Z$102,MATCH($W161,FIRE0104_working!$A$3:$A$102,0),MATCH('QA checks'!Z$89,FIRE0104_working!$A$3:$Z$3,0)),TRUE,"Error")</f>
        <v>#N/A</v>
      </c>
      <c r="AA161" s="18" t="e">
        <f>IF(INDEX($A$89:$U$169,MATCH($W161,$A$89:$A$169,0),MATCH(AA$89,$A$89:$U$89,0))=INDEX(FIRE0104_working!$A$3:$Z$102,MATCH($W161,FIRE0104_working!$A$3:$A$102,0),MATCH('QA checks'!AA$89,FIRE0104_working!$A$3:$Z$3,0)),TRUE,"Error")</f>
        <v>#N/A</v>
      </c>
      <c r="AB161" s="18" t="e">
        <f>IF(INDEX($A$89:$U$169,MATCH($W161,$A$89:$A$169,0),MATCH(AB$89,$A$89:$U$89,0))=INDEX(FIRE0104_working!$A$3:$Z$102,MATCH($W161,FIRE0104_working!$A$3:$A$102,0),MATCH('QA checks'!AB$89,FIRE0104_working!$A$3:$Z$3,0)),TRUE,"Error")</f>
        <v>#N/A</v>
      </c>
      <c r="AC161" s="18" t="e">
        <f>IF(INDEX($A$89:$U$169,MATCH($W161,$A$89:$A$169,0),MATCH(AC$89,$A$89:$U$89,0))=INDEX(FIRE0104_working!$A$3:$Z$102,MATCH($W161,FIRE0104_working!$A$3:$A$102,0),MATCH('QA checks'!AC$89,FIRE0104_working!$A$3:$Z$3,0)),TRUE,"Error")</f>
        <v>#N/A</v>
      </c>
      <c r="AD161" s="18" t="e">
        <f>IF(INDEX($A$89:$U$169,MATCH($W161,$A$89:$A$169,0),MATCH(AD$89,$A$89:$U$89,0))=INDEX(FIRE0104_working!$A$3:$Z$102,MATCH($W161,FIRE0104_working!$A$3:$A$102,0),MATCH('QA checks'!AD$89,FIRE0104_working!$A$3:$Z$3,0)),TRUE,"Error")</f>
        <v>#N/A</v>
      </c>
      <c r="AE161" s="18" t="e">
        <f>IF(INDEX($A$89:$U$169,MATCH($W161,$A$89:$A$169,0),MATCH(AE$89,$A$89:$U$89,0))=INDEX(FIRE0104_working!$A$3:$Z$102,MATCH($W161,FIRE0104_working!$A$3:$A$102,0),MATCH('QA checks'!AE$89,FIRE0104_working!$A$3:$Z$3,0)),TRUE,"Error")</f>
        <v>#N/A</v>
      </c>
      <c r="AF161" s="18" t="e">
        <f>IF(INDEX($A$89:$U$169,MATCH($W161,$A$89:$A$169,0),MATCH(AF$89,$A$89:$U$89,0))=INDEX(FIRE0104_working!$A$3:$Z$102,MATCH($W161,FIRE0104_working!$A$3:$A$102,0),MATCH('QA checks'!AF$89,FIRE0104_working!$A$3:$Z$3,0)),TRUE,"Error")</f>
        <v>#N/A</v>
      </c>
      <c r="AG161" s="18" t="e">
        <f>IF(INDEX($A$89:$U$169,MATCH($W161,$A$89:$A$169,0),MATCH(AG$89,$A$89:$U$89,0))=INDEX(FIRE0104_working!$A$3:$Z$102,MATCH($W161,FIRE0104_working!$A$3:$A$102,0),MATCH('QA checks'!AG$89,FIRE0104_working!$A$3:$Z$3,0)),TRUE,"Error")</f>
        <v>#N/A</v>
      </c>
      <c r="AH161" s="18" t="e">
        <f>IF(INDEX($A$89:$U$169,MATCH($W161,$A$89:$A$169,0),MATCH(AH$89,$A$89:$U$89,0))=INDEX(FIRE0104_working!$A$3:$Z$102,MATCH($W161,FIRE0104_working!$A$3:$A$102,0),MATCH('QA checks'!AH$89,FIRE0104_working!$A$3:$Z$3,0)),TRUE,"Error")</f>
        <v>#N/A</v>
      </c>
      <c r="AI161" s="18" t="e">
        <f>IF(INDEX($A$89:$U$169,MATCH($W161,$A$89:$A$169,0),MATCH(AI$89,$A$89:$U$89,0))=INDEX(FIRE0104_working!$A$3:$Z$102,MATCH($W161,FIRE0104_working!$A$3:$A$102,0),MATCH('QA checks'!AI$89,FIRE0104_working!$A$3:$Z$3,0)),TRUE,"Error")</f>
        <v>#N/A</v>
      </c>
      <c r="AJ161" s="18" t="e">
        <f>IF(INDEX($A$89:$U$169,MATCH($W161,$A$89:$A$169,0),MATCH(AJ$89,$A$89:$U$89,0))=INDEX(FIRE0104_working!$A$3:$Z$102,MATCH($W161,FIRE0104_working!$A$3:$A$102,0),MATCH('QA checks'!AJ$89,FIRE0104_working!$A$3:$Z$3,0)),TRUE,"Error")</f>
        <v>#N/A</v>
      </c>
      <c r="AK161" s="18" t="e">
        <f>IF(INDEX($A$89:$U$169,MATCH($W161,$A$89:$A$169,0),MATCH(AK$89,$A$89:$U$89,0))=INDEX(FIRE0104_working!$A$3:$Z$102,MATCH($W161,FIRE0104_working!$A$3:$A$102,0),MATCH('QA checks'!AK$89,FIRE0104_working!$A$3:$Z$3,0)),TRUE,"Error")</f>
        <v>#N/A</v>
      </c>
      <c r="AL161" s="18" t="e">
        <f>IF(INDEX($A$89:$U$169,MATCH($W161,$A$89:$A$169,0),MATCH(AL$89,$A$89:$U$89,0))=INDEX(FIRE0104_working!$A$3:$Z$102,MATCH($W161,FIRE0104_working!$A$3:$A$102,0),MATCH('QA checks'!AL$89,FIRE0104_working!$A$3:$Z$3,0)),TRUE,"Error")</f>
        <v>#N/A</v>
      </c>
      <c r="AM161" s="18" t="e">
        <f>IF(INDEX($A$89:$U$169,MATCH($W161,$A$89:$A$169,0),MATCH(AM$89,$A$89:$U$89,0))=INDEX(FIRE0104_working!$A$3:$Z$102,MATCH($W161,FIRE0104_working!$A$3:$A$102,0),MATCH('QA checks'!AM$89,FIRE0104_working!$A$3:$Z$3,0)),TRUE,"Error")</f>
        <v>#N/A</v>
      </c>
      <c r="AN161" s="18" t="e">
        <f>IF(INDEX($A$89:$U$169,MATCH($W161,$A$89:$A$169,0),MATCH(AN$89,$A$89:$U$89,0))=INDEX(FIRE0104_working!$A$3:$Z$102,MATCH($W161,FIRE0104_working!$A$3:$A$102,0),MATCH('QA checks'!AN$89,FIRE0104_working!$A$3:$Z$3,0)),TRUE,"Error")</f>
        <v>#N/A</v>
      </c>
      <c r="AO161" s="18" t="e">
        <f>IF(INDEX($A$89:$U$169,MATCH($W161,$A$89:$A$169,0),MATCH(AO$89,$A$89:$U$89,0))=INDEX(FIRE0104_working!$A$3:$Z$102,MATCH($W161,FIRE0104_working!$A$3:$A$102,0),MATCH('QA checks'!AO$89,FIRE0104_working!$A$3:$Z$3,0)),TRUE,"Error")</f>
        <v>#N/A</v>
      </c>
      <c r="AP161" s="18" t="e">
        <f>IF(INDEX($A$89:$U$169,MATCH($W161,$A$89:$A$169,0),MATCH(AP$89,$A$89:$U$89,0))=INDEX(FIRE0104_working!$A$3:$Z$102,MATCH($W161,FIRE0104_working!$A$3:$A$102,0),MATCH('QA checks'!AP$89,FIRE0104_working!$A$3:$Z$3,0)),TRUE,"Error")</f>
        <v>#N/A</v>
      </c>
      <c r="AQ161" s="18" t="e">
        <f>IF(INDEX($A$89:$U$169,MATCH($W161,$A$89:$A$169,0),MATCH(AQ$89,$A$89:$U$89,0))=INDEX(FIRE0104_working!$A$3:$Z$102,MATCH($W161,FIRE0104_working!$A$3:$A$102,0),MATCH('QA checks'!AQ$89,FIRE0104_working!$A$3:$Z$3,0)),TRUE,"Error")</f>
        <v>#N/A</v>
      </c>
      <c r="AR161" s="18" t="e">
        <f>IF(INDEX($A$89:$U$169,MATCH($W161,$A$89:$A$169,0),MATCH(AR$89,$A$89:$U$89,0))=INDEX(FIRE0104_working!$A$3:$Z$102,MATCH($W161,FIRE0104_working!$A$3:$A$102,0),MATCH('QA checks'!AR$89,FIRE0104_working!$A$3:$Z$3,0)),TRUE,"Error")</f>
        <v>#N/A</v>
      </c>
    </row>
    <row r="162" spans="1:47" x14ac:dyDescent="0.2">
      <c r="A162" s="105">
        <f t="shared" ref="A162:U162" si="73">A80</f>
        <v>0</v>
      </c>
      <c r="B162" s="105">
        <f t="shared" si="73"/>
        <v>0</v>
      </c>
      <c r="C162" s="105">
        <f t="shared" si="73"/>
        <v>0</v>
      </c>
      <c r="D162" s="105">
        <f t="shared" si="73"/>
        <v>0</v>
      </c>
      <c r="E162" s="105">
        <f t="shared" si="73"/>
        <v>0</v>
      </c>
      <c r="F162" s="105">
        <f t="shared" si="73"/>
        <v>0</v>
      </c>
      <c r="G162" s="105">
        <f t="shared" si="73"/>
        <v>0</v>
      </c>
      <c r="H162" s="105">
        <f t="shared" si="73"/>
        <v>0</v>
      </c>
      <c r="I162" s="105">
        <f t="shared" si="73"/>
        <v>0</v>
      </c>
      <c r="J162" s="105">
        <f t="shared" si="73"/>
        <v>0</v>
      </c>
      <c r="K162" s="105">
        <f t="shared" si="73"/>
        <v>0</v>
      </c>
      <c r="L162" s="105">
        <f t="shared" si="73"/>
        <v>0</v>
      </c>
      <c r="M162" s="105">
        <f t="shared" si="73"/>
        <v>0</v>
      </c>
      <c r="N162" s="105">
        <f t="shared" si="73"/>
        <v>0</v>
      </c>
      <c r="O162" s="105">
        <f t="shared" si="73"/>
        <v>0</v>
      </c>
      <c r="P162" s="105">
        <f t="shared" si="73"/>
        <v>0</v>
      </c>
      <c r="Q162" s="105">
        <f t="shared" si="73"/>
        <v>0</v>
      </c>
      <c r="R162" s="105">
        <f t="shared" si="73"/>
        <v>0</v>
      </c>
      <c r="S162" s="105">
        <f t="shared" si="73"/>
        <v>0</v>
      </c>
      <c r="T162" s="105">
        <f t="shared" si="73"/>
        <v>0</v>
      </c>
      <c r="U162" s="105">
        <f t="shared" si="73"/>
        <v>0</v>
      </c>
      <c r="W162" s="18">
        <v>134</v>
      </c>
      <c r="X162" s="18" t="str">
        <f>VLOOKUP($W162,Data!$D:$G,2,FALSE)</f>
        <v>Fumes/heat haze</v>
      </c>
      <c r="AA162" s="18" t="e">
        <f>IF(INDEX($A$89:$U$169,MATCH($W162,$A$89:$A$169,0),MATCH(AA$89,$A$89:$U$89,0))=INDEX(FIRE0104_working!$A$3:$Z$102,MATCH($W162,FIRE0104_working!$A$3:$A$102,0),MATCH('QA checks'!AA$89,FIRE0104_working!$A$3:$Z$3,0)),TRUE,"Error")</f>
        <v>#N/A</v>
      </c>
      <c r="AB162" s="18" t="e">
        <f>IF(INDEX($A$89:$U$169,MATCH($W162,$A$89:$A$169,0),MATCH(AB$89,$A$89:$U$89,0))=INDEX(FIRE0104_working!$A$3:$Z$102,MATCH($W162,FIRE0104_working!$A$3:$A$102,0),MATCH('QA checks'!AB$89,FIRE0104_working!$A$3:$Z$3,0)),TRUE,"Error")</f>
        <v>#N/A</v>
      </c>
      <c r="AC162" s="18" t="e">
        <f>IF(INDEX($A$89:$U$169,MATCH($W162,$A$89:$A$169,0),MATCH(AC$89,$A$89:$U$89,0))=INDEX(FIRE0104_working!$A$3:$Z$102,MATCH($W162,FIRE0104_working!$A$3:$A$102,0),MATCH('QA checks'!AC$89,FIRE0104_working!$A$3:$Z$3,0)),TRUE,"Error")</f>
        <v>#N/A</v>
      </c>
      <c r="AD162" s="18" t="e">
        <f>IF(INDEX($A$89:$U$169,MATCH($W162,$A$89:$A$169,0),MATCH(AD$89,$A$89:$U$89,0))=INDEX(FIRE0104_working!$A$3:$Z$102,MATCH($W162,FIRE0104_working!$A$3:$A$102,0),MATCH('QA checks'!AD$89,FIRE0104_working!$A$3:$Z$3,0)),TRUE,"Error")</f>
        <v>#N/A</v>
      </c>
      <c r="AE162" s="18" t="e">
        <f>IF(INDEX($A$89:$U$169,MATCH($W162,$A$89:$A$169,0),MATCH(AE$89,$A$89:$U$89,0))=INDEX(FIRE0104_working!$A$3:$Z$102,MATCH($W162,FIRE0104_working!$A$3:$A$102,0),MATCH('QA checks'!AE$89,FIRE0104_working!$A$3:$Z$3,0)),TRUE,"Error")</f>
        <v>#N/A</v>
      </c>
      <c r="AF162" s="18" t="e">
        <f>IF(INDEX($A$89:$U$169,MATCH($W162,$A$89:$A$169,0),MATCH(AF$89,$A$89:$U$89,0))=INDEX(FIRE0104_working!$A$3:$Z$102,MATCH($W162,FIRE0104_working!$A$3:$A$102,0),MATCH('QA checks'!AF$89,FIRE0104_working!$A$3:$Z$3,0)),TRUE,"Error")</f>
        <v>#N/A</v>
      </c>
      <c r="AG162" s="18" t="e">
        <f>IF(INDEX($A$89:$U$169,MATCH($W162,$A$89:$A$169,0),MATCH(AG$89,$A$89:$U$89,0))=INDEX(FIRE0104_working!$A$3:$Z$102,MATCH($W162,FIRE0104_working!$A$3:$A$102,0),MATCH('QA checks'!AG$89,FIRE0104_working!$A$3:$Z$3,0)),TRUE,"Error")</f>
        <v>#N/A</v>
      </c>
      <c r="AH162" s="18" t="e">
        <f>IF(INDEX($A$89:$U$169,MATCH($W162,$A$89:$A$169,0),MATCH(AH$89,$A$89:$U$89,0))=INDEX(FIRE0104_working!$A$3:$Z$102,MATCH($W162,FIRE0104_working!$A$3:$A$102,0),MATCH('QA checks'!AH$89,FIRE0104_working!$A$3:$Z$3,0)),TRUE,"Error")</f>
        <v>#N/A</v>
      </c>
      <c r="AI162" s="18" t="e">
        <f>IF(INDEX($A$89:$U$169,MATCH($W162,$A$89:$A$169,0),MATCH(AI$89,$A$89:$U$89,0))=INDEX(FIRE0104_working!$A$3:$Z$102,MATCH($W162,FIRE0104_working!$A$3:$A$102,0),MATCH('QA checks'!AI$89,FIRE0104_working!$A$3:$Z$3,0)),TRUE,"Error")</f>
        <v>#N/A</v>
      </c>
      <c r="AJ162" s="18" t="e">
        <f>IF(INDEX($A$89:$U$169,MATCH($W162,$A$89:$A$169,0),MATCH(AJ$89,$A$89:$U$89,0))=INDEX(FIRE0104_working!$A$3:$Z$102,MATCH($W162,FIRE0104_working!$A$3:$A$102,0),MATCH('QA checks'!AJ$89,FIRE0104_working!$A$3:$Z$3,0)),TRUE,"Error")</f>
        <v>#N/A</v>
      </c>
      <c r="AK162" s="18" t="e">
        <f>IF(INDEX($A$89:$U$169,MATCH($W162,$A$89:$A$169,0),MATCH(AK$89,$A$89:$U$89,0))=INDEX(FIRE0104_working!$A$3:$Z$102,MATCH($W162,FIRE0104_working!$A$3:$A$102,0),MATCH('QA checks'!AK$89,FIRE0104_working!$A$3:$Z$3,0)),TRUE,"Error")</f>
        <v>#N/A</v>
      </c>
      <c r="AL162" s="18" t="e">
        <f>IF(INDEX($A$89:$U$169,MATCH($W162,$A$89:$A$169,0),MATCH(AL$89,$A$89:$U$89,0))=INDEX(FIRE0104_working!$A$3:$Z$102,MATCH($W162,FIRE0104_working!$A$3:$A$102,0),MATCH('QA checks'!AL$89,FIRE0104_working!$A$3:$Z$3,0)),TRUE,"Error")</f>
        <v>#N/A</v>
      </c>
      <c r="AM162" s="18" t="e">
        <f>IF(INDEX($A$89:$U$169,MATCH($W162,$A$89:$A$169,0),MATCH(AM$89,$A$89:$U$89,0))=INDEX(FIRE0104_working!$A$3:$Z$102,MATCH($W162,FIRE0104_working!$A$3:$A$102,0),MATCH('QA checks'!AM$89,FIRE0104_working!$A$3:$Z$3,0)),TRUE,"Error")</f>
        <v>#N/A</v>
      </c>
      <c r="AN162" s="18" t="e">
        <f>IF(INDEX($A$89:$U$169,MATCH($W162,$A$89:$A$169,0),MATCH(AN$89,$A$89:$U$89,0))=INDEX(FIRE0104_working!$A$3:$Z$102,MATCH($W162,FIRE0104_working!$A$3:$A$102,0),MATCH('QA checks'!AN$89,FIRE0104_working!$A$3:$Z$3,0)),TRUE,"Error")</f>
        <v>#N/A</v>
      </c>
      <c r="AO162" s="18" t="e">
        <f>IF(INDEX($A$89:$U$169,MATCH($W162,$A$89:$A$169,0),MATCH(AO$89,$A$89:$U$89,0))=INDEX(FIRE0104_working!$A$3:$Z$102,MATCH($W162,FIRE0104_working!$A$3:$A$102,0),MATCH('QA checks'!AO$89,FIRE0104_working!$A$3:$Z$3,0)),TRUE,"Error")</f>
        <v>#N/A</v>
      </c>
      <c r="AP162" s="18" t="e">
        <f>IF(INDEX($A$89:$U$169,MATCH($W162,$A$89:$A$169,0),MATCH(AP$89,$A$89:$U$89,0))=INDEX(FIRE0104_working!$A$3:$Z$102,MATCH($W162,FIRE0104_working!$A$3:$A$102,0),MATCH('QA checks'!AP$89,FIRE0104_working!$A$3:$Z$3,0)),TRUE,"Error")</f>
        <v>#N/A</v>
      </c>
      <c r="AQ162" s="18" t="e">
        <f>IF(INDEX($A$89:$U$169,MATCH($W162,$A$89:$A$169,0),MATCH(AQ$89,$A$89:$U$89,0))=INDEX(FIRE0104_working!$A$3:$Z$102,MATCH($W162,FIRE0104_working!$A$3:$A$102,0),MATCH('QA checks'!AQ$89,FIRE0104_working!$A$3:$Z$3,0)),TRUE,"Error")</f>
        <v>#N/A</v>
      </c>
      <c r="AR162" s="18" t="e">
        <f>IF(INDEX($A$89:$U$169,MATCH($W162,$A$89:$A$169,0),MATCH(AR$89,$A$89:$U$89,0))=INDEX(FIRE0104_working!$A$3:$Z$102,MATCH($W162,FIRE0104_working!$A$3:$A$102,0),MATCH('QA checks'!AR$89,FIRE0104_working!$A$3:$Z$3,0)),TRUE,"Error")</f>
        <v>#N/A</v>
      </c>
    </row>
    <row r="163" spans="1:47" x14ac:dyDescent="0.2">
      <c r="A163" s="105">
        <f t="shared" ref="A163:U163" si="74">A81</f>
        <v>0</v>
      </c>
      <c r="B163" s="105">
        <f t="shared" si="74"/>
        <v>0</v>
      </c>
      <c r="C163" s="105">
        <f t="shared" si="74"/>
        <v>0</v>
      </c>
      <c r="D163" s="105">
        <f t="shared" si="74"/>
        <v>0</v>
      </c>
      <c r="E163" s="105">
        <f t="shared" si="74"/>
        <v>0</v>
      </c>
      <c r="F163" s="105">
        <f t="shared" si="74"/>
        <v>0</v>
      </c>
      <c r="G163" s="105">
        <f t="shared" si="74"/>
        <v>0</v>
      </c>
      <c r="H163" s="105">
        <f t="shared" si="74"/>
        <v>0</v>
      </c>
      <c r="I163" s="105">
        <f t="shared" si="74"/>
        <v>0</v>
      </c>
      <c r="J163" s="105">
        <f t="shared" si="74"/>
        <v>0</v>
      </c>
      <c r="K163" s="105">
        <f t="shared" si="74"/>
        <v>0</v>
      </c>
      <c r="L163" s="105">
        <f t="shared" si="74"/>
        <v>0</v>
      </c>
      <c r="M163" s="105">
        <f t="shared" si="74"/>
        <v>0</v>
      </c>
      <c r="N163" s="105">
        <f t="shared" si="74"/>
        <v>0</v>
      </c>
      <c r="O163" s="105">
        <f t="shared" si="74"/>
        <v>0</v>
      </c>
      <c r="P163" s="105">
        <f t="shared" si="74"/>
        <v>0</v>
      </c>
      <c r="Q163" s="105">
        <f t="shared" si="74"/>
        <v>0</v>
      </c>
      <c r="R163" s="105">
        <f t="shared" si="74"/>
        <v>0</v>
      </c>
      <c r="S163" s="105">
        <f t="shared" si="74"/>
        <v>0</v>
      </c>
      <c r="T163" s="105">
        <f t="shared" si="74"/>
        <v>0</v>
      </c>
      <c r="U163" s="105">
        <f t="shared" si="74"/>
        <v>0</v>
      </c>
      <c r="W163" s="18">
        <v>135</v>
      </c>
      <c r="X163" s="18" t="str">
        <f>VLOOKUP($W163,Data!$D:$G,2,FALSE)</f>
        <v>Water intrusion</v>
      </c>
      <c r="AA163" s="18" t="e">
        <f>IF(INDEX($A$89:$U$169,MATCH($W163,$A$89:$A$169,0),MATCH(AA$89,$A$89:$U$89,0))=INDEX(FIRE0104_working!$A$3:$Z$102,MATCH($W163,FIRE0104_working!$A$3:$A$102,0),MATCH('QA checks'!AA$89,FIRE0104_working!$A$3:$Z$3,0)),TRUE,"Error")</f>
        <v>#N/A</v>
      </c>
      <c r="AB163" s="18" t="e">
        <f>IF(INDEX($A$89:$U$169,MATCH($W163,$A$89:$A$169,0),MATCH(AB$89,$A$89:$U$89,0))=INDEX(FIRE0104_working!$A$3:$Z$102,MATCH($W163,FIRE0104_working!$A$3:$A$102,0),MATCH('QA checks'!AB$89,FIRE0104_working!$A$3:$Z$3,0)),TRUE,"Error")</f>
        <v>#N/A</v>
      </c>
      <c r="AC163" s="18" t="e">
        <f>IF(INDEX($A$89:$U$169,MATCH($W163,$A$89:$A$169,0),MATCH(AC$89,$A$89:$U$89,0))=INDEX(FIRE0104_working!$A$3:$Z$102,MATCH($W163,FIRE0104_working!$A$3:$A$102,0),MATCH('QA checks'!AC$89,FIRE0104_working!$A$3:$Z$3,0)),TRUE,"Error")</f>
        <v>#N/A</v>
      </c>
      <c r="AD163" s="18" t="e">
        <f>IF(INDEX($A$89:$U$169,MATCH($W163,$A$89:$A$169,0),MATCH(AD$89,$A$89:$U$89,0))=INDEX(FIRE0104_working!$A$3:$Z$102,MATCH($W163,FIRE0104_working!$A$3:$A$102,0),MATCH('QA checks'!AD$89,FIRE0104_working!$A$3:$Z$3,0)),TRUE,"Error")</f>
        <v>#N/A</v>
      </c>
      <c r="AE163" s="18" t="e">
        <f>IF(INDEX($A$89:$U$169,MATCH($W163,$A$89:$A$169,0),MATCH(AE$89,$A$89:$U$89,0))=INDEX(FIRE0104_working!$A$3:$Z$102,MATCH($W163,FIRE0104_working!$A$3:$A$102,0),MATCH('QA checks'!AE$89,FIRE0104_working!$A$3:$Z$3,0)),TRUE,"Error")</f>
        <v>#N/A</v>
      </c>
      <c r="AF163" s="18" t="e">
        <f>IF(INDEX($A$89:$U$169,MATCH($W163,$A$89:$A$169,0),MATCH(AF$89,$A$89:$U$89,0))=INDEX(FIRE0104_working!$A$3:$Z$102,MATCH($W163,FIRE0104_working!$A$3:$A$102,0),MATCH('QA checks'!AF$89,FIRE0104_working!$A$3:$Z$3,0)),TRUE,"Error")</f>
        <v>#N/A</v>
      </c>
      <c r="AG163" s="18" t="e">
        <f>IF(INDEX($A$89:$U$169,MATCH($W163,$A$89:$A$169,0),MATCH(AG$89,$A$89:$U$89,0))=INDEX(FIRE0104_working!$A$3:$Z$102,MATCH($W163,FIRE0104_working!$A$3:$A$102,0),MATCH('QA checks'!AG$89,FIRE0104_working!$A$3:$Z$3,0)),TRUE,"Error")</f>
        <v>#N/A</v>
      </c>
      <c r="AH163" s="18" t="e">
        <f>IF(INDEX($A$89:$U$169,MATCH($W163,$A$89:$A$169,0),MATCH(AH$89,$A$89:$U$89,0))=INDEX(FIRE0104_working!$A$3:$Z$102,MATCH($W163,FIRE0104_working!$A$3:$A$102,0),MATCH('QA checks'!AH$89,FIRE0104_working!$A$3:$Z$3,0)),TRUE,"Error")</f>
        <v>#N/A</v>
      </c>
      <c r="AI163" s="18" t="e">
        <f>IF(INDEX($A$89:$U$169,MATCH($W163,$A$89:$A$169,0),MATCH(AI$89,$A$89:$U$89,0))=INDEX(FIRE0104_working!$A$3:$Z$102,MATCH($W163,FIRE0104_working!$A$3:$A$102,0),MATCH('QA checks'!AI$89,FIRE0104_working!$A$3:$Z$3,0)),TRUE,"Error")</f>
        <v>#N/A</v>
      </c>
      <c r="AJ163" s="18" t="e">
        <f>IF(INDEX($A$89:$U$169,MATCH($W163,$A$89:$A$169,0),MATCH(AJ$89,$A$89:$U$89,0))=INDEX(FIRE0104_working!$A$3:$Z$102,MATCH($W163,FIRE0104_working!$A$3:$A$102,0),MATCH('QA checks'!AJ$89,FIRE0104_working!$A$3:$Z$3,0)),TRUE,"Error")</f>
        <v>#N/A</v>
      </c>
      <c r="AK163" s="18" t="e">
        <f>IF(INDEX($A$89:$U$169,MATCH($W163,$A$89:$A$169,0),MATCH(AK$89,$A$89:$U$89,0))=INDEX(FIRE0104_working!$A$3:$Z$102,MATCH($W163,FIRE0104_working!$A$3:$A$102,0),MATCH('QA checks'!AK$89,FIRE0104_working!$A$3:$Z$3,0)),TRUE,"Error")</f>
        <v>#N/A</v>
      </c>
      <c r="AL163" s="18" t="e">
        <f>IF(INDEX($A$89:$U$169,MATCH($W163,$A$89:$A$169,0),MATCH(AL$89,$A$89:$U$89,0))=INDEX(FIRE0104_working!$A$3:$Z$102,MATCH($W163,FIRE0104_working!$A$3:$A$102,0),MATCH('QA checks'!AL$89,FIRE0104_working!$A$3:$Z$3,0)),TRUE,"Error")</f>
        <v>#N/A</v>
      </c>
      <c r="AM163" s="18" t="e">
        <f>IF(INDEX($A$89:$U$169,MATCH($W163,$A$89:$A$169,0),MATCH(AM$89,$A$89:$U$89,0))=INDEX(FIRE0104_working!$A$3:$Z$102,MATCH($W163,FIRE0104_working!$A$3:$A$102,0),MATCH('QA checks'!AM$89,FIRE0104_working!$A$3:$Z$3,0)),TRUE,"Error")</f>
        <v>#N/A</v>
      </c>
      <c r="AN163" s="18" t="e">
        <f>IF(INDEX($A$89:$U$169,MATCH($W163,$A$89:$A$169,0),MATCH(AN$89,$A$89:$U$89,0))=INDEX(FIRE0104_working!$A$3:$Z$102,MATCH($W163,FIRE0104_working!$A$3:$A$102,0),MATCH('QA checks'!AN$89,FIRE0104_working!$A$3:$Z$3,0)),TRUE,"Error")</f>
        <v>#N/A</v>
      </c>
      <c r="AO163" s="18" t="e">
        <f>IF(INDEX($A$89:$U$169,MATCH($W163,$A$89:$A$169,0),MATCH(AO$89,$A$89:$U$89,0))=INDEX(FIRE0104_working!$A$3:$Z$102,MATCH($W163,FIRE0104_working!$A$3:$A$102,0),MATCH('QA checks'!AO$89,FIRE0104_working!$A$3:$Z$3,0)),TRUE,"Error")</f>
        <v>#N/A</v>
      </c>
      <c r="AP163" s="18" t="e">
        <f>IF(INDEX($A$89:$U$169,MATCH($W163,$A$89:$A$169,0),MATCH(AP$89,$A$89:$U$89,0))=INDEX(FIRE0104_working!$A$3:$Z$102,MATCH($W163,FIRE0104_working!$A$3:$A$102,0),MATCH('QA checks'!AP$89,FIRE0104_working!$A$3:$Z$3,0)),TRUE,"Error")</f>
        <v>#N/A</v>
      </c>
      <c r="AQ163" s="18" t="e">
        <f>IF(INDEX($A$89:$U$169,MATCH($W163,$A$89:$A$169,0),MATCH(AQ$89,$A$89:$U$89,0))=INDEX(FIRE0104_working!$A$3:$Z$102,MATCH($W163,FIRE0104_working!$A$3:$A$102,0),MATCH('QA checks'!AQ$89,FIRE0104_working!$A$3:$Z$3,0)),TRUE,"Error")</f>
        <v>#N/A</v>
      </c>
      <c r="AR163" s="18" t="e">
        <f>IF(INDEX($A$89:$U$169,MATCH($W163,$A$89:$A$169,0),MATCH(AR$89,$A$89:$U$89,0))=INDEX(FIRE0104_working!$A$3:$Z$102,MATCH($W163,FIRE0104_working!$A$3:$A$102,0),MATCH('QA checks'!AR$89,FIRE0104_working!$A$3:$Z$3,0)),TRUE,"Error")</f>
        <v>#N/A</v>
      </c>
    </row>
    <row r="164" spans="1:47" x14ac:dyDescent="0.2">
      <c r="A164" s="105">
        <f t="shared" ref="A164:U164" si="75">A82</f>
        <v>0</v>
      </c>
      <c r="B164" s="105">
        <f t="shared" si="75"/>
        <v>0</v>
      </c>
      <c r="C164" s="105">
        <f t="shared" si="75"/>
        <v>0</v>
      </c>
      <c r="D164" s="105">
        <f t="shared" si="75"/>
        <v>0</v>
      </c>
      <c r="E164" s="105">
        <f t="shared" si="75"/>
        <v>0</v>
      </c>
      <c r="F164" s="105">
        <f t="shared" si="75"/>
        <v>0</v>
      </c>
      <c r="G164" s="105">
        <f t="shared" si="75"/>
        <v>0</v>
      </c>
      <c r="H164" s="105">
        <f t="shared" si="75"/>
        <v>0</v>
      </c>
      <c r="I164" s="105">
        <f t="shared" si="75"/>
        <v>0</v>
      </c>
      <c r="J164" s="105">
        <f t="shared" si="75"/>
        <v>0</v>
      </c>
      <c r="K164" s="105">
        <f t="shared" si="75"/>
        <v>0</v>
      </c>
      <c r="L164" s="105">
        <f t="shared" si="75"/>
        <v>0</v>
      </c>
      <c r="M164" s="105">
        <f t="shared" si="75"/>
        <v>0</v>
      </c>
      <c r="N164" s="105">
        <f t="shared" si="75"/>
        <v>0</v>
      </c>
      <c r="O164" s="105">
        <f t="shared" si="75"/>
        <v>0</v>
      </c>
      <c r="P164" s="105">
        <f t="shared" si="75"/>
        <v>0</v>
      </c>
      <c r="Q164" s="105">
        <f t="shared" si="75"/>
        <v>0</v>
      </c>
      <c r="R164" s="105">
        <f t="shared" si="75"/>
        <v>0</v>
      </c>
      <c r="S164" s="105">
        <f t="shared" si="75"/>
        <v>0</v>
      </c>
      <c r="T164" s="105">
        <f t="shared" si="75"/>
        <v>0</v>
      </c>
      <c r="U164" s="105">
        <f t="shared" si="75"/>
        <v>0</v>
      </c>
      <c r="W164" s="18">
        <v>140</v>
      </c>
      <c r="X164" s="18" t="str">
        <f>VLOOKUP($W164,Data!$D:$G,2,FALSE)</f>
        <v>Reflected light/sun-light</v>
      </c>
      <c r="Y164" s="18" t="e">
        <f>IF(INDEX($A$89:$U$169,MATCH($W164,$A$89:$A$169,0),MATCH(Y$89,$A$89:$U$89,0))=INDEX(FIRE0104_working!$A$3:$Z$102,MATCH($W164,FIRE0104_working!$A$3:$A$102,0),MATCH('QA checks'!Y$89,FIRE0104_working!$A$3:$Z$3,0)),TRUE,"Error")</f>
        <v>#N/A</v>
      </c>
      <c r="Z164" s="18" t="e">
        <f>IF(INDEX($A$89:$U$169,MATCH($W164,$A$89:$A$169,0),MATCH(Z$89,$A$89:$U$89,0))=INDEX(FIRE0104_working!$A$3:$Z$102,MATCH($W164,FIRE0104_working!$A$3:$A$102,0),MATCH('QA checks'!Z$89,FIRE0104_working!$A$3:$Z$3,0)),TRUE,"Error")</f>
        <v>#N/A</v>
      </c>
      <c r="AA164" s="18" t="e">
        <f>IF(INDEX($A$89:$U$169,MATCH($W164,$A$89:$A$169,0),MATCH(AA$89,$A$89:$U$89,0))=INDEX(FIRE0104_working!$A$3:$Z$102,MATCH($W164,FIRE0104_working!$A$3:$A$102,0),MATCH('QA checks'!AA$89,FIRE0104_working!$A$3:$Z$3,0)),TRUE,"Error")</f>
        <v>#N/A</v>
      </c>
      <c r="AB164" s="18" t="e">
        <f>IF(INDEX($A$89:$U$169,MATCH($W164,$A$89:$A$169,0),MATCH(AB$89,$A$89:$U$89,0))=INDEX(FIRE0104_working!$A$3:$Z$102,MATCH($W164,FIRE0104_working!$A$3:$A$102,0),MATCH('QA checks'!AB$89,FIRE0104_working!$A$3:$Z$3,0)),TRUE,"Error")</f>
        <v>#N/A</v>
      </c>
      <c r="AC164" s="18" t="e">
        <f>IF(INDEX($A$89:$U$169,MATCH($W164,$A$89:$A$169,0),MATCH(AC$89,$A$89:$U$89,0))=INDEX(FIRE0104_working!$A$3:$Z$102,MATCH($W164,FIRE0104_working!$A$3:$A$102,0),MATCH('QA checks'!AC$89,FIRE0104_working!$A$3:$Z$3,0)),TRUE,"Error")</f>
        <v>#N/A</v>
      </c>
      <c r="AD164" s="18" t="e">
        <f>IF(INDEX($A$89:$U$169,MATCH($W164,$A$89:$A$169,0),MATCH(AD$89,$A$89:$U$89,0))=INDEX(FIRE0104_working!$A$3:$Z$102,MATCH($W164,FIRE0104_working!$A$3:$A$102,0),MATCH('QA checks'!AD$89,FIRE0104_working!$A$3:$Z$3,0)),TRUE,"Error")</f>
        <v>#N/A</v>
      </c>
      <c r="AE164" s="18" t="e">
        <f>IF(INDEX($A$89:$U$169,MATCH($W164,$A$89:$A$169,0),MATCH(AE$89,$A$89:$U$89,0))=INDEX(FIRE0104_working!$A$3:$Z$102,MATCH($W164,FIRE0104_working!$A$3:$A$102,0),MATCH('QA checks'!AE$89,FIRE0104_working!$A$3:$Z$3,0)),TRUE,"Error")</f>
        <v>#N/A</v>
      </c>
      <c r="AF164" s="18" t="e">
        <f>IF(INDEX($A$89:$U$169,MATCH($W164,$A$89:$A$169,0),MATCH(AF$89,$A$89:$U$89,0))=INDEX(FIRE0104_working!$A$3:$Z$102,MATCH($W164,FIRE0104_working!$A$3:$A$102,0),MATCH('QA checks'!AF$89,FIRE0104_working!$A$3:$Z$3,0)),TRUE,"Error")</f>
        <v>#N/A</v>
      </c>
      <c r="AG164" s="18" t="e">
        <f>IF(INDEX($A$89:$U$169,MATCH($W164,$A$89:$A$169,0),MATCH(AG$89,$A$89:$U$89,0))=INDEX(FIRE0104_working!$A$3:$Z$102,MATCH($W164,FIRE0104_working!$A$3:$A$102,0),MATCH('QA checks'!AG$89,FIRE0104_working!$A$3:$Z$3,0)),TRUE,"Error")</f>
        <v>#N/A</v>
      </c>
      <c r="AH164" s="18" t="e">
        <f>IF(INDEX($A$89:$U$169,MATCH($W164,$A$89:$A$169,0),MATCH(AH$89,$A$89:$U$89,0))=INDEX(FIRE0104_working!$A$3:$Z$102,MATCH($W164,FIRE0104_working!$A$3:$A$102,0),MATCH('QA checks'!AH$89,FIRE0104_working!$A$3:$Z$3,0)),TRUE,"Error")</f>
        <v>#N/A</v>
      </c>
      <c r="AI164" s="18" t="e">
        <f>IF(INDEX($A$89:$U$169,MATCH($W164,$A$89:$A$169,0),MATCH(AI$89,$A$89:$U$89,0))=INDEX(FIRE0104_working!$A$3:$Z$102,MATCH($W164,FIRE0104_working!$A$3:$A$102,0),MATCH('QA checks'!AI$89,FIRE0104_working!$A$3:$Z$3,0)),TRUE,"Error")</f>
        <v>#N/A</v>
      </c>
      <c r="AJ164" s="18" t="e">
        <f>IF(INDEX($A$89:$U$169,MATCH($W164,$A$89:$A$169,0),MATCH(AJ$89,$A$89:$U$89,0))=INDEX(FIRE0104_working!$A$3:$Z$102,MATCH($W164,FIRE0104_working!$A$3:$A$102,0),MATCH('QA checks'!AJ$89,FIRE0104_working!$A$3:$Z$3,0)),TRUE,"Error")</f>
        <v>#N/A</v>
      </c>
      <c r="AK164" s="18" t="e">
        <f>IF(INDEX($A$89:$U$169,MATCH($W164,$A$89:$A$169,0),MATCH(AK$89,$A$89:$U$89,0))=INDEX(FIRE0104_working!$A$3:$Z$102,MATCH($W164,FIRE0104_working!$A$3:$A$102,0),MATCH('QA checks'!AK$89,FIRE0104_working!$A$3:$Z$3,0)),TRUE,"Error")</f>
        <v>#N/A</v>
      </c>
      <c r="AL164" s="18" t="e">
        <f>IF(INDEX($A$89:$U$169,MATCH($W164,$A$89:$A$169,0),MATCH(AL$89,$A$89:$U$89,0))=INDEX(FIRE0104_working!$A$3:$Z$102,MATCH($W164,FIRE0104_working!$A$3:$A$102,0),MATCH('QA checks'!AL$89,FIRE0104_working!$A$3:$Z$3,0)),TRUE,"Error")</f>
        <v>#N/A</v>
      </c>
      <c r="AM164" s="18" t="e">
        <f>IF(INDEX($A$89:$U$169,MATCH($W164,$A$89:$A$169,0),MATCH(AM$89,$A$89:$U$89,0))=INDEX(FIRE0104_working!$A$3:$Z$102,MATCH($W164,FIRE0104_working!$A$3:$A$102,0),MATCH('QA checks'!AM$89,FIRE0104_working!$A$3:$Z$3,0)),TRUE,"Error")</f>
        <v>#N/A</v>
      </c>
      <c r="AN164" s="18" t="e">
        <f>IF(INDEX($A$89:$U$169,MATCH($W164,$A$89:$A$169,0),MATCH(AN$89,$A$89:$U$89,0))=INDEX(FIRE0104_working!$A$3:$Z$102,MATCH($W164,FIRE0104_working!$A$3:$A$102,0),MATCH('QA checks'!AN$89,FIRE0104_working!$A$3:$Z$3,0)),TRUE,"Error")</f>
        <v>#N/A</v>
      </c>
      <c r="AO164" s="18" t="e">
        <f>IF(INDEX($A$89:$U$169,MATCH($W164,$A$89:$A$169,0),MATCH(AO$89,$A$89:$U$89,0))=INDEX(FIRE0104_working!$A$3:$Z$102,MATCH($W164,FIRE0104_working!$A$3:$A$102,0),MATCH('QA checks'!AO$89,FIRE0104_working!$A$3:$Z$3,0)),TRUE,"Error")</f>
        <v>#N/A</v>
      </c>
      <c r="AP164" s="18" t="e">
        <f>IF(INDEX($A$89:$U$169,MATCH($W164,$A$89:$A$169,0),MATCH(AP$89,$A$89:$U$89,0))=INDEX(FIRE0104_working!$A$3:$Z$102,MATCH($W164,FIRE0104_working!$A$3:$A$102,0),MATCH('QA checks'!AP$89,FIRE0104_working!$A$3:$Z$3,0)),TRUE,"Error")</f>
        <v>#N/A</v>
      </c>
      <c r="AQ164" s="18" t="e">
        <f>IF(INDEX($A$89:$U$169,MATCH($W164,$A$89:$A$169,0),MATCH(AQ$89,$A$89:$U$89,0))=INDEX(FIRE0104_working!$A$3:$Z$102,MATCH($W164,FIRE0104_working!$A$3:$A$102,0),MATCH('QA checks'!AQ$89,FIRE0104_working!$A$3:$Z$3,0)),TRUE,"Error")</f>
        <v>#N/A</v>
      </c>
      <c r="AR164" s="18" t="e">
        <f>IF(INDEX($A$89:$U$169,MATCH($W164,$A$89:$A$169,0),MATCH(AR$89,$A$89:$U$89,0))=INDEX(FIRE0104_working!$A$3:$Z$102,MATCH($W164,FIRE0104_working!$A$3:$A$102,0),MATCH('QA checks'!AR$89,FIRE0104_working!$A$3:$Z$3,0)),TRUE,"Error")</f>
        <v>#N/A</v>
      </c>
    </row>
    <row r="165" spans="1:47" x14ac:dyDescent="0.2">
      <c r="A165" s="105">
        <f t="shared" ref="A165:U165" si="76">A83</f>
        <v>0</v>
      </c>
      <c r="B165" s="105">
        <f t="shared" si="76"/>
        <v>0</v>
      </c>
      <c r="C165" s="105">
        <f t="shared" si="76"/>
        <v>0</v>
      </c>
      <c r="D165" s="105">
        <f t="shared" si="76"/>
        <v>0</v>
      </c>
      <c r="E165" s="105">
        <f t="shared" si="76"/>
        <v>0</v>
      </c>
      <c r="F165" s="105">
        <f t="shared" si="76"/>
        <v>0</v>
      </c>
      <c r="G165" s="105">
        <f t="shared" si="76"/>
        <v>0</v>
      </c>
      <c r="H165" s="105">
        <f t="shared" si="76"/>
        <v>0</v>
      </c>
      <c r="I165" s="105">
        <f t="shared" si="76"/>
        <v>0</v>
      </c>
      <c r="J165" s="105">
        <f t="shared" si="76"/>
        <v>0</v>
      </c>
      <c r="K165" s="105">
        <f t="shared" si="76"/>
        <v>0</v>
      </c>
      <c r="L165" s="105">
        <f t="shared" si="76"/>
        <v>0</v>
      </c>
      <c r="M165" s="105">
        <f t="shared" si="76"/>
        <v>0</v>
      </c>
      <c r="N165" s="105">
        <f t="shared" si="76"/>
        <v>0</v>
      </c>
      <c r="O165" s="105">
        <f t="shared" si="76"/>
        <v>0</v>
      </c>
      <c r="P165" s="105">
        <f t="shared" si="76"/>
        <v>0</v>
      </c>
      <c r="Q165" s="105">
        <f t="shared" si="76"/>
        <v>0</v>
      </c>
      <c r="R165" s="105">
        <f t="shared" si="76"/>
        <v>0</v>
      </c>
      <c r="S165" s="105">
        <f t="shared" si="76"/>
        <v>0</v>
      </c>
      <c r="T165" s="105">
        <f t="shared" si="76"/>
        <v>0</v>
      </c>
      <c r="U165" s="105">
        <f t="shared" si="76"/>
        <v>0</v>
      </c>
      <c r="W165" s="18">
        <v>141</v>
      </c>
      <c r="X165" s="18" t="str">
        <f>VLOOKUP($W165,Data!$D:$G,2,FALSE)</f>
        <v>Other</v>
      </c>
      <c r="Y165" s="18" t="e">
        <f>IF(INDEX($A$89:$U$169,MATCH($W165,$A$89:$A$169,0),MATCH(Y$89,$A$89:$U$89,0))=INDEX(FIRE0104_working!$A$3:$Z$102,MATCH($W165,FIRE0104_working!$A$3:$A$102,0),MATCH('QA checks'!Y$89,FIRE0104_working!$A$3:$Z$3,0)),TRUE,"Error")</f>
        <v>#N/A</v>
      </c>
      <c r="Z165" s="18" t="e">
        <f>IF(INDEX($A$89:$U$169,MATCH($W165,$A$89:$A$169,0),MATCH(Z$89,$A$89:$U$89,0))=INDEX(FIRE0104_working!$A$3:$Z$102,MATCH($W165,FIRE0104_working!$A$3:$A$102,0),MATCH('QA checks'!Z$89,FIRE0104_working!$A$3:$Z$3,0)),TRUE,"Error")</f>
        <v>#N/A</v>
      </c>
      <c r="AA165" s="18" t="e">
        <f>IF(INDEX($A$89:$U$169,MATCH($W165,$A$89:$A$169,0),MATCH(AA$89,$A$89:$U$89,0))=INDEX(FIRE0104_working!$A$3:$Z$102,MATCH($W165,FIRE0104_working!$A$3:$A$102,0),MATCH('QA checks'!AA$89,FIRE0104_working!$A$3:$Z$3,0)),TRUE,"Error")</f>
        <v>#N/A</v>
      </c>
      <c r="AB165" s="18" t="e">
        <f>IF(INDEX($A$89:$U$169,MATCH($W165,$A$89:$A$169,0),MATCH(AB$89,$A$89:$U$89,0))=INDEX(FIRE0104_working!$A$3:$Z$102,MATCH($W165,FIRE0104_working!$A$3:$A$102,0),MATCH('QA checks'!AB$89,FIRE0104_working!$A$3:$Z$3,0)),TRUE,"Error")</f>
        <v>#N/A</v>
      </c>
      <c r="AC165" s="18" t="e">
        <f>IF(INDEX($A$89:$U$169,MATCH($W165,$A$89:$A$169,0),MATCH(AC$89,$A$89:$U$89,0))=INDEX(FIRE0104_working!$A$3:$Z$102,MATCH($W165,FIRE0104_working!$A$3:$A$102,0),MATCH('QA checks'!AC$89,FIRE0104_working!$A$3:$Z$3,0)),TRUE,"Error")</f>
        <v>#N/A</v>
      </c>
      <c r="AD165" s="18" t="e">
        <f>IF(INDEX($A$89:$U$169,MATCH($W165,$A$89:$A$169,0),MATCH(AD$89,$A$89:$U$89,0))=INDEX(FIRE0104_working!$A$3:$Z$102,MATCH($W165,FIRE0104_working!$A$3:$A$102,0),MATCH('QA checks'!AD$89,FIRE0104_working!$A$3:$Z$3,0)),TRUE,"Error")</f>
        <v>#N/A</v>
      </c>
      <c r="AE165" s="18" t="e">
        <f>IF(INDEX($A$89:$U$169,MATCH($W165,$A$89:$A$169,0),MATCH(AE$89,$A$89:$U$89,0))=INDEX(FIRE0104_working!$A$3:$Z$102,MATCH($W165,FIRE0104_working!$A$3:$A$102,0),MATCH('QA checks'!AE$89,FIRE0104_working!$A$3:$Z$3,0)),TRUE,"Error")</f>
        <v>#N/A</v>
      </c>
      <c r="AF165" s="18" t="e">
        <f>IF(INDEX($A$89:$U$169,MATCH($W165,$A$89:$A$169,0),MATCH(AF$89,$A$89:$U$89,0))=INDEX(FIRE0104_working!$A$3:$Z$102,MATCH($W165,FIRE0104_working!$A$3:$A$102,0),MATCH('QA checks'!AF$89,FIRE0104_working!$A$3:$Z$3,0)),TRUE,"Error")</f>
        <v>#N/A</v>
      </c>
      <c r="AG165" s="18" t="e">
        <f>IF(INDEX($A$89:$U$169,MATCH($W165,$A$89:$A$169,0),MATCH(AG$89,$A$89:$U$89,0))=INDEX(FIRE0104_working!$A$3:$Z$102,MATCH($W165,FIRE0104_working!$A$3:$A$102,0),MATCH('QA checks'!AG$89,FIRE0104_working!$A$3:$Z$3,0)),TRUE,"Error")</f>
        <v>#N/A</v>
      </c>
      <c r="AH165" s="18" t="e">
        <f>IF(INDEX($A$89:$U$169,MATCH($W165,$A$89:$A$169,0),MATCH(AH$89,$A$89:$U$89,0))=INDEX(FIRE0104_working!$A$3:$Z$102,MATCH($W165,FIRE0104_working!$A$3:$A$102,0),MATCH('QA checks'!AH$89,FIRE0104_working!$A$3:$Z$3,0)),TRUE,"Error")</f>
        <v>#N/A</v>
      </c>
      <c r="AI165" s="18" t="e">
        <f>IF(INDEX($A$89:$U$169,MATCH($W165,$A$89:$A$169,0),MATCH(AI$89,$A$89:$U$89,0))=INDEX(FIRE0104_working!$A$3:$Z$102,MATCH($W165,FIRE0104_working!$A$3:$A$102,0),MATCH('QA checks'!AI$89,FIRE0104_working!$A$3:$Z$3,0)),TRUE,"Error")</f>
        <v>#N/A</v>
      </c>
      <c r="AJ165" s="18" t="e">
        <f>IF(INDEX($A$89:$U$169,MATCH($W165,$A$89:$A$169,0),MATCH(AJ$89,$A$89:$U$89,0))=INDEX(FIRE0104_working!$A$3:$Z$102,MATCH($W165,FIRE0104_working!$A$3:$A$102,0),MATCH('QA checks'!AJ$89,FIRE0104_working!$A$3:$Z$3,0)),TRUE,"Error")</f>
        <v>#N/A</v>
      </c>
      <c r="AK165" s="18" t="e">
        <f>IF(INDEX($A$89:$U$169,MATCH($W165,$A$89:$A$169,0),MATCH(AK$89,$A$89:$U$89,0))=INDEX(FIRE0104_working!$A$3:$Z$102,MATCH($W165,FIRE0104_working!$A$3:$A$102,0),MATCH('QA checks'!AK$89,FIRE0104_working!$A$3:$Z$3,0)),TRUE,"Error")</f>
        <v>#N/A</v>
      </c>
      <c r="AL165" s="18" t="e">
        <f>IF(INDEX($A$89:$U$169,MATCH($W165,$A$89:$A$169,0),MATCH(AL$89,$A$89:$U$89,0))=INDEX(FIRE0104_working!$A$3:$Z$102,MATCH($W165,FIRE0104_working!$A$3:$A$102,0),MATCH('QA checks'!AL$89,FIRE0104_working!$A$3:$Z$3,0)),TRUE,"Error")</f>
        <v>#N/A</v>
      </c>
      <c r="AM165" s="18" t="e">
        <f>IF(INDEX($A$89:$U$169,MATCH($W165,$A$89:$A$169,0),MATCH(AM$89,$A$89:$U$89,0))=INDEX(FIRE0104_working!$A$3:$Z$102,MATCH($W165,FIRE0104_working!$A$3:$A$102,0),MATCH('QA checks'!AM$89,FIRE0104_working!$A$3:$Z$3,0)),TRUE,"Error")</f>
        <v>#N/A</v>
      </c>
      <c r="AN165" s="18" t="e">
        <f>IF(INDEX($A$89:$U$169,MATCH($W165,$A$89:$A$169,0),MATCH(AN$89,$A$89:$U$89,0))=INDEX(FIRE0104_working!$A$3:$Z$102,MATCH($W165,FIRE0104_working!$A$3:$A$102,0),MATCH('QA checks'!AN$89,FIRE0104_working!$A$3:$Z$3,0)),TRUE,"Error")</f>
        <v>#N/A</v>
      </c>
      <c r="AO165" s="18" t="e">
        <f>IF(INDEX($A$89:$U$169,MATCH($W165,$A$89:$A$169,0),MATCH(AO$89,$A$89:$U$89,0))=INDEX(FIRE0104_working!$A$3:$Z$102,MATCH($W165,FIRE0104_working!$A$3:$A$102,0),MATCH('QA checks'!AO$89,FIRE0104_working!$A$3:$Z$3,0)),TRUE,"Error")</f>
        <v>#N/A</v>
      </c>
      <c r="AP165" s="18" t="e">
        <f>IF(INDEX($A$89:$U$169,MATCH($W165,$A$89:$A$169,0),MATCH(AP$89,$A$89:$U$89,0))=INDEX(FIRE0104_working!$A$3:$Z$102,MATCH($W165,FIRE0104_working!$A$3:$A$102,0),MATCH('QA checks'!AP$89,FIRE0104_working!$A$3:$Z$3,0)),TRUE,"Error")</f>
        <v>#N/A</v>
      </c>
      <c r="AQ165" s="18" t="e">
        <f>IF(INDEX($A$89:$U$169,MATCH($W165,$A$89:$A$169,0),MATCH(AQ$89,$A$89:$U$89,0))=INDEX(FIRE0104_working!$A$3:$Z$102,MATCH($W165,FIRE0104_working!$A$3:$A$102,0),MATCH('QA checks'!AQ$89,FIRE0104_working!$A$3:$Z$3,0)),TRUE,"Error")</f>
        <v>#N/A</v>
      </c>
      <c r="AR165" s="18" t="e">
        <f>IF(INDEX($A$89:$U$169,MATCH($W165,$A$89:$A$169,0),MATCH(AR$89,$A$89:$U$89,0))=INDEX(FIRE0104_working!$A$3:$Z$102,MATCH($W165,FIRE0104_working!$A$3:$A$102,0),MATCH('QA checks'!AR$89,FIRE0104_working!$A$3:$Z$3,0)),TRUE,"Error")</f>
        <v>#N/A</v>
      </c>
    </row>
    <row r="166" spans="1:47" x14ac:dyDescent="0.2">
      <c r="A166" s="105">
        <f t="shared" ref="A166:U166" si="77">A84</f>
        <v>0</v>
      </c>
      <c r="B166" s="105">
        <f t="shared" si="77"/>
        <v>0</v>
      </c>
      <c r="C166" s="105">
        <f t="shared" si="77"/>
        <v>0</v>
      </c>
      <c r="D166" s="105">
        <f t="shared" si="77"/>
        <v>0</v>
      </c>
      <c r="E166" s="105">
        <f t="shared" si="77"/>
        <v>0</v>
      </c>
      <c r="F166" s="105">
        <f t="shared" si="77"/>
        <v>0</v>
      </c>
      <c r="G166" s="105">
        <f t="shared" si="77"/>
        <v>0</v>
      </c>
      <c r="H166" s="105">
        <f t="shared" si="77"/>
        <v>0</v>
      </c>
      <c r="I166" s="105">
        <f t="shared" si="77"/>
        <v>0</v>
      </c>
      <c r="J166" s="105">
        <f t="shared" si="77"/>
        <v>0</v>
      </c>
      <c r="K166" s="105">
        <f t="shared" si="77"/>
        <v>0</v>
      </c>
      <c r="L166" s="105">
        <f t="shared" si="77"/>
        <v>0</v>
      </c>
      <c r="M166" s="105">
        <f t="shared" si="77"/>
        <v>0</v>
      </c>
      <c r="N166" s="105">
        <f t="shared" si="77"/>
        <v>0</v>
      </c>
      <c r="O166" s="105">
        <f t="shared" si="77"/>
        <v>0</v>
      </c>
      <c r="P166" s="105">
        <f t="shared" si="77"/>
        <v>0</v>
      </c>
      <c r="Q166" s="105">
        <f t="shared" si="77"/>
        <v>0</v>
      </c>
      <c r="R166" s="105">
        <f t="shared" si="77"/>
        <v>0</v>
      </c>
      <c r="S166" s="105">
        <f t="shared" si="77"/>
        <v>0</v>
      </c>
      <c r="T166" s="105">
        <f t="shared" si="77"/>
        <v>0</v>
      </c>
      <c r="U166" s="105">
        <f t="shared" si="77"/>
        <v>0</v>
      </c>
      <c r="W166" s="18">
        <v>142</v>
      </c>
      <c r="X166" s="18" t="str">
        <f>VLOOKUP($W166,Data!$D:$G,2,FALSE)</f>
        <v>Reported incident/Location not found</v>
      </c>
      <c r="AA166" s="18" t="e">
        <f>IF(INDEX($A$89:$U$169,MATCH($W166,$A$89:$A$169,0),MATCH(AA$89,$A$89:$U$89,0))=INDEX(FIRE0104_working!$A$3:$Z$102,MATCH($W166,FIRE0104_working!$A$3:$A$102,0),MATCH('QA checks'!AA$89,FIRE0104_working!$A$3:$Z$3,0)),TRUE,"Error")</f>
        <v>#N/A</v>
      </c>
      <c r="AB166" s="18" t="e">
        <f>IF(INDEX($A$89:$U$169,MATCH($W166,$A$89:$A$169,0),MATCH(AB$89,$A$89:$U$89,0))=INDEX(FIRE0104_working!$A$3:$Z$102,MATCH($W166,FIRE0104_working!$A$3:$A$102,0),MATCH('QA checks'!AB$89,FIRE0104_working!$A$3:$Z$3,0)),TRUE,"Error")</f>
        <v>#N/A</v>
      </c>
      <c r="AC166" s="18" t="e">
        <f>IF(INDEX($A$89:$U$169,MATCH($W166,$A$89:$A$169,0),MATCH(AC$89,$A$89:$U$89,0))=INDEX(FIRE0104_working!$A$3:$Z$102,MATCH($W166,FIRE0104_working!$A$3:$A$102,0),MATCH('QA checks'!AC$89,FIRE0104_working!$A$3:$Z$3,0)),TRUE,"Error")</f>
        <v>#N/A</v>
      </c>
      <c r="AD166" s="18" t="e">
        <f>IF(INDEX($A$89:$U$169,MATCH($W166,$A$89:$A$169,0),MATCH(AD$89,$A$89:$U$89,0))=INDEX(FIRE0104_working!$A$3:$Z$102,MATCH($W166,FIRE0104_working!$A$3:$A$102,0),MATCH('QA checks'!AD$89,FIRE0104_working!$A$3:$Z$3,0)),TRUE,"Error")</f>
        <v>#N/A</v>
      </c>
      <c r="AE166" s="18" t="e">
        <f>IF(INDEX($A$89:$U$169,MATCH($W166,$A$89:$A$169,0),MATCH(AE$89,$A$89:$U$89,0))=INDEX(FIRE0104_working!$A$3:$Z$102,MATCH($W166,FIRE0104_working!$A$3:$A$102,0),MATCH('QA checks'!AE$89,FIRE0104_working!$A$3:$Z$3,0)),TRUE,"Error")</f>
        <v>#N/A</v>
      </c>
      <c r="AF166" s="18" t="e">
        <f>IF(INDEX($A$89:$U$169,MATCH($W166,$A$89:$A$169,0),MATCH(AF$89,$A$89:$U$89,0))=INDEX(FIRE0104_working!$A$3:$Z$102,MATCH($W166,FIRE0104_working!$A$3:$A$102,0),MATCH('QA checks'!AF$89,FIRE0104_working!$A$3:$Z$3,0)),TRUE,"Error")</f>
        <v>#N/A</v>
      </c>
      <c r="AG166" s="18" t="e">
        <f>IF(INDEX($A$89:$U$169,MATCH($W166,$A$89:$A$169,0),MATCH(AG$89,$A$89:$U$89,0))=INDEX(FIRE0104_working!$A$3:$Z$102,MATCH($W166,FIRE0104_working!$A$3:$A$102,0),MATCH('QA checks'!AG$89,FIRE0104_working!$A$3:$Z$3,0)),TRUE,"Error")</f>
        <v>#N/A</v>
      </c>
      <c r="AH166" s="18" t="e">
        <f>IF(INDEX($A$89:$U$169,MATCH($W166,$A$89:$A$169,0),MATCH(AH$89,$A$89:$U$89,0))=INDEX(FIRE0104_working!$A$3:$Z$102,MATCH($W166,FIRE0104_working!$A$3:$A$102,0),MATCH('QA checks'!AH$89,FIRE0104_working!$A$3:$Z$3,0)),TRUE,"Error")</f>
        <v>#N/A</v>
      </c>
      <c r="AI166" s="18" t="e">
        <f>IF(INDEX($A$89:$U$169,MATCH($W166,$A$89:$A$169,0),MATCH(AI$89,$A$89:$U$89,0))=INDEX(FIRE0104_working!$A$3:$Z$102,MATCH($W166,FIRE0104_working!$A$3:$A$102,0),MATCH('QA checks'!AI$89,FIRE0104_working!$A$3:$Z$3,0)),TRUE,"Error")</f>
        <v>#N/A</v>
      </c>
      <c r="AJ166" s="18" t="e">
        <f>IF(INDEX($A$89:$U$169,MATCH($W166,$A$89:$A$169,0),MATCH(AJ$89,$A$89:$U$89,0))=INDEX(FIRE0104_working!$A$3:$Z$102,MATCH($W166,FIRE0104_working!$A$3:$A$102,0),MATCH('QA checks'!AJ$89,FIRE0104_working!$A$3:$Z$3,0)),TRUE,"Error")</f>
        <v>#N/A</v>
      </c>
      <c r="AK166" s="18" t="e">
        <f>IF(INDEX($A$89:$U$169,MATCH($W166,$A$89:$A$169,0),MATCH(AK$89,$A$89:$U$89,0))=INDEX(FIRE0104_working!$A$3:$Z$102,MATCH($W166,FIRE0104_working!$A$3:$A$102,0),MATCH('QA checks'!AK$89,FIRE0104_working!$A$3:$Z$3,0)),TRUE,"Error")</f>
        <v>#N/A</v>
      </c>
      <c r="AL166" s="18" t="e">
        <f>IF(INDEX($A$89:$U$169,MATCH($W166,$A$89:$A$169,0),MATCH(AL$89,$A$89:$U$89,0))=INDEX(FIRE0104_working!$A$3:$Z$102,MATCH($W166,FIRE0104_working!$A$3:$A$102,0),MATCH('QA checks'!AL$89,FIRE0104_working!$A$3:$Z$3,0)),TRUE,"Error")</f>
        <v>#N/A</v>
      </c>
      <c r="AM166" s="18" t="e">
        <f>IF(INDEX($A$89:$U$169,MATCH($W166,$A$89:$A$169,0),MATCH(AM$89,$A$89:$U$89,0))=INDEX(FIRE0104_working!$A$3:$Z$102,MATCH($W166,FIRE0104_working!$A$3:$A$102,0),MATCH('QA checks'!AM$89,FIRE0104_working!$A$3:$Z$3,0)),TRUE,"Error")</f>
        <v>#N/A</v>
      </c>
      <c r="AN166" s="18" t="e">
        <f>IF(INDEX($A$89:$U$169,MATCH($W166,$A$89:$A$169,0),MATCH(AN$89,$A$89:$U$89,0))=INDEX(FIRE0104_working!$A$3:$Z$102,MATCH($W166,FIRE0104_working!$A$3:$A$102,0),MATCH('QA checks'!AN$89,FIRE0104_working!$A$3:$Z$3,0)),TRUE,"Error")</f>
        <v>#N/A</v>
      </c>
      <c r="AO166" s="18" t="e">
        <f>IF(INDEX($A$89:$U$169,MATCH($W166,$A$89:$A$169,0),MATCH(AO$89,$A$89:$U$89,0))=INDEX(FIRE0104_working!$A$3:$Z$102,MATCH($W166,FIRE0104_working!$A$3:$A$102,0),MATCH('QA checks'!AO$89,FIRE0104_working!$A$3:$Z$3,0)),TRUE,"Error")</f>
        <v>#N/A</v>
      </c>
      <c r="AP166" s="18" t="e">
        <f>IF(INDEX($A$89:$U$169,MATCH($W166,$A$89:$A$169,0),MATCH(AP$89,$A$89:$U$89,0))=INDEX(FIRE0104_working!$A$3:$Z$102,MATCH($W166,FIRE0104_working!$A$3:$A$102,0),MATCH('QA checks'!AP$89,FIRE0104_working!$A$3:$Z$3,0)),TRUE,"Error")</f>
        <v>#N/A</v>
      </c>
      <c r="AQ166" s="18" t="e">
        <f>IF(INDEX($A$89:$U$169,MATCH($W166,$A$89:$A$169,0),MATCH(AQ$89,$A$89:$U$89,0))=INDEX(FIRE0104_working!$A$3:$Z$102,MATCH($W166,FIRE0104_working!$A$3:$A$102,0),MATCH('QA checks'!AQ$89,FIRE0104_working!$A$3:$Z$3,0)),TRUE,"Error")</f>
        <v>#N/A</v>
      </c>
      <c r="AR166" s="18" t="e">
        <f>IF(INDEX($A$89:$U$169,MATCH($W166,$A$89:$A$169,0),MATCH(AR$89,$A$89:$U$89,0))=INDEX(FIRE0104_working!$A$3:$Z$102,MATCH($W166,FIRE0104_working!$A$3:$A$102,0),MATCH('QA checks'!AR$89,FIRE0104_working!$A$3:$Z$3,0)),TRUE,"Error")</f>
        <v>#N/A</v>
      </c>
    </row>
    <row r="167" spans="1:47" x14ac:dyDescent="0.2">
      <c r="A167" s="105">
        <f t="shared" ref="A167:U167" si="78">A85</f>
        <v>0</v>
      </c>
      <c r="B167" s="105">
        <f t="shared" si="78"/>
        <v>0</v>
      </c>
      <c r="C167" s="105">
        <f t="shared" si="78"/>
        <v>0</v>
      </c>
      <c r="D167" s="105">
        <f t="shared" si="78"/>
        <v>0</v>
      </c>
      <c r="E167" s="105">
        <f t="shared" si="78"/>
        <v>0</v>
      </c>
      <c r="F167" s="105">
        <f t="shared" si="78"/>
        <v>0</v>
      </c>
      <c r="G167" s="105">
        <f t="shared" si="78"/>
        <v>0</v>
      </c>
      <c r="H167" s="105">
        <f t="shared" si="78"/>
        <v>0</v>
      </c>
      <c r="I167" s="105">
        <f t="shared" si="78"/>
        <v>0</v>
      </c>
      <c r="J167" s="105">
        <f t="shared" si="78"/>
        <v>0</v>
      </c>
      <c r="K167" s="105">
        <f t="shared" si="78"/>
        <v>0</v>
      </c>
      <c r="L167" s="105">
        <f t="shared" si="78"/>
        <v>0</v>
      </c>
      <c r="M167" s="105">
        <f t="shared" si="78"/>
        <v>0</v>
      </c>
      <c r="N167" s="105">
        <f t="shared" si="78"/>
        <v>0</v>
      </c>
      <c r="O167" s="105">
        <f t="shared" si="78"/>
        <v>0</v>
      </c>
      <c r="P167" s="105">
        <f t="shared" si="78"/>
        <v>0</v>
      </c>
      <c r="Q167" s="105">
        <f t="shared" si="78"/>
        <v>0</v>
      </c>
      <c r="R167" s="105">
        <f t="shared" si="78"/>
        <v>0</v>
      </c>
      <c r="S167" s="105">
        <f t="shared" si="78"/>
        <v>0</v>
      </c>
      <c r="T167" s="105">
        <f t="shared" si="78"/>
        <v>0</v>
      </c>
      <c r="U167" s="105">
        <f t="shared" si="78"/>
        <v>0</v>
      </c>
      <c r="W167" s="18">
        <v>143</v>
      </c>
      <c r="X167" s="18" t="str">
        <f>VLOOKUP($W167,Data!$D:$G,2,FALSE)</f>
        <v>Carbon monoxide alarm</v>
      </c>
      <c r="AA167" s="18" t="e">
        <f>IF(INDEX($A$89:$U$169,MATCH($W167,$A$89:$A$169,0),MATCH(AA$89,$A$89:$U$89,0))=INDEX(FIRE0104_working!$A$3:$Z$102,MATCH($W167,FIRE0104_working!$A$3:$A$102,0),MATCH('QA checks'!AA$89,FIRE0104_working!$A$3:$Z$3,0)),TRUE,"Error")</f>
        <v>#N/A</v>
      </c>
      <c r="AB167" s="18" t="e">
        <f>IF(INDEX($A$89:$U$169,MATCH($W167,$A$89:$A$169,0),MATCH(AB$89,$A$89:$U$89,0))=INDEX(FIRE0104_working!$A$3:$Z$102,MATCH($W167,FIRE0104_working!$A$3:$A$102,0),MATCH('QA checks'!AB$89,FIRE0104_working!$A$3:$Z$3,0)),TRUE,"Error")</f>
        <v>#N/A</v>
      </c>
      <c r="AC167" s="18" t="e">
        <f>IF(INDEX($A$89:$U$169,MATCH($W167,$A$89:$A$169,0),MATCH(AC$89,$A$89:$U$89,0))=INDEX(FIRE0104_working!$A$3:$Z$102,MATCH($W167,FIRE0104_working!$A$3:$A$102,0),MATCH('QA checks'!AC$89,FIRE0104_working!$A$3:$Z$3,0)),TRUE,"Error")</f>
        <v>#N/A</v>
      </c>
      <c r="AD167" s="18" t="e">
        <f>IF(INDEX($A$89:$U$169,MATCH($W167,$A$89:$A$169,0),MATCH(AD$89,$A$89:$U$89,0))=INDEX(FIRE0104_working!$A$3:$Z$102,MATCH($W167,FIRE0104_working!$A$3:$A$102,0),MATCH('QA checks'!AD$89,FIRE0104_working!$A$3:$Z$3,0)),TRUE,"Error")</f>
        <v>#N/A</v>
      </c>
      <c r="AE167" s="18" t="e">
        <f>IF(INDEX($A$89:$U$169,MATCH($W167,$A$89:$A$169,0),MATCH(AE$89,$A$89:$U$89,0))=INDEX(FIRE0104_working!$A$3:$Z$102,MATCH($W167,FIRE0104_working!$A$3:$A$102,0),MATCH('QA checks'!AE$89,FIRE0104_working!$A$3:$Z$3,0)),TRUE,"Error")</f>
        <v>#N/A</v>
      </c>
      <c r="AF167" s="18" t="e">
        <f>IF(INDEX($A$89:$U$169,MATCH($W167,$A$89:$A$169,0),MATCH(AF$89,$A$89:$U$89,0))=INDEX(FIRE0104_working!$A$3:$Z$102,MATCH($W167,FIRE0104_working!$A$3:$A$102,0),MATCH('QA checks'!AF$89,FIRE0104_working!$A$3:$Z$3,0)),TRUE,"Error")</f>
        <v>#N/A</v>
      </c>
      <c r="AG167" s="18" t="e">
        <f>IF(INDEX($A$89:$U$169,MATCH($W167,$A$89:$A$169,0),MATCH(AG$89,$A$89:$U$89,0))=INDEX(FIRE0104_working!$A$3:$Z$102,MATCH($W167,FIRE0104_working!$A$3:$A$102,0),MATCH('QA checks'!AG$89,FIRE0104_working!$A$3:$Z$3,0)),TRUE,"Error")</f>
        <v>#N/A</v>
      </c>
      <c r="AH167" s="18" t="e">
        <f>IF(INDEX($A$89:$U$169,MATCH($W167,$A$89:$A$169,0),MATCH(AH$89,$A$89:$U$89,0))=INDEX(FIRE0104_working!$A$3:$Z$102,MATCH($W167,FIRE0104_working!$A$3:$A$102,0),MATCH('QA checks'!AH$89,FIRE0104_working!$A$3:$Z$3,0)),TRUE,"Error")</f>
        <v>#N/A</v>
      </c>
      <c r="AI167" s="18" t="e">
        <f>IF(INDEX($A$89:$U$169,MATCH($W167,$A$89:$A$169,0),MATCH(AI$89,$A$89:$U$89,0))=INDEX(FIRE0104_working!$A$3:$Z$102,MATCH($W167,FIRE0104_working!$A$3:$A$102,0),MATCH('QA checks'!AI$89,FIRE0104_working!$A$3:$Z$3,0)),TRUE,"Error")</f>
        <v>#N/A</v>
      </c>
      <c r="AJ167" s="18" t="e">
        <f>IF(INDEX($A$89:$U$169,MATCH($W167,$A$89:$A$169,0),MATCH(AJ$89,$A$89:$U$89,0))=INDEX(FIRE0104_working!$A$3:$Z$102,MATCH($W167,FIRE0104_working!$A$3:$A$102,0),MATCH('QA checks'!AJ$89,FIRE0104_working!$A$3:$Z$3,0)),TRUE,"Error")</f>
        <v>#N/A</v>
      </c>
      <c r="AK167" s="18" t="e">
        <f>IF(INDEX($A$89:$U$169,MATCH($W167,$A$89:$A$169,0),MATCH(AK$89,$A$89:$U$89,0))=INDEX(FIRE0104_working!$A$3:$Z$102,MATCH($W167,FIRE0104_working!$A$3:$A$102,0),MATCH('QA checks'!AK$89,FIRE0104_working!$A$3:$Z$3,0)),TRUE,"Error")</f>
        <v>#N/A</v>
      </c>
      <c r="AL167" s="18" t="e">
        <f>IF(INDEX($A$89:$U$169,MATCH($W167,$A$89:$A$169,0),MATCH(AL$89,$A$89:$U$89,0))=INDEX(FIRE0104_working!$A$3:$Z$102,MATCH($W167,FIRE0104_working!$A$3:$A$102,0),MATCH('QA checks'!AL$89,FIRE0104_working!$A$3:$Z$3,0)),TRUE,"Error")</f>
        <v>#N/A</v>
      </c>
      <c r="AM167" s="18" t="e">
        <f>IF(INDEX($A$89:$U$169,MATCH($W167,$A$89:$A$169,0),MATCH(AM$89,$A$89:$U$89,0))=INDEX(FIRE0104_working!$A$3:$Z$102,MATCH($W167,FIRE0104_working!$A$3:$A$102,0),MATCH('QA checks'!AM$89,FIRE0104_working!$A$3:$Z$3,0)),TRUE,"Error")</f>
        <v>#N/A</v>
      </c>
      <c r="AN167" s="18" t="e">
        <f>IF(INDEX($A$89:$U$169,MATCH($W167,$A$89:$A$169,0),MATCH(AN$89,$A$89:$U$89,0))=INDEX(FIRE0104_working!$A$3:$Z$102,MATCH($W167,FIRE0104_working!$A$3:$A$102,0),MATCH('QA checks'!AN$89,FIRE0104_working!$A$3:$Z$3,0)),TRUE,"Error")</f>
        <v>#N/A</v>
      </c>
      <c r="AO167" s="18" t="e">
        <f>IF(INDEX($A$89:$U$169,MATCH($W167,$A$89:$A$169,0),MATCH(AO$89,$A$89:$U$89,0))=INDEX(FIRE0104_working!$A$3:$Z$102,MATCH($W167,FIRE0104_working!$A$3:$A$102,0),MATCH('QA checks'!AO$89,FIRE0104_working!$A$3:$Z$3,0)),TRUE,"Error")</f>
        <v>#N/A</v>
      </c>
      <c r="AP167" s="18" t="e">
        <f>IF(INDEX($A$89:$U$169,MATCH($W167,$A$89:$A$169,0),MATCH(AP$89,$A$89:$U$89,0))=INDEX(FIRE0104_working!$A$3:$Z$102,MATCH($W167,FIRE0104_working!$A$3:$A$102,0),MATCH('QA checks'!AP$89,FIRE0104_working!$A$3:$Z$3,0)),TRUE,"Error")</f>
        <v>#N/A</v>
      </c>
      <c r="AQ167" s="18" t="e">
        <f>IF(INDEX($A$89:$U$169,MATCH($W167,$A$89:$A$169,0),MATCH(AQ$89,$A$89:$U$89,0))=INDEX(FIRE0104_working!$A$3:$Z$102,MATCH($W167,FIRE0104_working!$A$3:$A$102,0),MATCH('QA checks'!AQ$89,FIRE0104_working!$A$3:$Z$3,0)),TRUE,"Error")</f>
        <v>#N/A</v>
      </c>
      <c r="AR167" s="18" t="e">
        <f>IF(INDEX($A$89:$U$169,MATCH($W167,$A$89:$A$169,0),MATCH(AR$89,$A$89:$U$89,0))=INDEX(FIRE0104_working!$A$3:$Z$102,MATCH($W167,FIRE0104_working!$A$3:$A$102,0),MATCH('QA checks'!AR$89,FIRE0104_working!$A$3:$Z$3,0)),TRUE,"Error")</f>
        <v>#N/A</v>
      </c>
    </row>
    <row r="168" spans="1:47" x14ac:dyDescent="0.2">
      <c r="A168" s="105">
        <f t="shared" ref="A168:U168" si="79">A86</f>
        <v>0</v>
      </c>
      <c r="B168" s="105">
        <f t="shared" si="79"/>
        <v>0</v>
      </c>
      <c r="C168" s="105">
        <f t="shared" si="79"/>
        <v>0</v>
      </c>
      <c r="D168" s="105">
        <f t="shared" si="79"/>
        <v>0</v>
      </c>
      <c r="E168" s="105">
        <f t="shared" si="79"/>
        <v>0</v>
      </c>
      <c r="F168" s="105">
        <f t="shared" si="79"/>
        <v>0</v>
      </c>
      <c r="G168" s="105">
        <f t="shared" si="79"/>
        <v>0</v>
      </c>
      <c r="H168" s="105">
        <f t="shared" si="79"/>
        <v>0</v>
      </c>
      <c r="I168" s="105">
        <f t="shared" si="79"/>
        <v>0</v>
      </c>
      <c r="J168" s="105">
        <f t="shared" si="79"/>
        <v>0</v>
      </c>
      <c r="K168" s="105">
        <f t="shared" si="79"/>
        <v>0</v>
      </c>
      <c r="L168" s="105">
        <f t="shared" si="79"/>
        <v>0</v>
      </c>
      <c r="M168" s="105">
        <f t="shared" si="79"/>
        <v>0</v>
      </c>
      <c r="N168" s="105">
        <f t="shared" si="79"/>
        <v>0</v>
      </c>
      <c r="O168" s="105">
        <f t="shared" si="79"/>
        <v>0</v>
      </c>
      <c r="P168" s="105">
        <f t="shared" si="79"/>
        <v>0</v>
      </c>
      <c r="Q168" s="105">
        <f t="shared" si="79"/>
        <v>0</v>
      </c>
      <c r="R168" s="105">
        <f t="shared" si="79"/>
        <v>0</v>
      </c>
      <c r="S168" s="105">
        <f t="shared" si="79"/>
        <v>0</v>
      </c>
      <c r="T168" s="105">
        <f t="shared" si="79"/>
        <v>0</v>
      </c>
      <c r="U168" s="105">
        <f t="shared" si="79"/>
        <v>0</v>
      </c>
      <c r="W168" s="18">
        <v>144</v>
      </c>
      <c r="X168" s="18" t="str">
        <f>VLOOKUP($W168,Data!$D:$G,2,FALSE)</f>
        <v>Security/intruder alarm</v>
      </c>
      <c r="AA168" s="18" t="e">
        <f>IF(INDEX($A$89:$U$169,MATCH($W168,$A$89:$A$169,0),MATCH(AA$89,$A$89:$U$89,0))=INDEX(FIRE0104_working!$A$3:$Z$102,MATCH($W168,FIRE0104_working!$A$3:$A$102,0),MATCH('QA checks'!AA$89,FIRE0104_working!$A$3:$Z$3,0)),TRUE,"Error")</f>
        <v>#N/A</v>
      </c>
      <c r="AB168" s="18" t="e">
        <f>IF(INDEX($A$89:$U$169,MATCH($W168,$A$89:$A$169,0),MATCH(AB$89,$A$89:$U$89,0))=INDEX(FIRE0104_working!$A$3:$Z$102,MATCH($W168,FIRE0104_working!$A$3:$A$102,0),MATCH('QA checks'!AB$89,FIRE0104_working!$A$3:$Z$3,0)),TRUE,"Error")</f>
        <v>#N/A</v>
      </c>
      <c r="AC168" s="18" t="e">
        <f>IF(INDEX($A$89:$U$169,MATCH($W168,$A$89:$A$169,0),MATCH(AC$89,$A$89:$U$89,0))=INDEX(FIRE0104_working!$A$3:$Z$102,MATCH($W168,FIRE0104_working!$A$3:$A$102,0),MATCH('QA checks'!AC$89,FIRE0104_working!$A$3:$Z$3,0)),TRUE,"Error")</f>
        <v>#N/A</v>
      </c>
      <c r="AD168" s="18" t="e">
        <f>IF(INDEX($A$89:$U$169,MATCH($W168,$A$89:$A$169,0),MATCH(AD$89,$A$89:$U$89,0))=INDEX(FIRE0104_working!$A$3:$Z$102,MATCH($W168,FIRE0104_working!$A$3:$A$102,0),MATCH('QA checks'!AD$89,FIRE0104_working!$A$3:$Z$3,0)),TRUE,"Error")</f>
        <v>#N/A</v>
      </c>
      <c r="AE168" s="18" t="e">
        <f>IF(INDEX($A$89:$U$169,MATCH($W168,$A$89:$A$169,0),MATCH(AE$89,$A$89:$U$89,0))=INDEX(FIRE0104_working!$A$3:$Z$102,MATCH($W168,FIRE0104_working!$A$3:$A$102,0),MATCH('QA checks'!AE$89,FIRE0104_working!$A$3:$Z$3,0)),TRUE,"Error")</f>
        <v>#N/A</v>
      </c>
      <c r="AF168" s="18" t="e">
        <f>IF(INDEX($A$89:$U$169,MATCH($W168,$A$89:$A$169,0),MATCH(AF$89,$A$89:$U$89,0))=INDEX(FIRE0104_working!$A$3:$Z$102,MATCH($W168,FIRE0104_working!$A$3:$A$102,0),MATCH('QA checks'!AF$89,FIRE0104_working!$A$3:$Z$3,0)),TRUE,"Error")</f>
        <v>#N/A</v>
      </c>
      <c r="AG168" s="18" t="e">
        <f>IF(INDEX($A$89:$U$169,MATCH($W168,$A$89:$A$169,0),MATCH(AG$89,$A$89:$U$89,0))=INDEX(FIRE0104_working!$A$3:$Z$102,MATCH($W168,FIRE0104_working!$A$3:$A$102,0),MATCH('QA checks'!AG$89,FIRE0104_working!$A$3:$Z$3,0)),TRUE,"Error")</f>
        <v>#N/A</v>
      </c>
      <c r="AH168" s="18" t="e">
        <f>IF(INDEX($A$89:$U$169,MATCH($W168,$A$89:$A$169,0),MATCH(AH$89,$A$89:$U$89,0))=INDEX(FIRE0104_working!$A$3:$Z$102,MATCH($W168,FIRE0104_working!$A$3:$A$102,0),MATCH('QA checks'!AH$89,FIRE0104_working!$A$3:$Z$3,0)),TRUE,"Error")</f>
        <v>#N/A</v>
      </c>
      <c r="AI168" s="18" t="e">
        <f>IF(INDEX($A$89:$U$169,MATCH($W168,$A$89:$A$169,0),MATCH(AI$89,$A$89:$U$89,0))=INDEX(FIRE0104_working!$A$3:$Z$102,MATCH($W168,FIRE0104_working!$A$3:$A$102,0),MATCH('QA checks'!AI$89,FIRE0104_working!$A$3:$Z$3,0)),TRUE,"Error")</f>
        <v>#N/A</v>
      </c>
      <c r="AJ168" s="18" t="e">
        <f>IF(INDEX($A$89:$U$169,MATCH($W168,$A$89:$A$169,0),MATCH(AJ$89,$A$89:$U$89,0))=INDEX(FIRE0104_working!$A$3:$Z$102,MATCH($W168,FIRE0104_working!$A$3:$A$102,0),MATCH('QA checks'!AJ$89,FIRE0104_working!$A$3:$Z$3,0)),TRUE,"Error")</f>
        <v>#N/A</v>
      </c>
      <c r="AK168" s="18" t="e">
        <f>IF(INDEX($A$89:$U$169,MATCH($W168,$A$89:$A$169,0),MATCH(AK$89,$A$89:$U$89,0))=INDEX(FIRE0104_working!$A$3:$Z$102,MATCH($W168,FIRE0104_working!$A$3:$A$102,0),MATCH('QA checks'!AK$89,FIRE0104_working!$A$3:$Z$3,0)),TRUE,"Error")</f>
        <v>#N/A</v>
      </c>
      <c r="AL168" s="18" t="e">
        <f>IF(INDEX($A$89:$U$169,MATCH($W168,$A$89:$A$169,0),MATCH(AL$89,$A$89:$U$89,0))=INDEX(FIRE0104_working!$A$3:$Z$102,MATCH($W168,FIRE0104_working!$A$3:$A$102,0),MATCH('QA checks'!AL$89,FIRE0104_working!$A$3:$Z$3,0)),TRUE,"Error")</f>
        <v>#N/A</v>
      </c>
      <c r="AM168" s="18" t="e">
        <f>IF(INDEX($A$89:$U$169,MATCH($W168,$A$89:$A$169,0),MATCH(AM$89,$A$89:$U$89,0))=INDEX(FIRE0104_working!$A$3:$Z$102,MATCH($W168,FIRE0104_working!$A$3:$A$102,0),MATCH('QA checks'!AM$89,FIRE0104_working!$A$3:$Z$3,0)),TRUE,"Error")</f>
        <v>#N/A</v>
      </c>
      <c r="AN168" s="18" t="e">
        <f>IF(INDEX($A$89:$U$169,MATCH($W168,$A$89:$A$169,0),MATCH(AN$89,$A$89:$U$89,0))=INDEX(FIRE0104_working!$A$3:$Z$102,MATCH($W168,FIRE0104_working!$A$3:$A$102,0),MATCH('QA checks'!AN$89,FIRE0104_working!$A$3:$Z$3,0)),TRUE,"Error")</f>
        <v>#N/A</v>
      </c>
      <c r="AO168" s="18" t="e">
        <f>IF(INDEX($A$89:$U$169,MATCH($W168,$A$89:$A$169,0),MATCH(AO$89,$A$89:$U$89,0))=INDEX(FIRE0104_working!$A$3:$Z$102,MATCH($W168,FIRE0104_working!$A$3:$A$102,0),MATCH('QA checks'!AO$89,FIRE0104_working!$A$3:$Z$3,0)),TRUE,"Error")</f>
        <v>#N/A</v>
      </c>
      <c r="AP168" s="18" t="e">
        <f>IF(INDEX($A$89:$U$169,MATCH($W168,$A$89:$A$169,0),MATCH(AP$89,$A$89:$U$89,0))=INDEX(FIRE0104_working!$A$3:$Z$102,MATCH($W168,FIRE0104_working!$A$3:$A$102,0),MATCH('QA checks'!AP$89,FIRE0104_working!$A$3:$Z$3,0)),TRUE,"Error")</f>
        <v>#N/A</v>
      </c>
      <c r="AQ168" s="18" t="e">
        <f>IF(INDEX($A$89:$U$169,MATCH($W168,$A$89:$A$169,0),MATCH(AQ$89,$A$89:$U$89,0))=INDEX(FIRE0104_working!$A$3:$Z$102,MATCH($W168,FIRE0104_working!$A$3:$A$102,0),MATCH('QA checks'!AQ$89,FIRE0104_working!$A$3:$Z$3,0)),TRUE,"Error")</f>
        <v>#N/A</v>
      </c>
      <c r="AR168" s="18" t="e">
        <f>IF(INDEX($A$89:$U$169,MATCH($W168,$A$89:$A$169,0),MATCH(AR$89,$A$89:$U$89,0))=INDEX(FIRE0104_working!$A$3:$Z$102,MATCH($W168,FIRE0104_working!$A$3:$A$102,0),MATCH('QA checks'!AR$89,FIRE0104_working!$A$3:$Z$3,0)),TRUE,"Error")</f>
        <v>#N/A</v>
      </c>
    </row>
    <row r="169" spans="1:47" x14ac:dyDescent="0.2">
      <c r="A169" s="105">
        <f t="shared" ref="A169:U169" si="80">A87</f>
        <v>0</v>
      </c>
      <c r="B169" s="105">
        <f t="shared" si="80"/>
        <v>0</v>
      </c>
      <c r="C169" s="105">
        <f t="shared" si="80"/>
        <v>0</v>
      </c>
      <c r="D169" s="105">
        <f t="shared" si="80"/>
        <v>0</v>
      </c>
      <c r="E169" s="105">
        <f t="shared" si="80"/>
        <v>0</v>
      </c>
      <c r="F169" s="105">
        <f t="shared" si="80"/>
        <v>0</v>
      </c>
      <c r="G169" s="105">
        <f t="shared" si="80"/>
        <v>0</v>
      </c>
      <c r="H169" s="105">
        <f t="shared" si="80"/>
        <v>0</v>
      </c>
      <c r="I169" s="105">
        <f t="shared" si="80"/>
        <v>0</v>
      </c>
      <c r="J169" s="105">
        <f t="shared" si="80"/>
        <v>0</v>
      </c>
      <c r="K169" s="105">
        <f t="shared" si="80"/>
        <v>0</v>
      </c>
      <c r="L169" s="105">
        <f t="shared" si="80"/>
        <v>0</v>
      </c>
      <c r="M169" s="105">
        <f t="shared" si="80"/>
        <v>0</v>
      </c>
      <c r="N169" s="105">
        <f t="shared" si="80"/>
        <v>0</v>
      </c>
      <c r="O169" s="105">
        <f t="shared" si="80"/>
        <v>0</v>
      </c>
      <c r="P169" s="105">
        <f t="shared" si="80"/>
        <v>0</v>
      </c>
      <c r="Q169" s="105">
        <f t="shared" si="80"/>
        <v>0</v>
      </c>
      <c r="R169" s="105">
        <f t="shared" si="80"/>
        <v>0</v>
      </c>
      <c r="S169" s="105">
        <f t="shared" si="80"/>
        <v>0</v>
      </c>
      <c r="T169" s="105">
        <f t="shared" si="80"/>
        <v>0</v>
      </c>
      <c r="U169" s="105">
        <f t="shared" si="80"/>
        <v>0</v>
      </c>
    </row>
    <row r="170" spans="1:47" x14ac:dyDescent="0.2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</row>
    <row r="171" spans="1:47" ht="31.5" x14ac:dyDescent="0.2">
      <c r="A171" s="103" t="s">
        <v>151</v>
      </c>
      <c r="B171" s="18">
        <f>COUNTIFS($D$173:$W$270,"Error")</f>
        <v>0</v>
      </c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Y171" s="103" t="s">
        <v>152</v>
      </c>
      <c r="Z171" s="18">
        <f>COUNTIFS($AB$173:$AU$188,"Error")</f>
        <v>20</v>
      </c>
    </row>
    <row r="172" spans="1:47" x14ac:dyDescent="0.2">
      <c r="A172" s="105"/>
      <c r="B172" s="105"/>
      <c r="D172" s="18" t="s">
        <v>72</v>
      </c>
      <c r="E172" s="18" t="s">
        <v>78</v>
      </c>
      <c r="F172" s="18" t="s">
        <v>82</v>
      </c>
      <c r="G172" s="18" t="s">
        <v>83</v>
      </c>
      <c r="H172" s="18" t="s">
        <v>84</v>
      </c>
      <c r="I172" s="18" t="s">
        <v>85</v>
      </c>
      <c r="J172" s="18" t="s">
        <v>86</v>
      </c>
      <c r="K172" s="18" t="s">
        <v>87</v>
      </c>
      <c r="L172" s="18" t="s">
        <v>88</v>
      </c>
      <c r="M172" s="18" t="s">
        <v>89</v>
      </c>
      <c r="N172" s="18" t="s">
        <v>90</v>
      </c>
      <c r="O172" s="18" t="s">
        <v>91</v>
      </c>
      <c r="P172" s="18" t="s">
        <v>92</v>
      </c>
      <c r="Q172" s="18" t="s">
        <v>93</v>
      </c>
      <c r="R172" s="18" t="s">
        <v>94</v>
      </c>
      <c r="S172" s="18" t="s">
        <v>144</v>
      </c>
      <c r="T172" s="18" t="s">
        <v>145</v>
      </c>
      <c r="U172" s="18" t="s">
        <v>146</v>
      </c>
      <c r="V172" s="18" t="s">
        <v>147</v>
      </c>
      <c r="W172" s="18" t="s">
        <v>148</v>
      </c>
      <c r="Y172" s="18" t="s">
        <v>96</v>
      </c>
      <c r="AB172" s="18" t="s">
        <v>72</v>
      </c>
      <c r="AC172" s="18" t="s">
        <v>78</v>
      </c>
      <c r="AD172" s="18" t="s">
        <v>82</v>
      </c>
      <c r="AE172" s="18" t="s">
        <v>83</v>
      </c>
      <c r="AF172" s="18" t="s">
        <v>84</v>
      </c>
      <c r="AG172" s="18" t="s">
        <v>85</v>
      </c>
      <c r="AH172" s="18" t="s">
        <v>86</v>
      </c>
      <c r="AI172" s="18" t="s">
        <v>87</v>
      </c>
      <c r="AJ172" s="18" t="s">
        <v>88</v>
      </c>
      <c r="AK172" s="18" t="s">
        <v>89</v>
      </c>
      <c r="AL172" s="18" t="s">
        <v>90</v>
      </c>
      <c r="AM172" s="18" t="s">
        <v>91</v>
      </c>
      <c r="AN172" s="18" t="s">
        <v>92</v>
      </c>
      <c r="AO172" s="18" t="s">
        <v>93</v>
      </c>
      <c r="AP172" s="18" t="s">
        <v>94</v>
      </c>
      <c r="AQ172" s="18" t="s">
        <v>144</v>
      </c>
      <c r="AR172" s="18" t="s">
        <v>145</v>
      </c>
      <c r="AS172" s="18" t="s">
        <v>146</v>
      </c>
      <c r="AT172" s="18" t="s">
        <v>147</v>
      </c>
      <c r="AU172" s="18" t="s">
        <v>148</v>
      </c>
    </row>
    <row r="173" spans="1:47" x14ac:dyDescent="0.2">
      <c r="A173" s="18" t="s">
        <v>96</v>
      </c>
      <c r="D173" s="18" t="b">
        <f>IF(FIRE0104_working!E4=FIRE0104!D4,TRUE,"Error")</f>
        <v>1</v>
      </c>
      <c r="E173" s="18" t="b">
        <f>IF(FIRE0104_working!F4=FIRE0104!E4,TRUE,"Error")</f>
        <v>1</v>
      </c>
      <c r="F173" s="18" t="b">
        <f>IF(FIRE0104_working!G4=FIRE0104!F4,TRUE,"Error")</f>
        <v>1</v>
      </c>
      <c r="G173" s="18" t="b">
        <f>IF(FIRE0104_working!H4=FIRE0104!G4,TRUE,"Error")</f>
        <v>1</v>
      </c>
      <c r="H173" s="18" t="b">
        <f>IF(FIRE0104_working!I4=FIRE0104!H4,TRUE,"Error")</f>
        <v>1</v>
      </c>
      <c r="I173" s="18" t="b">
        <f>IF(FIRE0104_working!J4=FIRE0104!I4,TRUE,"Error")</f>
        <v>1</v>
      </c>
      <c r="J173" s="18" t="b">
        <f>IF(FIRE0104_working!K4=FIRE0104!J4,TRUE,"Error")</f>
        <v>1</v>
      </c>
      <c r="K173" s="18" t="b">
        <f>IF(FIRE0104_working!L4=FIRE0104!K4,TRUE,"Error")</f>
        <v>1</v>
      </c>
      <c r="L173" s="18" t="b">
        <f>IF(FIRE0104_working!M4=FIRE0104!L4,TRUE,"Error")</f>
        <v>1</v>
      </c>
      <c r="M173" s="18" t="b">
        <f>IF(FIRE0104_working!N4=FIRE0104!M4,TRUE,"Error")</f>
        <v>1</v>
      </c>
      <c r="N173" s="18" t="b">
        <f>IF(FIRE0104_working!O4=FIRE0104!N4,TRUE,"Error")</f>
        <v>1</v>
      </c>
      <c r="O173" s="18" t="b">
        <f>IF(FIRE0104_working!P4=FIRE0104!O4,TRUE,"Error")</f>
        <v>1</v>
      </c>
      <c r="P173" s="18" t="b">
        <f>IF(FIRE0104_working!Q4=FIRE0104!P4,TRUE,"Error")</f>
        <v>1</v>
      </c>
      <c r="Q173" s="18" t="b">
        <f>IF(FIRE0104_working!R4=FIRE0104!Q4,TRUE,"Error")</f>
        <v>1</v>
      </c>
      <c r="R173" s="18" t="b">
        <f>IF(FIRE0104_working!S4=FIRE0104!R4,TRUE,"Error")</f>
        <v>1</v>
      </c>
      <c r="S173" s="18" t="b">
        <f>IF(FIRE0104_working!T4=FIRE0104!S4,TRUE,"Error")</f>
        <v>1</v>
      </c>
      <c r="T173" s="18" t="b">
        <f>IF(FIRE0104_working!U4=FIRE0104!T4,TRUE,"Error")</f>
        <v>1</v>
      </c>
      <c r="U173" s="18" t="b">
        <f>IF(FIRE0104_working!V4=FIRE0104!U4,TRUE,"Error")</f>
        <v>1</v>
      </c>
      <c r="V173" s="18" t="b">
        <f>IF(FIRE0104_working!W4=FIRE0104!V4,TRUE,"Error")</f>
        <v>1</v>
      </c>
      <c r="W173" s="18" t="b">
        <f>IF(FIRE0104_working!X4=FIRE0104!W4,TRUE,"Error")</f>
        <v>1</v>
      </c>
      <c r="Y173" s="18" t="s">
        <v>97</v>
      </c>
      <c r="AB173" s="18" t="b">
        <f>IF(SUM(FIRE0104!D5,FIRE0104!D12,FIRE0104!D78)=FIRE0104!D4,TRUE)</f>
        <v>1</v>
      </c>
      <c r="AC173" s="18" t="b">
        <f>IF(SUM(FIRE0104!E5,FIRE0104!E12,FIRE0104!E78)=FIRE0104!E4,TRUE)</f>
        <v>1</v>
      </c>
      <c r="AD173" s="18" t="b">
        <f>IF(SUM(FIRE0104!F5,FIRE0104!F12,FIRE0104!F78)=FIRE0104!F4,TRUE)</f>
        <v>1</v>
      </c>
      <c r="AE173" s="18" t="b">
        <f>IF(SUM(FIRE0104!G5,FIRE0104!G12,FIRE0104!G78)=FIRE0104!G4,TRUE)</f>
        <v>1</v>
      </c>
      <c r="AF173" s="18" t="b">
        <f>IF(SUM(FIRE0104!H5,FIRE0104!H12,FIRE0104!H78)=FIRE0104!H4,TRUE)</f>
        <v>1</v>
      </c>
      <c r="AG173" s="18" t="b">
        <f>IF(SUM(FIRE0104!I5,FIRE0104!I12,FIRE0104!I78)=FIRE0104!I4,TRUE)</f>
        <v>1</v>
      </c>
      <c r="AH173" s="18" t="b">
        <f>IF(SUM(FIRE0104!J5,FIRE0104!J12,FIRE0104!J78)=FIRE0104!J4,TRUE)</f>
        <v>1</v>
      </c>
      <c r="AI173" s="18" t="b">
        <f>IF(SUM(FIRE0104!K5,FIRE0104!K12,FIRE0104!K78)=FIRE0104!K4,TRUE)</f>
        <v>1</v>
      </c>
      <c r="AJ173" s="18" t="b">
        <f>IF(SUM(FIRE0104!L5,FIRE0104!L12,FIRE0104!L78)=FIRE0104!L4,TRUE)</f>
        <v>1</v>
      </c>
      <c r="AK173" s="18" t="b">
        <f>IF(SUM(FIRE0104!M5,FIRE0104!M12,FIRE0104!M78)=FIRE0104!M4,TRUE)</f>
        <v>1</v>
      </c>
      <c r="AL173" s="18" t="b">
        <f>IF(SUM(FIRE0104!N5,FIRE0104!N12,FIRE0104!N78)=FIRE0104!N4,TRUE)</f>
        <v>1</v>
      </c>
      <c r="AM173" s="18" t="b">
        <f>IF(SUM(FIRE0104!O5,FIRE0104!O12,FIRE0104!O78)=FIRE0104!O4,TRUE)</f>
        <v>1</v>
      </c>
      <c r="AN173" s="18" t="b">
        <f>IF(SUM(FIRE0104!P5,FIRE0104!P12,FIRE0104!P78)=FIRE0104!P4,TRUE)</f>
        <v>1</v>
      </c>
      <c r="AO173" s="18" t="b">
        <f>IF(SUM(FIRE0104!Q5,FIRE0104!Q12,FIRE0104!Q78)=FIRE0104!Q4,TRUE)</f>
        <v>1</v>
      </c>
      <c r="AP173" s="18" t="b">
        <f>IF(SUM(FIRE0104!R5,FIRE0104!R12,FIRE0104!R78)=FIRE0104!R4,TRUE)</f>
        <v>1</v>
      </c>
      <c r="AQ173" s="18" t="b">
        <f>IF(SUM(FIRE0104!S5,FIRE0104!S12,FIRE0104!S78)=FIRE0104!S4,TRUE)</f>
        <v>1</v>
      </c>
      <c r="AR173" s="18" t="b">
        <f>IF(SUM(FIRE0104!T5,FIRE0104!T12,FIRE0104!T78)=FIRE0104!T4,TRUE)</f>
        <v>1</v>
      </c>
      <c r="AS173" s="18" t="b">
        <f>IF(SUM(FIRE0104!U5,FIRE0104!U12,FIRE0104!U78)=FIRE0104!U4,TRUE)</f>
        <v>1</v>
      </c>
      <c r="AT173" s="18" t="b">
        <f>IF(SUM(FIRE0104!V5,FIRE0104!V12,FIRE0104!V78)=FIRE0104!V4,TRUE)</f>
        <v>1</v>
      </c>
      <c r="AU173" s="18" t="b">
        <f>IF(SUM(FIRE0104!W5,FIRE0104!W12,FIRE0104!W78)=FIRE0104!W4,TRUE)</f>
        <v>1</v>
      </c>
    </row>
    <row r="174" spans="1:47" x14ac:dyDescent="0.2">
      <c r="A174" s="18" t="s">
        <v>97</v>
      </c>
      <c r="D174" s="18" t="b">
        <f>IF(FIRE0104_working!E5=FIRE0104!D5,TRUE,"Error")</f>
        <v>1</v>
      </c>
      <c r="E174" s="18" t="b">
        <f>IF(FIRE0104_working!F5=FIRE0104!E5,TRUE,"Error")</f>
        <v>1</v>
      </c>
      <c r="F174" s="18" t="b">
        <f>IF(FIRE0104_working!G5=FIRE0104!F5,TRUE,"Error")</f>
        <v>1</v>
      </c>
      <c r="G174" s="18" t="b">
        <f>IF(FIRE0104_working!H5=FIRE0104!G5,TRUE,"Error")</f>
        <v>1</v>
      </c>
      <c r="H174" s="18" t="b">
        <f>IF(FIRE0104_working!I5=FIRE0104!H5,TRUE,"Error")</f>
        <v>1</v>
      </c>
      <c r="I174" s="18" t="b">
        <f>IF(FIRE0104_working!J5=FIRE0104!I5,TRUE,"Error")</f>
        <v>1</v>
      </c>
      <c r="J174" s="18" t="b">
        <f>IF(FIRE0104_working!K5=FIRE0104!J5,TRUE,"Error")</f>
        <v>1</v>
      </c>
      <c r="K174" s="18" t="b">
        <f>IF(FIRE0104_working!L5=FIRE0104!K5,TRUE,"Error")</f>
        <v>1</v>
      </c>
      <c r="L174" s="18" t="b">
        <f>IF(FIRE0104_working!M5=FIRE0104!L5,TRUE,"Error")</f>
        <v>1</v>
      </c>
      <c r="M174" s="18" t="b">
        <f>IF(FIRE0104_working!N5=FIRE0104!M5,TRUE,"Error")</f>
        <v>1</v>
      </c>
      <c r="N174" s="18" t="b">
        <f>IF(FIRE0104_working!O5=FIRE0104!N5,TRUE,"Error")</f>
        <v>1</v>
      </c>
      <c r="O174" s="18" t="b">
        <f>IF(FIRE0104_working!P5=FIRE0104!O5,TRUE,"Error")</f>
        <v>1</v>
      </c>
      <c r="P174" s="18" t="b">
        <f>IF(FIRE0104_working!Q5=FIRE0104!P5,TRUE,"Error")</f>
        <v>1</v>
      </c>
      <c r="Q174" s="18" t="b">
        <f>IF(FIRE0104_working!R5=FIRE0104!Q5,TRUE,"Error")</f>
        <v>1</v>
      </c>
      <c r="R174" s="18" t="b">
        <f>IF(FIRE0104_working!S5=FIRE0104!R5,TRUE,"Error")</f>
        <v>1</v>
      </c>
      <c r="S174" s="18" t="b">
        <f>IF(FIRE0104_working!T5=FIRE0104!S5,TRUE,"Error")</f>
        <v>1</v>
      </c>
      <c r="T174" s="18" t="b">
        <f>IF(FIRE0104_working!U5=FIRE0104!T5,TRUE,"Error")</f>
        <v>1</v>
      </c>
      <c r="U174" s="18" t="b">
        <f>IF(FIRE0104_working!V5=FIRE0104!U5,TRUE,"Error")</f>
        <v>1</v>
      </c>
      <c r="V174" s="18" t="b">
        <f>IF(FIRE0104_working!W5=FIRE0104!V5,TRUE,"Error")</f>
        <v>1</v>
      </c>
      <c r="W174" s="18" t="b">
        <f>IF(FIRE0104_working!X5=FIRE0104!W5,TRUE,"Error")</f>
        <v>1</v>
      </c>
      <c r="Y174" s="18" t="s">
        <v>33</v>
      </c>
      <c r="Z174" s="18" t="s">
        <v>97</v>
      </c>
      <c r="AB174" s="18" t="str">
        <f>IF(FIRE0104!D5=SUM(FIRE0104!D$6:D$11),TRUE,"Error")</f>
        <v>Error</v>
      </c>
      <c r="AC174" s="18" t="str">
        <f>IF(FIRE0104!E5=SUM(FIRE0104!E$6:E$11),TRUE,"Error")</f>
        <v>Error</v>
      </c>
      <c r="AD174" s="18" t="b">
        <f>IF(FIRE0104!F5=SUM(FIRE0104!F$6:F$11),TRUE,"Error")</f>
        <v>1</v>
      </c>
      <c r="AE174" s="18" t="b">
        <f>IF(FIRE0104!G5=SUM(FIRE0104!G$6:G$11),TRUE,"Error")</f>
        <v>1</v>
      </c>
      <c r="AF174" s="18" t="b">
        <f>IF(FIRE0104!H5=SUM(FIRE0104!H$6:H$11),TRUE,"Error")</f>
        <v>1</v>
      </c>
      <c r="AG174" s="18" t="b">
        <f>IF(FIRE0104!I5=SUM(FIRE0104!I$6:I$11),TRUE,"Error")</f>
        <v>1</v>
      </c>
      <c r="AH174" s="18" t="b">
        <f>IF(FIRE0104!J5=SUM(FIRE0104!J$6:J$11),TRUE,"Error")</f>
        <v>1</v>
      </c>
      <c r="AI174" s="18" t="b">
        <f>IF(FIRE0104!K5=SUM(FIRE0104!K$6:K$11),TRUE,"Error")</f>
        <v>1</v>
      </c>
      <c r="AJ174" s="18" t="b">
        <f>IF(FIRE0104!L5=SUM(FIRE0104!L$6:L$11),TRUE,"Error")</f>
        <v>1</v>
      </c>
      <c r="AK174" s="18" t="b">
        <f>IF(FIRE0104!M5=SUM(FIRE0104!M$6:M$11),TRUE,"Error")</f>
        <v>1</v>
      </c>
      <c r="AL174" s="18" t="b">
        <f>IF(FIRE0104!N5=SUM(FIRE0104!N$6:N$11),TRUE,"Error")</f>
        <v>1</v>
      </c>
      <c r="AM174" s="18" t="b">
        <f>IF(FIRE0104!O5=SUM(FIRE0104!O$6:O$11),TRUE,"Error")</f>
        <v>1</v>
      </c>
      <c r="AN174" s="18" t="b">
        <f>IF(FIRE0104!P5=SUM(FIRE0104!P$6:P$11),TRUE,"Error")</f>
        <v>1</v>
      </c>
      <c r="AO174" s="18" t="b">
        <f>IF(FIRE0104!Q5=SUM(FIRE0104!Q$6:Q$11),TRUE,"Error")</f>
        <v>1</v>
      </c>
      <c r="AP174" s="18" t="b">
        <f>IF(FIRE0104!R5=SUM(FIRE0104!R$6:R$11),TRUE,"Error")</f>
        <v>1</v>
      </c>
      <c r="AQ174" s="18" t="b">
        <f>IF(FIRE0104!S5=SUM(FIRE0104!S$6:S$11),TRUE,"Error")</f>
        <v>1</v>
      </c>
      <c r="AR174" s="18" t="b">
        <f>IF(FIRE0104!T5=SUM(FIRE0104!T$6:T$11),TRUE,"Error")</f>
        <v>1</v>
      </c>
      <c r="AS174" s="18" t="b">
        <f>IF(FIRE0104!U5=SUM(FIRE0104!U$6:U$11),TRUE,"Error")</f>
        <v>1</v>
      </c>
      <c r="AT174" s="18" t="b">
        <f>IF(FIRE0104!V5=SUM(FIRE0104!V$6:V$11),TRUE,"Error")</f>
        <v>1</v>
      </c>
      <c r="AU174" s="18" t="b">
        <f>IF(FIRE0104!W5=SUM(FIRE0104!W$6:W$11),TRUE,"Error")</f>
        <v>1</v>
      </c>
    </row>
    <row r="175" spans="1:47" x14ac:dyDescent="0.2">
      <c r="A175" s="18" t="s">
        <v>33</v>
      </c>
      <c r="B175" s="18" t="s">
        <v>97</v>
      </c>
      <c r="D175" s="18" t="b">
        <f>IF(FIRE0104_working!E6=FIRE0104!D6,TRUE,"Error")</f>
        <v>1</v>
      </c>
      <c r="E175" s="18" t="b">
        <f>IF(FIRE0104_working!F6=FIRE0104!E6,TRUE,"Error")</f>
        <v>1</v>
      </c>
      <c r="F175" s="18" t="b">
        <f>IF(FIRE0104_working!G6=FIRE0104!F6,TRUE,"Error")</f>
        <v>1</v>
      </c>
      <c r="G175" s="18" t="b">
        <f>IF(FIRE0104_working!H6=FIRE0104!G6,TRUE,"Error")</f>
        <v>1</v>
      </c>
      <c r="H175" s="18" t="b">
        <f>IF(FIRE0104_working!I6=FIRE0104!H6,TRUE,"Error")</f>
        <v>1</v>
      </c>
      <c r="I175" s="18" t="b">
        <f>IF(FIRE0104_working!J6=FIRE0104!I6,TRUE,"Error")</f>
        <v>1</v>
      </c>
      <c r="J175" s="18" t="b">
        <f>IF(FIRE0104_working!K6=FIRE0104!J6,TRUE,"Error")</f>
        <v>1</v>
      </c>
      <c r="K175" s="18" t="b">
        <f>IF(FIRE0104_working!L6=FIRE0104!K6,TRUE,"Error")</f>
        <v>1</v>
      </c>
      <c r="L175" s="18" t="b">
        <f>IF(FIRE0104_working!M6=FIRE0104!L6,TRUE,"Error")</f>
        <v>1</v>
      </c>
      <c r="M175" s="18" t="b">
        <f>IF(FIRE0104_working!N6=FIRE0104!M6,TRUE,"Error")</f>
        <v>1</v>
      </c>
      <c r="N175" s="18" t="b">
        <f>IF(FIRE0104_working!O6=FIRE0104!N6,TRUE,"Error")</f>
        <v>1</v>
      </c>
      <c r="O175" s="18" t="b">
        <f>IF(FIRE0104_working!P6=FIRE0104!O6,TRUE,"Error")</f>
        <v>1</v>
      </c>
      <c r="P175" s="18" t="b">
        <f>IF(FIRE0104_working!Q6=FIRE0104!P6,TRUE,"Error")</f>
        <v>1</v>
      </c>
      <c r="Q175" s="18" t="b">
        <f>IF(FIRE0104_working!R6=FIRE0104!Q6,TRUE,"Error")</f>
        <v>1</v>
      </c>
      <c r="R175" s="18" t="b">
        <f>IF(FIRE0104_working!S6=FIRE0104!R6,TRUE,"Error")</f>
        <v>1</v>
      </c>
      <c r="S175" s="18" t="b">
        <f>IF(FIRE0104_working!T6=FIRE0104!S6,TRUE,"Error")</f>
        <v>1</v>
      </c>
      <c r="T175" s="18" t="b">
        <f>IF(FIRE0104_working!U6=FIRE0104!T6,TRUE,"Error")</f>
        <v>1</v>
      </c>
      <c r="U175" s="18" t="b">
        <f>IF(FIRE0104_working!V6=FIRE0104!U6,TRUE,"Error")</f>
        <v>1</v>
      </c>
      <c r="V175" s="18" t="b">
        <f>IF(FIRE0104_working!W6=FIRE0104!V6,TRUE,"Error")</f>
        <v>1</v>
      </c>
      <c r="W175" s="18" t="b">
        <f>IF(FIRE0104_working!X6=FIRE0104!W6,TRUE,"Error")</f>
        <v>1</v>
      </c>
      <c r="Y175" s="18" t="s">
        <v>36</v>
      </c>
      <c r="Z175" s="18" t="s">
        <v>97</v>
      </c>
      <c r="AB175" s="18" t="b">
        <f>IF(SUM(FIRE0104!D13,FIRE0104!D22,FIRE0104!D30,FIRE0104!D38,FIRE0104!D46,FIRE0104!D54,FIRE0104!D62,FIRE0104!D69,FIRE0104!D76)=FIRE0104!D12,TRUE,"Error")</f>
        <v>1</v>
      </c>
      <c r="AC175" s="18" t="str">
        <f>IF(SUM(FIRE0104!E13,FIRE0104!E22,FIRE0104!E30,FIRE0104!E38,FIRE0104!E46,FIRE0104!E54,FIRE0104!E62,FIRE0104!E69,FIRE0104!E76)=FIRE0104!E12,TRUE,"Error")</f>
        <v>Error</v>
      </c>
      <c r="AD175" s="18" t="str">
        <f>IF(SUM(FIRE0104!F13,FIRE0104!F22,FIRE0104!F30,FIRE0104!F38,FIRE0104!F46,FIRE0104!F54,FIRE0104!F62,FIRE0104!F69,FIRE0104!F76)=FIRE0104!F12,TRUE,"Error")</f>
        <v>Error</v>
      </c>
      <c r="AE175" s="18" t="str">
        <f>IF(SUM(FIRE0104!G13,FIRE0104!G22,FIRE0104!G30,FIRE0104!G38,FIRE0104!G46,FIRE0104!G54,FIRE0104!G62,FIRE0104!G69,FIRE0104!G76)=FIRE0104!G12,TRUE,"Error")</f>
        <v>Error</v>
      </c>
      <c r="AF175" s="18" t="str">
        <f>IF(SUM(FIRE0104!H13,FIRE0104!H22,FIRE0104!H30,FIRE0104!H38,FIRE0104!H46,FIRE0104!H54,FIRE0104!H62,FIRE0104!H69,FIRE0104!H76)=FIRE0104!H12,TRUE,"Error")</f>
        <v>Error</v>
      </c>
      <c r="AG175" s="18" t="str">
        <f>IF(SUM(FIRE0104!I13,FIRE0104!I22,FIRE0104!I30,FIRE0104!I38,FIRE0104!I46,FIRE0104!I54,FIRE0104!I62,FIRE0104!I69,FIRE0104!I76)=FIRE0104!I12,TRUE,"Error")</f>
        <v>Error</v>
      </c>
      <c r="AH175" s="18" t="str">
        <f>IF(SUM(FIRE0104!J13,FIRE0104!J22,FIRE0104!J30,FIRE0104!J38,FIRE0104!J46,FIRE0104!J54,FIRE0104!J62,FIRE0104!J69,FIRE0104!J76)=FIRE0104!J12,TRUE,"Error")</f>
        <v>Error</v>
      </c>
      <c r="AI175" s="18" t="str">
        <f>IF(SUM(FIRE0104!K13,FIRE0104!K22,FIRE0104!K30,FIRE0104!K38,FIRE0104!K46,FIRE0104!K54,FIRE0104!K62,FIRE0104!K69,FIRE0104!K76)=FIRE0104!K12,TRUE,"Error")</f>
        <v>Error</v>
      </c>
      <c r="AJ175" s="18" t="str">
        <f>IF(SUM(FIRE0104!L13,FIRE0104!L22,FIRE0104!L30,FIRE0104!L38,FIRE0104!L46,FIRE0104!L54,FIRE0104!L62,FIRE0104!L69,FIRE0104!L76)=FIRE0104!L12,TRUE,"Error")</f>
        <v>Error</v>
      </c>
      <c r="AK175" s="18" t="str">
        <f>IF(SUM(FIRE0104!M13,FIRE0104!M22,FIRE0104!M30,FIRE0104!M38,FIRE0104!M46,FIRE0104!M54,FIRE0104!M62,FIRE0104!M69,FIRE0104!M76)=FIRE0104!M12,TRUE,"Error")</f>
        <v>Error</v>
      </c>
      <c r="AL175" s="18" t="str">
        <f>IF(SUM(FIRE0104!N13,FIRE0104!N22,FIRE0104!N30,FIRE0104!N38,FIRE0104!N46,FIRE0104!N54,FIRE0104!N62,FIRE0104!N69,FIRE0104!N76)=FIRE0104!N12,TRUE,"Error")</f>
        <v>Error</v>
      </c>
      <c r="AM175" s="18" t="str">
        <f>IF(SUM(FIRE0104!O13,FIRE0104!O22,FIRE0104!O30,FIRE0104!O38,FIRE0104!O46,FIRE0104!O54,FIRE0104!O62,FIRE0104!O69,FIRE0104!O76)=FIRE0104!O12,TRUE,"Error")</f>
        <v>Error</v>
      </c>
      <c r="AN175" s="18" t="str">
        <f>IF(SUM(FIRE0104!P13,FIRE0104!P22,FIRE0104!P30,FIRE0104!P38,FIRE0104!P46,FIRE0104!P54,FIRE0104!P62,FIRE0104!P69,FIRE0104!P76)=FIRE0104!P12,TRUE,"Error")</f>
        <v>Error</v>
      </c>
      <c r="AO175" s="18" t="str">
        <f>IF(SUM(FIRE0104!Q13,FIRE0104!Q22,FIRE0104!Q30,FIRE0104!Q38,FIRE0104!Q46,FIRE0104!Q54,FIRE0104!Q62,FIRE0104!Q69,FIRE0104!Q76)=FIRE0104!Q12,TRUE,"Error")</f>
        <v>Error</v>
      </c>
      <c r="AP175" s="18" t="str">
        <f>IF(SUM(FIRE0104!R13,FIRE0104!R22,FIRE0104!R30,FIRE0104!R38,FIRE0104!R46,FIRE0104!R54,FIRE0104!R62,FIRE0104!R69,FIRE0104!R76)=FIRE0104!R12,TRUE,"Error")</f>
        <v>Error</v>
      </c>
      <c r="AQ175" s="18" t="str">
        <f>IF(SUM(FIRE0104!S13,FIRE0104!S22,FIRE0104!S30,FIRE0104!S38,FIRE0104!S46,FIRE0104!S54,FIRE0104!S62,FIRE0104!S69,FIRE0104!S76)=FIRE0104!S12,TRUE,"Error")</f>
        <v>Error</v>
      </c>
      <c r="AR175" s="18" t="str">
        <f>IF(SUM(FIRE0104!T13,FIRE0104!T22,FIRE0104!T30,FIRE0104!T38,FIRE0104!T46,FIRE0104!T54,FIRE0104!T62,FIRE0104!T69,FIRE0104!T76)=FIRE0104!T12,TRUE,"Error")</f>
        <v>Error</v>
      </c>
      <c r="AS175" s="18" t="b">
        <f>IF(SUM(FIRE0104!U13,FIRE0104!U22,FIRE0104!U30,FIRE0104!U38,FIRE0104!U46,FIRE0104!U54,FIRE0104!U62,FIRE0104!U69,FIRE0104!U76)=FIRE0104!U12,TRUE,"Error")</f>
        <v>1</v>
      </c>
      <c r="AT175" s="18" t="b">
        <f>IF(SUM(FIRE0104!V13,FIRE0104!V22,FIRE0104!V30,FIRE0104!V38,FIRE0104!V46,FIRE0104!V54,FIRE0104!V62,FIRE0104!V69,FIRE0104!V76)=FIRE0104!V12,TRUE,"Error")</f>
        <v>1</v>
      </c>
      <c r="AU175" s="18" t="b">
        <f>IF(SUM(FIRE0104!W13,FIRE0104!W22,FIRE0104!W30,FIRE0104!W38,FIRE0104!W46,FIRE0104!W54,FIRE0104!W62,FIRE0104!W69,FIRE0104!W76)=FIRE0104!W12,TRUE,"Error")</f>
        <v>1</v>
      </c>
    </row>
    <row r="176" spans="1:47" x14ac:dyDescent="0.2">
      <c r="A176" s="18" t="s">
        <v>98</v>
      </c>
      <c r="B176" s="18" t="s">
        <v>32</v>
      </c>
      <c r="D176" s="18" t="b">
        <f>IF(FIRE0104_working!E7=FIRE0104!D7,TRUE,"Error")</f>
        <v>1</v>
      </c>
      <c r="E176" s="18" t="b">
        <f>IF(FIRE0104_working!F7=FIRE0104!E7,TRUE,"Error")</f>
        <v>1</v>
      </c>
      <c r="F176" s="18" t="b">
        <f>IF(FIRE0104_working!G7=FIRE0104!F7,TRUE,"Error")</f>
        <v>1</v>
      </c>
      <c r="G176" s="18" t="b">
        <f>IF(FIRE0104_working!H7=FIRE0104!G7,TRUE,"Error")</f>
        <v>1</v>
      </c>
      <c r="H176" s="18" t="b">
        <f>IF(FIRE0104_working!I7=FIRE0104!H7,TRUE,"Error")</f>
        <v>1</v>
      </c>
      <c r="I176" s="18" t="b">
        <f>IF(FIRE0104_working!J7=FIRE0104!I7,TRUE,"Error")</f>
        <v>1</v>
      </c>
      <c r="J176" s="18" t="b">
        <f>IF(FIRE0104_working!K7=FIRE0104!J7,TRUE,"Error")</f>
        <v>1</v>
      </c>
      <c r="K176" s="18" t="b">
        <f>IF(FIRE0104_working!L7=FIRE0104!K7,TRUE,"Error")</f>
        <v>1</v>
      </c>
      <c r="L176" s="18" t="b">
        <f>IF(FIRE0104_working!M7=FIRE0104!L7,TRUE,"Error")</f>
        <v>1</v>
      </c>
      <c r="M176" s="18" t="b">
        <f>IF(FIRE0104_working!N7=FIRE0104!M7,TRUE,"Error")</f>
        <v>1</v>
      </c>
      <c r="N176" s="18" t="b">
        <f>IF(FIRE0104_working!O7=FIRE0104!N7,TRUE,"Error")</f>
        <v>1</v>
      </c>
      <c r="O176" s="18" t="b">
        <f>IF(FIRE0104_working!P7=FIRE0104!O7,TRUE,"Error")</f>
        <v>1</v>
      </c>
      <c r="P176" s="18" t="b">
        <f>IF(FIRE0104_working!Q7=FIRE0104!P7,TRUE,"Error")</f>
        <v>1</v>
      </c>
      <c r="Q176" s="18" t="b">
        <f>IF(FIRE0104_working!R7=FIRE0104!Q7,TRUE,"Error")</f>
        <v>1</v>
      </c>
      <c r="R176" s="18" t="b">
        <f>IF(FIRE0104_working!S7=FIRE0104!R7,TRUE,"Error")</f>
        <v>1</v>
      </c>
      <c r="S176" s="18" t="b">
        <f>IF(FIRE0104_working!T7=FIRE0104!S7,TRUE,"Error")</f>
        <v>1</v>
      </c>
      <c r="T176" s="18" t="b">
        <f>IF(FIRE0104_working!U7=FIRE0104!T7,TRUE,"Error")</f>
        <v>1</v>
      </c>
      <c r="U176" s="18" t="b">
        <f>IF(FIRE0104_working!V7=FIRE0104!U7,TRUE,"Error")</f>
        <v>1</v>
      </c>
      <c r="V176" s="18" t="b">
        <f>IF(FIRE0104_working!W7=FIRE0104!V7,TRUE,"Error")</f>
        <v>1</v>
      </c>
      <c r="W176" s="18" t="b">
        <f>IF(FIRE0104_working!X7=FIRE0104!W7,TRUE,"Error")</f>
        <v>1</v>
      </c>
      <c r="Y176" s="18" t="s">
        <v>102</v>
      </c>
      <c r="Z176" s="18" t="s">
        <v>103</v>
      </c>
      <c r="AA176" s="18" t="s">
        <v>97</v>
      </c>
      <c r="AB176" s="18" t="b">
        <f>IF(FIRE0104!D13=SUM(FIRE0104!D14:D18),TRUE,"Error")</f>
        <v>1</v>
      </c>
      <c r="AC176" s="18" t="b">
        <f>IF(FIRE0104!E13=SUM(FIRE0104!E14:E18),TRUE,"Error")</f>
        <v>1</v>
      </c>
      <c r="AD176" s="18" t="b">
        <f>IF(FIRE0104!F13=SUM(FIRE0104!F14:F18),TRUE,"Error")</f>
        <v>1</v>
      </c>
      <c r="AE176" s="18" t="b">
        <f>IF(FIRE0104!G13=SUM(FIRE0104!G14:G18),TRUE,"Error")</f>
        <v>1</v>
      </c>
      <c r="AF176" s="18" t="b">
        <f>IF(FIRE0104!H13=SUM(FIRE0104!H14:H18),TRUE,"Error")</f>
        <v>1</v>
      </c>
      <c r="AG176" s="18" t="b">
        <f>IF(FIRE0104!I13=SUM(FIRE0104!I14:I18),TRUE,"Error")</f>
        <v>1</v>
      </c>
      <c r="AH176" s="18" t="b">
        <f>IF(FIRE0104!J13=SUM(FIRE0104!J14:J18),TRUE,"Error")</f>
        <v>1</v>
      </c>
      <c r="AI176" s="18" t="b">
        <f>IF(FIRE0104!K13=SUM(FIRE0104!K14:K18),TRUE,"Error")</f>
        <v>1</v>
      </c>
      <c r="AJ176" s="18" t="b">
        <f>IF(FIRE0104!L13=SUM(FIRE0104!L14:L18),TRUE,"Error")</f>
        <v>1</v>
      </c>
      <c r="AK176" s="18" t="b">
        <f>IF(FIRE0104!M13=SUM(FIRE0104!M14:M18),TRUE,"Error")</f>
        <v>1</v>
      </c>
      <c r="AL176" s="18" t="b">
        <f>IF(FIRE0104!N13=SUM(FIRE0104!N14:N18),TRUE,"Error")</f>
        <v>1</v>
      </c>
      <c r="AM176" s="18" t="b">
        <f>IF(FIRE0104!O13=SUM(FIRE0104!O14:O18),TRUE,"Error")</f>
        <v>1</v>
      </c>
      <c r="AN176" s="18" t="b">
        <f>IF(FIRE0104!P13=SUM(FIRE0104!P14:P18),TRUE,"Error")</f>
        <v>1</v>
      </c>
      <c r="AO176" s="18" t="b">
        <f>IF(FIRE0104!Q13=SUM(FIRE0104!Q14:Q18),TRUE,"Error")</f>
        <v>1</v>
      </c>
      <c r="AP176" s="18" t="b">
        <f>IF(FIRE0104!R13=SUM(FIRE0104!R14:R18),TRUE,"Error")</f>
        <v>1</v>
      </c>
      <c r="AQ176" s="18" t="b">
        <f>IF(FIRE0104!S13=SUM(FIRE0104!S14:S18),TRUE,"Error")</f>
        <v>1</v>
      </c>
      <c r="AR176" s="18" t="b">
        <f>IF(FIRE0104!T13=SUM(FIRE0104!T14:T18),TRUE,"Error")</f>
        <v>1</v>
      </c>
      <c r="AS176" s="18" t="b">
        <f>IF(FIRE0104!U13=SUM(FIRE0104!U14:U18),TRUE,"Error")</f>
        <v>1</v>
      </c>
      <c r="AT176" s="18" t="b">
        <f>IF(FIRE0104!V13=SUM(FIRE0104!V14:V18),TRUE,"Error")</f>
        <v>1</v>
      </c>
      <c r="AU176" s="18" t="b">
        <f>IF(FIRE0104!W13=SUM(FIRE0104!W14:W18),TRUE,"Error")</f>
        <v>1</v>
      </c>
    </row>
    <row r="177" spans="1:47" x14ac:dyDescent="0.2">
      <c r="A177" s="18" t="s">
        <v>98</v>
      </c>
      <c r="B177" s="18" t="s">
        <v>34</v>
      </c>
      <c r="D177" s="18" t="b">
        <f>IF(FIRE0104_working!E8=FIRE0104!D8,TRUE,"Error")</f>
        <v>1</v>
      </c>
      <c r="E177" s="18" t="b">
        <f>IF(FIRE0104_working!F8=FIRE0104!E8,TRUE,"Error")</f>
        <v>1</v>
      </c>
      <c r="F177" s="18" t="b">
        <f>IF(FIRE0104_working!G8=FIRE0104!F8,TRUE,"Error")</f>
        <v>1</v>
      </c>
      <c r="G177" s="18" t="b">
        <f>IF(FIRE0104_working!H8=FIRE0104!G8,TRUE,"Error")</f>
        <v>1</v>
      </c>
      <c r="H177" s="18" t="b">
        <f>IF(FIRE0104_working!I8=FIRE0104!H8,TRUE,"Error")</f>
        <v>1</v>
      </c>
      <c r="I177" s="18" t="b">
        <f>IF(FIRE0104_working!J8=FIRE0104!I8,TRUE,"Error")</f>
        <v>1</v>
      </c>
      <c r="J177" s="18" t="b">
        <f>IF(FIRE0104_working!K8=FIRE0104!J8,TRUE,"Error")</f>
        <v>1</v>
      </c>
      <c r="K177" s="18" t="b">
        <f>IF(FIRE0104_working!L8=FIRE0104!K8,TRUE,"Error")</f>
        <v>1</v>
      </c>
      <c r="L177" s="18" t="b">
        <f>IF(FIRE0104_working!M8=FIRE0104!L8,TRUE,"Error")</f>
        <v>1</v>
      </c>
      <c r="M177" s="18" t="b">
        <f>IF(FIRE0104_working!N8=FIRE0104!M8,TRUE,"Error")</f>
        <v>1</v>
      </c>
      <c r="N177" s="18" t="b">
        <f>IF(FIRE0104_working!O8=FIRE0104!N8,TRUE,"Error")</f>
        <v>1</v>
      </c>
      <c r="O177" s="18" t="b">
        <f>IF(FIRE0104_working!P8=FIRE0104!O8,TRUE,"Error")</f>
        <v>1</v>
      </c>
      <c r="P177" s="18" t="b">
        <f>IF(FIRE0104_working!Q8=FIRE0104!P8,TRUE,"Error")</f>
        <v>1</v>
      </c>
      <c r="Q177" s="18" t="b">
        <f>IF(FIRE0104_working!R8=FIRE0104!Q8,TRUE,"Error")</f>
        <v>1</v>
      </c>
      <c r="R177" s="18" t="b">
        <f>IF(FIRE0104_working!S8=FIRE0104!R8,TRUE,"Error")</f>
        <v>1</v>
      </c>
      <c r="S177" s="18" t="b">
        <f>IF(FIRE0104_working!T8=FIRE0104!S8,TRUE,"Error")</f>
        <v>1</v>
      </c>
      <c r="T177" s="18" t="b">
        <f>IF(FIRE0104_working!U8=FIRE0104!T8,TRUE,"Error")</f>
        <v>1</v>
      </c>
      <c r="U177" s="18" t="b">
        <f>IF(FIRE0104_working!V8=FIRE0104!U8,TRUE,"Error")</f>
        <v>1</v>
      </c>
      <c r="V177" s="18" t="b">
        <f>IF(FIRE0104_working!W8=FIRE0104!V8,TRUE,"Error")</f>
        <v>1</v>
      </c>
      <c r="W177" s="18" t="b">
        <f>IF(FIRE0104_working!X8=FIRE0104!W8,TRUE,"Error")</f>
        <v>1</v>
      </c>
      <c r="Y177" s="18" t="s">
        <v>102</v>
      </c>
      <c r="Z177" s="18" t="s">
        <v>104</v>
      </c>
      <c r="AA177" s="18" t="s">
        <v>97</v>
      </c>
      <c r="AD177" s="18" t="b">
        <f>IF(FIRE0104!F19=SUM(FIRE0104!F20:F21),TRUE,"Error")</f>
        <v>1</v>
      </c>
      <c r="AE177" s="18" t="b">
        <f>IF(FIRE0104!G19=SUM(FIRE0104!G20:G21),TRUE,"Error")</f>
        <v>1</v>
      </c>
      <c r="AF177" s="18" t="b">
        <f>IF(FIRE0104!H19=SUM(FIRE0104!H20:H21),TRUE,"Error")</f>
        <v>1</v>
      </c>
      <c r="AG177" s="18" t="b">
        <f>IF(FIRE0104!I19=SUM(FIRE0104!I20:I21),TRUE,"Error")</f>
        <v>1</v>
      </c>
      <c r="AH177" s="18" t="b">
        <f>IF(FIRE0104!J19=SUM(FIRE0104!J20:J21),TRUE,"Error")</f>
        <v>1</v>
      </c>
      <c r="AI177" s="18" t="b">
        <f>IF(FIRE0104!K19=SUM(FIRE0104!K20:K21),TRUE,"Error")</f>
        <v>1</v>
      </c>
      <c r="AJ177" s="18" t="b">
        <f>IF(FIRE0104!L19=SUM(FIRE0104!L20:L21),TRUE,"Error")</f>
        <v>1</v>
      </c>
      <c r="AK177" s="18" t="b">
        <f>IF(FIRE0104!M19=SUM(FIRE0104!M20:M21),TRUE,"Error")</f>
        <v>1</v>
      </c>
      <c r="AL177" s="18" t="b">
        <f>IF(FIRE0104!N19=SUM(FIRE0104!N20:N21),TRUE,"Error")</f>
        <v>1</v>
      </c>
      <c r="AM177" s="18" t="b">
        <f>IF(FIRE0104!O19=SUM(FIRE0104!O20:O21),TRUE,"Error")</f>
        <v>1</v>
      </c>
      <c r="AN177" s="18" t="b">
        <f>IF(FIRE0104!P19=SUM(FIRE0104!P20:P21),TRUE,"Error")</f>
        <v>1</v>
      </c>
      <c r="AO177" s="18" t="b">
        <f>IF(FIRE0104!Q19=SUM(FIRE0104!Q20:Q21),TRUE,"Error")</f>
        <v>1</v>
      </c>
      <c r="AP177" s="18" t="b">
        <f>IF(FIRE0104!R19=SUM(FIRE0104!R20:R21),TRUE,"Error")</f>
        <v>1</v>
      </c>
      <c r="AQ177" s="18" t="b">
        <f>IF(FIRE0104!S19=SUM(FIRE0104!S20:S21),TRUE,"Error")</f>
        <v>1</v>
      </c>
      <c r="AR177" s="18" t="b">
        <f>IF(FIRE0104!T19=SUM(FIRE0104!T20:T21),TRUE,"Error")</f>
        <v>1</v>
      </c>
      <c r="AS177" s="18" t="b">
        <f>IF(FIRE0104!U19=SUM(FIRE0104!U20:U21),TRUE,"Error")</f>
        <v>1</v>
      </c>
      <c r="AT177" s="18" t="b">
        <f>IF(FIRE0104!V19=SUM(FIRE0104!V20:V21),TRUE,"Error")</f>
        <v>1</v>
      </c>
      <c r="AU177" s="18" t="b">
        <f>IF(FIRE0104!W19=SUM(FIRE0104!W20:W21),TRUE,"Error")</f>
        <v>1</v>
      </c>
    </row>
    <row r="178" spans="1:47" x14ac:dyDescent="0.2">
      <c r="A178" s="18" t="s">
        <v>98</v>
      </c>
      <c r="B178" s="18" t="s">
        <v>99</v>
      </c>
      <c r="D178" s="18" t="b">
        <f>IF(FIRE0104_working!E9=FIRE0104!D9,TRUE,"Error")</f>
        <v>1</v>
      </c>
      <c r="E178" s="18" t="b">
        <f>IF(FIRE0104_working!F9=FIRE0104!E9,TRUE,"Error")</f>
        <v>1</v>
      </c>
      <c r="F178" s="18" t="b">
        <f>IF(FIRE0104_working!G9=FIRE0104!F9,TRUE,"Error")</f>
        <v>1</v>
      </c>
      <c r="G178" s="18" t="b">
        <f>IF(FIRE0104_working!H9=FIRE0104!G9,TRUE,"Error")</f>
        <v>1</v>
      </c>
      <c r="H178" s="18" t="b">
        <f>IF(FIRE0104_working!I9=FIRE0104!H9,TRUE,"Error")</f>
        <v>1</v>
      </c>
      <c r="I178" s="18" t="b">
        <f>IF(FIRE0104_working!J9=FIRE0104!I9,TRUE,"Error")</f>
        <v>1</v>
      </c>
      <c r="J178" s="18" t="b">
        <f>IF(FIRE0104_working!K9=FIRE0104!J9,TRUE,"Error")</f>
        <v>1</v>
      </c>
      <c r="K178" s="18" t="b">
        <f>IF(FIRE0104_working!L9=FIRE0104!K9,TRUE,"Error")</f>
        <v>1</v>
      </c>
      <c r="L178" s="18" t="b">
        <f>IF(FIRE0104_working!M9=FIRE0104!L9,TRUE,"Error")</f>
        <v>1</v>
      </c>
      <c r="M178" s="18" t="b">
        <f>IF(FIRE0104_working!N9=FIRE0104!M9,TRUE,"Error")</f>
        <v>1</v>
      </c>
      <c r="N178" s="18" t="b">
        <f>IF(FIRE0104_working!O9=FIRE0104!N9,TRUE,"Error")</f>
        <v>1</v>
      </c>
      <c r="O178" s="18" t="b">
        <f>IF(FIRE0104_working!P9=FIRE0104!O9,TRUE,"Error")</f>
        <v>1</v>
      </c>
      <c r="P178" s="18" t="b">
        <f>IF(FIRE0104_working!Q9=FIRE0104!P9,TRUE,"Error")</f>
        <v>1</v>
      </c>
      <c r="Q178" s="18" t="b">
        <f>IF(FIRE0104_working!R9=FIRE0104!Q9,TRUE,"Error")</f>
        <v>1</v>
      </c>
      <c r="R178" s="18" t="b">
        <f>IF(FIRE0104_working!S9=FIRE0104!R9,TRUE,"Error")</f>
        <v>1</v>
      </c>
      <c r="S178" s="18" t="b">
        <f>IF(FIRE0104_working!T9=FIRE0104!S9,TRUE,"Error")</f>
        <v>1</v>
      </c>
      <c r="T178" s="18" t="b">
        <f>IF(FIRE0104_working!U9=FIRE0104!T9,TRUE,"Error")</f>
        <v>1</v>
      </c>
      <c r="U178" s="18" t="b">
        <f>IF(FIRE0104_working!V9=FIRE0104!U9,TRUE,"Error")</f>
        <v>1</v>
      </c>
      <c r="V178" s="18" t="b">
        <f>IF(FIRE0104_working!W9=FIRE0104!V9,TRUE,"Error")</f>
        <v>1</v>
      </c>
      <c r="W178" s="18" t="b">
        <f>IF(FIRE0104_working!X9=FIRE0104!W9,TRUE,"Error")</f>
        <v>1</v>
      </c>
      <c r="Y178" s="18" t="s">
        <v>102</v>
      </c>
      <c r="Z178" s="18" t="s">
        <v>105</v>
      </c>
      <c r="AA178" s="18" t="s">
        <v>97</v>
      </c>
      <c r="AB178" s="18" t="b">
        <f>IF(FIRE0104!D22=SUM(FIRE0104!D23:D29),TRUE,"Error")</f>
        <v>1</v>
      </c>
      <c r="AC178" s="18" t="b">
        <f>IF(FIRE0104!E22=SUM(FIRE0104!E23:E29),TRUE,"Error")</f>
        <v>1</v>
      </c>
      <c r="AD178" s="18" t="b">
        <f>IF(FIRE0104!F22=SUM(FIRE0104!F23:F29),TRUE,"Error")</f>
        <v>1</v>
      </c>
      <c r="AE178" s="18" t="b">
        <f>IF(FIRE0104!G22=SUM(FIRE0104!G23:G29),TRUE,"Error")</f>
        <v>1</v>
      </c>
      <c r="AF178" s="18" t="b">
        <f>IF(FIRE0104!H22=SUM(FIRE0104!H23:H29),TRUE,"Error")</f>
        <v>1</v>
      </c>
      <c r="AG178" s="18" t="b">
        <f>IF(FIRE0104!I22=SUM(FIRE0104!I23:I29),TRUE,"Error")</f>
        <v>1</v>
      </c>
      <c r="AH178" s="18" t="b">
        <f>IF(FIRE0104!J22=SUM(FIRE0104!J23:J29),TRUE,"Error")</f>
        <v>1</v>
      </c>
      <c r="AI178" s="18" t="b">
        <f>IF(FIRE0104!K22=SUM(FIRE0104!K23:K29),TRUE,"Error")</f>
        <v>1</v>
      </c>
      <c r="AJ178" s="18" t="b">
        <f>IF(FIRE0104!L22=SUM(FIRE0104!L23:L29),TRUE,"Error")</f>
        <v>1</v>
      </c>
      <c r="AK178" s="18" t="b">
        <f>IF(FIRE0104!M22=SUM(FIRE0104!M23:M29),TRUE,"Error")</f>
        <v>1</v>
      </c>
      <c r="AL178" s="18" t="b">
        <f>IF(FIRE0104!N22=SUM(FIRE0104!N23:N29),TRUE,"Error")</f>
        <v>1</v>
      </c>
      <c r="AM178" s="18" t="b">
        <f>IF(FIRE0104!O22=SUM(FIRE0104!O23:O29),TRUE,"Error")</f>
        <v>1</v>
      </c>
      <c r="AN178" s="18" t="b">
        <f>IF(FIRE0104!P22=SUM(FIRE0104!P23:P29),TRUE,"Error")</f>
        <v>1</v>
      </c>
      <c r="AO178" s="18" t="b">
        <f>IF(FIRE0104!Q22=SUM(FIRE0104!Q23:Q29),TRUE,"Error")</f>
        <v>1</v>
      </c>
      <c r="AP178" s="18" t="b">
        <f>IF(FIRE0104!R22=SUM(FIRE0104!R23:R29),TRUE,"Error")</f>
        <v>1</v>
      </c>
      <c r="AQ178" s="18" t="b">
        <f>IF(FIRE0104!S22=SUM(FIRE0104!S23:S29),TRUE,"Error")</f>
        <v>1</v>
      </c>
      <c r="AR178" s="18" t="b">
        <f>IF(FIRE0104!T22=SUM(FIRE0104!T23:T29),TRUE,"Error")</f>
        <v>1</v>
      </c>
      <c r="AS178" s="18" t="b">
        <f>IF(FIRE0104!U22=SUM(FIRE0104!U23:U29),TRUE,"Error")</f>
        <v>1</v>
      </c>
      <c r="AT178" s="18" t="b">
        <f>IF(FIRE0104!V22=SUM(FIRE0104!V23:V29),TRUE,"Error")</f>
        <v>1</v>
      </c>
      <c r="AU178" s="18" t="b">
        <f>IF(FIRE0104!W22=SUM(FIRE0104!W23:W29),TRUE,"Error")</f>
        <v>1</v>
      </c>
    </row>
    <row r="179" spans="1:47" x14ac:dyDescent="0.2">
      <c r="A179" s="18" t="s">
        <v>98</v>
      </c>
      <c r="B179" s="18" t="s">
        <v>75</v>
      </c>
      <c r="D179" s="18" t="b">
        <f>IF(FIRE0104_working!E10=FIRE0104!D10,TRUE,"Error")</f>
        <v>1</v>
      </c>
      <c r="E179" s="18" t="b">
        <f>IF(FIRE0104_working!F10=FIRE0104!E10,TRUE,"Error")</f>
        <v>1</v>
      </c>
      <c r="F179" s="18" t="b">
        <f>IF(FIRE0104_working!G10=FIRE0104!F10,TRUE,"Error")</f>
        <v>1</v>
      </c>
      <c r="G179" s="18" t="b">
        <f>IF(FIRE0104_working!H10=FIRE0104!G10,TRUE,"Error")</f>
        <v>1</v>
      </c>
      <c r="H179" s="18" t="b">
        <f>IF(FIRE0104_working!I10=FIRE0104!H10,TRUE,"Error")</f>
        <v>1</v>
      </c>
      <c r="I179" s="18" t="b">
        <f>IF(FIRE0104_working!J10=FIRE0104!I10,TRUE,"Error")</f>
        <v>1</v>
      </c>
      <c r="J179" s="18" t="b">
        <f>IF(FIRE0104_working!K10=FIRE0104!J10,TRUE,"Error")</f>
        <v>1</v>
      </c>
      <c r="K179" s="18" t="b">
        <f>IF(FIRE0104_working!L10=FIRE0104!K10,TRUE,"Error")</f>
        <v>1</v>
      </c>
      <c r="L179" s="18" t="b">
        <f>IF(FIRE0104_working!M10=FIRE0104!L10,TRUE,"Error")</f>
        <v>1</v>
      </c>
      <c r="M179" s="18" t="b">
        <f>IF(FIRE0104_working!N10=FIRE0104!M10,TRUE,"Error")</f>
        <v>1</v>
      </c>
      <c r="N179" s="18" t="b">
        <f>IF(FIRE0104_working!O10=FIRE0104!N10,TRUE,"Error")</f>
        <v>1</v>
      </c>
      <c r="O179" s="18" t="b">
        <f>IF(FIRE0104_working!P10=FIRE0104!O10,TRUE,"Error")</f>
        <v>1</v>
      </c>
      <c r="P179" s="18" t="b">
        <f>IF(FIRE0104_working!Q10=FIRE0104!P10,TRUE,"Error")</f>
        <v>1</v>
      </c>
      <c r="Q179" s="18" t="b">
        <f>IF(FIRE0104_working!R10=FIRE0104!Q10,TRUE,"Error")</f>
        <v>1</v>
      </c>
      <c r="R179" s="18" t="b">
        <f>IF(FIRE0104_working!S10=FIRE0104!R10,TRUE,"Error")</f>
        <v>1</v>
      </c>
      <c r="S179" s="18" t="b">
        <f>IF(FIRE0104_working!T10=FIRE0104!S10,TRUE,"Error")</f>
        <v>1</v>
      </c>
      <c r="T179" s="18" t="b">
        <f>IF(FIRE0104_working!U10=FIRE0104!T10,TRUE,"Error")</f>
        <v>1</v>
      </c>
      <c r="U179" s="18" t="b">
        <f>IF(FIRE0104_working!V10=FIRE0104!U10,TRUE,"Error")</f>
        <v>1</v>
      </c>
      <c r="V179" s="18" t="b">
        <f>IF(FIRE0104_working!W10=FIRE0104!V10,TRUE,"Error")</f>
        <v>1</v>
      </c>
      <c r="W179" s="18" t="b">
        <f>IF(FIRE0104_working!X10=FIRE0104!W10,TRUE,"Error")</f>
        <v>1</v>
      </c>
      <c r="Y179" s="18" t="s">
        <v>102</v>
      </c>
      <c r="Z179" s="18" t="s">
        <v>106</v>
      </c>
      <c r="AA179" s="18" t="s">
        <v>97</v>
      </c>
      <c r="AB179" s="18" t="b">
        <f>IF(FIRE0104!D30=SUM(FIRE0104!D31:D37),TRUE,"Error")</f>
        <v>1</v>
      </c>
      <c r="AC179" s="18" t="b">
        <f>IF(FIRE0104!E30=SUM(FIRE0104!E31:E37),TRUE,"Error")</f>
        <v>1</v>
      </c>
      <c r="AD179" s="18" t="b">
        <f>IF(FIRE0104!F30=SUM(FIRE0104!F31:F37),TRUE,"Error")</f>
        <v>1</v>
      </c>
      <c r="AE179" s="18" t="b">
        <f>IF(FIRE0104!G30=SUM(FIRE0104!G31:G37),TRUE,"Error")</f>
        <v>1</v>
      </c>
      <c r="AF179" s="18" t="b">
        <f>IF(FIRE0104!H30=SUM(FIRE0104!H31:H37),TRUE,"Error")</f>
        <v>1</v>
      </c>
      <c r="AG179" s="18" t="b">
        <f>IF(FIRE0104!I30=SUM(FIRE0104!I31:I37),TRUE,"Error")</f>
        <v>1</v>
      </c>
      <c r="AH179" s="18" t="b">
        <f>IF(FIRE0104!J30=SUM(FIRE0104!J31:J37),TRUE,"Error")</f>
        <v>1</v>
      </c>
      <c r="AI179" s="18" t="b">
        <f>IF(FIRE0104!K30=SUM(FIRE0104!K31:K37),TRUE,"Error")</f>
        <v>1</v>
      </c>
      <c r="AJ179" s="18" t="b">
        <f>IF(FIRE0104!L30=SUM(FIRE0104!L31:L37),TRUE,"Error")</f>
        <v>1</v>
      </c>
      <c r="AK179" s="18" t="b">
        <f>IF(FIRE0104!M30=SUM(FIRE0104!M31:M37),TRUE,"Error")</f>
        <v>1</v>
      </c>
      <c r="AL179" s="18" t="b">
        <f>IF(FIRE0104!N30=SUM(FIRE0104!N31:N37),TRUE,"Error")</f>
        <v>1</v>
      </c>
      <c r="AM179" s="18" t="b">
        <f>IF(FIRE0104!O30=SUM(FIRE0104!O31:O37),TRUE,"Error")</f>
        <v>1</v>
      </c>
      <c r="AN179" s="18" t="b">
        <f>IF(FIRE0104!P30=SUM(FIRE0104!P31:P37),TRUE,"Error")</f>
        <v>1</v>
      </c>
      <c r="AO179" s="18" t="b">
        <f>IF(FIRE0104!Q30=SUM(FIRE0104!Q31:Q37),TRUE,"Error")</f>
        <v>1</v>
      </c>
      <c r="AP179" s="18" t="b">
        <f>IF(FIRE0104!R30=SUM(FIRE0104!R31:R37),TRUE,"Error")</f>
        <v>1</v>
      </c>
      <c r="AQ179" s="18" t="b">
        <f>IF(FIRE0104!S30=SUM(FIRE0104!S31:S37),TRUE,"Error")</f>
        <v>1</v>
      </c>
      <c r="AR179" s="18" t="b">
        <f>IF(FIRE0104!T30=SUM(FIRE0104!T31:T37),TRUE,"Error")</f>
        <v>1</v>
      </c>
      <c r="AS179" s="18" t="b">
        <f>IF(FIRE0104!U30=SUM(FIRE0104!U31:U37),TRUE,"Error")</f>
        <v>1</v>
      </c>
      <c r="AT179" s="18" t="b">
        <f>IF(FIRE0104!V30=SUM(FIRE0104!V31:V37),TRUE,"Error")</f>
        <v>1</v>
      </c>
      <c r="AU179" s="18" t="b">
        <f>IF(FIRE0104!W30=SUM(FIRE0104!W31:W37),TRUE,"Error")</f>
        <v>1</v>
      </c>
    </row>
    <row r="180" spans="1:47" x14ac:dyDescent="0.2">
      <c r="A180" s="18" t="s">
        <v>98</v>
      </c>
      <c r="B180" s="18" t="s">
        <v>64</v>
      </c>
      <c r="D180" s="18" t="b">
        <f>IF(FIRE0104_working!E11=FIRE0104!D11,TRUE,"Error")</f>
        <v>1</v>
      </c>
      <c r="E180" s="18" t="b">
        <f>IF(FIRE0104_working!F11=FIRE0104!E11,TRUE,"Error")</f>
        <v>1</v>
      </c>
      <c r="F180" s="18" t="b">
        <f>IF(FIRE0104_working!G11=FIRE0104!F11,TRUE,"Error")</f>
        <v>1</v>
      </c>
      <c r="G180" s="18" t="b">
        <f>IF(FIRE0104_working!H11=FIRE0104!G11,TRUE,"Error")</f>
        <v>1</v>
      </c>
      <c r="H180" s="18" t="b">
        <f>IF(FIRE0104_working!I11=FIRE0104!H11,TRUE,"Error")</f>
        <v>1</v>
      </c>
      <c r="I180" s="18" t="b">
        <f>IF(FIRE0104_working!J11=FIRE0104!I11,TRUE,"Error")</f>
        <v>1</v>
      </c>
      <c r="J180" s="18" t="b">
        <f>IF(FIRE0104_working!K11=FIRE0104!J11,TRUE,"Error")</f>
        <v>1</v>
      </c>
      <c r="K180" s="18" t="b">
        <f>IF(FIRE0104_working!L11=FIRE0104!K11,TRUE,"Error")</f>
        <v>1</v>
      </c>
      <c r="L180" s="18" t="b">
        <f>IF(FIRE0104_working!M11=FIRE0104!L11,TRUE,"Error")</f>
        <v>1</v>
      </c>
      <c r="M180" s="18" t="b">
        <f>IF(FIRE0104_working!N11=FIRE0104!M11,TRUE,"Error")</f>
        <v>1</v>
      </c>
      <c r="N180" s="18" t="b">
        <f>IF(FIRE0104_working!O11=FIRE0104!N11,TRUE,"Error")</f>
        <v>1</v>
      </c>
      <c r="O180" s="18" t="b">
        <f>IF(FIRE0104_working!P11=FIRE0104!O11,TRUE,"Error")</f>
        <v>1</v>
      </c>
      <c r="P180" s="18" t="b">
        <f>IF(FIRE0104_working!Q11=FIRE0104!P11,TRUE,"Error")</f>
        <v>1</v>
      </c>
      <c r="Q180" s="18" t="b">
        <f>IF(FIRE0104_working!R11=FIRE0104!Q11,TRUE,"Error")</f>
        <v>1</v>
      </c>
      <c r="R180" s="18" t="b">
        <f>IF(FIRE0104_working!S11=FIRE0104!R11,TRUE,"Error")</f>
        <v>1</v>
      </c>
      <c r="S180" s="18" t="b">
        <f>IF(FIRE0104_working!T11=FIRE0104!S11,TRUE,"Error")</f>
        <v>1</v>
      </c>
      <c r="T180" s="18" t="b">
        <f>IF(FIRE0104_working!U11=FIRE0104!T11,TRUE,"Error")</f>
        <v>1</v>
      </c>
      <c r="U180" s="18" t="b">
        <f>IF(FIRE0104_working!V11=FIRE0104!U11,TRUE,"Error")</f>
        <v>1</v>
      </c>
      <c r="V180" s="18" t="b">
        <f>IF(FIRE0104_working!W11=FIRE0104!V11,TRUE,"Error")</f>
        <v>1</v>
      </c>
      <c r="W180" s="18" t="b">
        <f>IF(FIRE0104_working!X11=FIRE0104!W11,TRUE,"Error")</f>
        <v>1</v>
      </c>
      <c r="Y180" s="18" t="s">
        <v>102</v>
      </c>
      <c r="Z180" s="18" t="s">
        <v>107</v>
      </c>
      <c r="AA180" s="18" t="s">
        <v>97</v>
      </c>
      <c r="AB180" s="18" t="b">
        <f>IF(FIRE0104!D38=SUM(FIRE0104!D39:D45),TRUE,"Error")</f>
        <v>1</v>
      </c>
      <c r="AC180" s="18" t="b">
        <f>IF(FIRE0104!E38=SUM(FIRE0104!E39:E45),TRUE,"Error")</f>
        <v>1</v>
      </c>
      <c r="AD180" s="18" t="b">
        <f>IF(FIRE0104!F38=SUM(FIRE0104!F39:F45),TRUE,"Error")</f>
        <v>1</v>
      </c>
      <c r="AE180" s="18" t="b">
        <f>IF(FIRE0104!G38=SUM(FIRE0104!G39:G45),TRUE,"Error")</f>
        <v>1</v>
      </c>
      <c r="AF180" s="18" t="b">
        <f>IF(FIRE0104!H38=SUM(FIRE0104!H39:H45),TRUE,"Error")</f>
        <v>1</v>
      </c>
      <c r="AG180" s="18" t="b">
        <f>IF(FIRE0104!I38=SUM(FIRE0104!I39:I45),TRUE,"Error")</f>
        <v>1</v>
      </c>
      <c r="AH180" s="18" t="b">
        <f>IF(FIRE0104!J38=SUM(FIRE0104!J39:J45),TRUE,"Error")</f>
        <v>1</v>
      </c>
      <c r="AI180" s="18" t="b">
        <f>IF(FIRE0104!K38=SUM(FIRE0104!K39:K45),TRUE,"Error")</f>
        <v>1</v>
      </c>
      <c r="AJ180" s="18" t="b">
        <f>IF(FIRE0104!L38=SUM(FIRE0104!L39:L45),TRUE,"Error")</f>
        <v>1</v>
      </c>
      <c r="AK180" s="18" t="b">
        <f>IF(FIRE0104!M38=SUM(FIRE0104!M39:M45),TRUE,"Error")</f>
        <v>1</v>
      </c>
      <c r="AL180" s="18" t="b">
        <f>IF(FIRE0104!N38=SUM(FIRE0104!N39:N45),TRUE,"Error")</f>
        <v>1</v>
      </c>
      <c r="AM180" s="18" t="b">
        <f>IF(FIRE0104!O38=SUM(FIRE0104!O39:O45),TRUE,"Error")</f>
        <v>1</v>
      </c>
      <c r="AN180" s="18" t="b">
        <f>IF(FIRE0104!P38=SUM(FIRE0104!P39:P45),TRUE,"Error")</f>
        <v>1</v>
      </c>
      <c r="AO180" s="18" t="b">
        <f>IF(FIRE0104!Q38=SUM(FIRE0104!Q39:Q45),TRUE,"Error")</f>
        <v>1</v>
      </c>
      <c r="AP180" s="18" t="b">
        <f>IF(FIRE0104!R38=SUM(FIRE0104!R39:R45),TRUE,"Error")</f>
        <v>1</v>
      </c>
      <c r="AQ180" s="18" t="b">
        <f>IF(FIRE0104!S38=SUM(FIRE0104!S39:S45),TRUE,"Error")</f>
        <v>1</v>
      </c>
      <c r="AR180" s="18" t="b">
        <f>IF(FIRE0104!T38=SUM(FIRE0104!T39:T45),TRUE,"Error")</f>
        <v>1</v>
      </c>
      <c r="AS180" s="18" t="b">
        <f>IF(FIRE0104!U38=SUM(FIRE0104!U39:U45),TRUE,"Error")</f>
        <v>1</v>
      </c>
      <c r="AT180" s="18" t="b">
        <f>IF(FIRE0104!V38=SUM(FIRE0104!V39:V45),TRUE,"Error")</f>
        <v>1</v>
      </c>
      <c r="AU180" s="18" t="b">
        <f>IF(FIRE0104!W38=SUM(FIRE0104!W39:W45),TRUE,"Error")</f>
        <v>1</v>
      </c>
    </row>
    <row r="181" spans="1:47" x14ac:dyDescent="0.2">
      <c r="A181" s="18" t="s">
        <v>98</v>
      </c>
      <c r="B181" s="18" t="s">
        <v>101</v>
      </c>
      <c r="D181" s="18" t="b">
        <f>IF(FIRE0104_working!E12=FIRE0104!D12,TRUE,"Error")</f>
        <v>1</v>
      </c>
      <c r="E181" s="18" t="b">
        <f>IF(FIRE0104_working!F12=FIRE0104!E12,TRUE,"Error")</f>
        <v>1</v>
      </c>
      <c r="F181" s="18" t="b">
        <f>IF(FIRE0104_working!G12=FIRE0104!F12,TRUE,"Error")</f>
        <v>1</v>
      </c>
      <c r="G181" s="18" t="b">
        <f>IF(FIRE0104_working!H12=FIRE0104!G12,TRUE,"Error")</f>
        <v>1</v>
      </c>
      <c r="H181" s="18" t="b">
        <f>IF(FIRE0104_working!I12=FIRE0104!H12,TRUE,"Error")</f>
        <v>1</v>
      </c>
      <c r="I181" s="18" t="b">
        <f>IF(FIRE0104_working!J12=FIRE0104!I12,TRUE,"Error")</f>
        <v>1</v>
      </c>
      <c r="J181" s="18" t="b">
        <f>IF(FIRE0104_working!K12=FIRE0104!J12,TRUE,"Error")</f>
        <v>1</v>
      </c>
      <c r="K181" s="18" t="b">
        <f>IF(FIRE0104_working!L12=FIRE0104!K12,TRUE,"Error")</f>
        <v>1</v>
      </c>
      <c r="L181" s="18" t="b">
        <f>IF(FIRE0104_working!M12=FIRE0104!L12,TRUE,"Error")</f>
        <v>1</v>
      </c>
      <c r="M181" s="18" t="b">
        <f>IF(FIRE0104_working!N12=FIRE0104!M12,TRUE,"Error")</f>
        <v>1</v>
      </c>
      <c r="N181" s="18" t="b">
        <f>IF(FIRE0104_working!O12=FIRE0104!N12,TRUE,"Error")</f>
        <v>1</v>
      </c>
      <c r="O181" s="18" t="b">
        <f>IF(FIRE0104_working!P12=FIRE0104!O12,TRUE,"Error")</f>
        <v>1</v>
      </c>
      <c r="P181" s="18" t="b">
        <f>IF(FIRE0104_working!Q12=FIRE0104!P12,TRUE,"Error")</f>
        <v>1</v>
      </c>
      <c r="Q181" s="18" t="b">
        <f>IF(FIRE0104_working!R12=FIRE0104!Q12,TRUE,"Error")</f>
        <v>1</v>
      </c>
      <c r="R181" s="18" t="b">
        <f>IF(FIRE0104_working!S12=FIRE0104!R12,TRUE,"Error")</f>
        <v>1</v>
      </c>
      <c r="S181" s="18" t="b">
        <f>IF(FIRE0104_working!T12=FIRE0104!S12,TRUE,"Error")</f>
        <v>1</v>
      </c>
      <c r="T181" s="18" t="b">
        <f>IF(FIRE0104_working!U12=FIRE0104!T12,TRUE,"Error")</f>
        <v>1</v>
      </c>
      <c r="U181" s="18" t="b">
        <f>IF(FIRE0104_working!V12=FIRE0104!U12,TRUE,"Error")</f>
        <v>1</v>
      </c>
      <c r="V181" s="18" t="b">
        <f>IF(FIRE0104_working!W12=FIRE0104!V12,TRUE,"Error")</f>
        <v>1</v>
      </c>
      <c r="W181" s="18" t="b">
        <f>IF(FIRE0104_working!X12=FIRE0104!W12,TRUE,"Error")</f>
        <v>1</v>
      </c>
      <c r="Y181" s="18" t="s">
        <v>102</v>
      </c>
      <c r="Z181" s="18" t="s">
        <v>108</v>
      </c>
      <c r="AA181" s="18" t="s">
        <v>97</v>
      </c>
      <c r="AB181" s="18" t="b">
        <f>IF(FIRE0104!D46=SUM(FIRE0104!D47:D53),TRUE,"Error")</f>
        <v>1</v>
      </c>
      <c r="AC181" s="18" t="b">
        <f>IF(FIRE0104!E46=SUM(FIRE0104!E47:E53),TRUE,"Error")</f>
        <v>1</v>
      </c>
      <c r="AD181" s="18" t="b">
        <f>IF(FIRE0104!F46=SUM(FIRE0104!F47:F53),TRUE,"Error")</f>
        <v>1</v>
      </c>
      <c r="AE181" s="18" t="b">
        <f>IF(FIRE0104!G46=SUM(FIRE0104!G47:G53),TRUE,"Error")</f>
        <v>1</v>
      </c>
      <c r="AF181" s="18" t="b">
        <f>IF(FIRE0104!H46=SUM(FIRE0104!H47:H53),TRUE,"Error")</f>
        <v>1</v>
      </c>
      <c r="AG181" s="18" t="b">
        <f>IF(FIRE0104!I46=SUM(FIRE0104!I47:I53),TRUE,"Error")</f>
        <v>1</v>
      </c>
      <c r="AH181" s="18" t="b">
        <f>IF(FIRE0104!J46=SUM(FIRE0104!J47:J53),TRUE,"Error")</f>
        <v>1</v>
      </c>
      <c r="AI181" s="18" t="b">
        <f>IF(FIRE0104!K46=SUM(FIRE0104!K47:K53),TRUE,"Error")</f>
        <v>1</v>
      </c>
      <c r="AJ181" s="18" t="b">
        <f>IF(FIRE0104!L46=SUM(FIRE0104!L47:L53),TRUE,"Error")</f>
        <v>1</v>
      </c>
      <c r="AK181" s="18" t="b">
        <f>IF(FIRE0104!M46=SUM(FIRE0104!M47:M53),TRUE,"Error")</f>
        <v>1</v>
      </c>
      <c r="AL181" s="18" t="b">
        <f>IF(FIRE0104!N46=SUM(FIRE0104!N47:N53),TRUE,"Error")</f>
        <v>1</v>
      </c>
      <c r="AM181" s="18" t="b">
        <f>IF(FIRE0104!O46=SUM(FIRE0104!O47:O53),TRUE,"Error")</f>
        <v>1</v>
      </c>
      <c r="AN181" s="18" t="b">
        <f>IF(FIRE0104!P46=SUM(FIRE0104!P47:P53),TRUE,"Error")</f>
        <v>1</v>
      </c>
      <c r="AO181" s="18" t="b">
        <f>IF(FIRE0104!Q46=SUM(FIRE0104!Q47:Q53),TRUE,"Error")</f>
        <v>1</v>
      </c>
      <c r="AP181" s="18" t="b">
        <f>IF(FIRE0104!R46=SUM(FIRE0104!R47:R53),TRUE,"Error")</f>
        <v>1</v>
      </c>
      <c r="AQ181" s="18" t="b">
        <f>IF(FIRE0104!S46=SUM(FIRE0104!S47:S53),TRUE,"Error")</f>
        <v>1</v>
      </c>
      <c r="AR181" s="18" t="b">
        <f>IF(FIRE0104!T46=SUM(FIRE0104!T47:T53),TRUE,"Error")</f>
        <v>1</v>
      </c>
      <c r="AS181" s="18" t="b">
        <f>IF(FIRE0104!U46=SUM(FIRE0104!U47:U53),TRUE,"Error")</f>
        <v>1</v>
      </c>
      <c r="AT181" s="18" t="b">
        <f>IF(FIRE0104!V46=SUM(FIRE0104!V47:V53),TRUE,"Error")</f>
        <v>1</v>
      </c>
      <c r="AU181" s="18" t="b">
        <f>IF(FIRE0104!W46=SUM(FIRE0104!W47:W53),TRUE,"Error")</f>
        <v>1</v>
      </c>
    </row>
    <row r="182" spans="1:47" x14ac:dyDescent="0.2">
      <c r="A182" s="18" t="s">
        <v>36</v>
      </c>
      <c r="B182" s="18" t="s">
        <v>97</v>
      </c>
      <c r="C182" s="18" t="s">
        <v>97</v>
      </c>
      <c r="D182" s="18" t="b">
        <f>IF(FIRE0104_working!E13=FIRE0104!D13,TRUE,"Error")</f>
        <v>1</v>
      </c>
      <c r="E182" s="18" t="b">
        <f>IF(FIRE0104_working!F13=FIRE0104!E13,TRUE,"Error")</f>
        <v>1</v>
      </c>
      <c r="F182" s="18" t="b">
        <f>IF(FIRE0104_working!G13=FIRE0104!F13,TRUE,"Error")</f>
        <v>1</v>
      </c>
      <c r="G182" s="18" t="b">
        <f>IF(FIRE0104_working!H13=FIRE0104!G13,TRUE,"Error")</f>
        <v>1</v>
      </c>
      <c r="H182" s="18" t="b">
        <f>IF(FIRE0104_working!I13=FIRE0104!H13,TRUE,"Error")</f>
        <v>1</v>
      </c>
      <c r="I182" s="18" t="b">
        <f>IF(FIRE0104_working!J13=FIRE0104!I13,TRUE,"Error")</f>
        <v>1</v>
      </c>
      <c r="J182" s="18" t="b">
        <f>IF(FIRE0104_working!K13=FIRE0104!J13,TRUE,"Error")</f>
        <v>1</v>
      </c>
      <c r="K182" s="18" t="b">
        <f>IF(FIRE0104_working!L13=FIRE0104!K13,TRUE,"Error")</f>
        <v>1</v>
      </c>
      <c r="L182" s="18" t="b">
        <f>IF(FIRE0104_working!M13=FIRE0104!L13,TRUE,"Error")</f>
        <v>1</v>
      </c>
      <c r="M182" s="18" t="b">
        <f>IF(FIRE0104_working!N13=FIRE0104!M13,TRUE,"Error")</f>
        <v>1</v>
      </c>
      <c r="N182" s="18" t="b">
        <f>IF(FIRE0104_working!O13=FIRE0104!N13,TRUE,"Error")</f>
        <v>1</v>
      </c>
      <c r="O182" s="18" t="b">
        <f>IF(FIRE0104_working!P13=FIRE0104!O13,TRUE,"Error")</f>
        <v>1</v>
      </c>
      <c r="P182" s="18" t="b">
        <f>IF(FIRE0104_working!Q13=FIRE0104!P13,TRUE,"Error")</f>
        <v>1</v>
      </c>
      <c r="Q182" s="18" t="b">
        <f>IF(FIRE0104_working!R13=FIRE0104!Q13,TRUE,"Error")</f>
        <v>1</v>
      </c>
      <c r="R182" s="18" t="b">
        <f>IF(FIRE0104_working!S13=FIRE0104!R13,TRUE,"Error")</f>
        <v>1</v>
      </c>
      <c r="S182" s="18" t="b">
        <f>IF(FIRE0104_working!T13=FIRE0104!S13,TRUE,"Error")</f>
        <v>1</v>
      </c>
      <c r="T182" s="18" t="b">
        <f>IF(FIRE0104_working!U13=FIRE0104!T13,TRUE,"Error")</f>
        <v>1</v>
      </c>
      <c r="U182" s="18" t="b">
        <f>IF(FIRE0104_working!V13=FIRE0104!U13,TRUE,"Error")</f>
        <v>1</v>
      </c>
      <c r="V182" s="18" t="b">
        <f>IF(FIRE0104_working!W13=FIRE0104!V13,TRUE,"Error")</f>
        <v>1</v>
      </c>
      <c r="W182" s="18" t="b">
        <f>IF(FIRE0104_working!X13=FIRE0104!W13,TRUE,"Error")</f>
        <v>1</v>
      </c>
      <c r="Y182" s="18" t="s">
        <v>102</v>
      </c>
      <c r="Z182" s="18" t="s">
        <v>109</v>
      </c>
      <c r="AA182" s="18" t="s">
        <v>97</v>
      </c>
      <c r="AB182" s="18" t="b">
        <f>IF(FIRE0104!D54=SUM(FIRE0104!D55:D61),TRUE,"Error")</f>
        <v>1</v>
      </c>
      <c r="AC182" s="18" t="b">
        <f>IF(FIRE0104!E54=SUM(FIRE0104!E55:E61),TRUE,"Error")</f>
        <v>1</v>
      </c>
      <c r="AD182" s="18" t="b">
        <f>IF(FIRE0104!F54=SUM(FIRE0104!F55:F61),TRUE,"Error")</f>
        <v>1</v>
      </c>
      <c r="AE182" s="18" t="b">
        <f>IF(FIRE0104!G54=SUM(FIRE0104!G55:G61),TRUE,"Error")</f>
        <v>1</v>
      </c>
      <c r="AF182" s="18" t="b">
        <f>IF(FIRE0104!H54=SUM(FIRE0104!H55:H61),TRUE,"Error")</f>
        <v>1</v>
      </c>
      <c r="AG182" s="18" t="b">
        <f>IF(FIRE0104!I54=SUM(FIRE0104!I55:I61),TRUE,"Error")</f>
        <v>1</v>
      </c>
      <c r="AH182" s="18" t="b">
        <f>IF(FIRE0104!J54=SUM(FIRE0104!J55:J61),TRUE,"Error")</f>
        <v>1</v>
      </c>
      <c r="AI182" s="18" t="b">
        <f>IF(FIRE0104!K54=SUM(FIRE0104!K55:K61),TRUE,"Error")</f>
        <v>1</v>
      </c>
      <c r="AJ182" s="18" t="b">
        <f>IF(FIRE0104!L54=SUM(FIRE0104!L55:L61),TRUE,"Error")</f>
        <v>1</v>
      </c>
      <c r="AK182" s="18" t="b">
        <f>IF(FIRE0104!M54=SUM(FIRE0104!M55:M61),TRUE,"Error")</f>
        <v>1</v>
      </c>
      <c r="AL182" s="18" t="b">
        <f>IF(FIRE0104!N54=SUM(FIRE0104!N55:N61),TRUE,"Error")</f>
        <v>1</v>
      </c>
      <c r="AM182" s="18" t="b">
        <f>IF(FIRE0104!O54=SUM(FIRE0104!O55:O61),TRUE,"Error")</f>
        <v>1</v>
      </c>
      <c r="AN182" s="18" t="b">
        <f>IF(FIRE0104!P54=SUM(FIRE0104!P55:P61),TRUE,"Error")</f>
        <v>1</v>
      </c>
      <c r="AO182" s="18" t="b">
        <f>IF(FIRE0104!Q54=SUM(FIRE0104!Q55:Q61),TRUE,"Error")</f>
        <v>1</v>
      </c>
      <c r="AP182" s="18" t="b">
        <f>IF(FIRE0104!R54=SUM(FIRE0104!R55:R61),TRUE,"Error")</f>
        <v>1</v>
      </c>
      <c r="AQ182" s="18" t="b">
        <f>IF(FIRE0104!S54=SUM(FIRE0104!S55:S61),TRUE,"Error")</f>
        <v>1</v>
      </c>
      <c r="AR182" s="18" t="b">
        <f>IF(FIRE0104!T54=SUM(FIRE0104!T55:T61),TRUE,"Error")</f>
        <v>1</v>
      </c>
      <c r="AS182" s="18" t="b">
        <f>IF(FIRE0104!U54=SUM(FIRE0104!U55:U61),TRUE,"Error")</f>
        <v>1</v>
      </c>
      <c r="AT182" s="18" t="b">
        <f>IF(FIRE0104!V54=SUM(FIRE0104!V55:V61),TRUE,"Error")</f>
        <v>1</v>
      </c>
      <c r="AU182" s="18" t="b">
        <f>IF(FIRE0104!W54=SUM(FIRE0104!W55:W61),TRUE,"Error")</f>
        <v>1</v>
      </c>
    </row>
    <row r="183" spans="1:47" x14ac:dyDescent="0.2">
      <c r="A183" s="18" t="s">
        <v>102</v>
      </c>
      <c r="B183" s="18" t="s">
        <v>103</v>
      </c>
      <c r="C183" s="18" t="s">
        <v>35</v>
      </c>
      <c r="D183" s="18" t="b">
        <f>IF(FIRE0104_working!E14=FIRE0104!D14,TRUE,"Error")</f>
        <v>1</v>
      </c>
      <c r="E183" s="18" t="b">
        <f>IF(FIRE0104_working!F14=FIRE0104!E14,TRUE,"Error")</f>
        <v>1</v>
      </c>
      <c r="F183" s="18" t="b">
        <f>IF(FIRE0104_working!G14=FIRE0104!F14,TRUE,"Error")</f>
        <v>1</v>
      </c>
      <c r="G183" s="18" t="b">
        <f>IF(FIRE0104_working!H14=FIRE0104!G14,TRUE,"Error")</f>
        <v>1</v>
      </c>
      <c r="H183" s="18" t="b">
        <f>IF(FIRE0104_working!I14=FIRE0104!H14,TRUE,"Error")</f>
        <v>1</v>
      </c>
      <c r="I183" s="18" t="b">
        <f>IF(FIRE0104_working!J14=FIRE0104!I14,TRUE,"Error")</f>
        <v>1</v>
      </c>
      <c r="J183" s="18" t="b">
        <f>IF(FIRE0104_working!K14=FIRE0104!J14,TRUE,"Error")</f>
        <v>1</v>
      </c>
      <c r="K183" s="18" t="b">
        <f>IF(FIRE0104_working!L14=FIRE0104!K14,TRUE,"Error")</f>
        <v>1</v>
      </c>
      <c r="L183" s="18" t="b">
        <f>IF(FIRE0104_working!M14=FIRE0104!L14,TRUE,"Error")</f>
        <v>1</v>
      </c>
      <c r="M183" s="18" t="b">
        <f>IF(FIRE0104_working!N14=FIRE0104!M14,TRUE,"Error")</f>
        <v>1</v>
      </c>
      <c r="N183" s="18" t="b">
        <f>IF(FIRE0104_working!O14=FIRE0104!N14,TRUE,"Error")</f>
        <v>1</v>
      </c>
      <c r="O183" s="18" t="b">
        <f>IF(FIRE0104_working!P14=FIRE0104!O14,TRUE,"Error")</f>
        <v>1</v>
      </c>
      <c r="P183" s="18" t="b">
        <f>IF(FIRE0104_working!Q14=FIRE0104!P14,TRUE,"Error")</f>
        <v>1</v>
      </c>
      <c r="Q183" s="18" t="b">
        <f>IF(FIRE0104_working!R14=FIRE0104!Q14,TRUE,"Error")</f>
        <v>1</v>
      </c>
      <c r="R183" s="18" t="b">
        <f>IF(FIRE0104_working!S14=FIRE0104!R14,TRUE,"Error")</f>
        <v>1</v>
      </c>
      <c r="S183" s="18" t="b">
        <f>IF(FIRE0104_working!T14=FIRE0104!S14,TRUE,"Error")</f>
        <v>1</v>
      </c>
      <c r="T183" s="18" t="b">
        <f>IF(FIRE0104_working!U14=FIRE0104!T14,TRUE,"Error")</f>
        <v>1</v>
      </c>
      <c r="U183" s="18" t="b">
        <f>IF(FIRE0104_working!V14=FIRE0104!U14,TRUE,"Error")</f>
        <v>1</v>
      </c>
      <c r="V183" s="18" t="b">
        <f>IF(FIRE0104_working!W14=FIRE0104!V14,TRUE,"Error")</f>
        <v>1</v>
      </c>
      <c r="W183" s="18" t="b">
        <f>IF(FIRE0104_working!X14=FIRE0104!W14,TRUE,"Error")</f>
        <v>1</v>
      </c>
      <c r="Y183" s="18" t="s">
        <v>102</v>
      </c>
      <c r="Z183" s="18" t="s">
        <v>110</v>
      </c>
      <c r="AA183" s="18" t="s">
        <v>97</v>
      </c>
      <c r="AB183" s="18" t="b">
        <f>IF(FIRE0104!D62=SUM(FIRE0104!D63:D68),TRUE,"Error")</f>
        <v>1</v>
      </c>
      <c r="AC183" s="18" t="b">
        <f>IF(FIRE0104!E62=SUM(FIRE0104!E63:E68),TRUE,"Error")</f>
        <v>1</v>
      </c>
      <c r="AD183" s="18" t="b">
        <f>IF(FIRE0104!F62=SUM(FIRE0104!F63:F68),TRUE,"Error")</f>
        <v>1</v>
      </c>
      <c r="AE183" s="18" t="b">
        <f>IF(FIRE0104!G62=SUM(FIRE0104!G63:G68),TRUE,"Error")</f>
        <v>1</v>
      </c>
      <c r="AF183" s="18" t="b">
        <f>IF(FIRE0104!H62=SUM(FIRE0104!H63:H68),TRUE,"Error")</f>
        <v>1</v>
      </c>
      <c r="AG183" s="18" t="b">
        <f>IF(FIRE0104!I62=SUM(FIRE0104!I63:I68),TRUE,"Error")</f>
        <v>1</v>
      </c>
      <c r="AH183" s="18" t="b">
        <f>IF(FIRE0104!J62=SUM(FIRE0104!J63:J68),TRUE,"Error")</f>
        <v>1</v>
      </c>
      <c r="AI183" s="18" t="b">
        <f>IF(FIRE0104!K62=SUM(FIRE0104!K63:K68),TRUE,"Error")</f>
        <v>1</v>
      </c>
      <c r="AJ183" s="18" t="b">
        <f>IF(FIRE0104!L62=SUM(FIRE0104!L63:L68),TRUE,"Error")</f>
        <v>1</v>
      </c>
      <c r="AK183" s="18" t="b">
        <f>IF(FIRE0104!M62=SUM(FIRE0104!M63:M68),TRUE,"Error")</f>
        <v>1</v>
      </c>
      <c r="AL183" s="18" t="b">
        <f>IF(FIRE0104!N62=SUM(FIRE0104!N63:N68),TRUE,"Error")</f>
        <v>1</v>
      </c>
      <c r="AM183" s="18" t="b">
        <f>IF(FIRE0104!O62=SUM(FIRE0104!O63:O68),TRUE,"Error")</f>
        <v>1</v>
      </c>
      <c r="AN183" s="18" t="b">
        <f>IF(FIRE0104!P62=SUM(FIRE0104!P63:P68),TRUE,"Error")</f>
        <v>1</v>
      </c>
      <c r="AO183" s="18" t="b">
        <f>IF(FIRE0104!Q62=SUM(FIRE0104!Q63:Q68),TRUE,"Error")</f>
        <v>1</v>
      </c>
      <c r="AP183" s="18" t="b">
        <f>IF(FIRE0104!R62=SUM(FIRE0104!R63:R68),TRUE,"Error")</f>
        <v>1</v>
      </c>
      <c r="AQ183" s="18" t="b">
        <f>IF(FIRE0104!S62=SUM(FIRE0104!S63:S68),TRUE,"Error")</f>
        <v>1</v>
      </c>
      <c r="AR183" s="18" t="b">
        <f>IF(FIRE0104!T62=SUM(FIRE0104!T63:T68),TRUE,"Error")</f>
        <v>1</v>
      </c>
      <c r="AS183" s="18" t="b">
        <f>IF(FIRE0104!U62=SUM(FIRE0104!U63:U68),TRUE,"Error")</f>
        <v>1</v>
      </c>
      <c r="AT183" s="18" t="b">
        <f>IF(FIRE0104!V62=SUM(FIRE0104!V63:V68),TRUE,"Error")</f>
        <v>1</v>
      </c>
      <c r="AU183" s="18" t="b">
        <f>IF(FIRE0104!W62=SUM(FIRE0104!W63:W68),TRUE,"Error")</f>
        <v>1</v>
      </c>
    </row>
    <row r="184" spans="1:47" x14ac:dyDescent="0.2">
      <c r="A184" s="18" t="s">
        <v>102</v>
      </c>
      <c r="B184" s="18" t="s">
        <v>103</v>
      </c>
      <c r="C184" s="18" t="s">
        <v>37</v>
      </c>
      <c r="D184" s="18" t="b">
        <f>IF(FIRE0104_working!E15=FIRE0104!D15,TRUE,"Error")</f>
        <v>1</v>
      </c>
      <c r="E184" s="18" t="b">
        <f>IF(FIRE0104_working!F15=FIRE0104!E15,TRUE,"Error")</f>
        <v>1</v>
      </c>
      <c r="F184" s="18" t="b">
        <f>IF(FIRE0104_working!G15=FIRE0104!F15,TRUE,"Error")</f>
        <v>1</v>
      </c>
      <c r="G184" s="18" t="b">
        <f>IF(FIRE0104_working!H15=FIRE0104!G15,TRUE,"Error")</f>
        <v>1</v>
      </c>
      <c r="H184" s="18" t="b">
        <f>IF(FIRE0104_working!I15=FIRE0104!H15,TRUE,"Error")</f>
        <v>1</v>
      </c>
      <c r="I184" s="18" t="b">
        <f>IF(FIRE0104_working!J15=FIRE0104!I15,TRUE,"Error")</f>
        <v>1</v>
      </c>
      <c r="J184" s="18" t="b">
        <f>IF(FIRE0104_working!K15=FIRE0104!J15,TRUE,"Error")</f>
        <v>1</v>
      </c>
      <c r="K184" s="18" t="b">
        <f>IF(FIRE0104_working!L15=FIRE0104!K15,TRUE,"Error")</f>
        <v>1</v>
      </c>
      <c r="L184" s="18" t="b">
        <f>IF(FIRE0104_working!M15=FIRE0104!L15,TRUE,"Error")</f>
        <v>1</v>
      </c>
      <c r="M184" s="18" t="b">
        <f>IF(FIRE0104_working!N15=FIRE0104!M15,TRUE,"Error")</f>
        <v>1</v>
      </c>
      <c r="N184" s="18" t="b">
        <f>IF(FIRE0104_working!O15=FIRE0104!N15,TRUE,"Error")</f>
        <v>1</v>
      </c>
      <c r="O184" s="18" t="b">
        <f>IF(FIRE0104_working!P15=FIRE0104!O15,TRUE,"Error")</f>
        <v>1</v>
      </c>
      <c r="P184" s="18" t="b">
        <f>IF(FIRE0104_working!Q15=FIRE0104!P15,TRUE,"Error")</f>
        <v>1</v>
      </c>
      <c r="Q184" s="18" t="b">
        <f>IF(FIRE0104_working!R15=FIRE0104!Q15,TRUE,"Error")</f>
        <v>1</v>
      </c>
      <c r="R184" s="18" t="b">
        <f>IF(FIRE0104_working!S15=FIRE0104!R15,TRUE,"Error")</f>
        <v>1</v>
      </c>
      <c r="S184" s="18" t="b">
        <f>IF(FIRE0104_working!T15=FIRE0104!S15,TRUE,"Error")</f>
        <v>1</v>
      </c>
      <c r="T184" s="18" t="b">
        <f>IF(FIRE0104_working!U15=FIRE0104!T15,TRUE,"Error")</f>
        <v>1</v>
      </c>
      <c r="U184" s="18" t="b">
        <f>IF(FIRE0104_working!V15=FIRE0104!U15,TRUE,"Error")</f>
        <v>1</v>
      </c>
      <c r="V184" s="18" t="b">
        <f>IF(FIRE0104_working!W15=FIRE0104!V15,TRUE,"Error")</f>
        <v>1</v>
      </c>
      <c r="W184" s="18" t="b">
        <f>IF(FIRE0104_working!X15=FIRE0104!W15,TRUE,"Error")</f>
        <v>1</v>
      </c>
      <c r="Y184" s="18" t="s">
        <v>102</v>
      </c>
      <c r="Z184" s="18" t="s">
        <v>111</v>
      </c>
      <c r="AA184" s="18" t="s">
        <v>97</v>
      </c>
      <c r="AB184" s="18" t="b">
        <f>IF(FIRE0104!D69=SUM(FIRE0104!D70:D75),TRUE,"Error")</f>
        <v>1</v>
      </c>
      <c r="AC184" s="18" t="b">
        <f>IF(FIRE0104!E69=SUM(FIRE0104!E70:E75),TRUE,"Error")</f>
        <v>1</v>
      </c>
      <c r="AD184" s="18" t="b">
        <f>IF(FIRE0104!F69=SUM(FIRE0104!F70:F75),TRUE,"Error")</f>
        <v>1</v>
      </c>
      <c r="AE184" s="18" t="b">
        <f>IF(FIRE0104!G69=SUM(FIRE0104!G70:G75),TRUE,"Error")</f>
        <v>1</v>
      </c>
      <c r="AF184" s="18" t="b">
        <f>IF(FIRE0104!H69=SUM(FIRE0104!H70:H75),TRUE,"Error")</f>
        <v>1</v>
      </c>
      <c r="AG184" s="18" t="b">
        <f>IF(FIRE0104!I69=SUM(FIRE0104!I70:I75),TRUE,"Error")</f>
        <v>1</v>
      </c>
      <c r="AH184" s="18" t="b">
        <f>IF(FIRE0104!J69=SUM(FIRE0104!J70:J75),TRUE,"Error")</f>
        <v>1</v>
      </c>
      <c r="AI184" s="18" t="b">
        <f>IF(FIRE0104!K69=SUM(FIRE0104!K70:K75),TRUE,"Error")</f>
        <v>1</v>
      </c>
      <c r="AJ184" s="18" t="b">
        <f>IF(FIRE0104!L69=SUM(FIRE0104!L70:L75),TRUE,"Error")</f>
        <v>1</v>
      </c>
      <c r="AK184" s="18" t="b">
        <f>IF(FIRE0104!M69=SUM(FIRE0104!M70:M75),TRUE,"Error")</f>
        <v>1</v>
      </c>
      <c r="AL184" s="18" t="b">
        <f>IF(FIRE0104!N69=SUM(FIRE0104!N70:N75),TRUE,"Error")</f>
        <v>1</v>
      </c>
      <c r="AM184" s="18" t="b">
        <f>IF(FIRE0104!O69=SUM(FIRE0104!O70:O75),TRUE,"Error")</f>
        <v>1</v>
      </c>
      <c r="AN184" s="18" t="b">
        <f>IF(FIRE0104!P69=SUM(FIRE0104!P70:P75),TRUE,"Error")</f>
        <v>1</v>
      </c>
      <c r="AO184" s="18" t="b">
        <f>IF(FIRE0104!Q69=SUM(FIRE0104!Q70:Q75),TRUE,"Error")</f>
        <v>1</v>
      </c>
      <c r="AP184" s="18" t="b">
        <f>IF(FIRE0104!R69=SUM(FIRE0104!R70:R75),TRUE,"Error")</f>
        <v>1</v>
      </c>
      <c r="AQ184" s="18" t="b">
        <f>IF(FIRE0104!S69=SUM(FIRE0104!S70:S75),TRUE,"Error")</f>
        <v>1</v>
      </c>
      <c r="AR184" s="18" t="b">
        <f>IF(FIRE0104!T69=SUM(FIRE0104!T70:T75),TRUE,"Error")</f>
        <v>1</v>
      </c>
      <c r="AS184" s="18" t="b">
        <f>IF(FIRE0104!U69=SUM(FIRE0104!U70:U75),TRUE,"Error")</f>
        <v>1</v>
      </c>
      <c r="AT184" s="18" t="b">
        <f>IF(FIRE0104!V69=SUM(FIRE0104!V70:V75),TRUE,"Error")</f>
        <v>1</v>
      </c>
      <c r="AU184" s="18" t="b">
        <f>IF(FIRE0104!W69=SUM(FIRE0104!W70:W75),TRUE,"Error")</f>
        <v>1</v>
      </c>
    </row>
    <row r="185" spans="1:47" x14ac:dyDescent="0.2">
      <c r="A185" s="18" t="s">
        <v>102</v>
      </c>
      <c r="B185" s="18" t="s">
        <v>103</v>
      </c>
      <c r="C185" s="18" t="s">
        <v>38</v>
      </c>
      <c r="D185" s="18" t="b">
        <f>IF(FIRE0104_working!E16=FIRE0104!D16,TRUE,"Error")</f>
        <v>1</v>
      </c>
      <c r="E185" s="18" t="b">
        <f>IF(FIRE0104_working!F16=FIRE0104!E16,TRUE,"Error")</f>
        <v>1</v>
      </c>
      <c r="F185" s="18" t="b">
        <f>IF(FIRE0104_working!G16=FIRE0104!F16,TRUE,"Error")</f>
        <v>1</v>
      </c>
      <c r="G185" s="18" t="b">
        <f>IF(FIRE0104_working!H16=FIRE0104!G16,TRUE,"Error")</f>
        <v>1</v>
      </c>
      <c r="H185" s="18" t="b">
        <f>IF(FIRE0104_working!I16=FIRE0104!H16,TRUE,"Error")</f>
        <v>1</v>
      </c>
      <c r="I185" s="18" t="b">
        <f>IF(FIRE0104_working!J16=FIRE0104!I16,TRUE,"Error")</f>
        <v>1</v>
      </c>
      <c r="J185" s="18" t="b">
        <f>IF(FIRE0104_working!K16=FIRE0104!J16,TRUE,"Error")</f>
        <v>1</v>
      </c>
      <c r="K185" s="18" t="b">
        <f>IF(FIRE0104_working!L16=FIRE0104!K16,TRUE,"Error")</f>
        <v>1</v>
      </c>
      <c r="L185" s="18" t="b">
        <f>IF(FIRE0104_working!M16=FIRE0104!L16,TRUE,"Error")</f>
        <v>1</v>
      </c>
      <c r="M185" s="18" t="b">
        <f>IF(FIRE0104_working!N16=FIRE0104!M16,TRUE,"Error")</f>
        <v>1</v>
      </c>
      <c r="N185" s="18" t="b">
        <f>IF(FIRE0104_working!O16=FIRE0104!N16,TRUE,"Error")</f>
        <v>1</v>
      </c>
      <c r="O185" s="18" t="b">
        <f>IF(FIRE0104_working!P16=FIRE0104!O16,TRUE,"Error")</f>
        <v>1</v>
      </c>
      <c r="P185" s="18" t="b">
        <f>IF(FIRE0104_working!Q16=FIRE0104!P16,TRUE,"Error")</f>
        <v>1</v>
      </c>
      <c r="Q185" s="18" t="b">
        <f>IF(FIRE0104_working!R16=FIRE0104!Q16,TRUE,"Error")</f>
        <v>1</v>
      </c>
      <c r="R185" s="18" t="b">
        <f>IF(FIRE0104_working!S16=FIRE0104!R16,TRUE,"Error")</f>
        <v>1</v>
      </c>
      <c r="S185" s="18" t="b">
        <f>IF(FIRE0104_working!T16=FIRE0104!S16,TRUE,"Error")</f>
        <v>1</v>
      </c>
      <c r="T185" s="18" t="b">
        <f>IF(FIRE0104_working!U16=FIRE0104!T16,TRUE,"Error")</f>
        <v>1</v>
      </c>
      <c r="U185" s="18" t="b">
        <f>IF(FIRE0104_working!V16=FIRE0104!U16,TRUE,"Error")</f>
        <v>1</v>
      </c>
      <c r="V185" s="18" t="b">
        <f>IF(FIRE0104_working!W16=FIRE0104!V16,TRUE,"Error")</f>
        <v>1</v>
      </c>
      <c r="W185" s="18" t="b">
        <f>IF(FIRE0104_working!X16=FIRE0104!W16,TRUE,"Error")</f>
        <v>1</v>
      </c>
      <c r="Y185" s="18" t="s">
        <v>55</v>
      </c>
      <c r="Z185" s="18" t="s">
        <v>97</v>
      </c>
      <c r="AB185" s="18" t="str">
        <f>IF(FIRE0104!D78=SUM(FIRE0104!D79,FIRE0104!D84,FIRE0104!D89,FIRE0104!D96),TRUE,"Error")</f>
        <v>Error</v>
      </c>
      <c r="AC185" s="18" t="str">
        <f>IF(FIRE0104!E78=SUM(FIRE0104!E79,FIRE0104!E84,FIRE0104!E89,FIRE0104!E96),TRUE,"Error")</f>
        <v>Error</v>
      </c>
      <c r="AD185" s="18" t="b">
        <f>IF(FIRE0104!F78=SUM(FIRE0104!F79,FIRE0104!F84,FIRE0104!F89,FIRE0104!F96),TRUE,"Error")</f>
        <v>1</v>
      </c>
      <c r="AE185" s="18" t="b">
        <f>IF(FIRE0104!G78=SUM(FIRE0104!G79,FIRE0104!G84,FIRE0104!G89,FIRE0104!G96),TRUE,"Error")</f>
        <v>1</v>
      </c>
      <c r="AF185" s="18" t="b">
        <f>IF(FIRE0104!H78=SUM(FIRE0104!H79,FIRE0104!H84,FIRE0104!H89,FIRE0104!H96),TRUE,"Error")</f>
        <v>1</v>
      </c>
      <c r="AG185" s="18" t="b">
        <f>IF(FIRE0104!I78=SUM(FIRE0104!I79,FIRE0104!I84,FIRE0104!I89,FIRE0104!I96),TRUE,"Error")</f>
        <v>1</v>
      </c>
      <c r="AH185" s="18" t="b">
        <f>IF(FIRE0104!J78=SUM(FIRE0104!J79,FIRE0104!J84,FIRE0104!J89,FIRE0104!J96),TRUE,"Error")</f>
        <v>1</v>
      </c>
      <c r="AI185" s="18" t="b">
        <f>IF(FIRE0104!K78=SUM(FIRE0104!K79,FIRE0104!K84,FIRE0104!K89,FIRE0104!K96),TRUE,"Error")</f>
        <v>1</v>
      </c>
      <c r="AJ185" s="18" t="b">
        <f>IF(FIRE0104!L78=SUM(FIRE0104!L79,FIRE0104!L84,FIRE0104!L89,FIRE0104!L96),TRUE,"Error")</f>
        <v>1</v>
      </c>
      <c r="AK185" s="18" t="b">
        <f>IF(FIRE0104!M78=SUM(FIRE0104!M79,FIRE0104!M84,FIRE0104!M89,FIRE0104!M96),TRUE,"Error")</f>
        <v>1</v>
      </c>
      <c r="AL185" s="18" t="b">
        <f>IF(FIRE0104!N78=SUM(FIRE0104!N79,FIRE0104!N84,FIRE0104!N89,FIRE0104!N96),TRUE,"Error")</f>
        <v>1</v>
      </c>
      <c r="AM185" s="18" t="b">
        <f>IF(FIRE0104!O78=SUM(FIRE0104!O79,FIRE0104!O84,FIRE0104!O89,FIRE0104!O96),TRUE,"Error")</f>
        <v>1</v>
      </c>
      <c r="AN185" s="18" t="b">
        <f>IF(FIRE0104!P78=SUM(FIRE0104!P79,FIRE0104!P84,FIRE0104!P89,FIRE0104!P96),TRUE,"Error")</f>
        <v>1</v>
      </c>
      <c r="AO185" s="18" t="b">
        <f>IF(FIRE0104!Q78=SUM(FIRE0104!Q79,FIRE0104!Q84,FIRE0104!Q89,FIRE0104!Q96),TRUE,"Error")</f>
        <v>1</v>
      </c>
      <c r="AP185" s="18" t="b">
        <f>IF(FIRE0104!R78=SUM(FIRE0104!R79,FIRE0104!R84,FIRE0104!R89,FIRE0104!R96),TRUE,"Error")</f>
        <v>1</v>
      </c>
      <c r="AQ185" s="18" t="b">
        <f>IF(FIRE0104!S78=SUM(FIRE0104!S79,FIRE0104!S84,FIRE0104!S89,FIRE0104!S96),TRUE,"Error")</f>
        <v>1</v>
      </c>
      <c r="AR185" s="18" t="b">
        <f>IF(FIRE0104!T78=SUM(FIRE0104!T79,FIRE0104!T84,FIRE0104!T89,FIRE0104!T96),TRUE,"Error")</f>
        <v>1</v>
      </c>
      <c r="AS185" s="18" t="b">
        <f>IF(FIRE0104!U78=SUM(FIRE0104!U79,FIRE0104!U84,FIRE0104!U89,FIRE0104!U96),TRUE,"Error")</f>
        <v>1</v>
      </c>
      <c r="AT185" s="18" t="b">
        <f>IF(FIRE0104!V78=SUM(FIRE0104!V79,FIRE0104!V84,FIRE0104!V89,FIRE0104!V96),TRUE,"Error")</f>
        <v>1</v>
      </c>
      <c r="AU185" s="18" t="b">
        <f>IF(FIRE0104!W78=SUM(FIRE0104!W79,FIRE0104!W84,FIRE0104!W89,FIRE0104!W96),TRUE,"Error")</f>
        <v>1</v>
      </c>
    </row>
    <row r="186" spans="1:47" x14ac:dyDescent="0.2">
      <c r="A186" s="18" t="s">
        <v>102</v>
      </c>
      <c r="B186" s="18" t="s">
        <v>103</v>
      </c>
      <c r="C186" s="18" t="s">
        <v>39</v>
      </c>
      <c r="D186" s="18" t="b">
        <f>IF(FIRE0104_working!E17=FIRE0104!D17,TRUE,"Error")</f>
        <v>1</v>
      </c>
      <c r="E186" s="18" t="b">
        <f>IF(FIRE0104_working!F17=FIRE0104!E17,TRUE,"Error")</f>
        <v>1</v>
      </c>
      <c r="F186" s="18" t="b">
        <f>IF(FIRE0104_working!G17=FIRE0104!F17,TRUE,"Error")</f>
        <v>1</v>
      </c>
      <c r="G186" s="18" t="b">
        <f>IF(FIRE0104_working!H17=FIRE0104!G17,TRUE,"Error")</f>
        <v>1</v>
      </c>
      <c r="H186" s="18" t="b">
        <f>IF(FIRE0104_working!I17=FIRE0104!H17,TRUE,"Error")</f>
        <v>1</v>
      </c>
      <c r="I186" s="18" t="b">
        <f>IF(FIRE0104_working!J17=FIRE0104!I17,TRUE,"Error")</f>
        <v>1</v>
      </c>
      <c r="J186" s="18" t="b">
        <f>IF(FIRE0104_working!K17=FIRE0104!J17,TRUE,"Error")</f>
        <v>1</v>
      </c>
      <c r="K186" s="18" t="b">
        <f>IF(FIRE0104_working!L17=FIRE0104!K17,TRUE,"Error")</f>
        <v>1</v>
      </c>
      <c r="L186" s="18" t="b">
        <f>IF(FIRE0104_working!M17=FIRE0104!L17,TRUE,"Error")</f>
        <v>1</v>
      </c>
      <c r="M186" s="18" t="b">
        <f>IF(FIRE0104_working!N17=FIRE0104!M17,TRUE,"Error")</f>
        <v>1</v>
      </c>
      <c r="N186" s="18" t="b">
        <f>IF(FIRE0104_working!O17=FIRE0104!N17,TRUE,"Error")</f>
        <v>1</v>
      </c>
      <c r="O186" s="18" t="b">
        <f>IF(FIRE0104_working!P17=FIRE0104!O17,TRUE,"Error")</f>
        <v>1</v>
      </c>
      <c r="P186" s="18" t="b">
        <f>IF(FIRE0104_working!Q17=FIRE0104!P17,TRUE,"Error")</f>
        <v>1</v>
      </c>
      <c r="Q186" s="18" t="b">
        <f>IF(FIRE0104_working!R17=FIRE0104!Q17,TRUE,"Error")</f>
        <v>1</v>
      </c>
      <c r="R186" s="18" t="b">
        <f>IF(FIRE0104_working!S17=FIRE0104!R17,TRUE,"Error")</f>
        <v>1</v>
      </c>
      <c r="S186" s="18" t="b">
        <f>IF(FIRE0104_working!T17=FIRE0104!S17,TRUE,"Error")</f>
        <v>1</v>
      </c>
      <c r="T186" s="18" t="b">
        <f>IF(FIRE0104_working!U17=FIRE0104!T17,TRUE,"Error")</f>
        <v>1</v>
      </c>
      <c r="U186" s="18" t="b">
        <f>IF(FIRE0104_working!V17=FIRE0104!U17,TRUE,"Error")</f>
        <v>1</v>
      </c>
      <c r="V186" s="18" t="b">
        <f>IF(FIRE0104_working!W17=FIRE0104!V17,TRUE,"Error")</f>
        <v>1</v>
      </c>
      <c r="W186" s="18" t="b">
        <f>IF(FIRE0104_working!X17=FIRE0104!W17,TRUE,"Error")</f>
        <v>1</v>
      </c>
      <c r="Y186" s="18" t="s">
        <v>113</v>
      </c>
      <c r="Z186" s="18" t="s">
        <v>114</v>
      </c>
      <c r="AA186" s="18" t="s">
        <v>97</v>
      </c>
      <c r="AB186" s="18" t="b">
        <f>IF(FIRE0104!D79=SUM(FIRE0104!D80:D83),TRUE,"Error")</f>
        <v>1</v>
      </c>
      <c r="AC186" s="18" t="b">
        <f>IF(FIRE0104!E79=SUM(FIRE0104!E80:E83),TRUE,"Error")</f>
        <v>1</v>
      </c>
      <c r="AD186" s="18" t="b">
        <f>IF(FIRE0104!F79=SUM(FIRE0104!F80:F83),TRUE,"Error")</f>
        <v>1</v>
      </c>
      <c r="AE186" s="18" t="b">
        <f>IF(FIRE0104!G79=SUM(FIRE0104!G80:G83),TRUE,"Error")</f>
        <v>1</v>
      </c>
      <c r="AF186" s="18" t="b">
        <f>IF(FIRE0104!H79=SUM(FIRE0104!H80:H83),TRUE,"Error")</f>
        <v>1</v>
      </c>
      <c r="AG186" s="18" t="b">
        <f>IF(FIRE0104!I79=SUM(FIRE0104!I80:I83),TRUE,"Error")</f>
        <v>1</v>
      </c>
      <c r="AH186" s="18" t="b">
        <f>IF(FIRE0104!J79=SUM(FIRE0104!J80:J83),TRUE,"Error")</f>
        <v>1</v>
      </c>
      <c r="AI186" s="18" t="b">
        <f>IF(FIRE0104!K79=SUM(FIRE0104!K80:K83),TRUE,"Error")</f>
        <v>1</v>
      </c>
      <c r="AJ186" s="18" t="b">
        <f>IF(FIRE0104!L79=SUM(FIRE0104!L80:L83),TRUE,"Error")</f>
        <v>1</v>
      </c>
      <c r="AK186" s="18" t="b">
        <f>IF(FIRE0104!M79=SUM(FIRE0104!M80:M83),TRUE,"Error")</f>
        <v>1</v>
      </c>
      <c r="AL186" s="18" t="b">
        <f>IF(FIRE0104!N79=SUM(FIRE0104!N80:N83),TRUE,"Error")</f>
        <v>1</v>
      </c>
      <c r="AM186" s="18" t="b">
        <f>IF(FIRE0104!O79=SUM(FIRE0104!O80:O83),TRUE,"Error")</f>
        <v>1</v>
      </c>
      <c r="AN186" s="18" t="b">
        <f>IF(FIRE0104!P79=SUM(FIRE0104!P80:P83),TRUE,"Error")</f>
        <v>1</v>
      </c>
      <c r="AO186" s="18" t="b">
        <f>IF(FIRE0104!Q79=SUM(FIRE0104!Q80:Q83),TRUE,"Error")</f>
        <v>1</v>
      </c>
      <c r="AP186" s="18" t="b">
        <f>IF(FIRE0104!R79=SUM(FIRE0104!R80:R83),TRUE,"Error")</f>
        <v>1</v>
      </c>
      <c r="AQ186" s="18" t="b">
        <f>IF(FIRE0104!S79=SUM(FIRE0104!S80:S83),TRUE,"Error")</f>
        <v>1</v>
      </c>
      <c r="AR186" s="18" t="b">
        <f>IF(FIRE0104!T79=SUM(FIRE0104!T80:T83),TRUE,"Error")</f>
        <v>1</v>
      </c>
      <c r="AS186" s="18" t="b">
        <f>IF(FIRE0104!U79=SUM(FIRE0104!U80:U83),TRUE,"Error")</f>
        <v>1</v>
      </c>
      <c r="AT186" s="18" t="b">
        <f>IF(FIRE0104!V79=SUM(FIRE0104!V80:V83),TRUE,"Error")</f>
        <v>1</v>
      </c>
      <c r="AU186" s="18" t="b">
        <f>IF(FIRE0104!W79=SUM(FIRE0104!W80:W83),TRUE,"Error")</f>
        <v>1</v>
      </c>
    </row>
    <row r="187" spans="1:47" x14ac:dyDescent="0.2">
      <c r="A187" s="18" t="s">
        <v>102</v>
      </c>
      <c r="B187" s="18" t="s">
        <v>103</v>
      </c>
      <c r="C187" s="18" t="s">
        <v>64</v>
      </c>
      <c r="D187" s="18" t="b">
        <f>IF(FIRE0104_working!E18=FIRE0104!D18,TRUE,"Error")</f>
        <v>1</v>
      </c>
      <c r="E187" s="18" t="b">
        <f>IF(FIRE0104_working!F18=FIRE0104!E18,TRUE,"Error")</f>
        <v>1</v>
      </c>
      <c r="F187" s="18" t="b">
        <f>IF(FIRE0104_working!G18=FIRE0104!F18,TRUE,"Error")</f>
        <v>1</v>
      </c>
      <c r="G187" s="18" t="b">
        <f>IF(FIRE0104_working!H18=FIRE0104!G18,TRUE,"Error")</f>
        <v>1</v>
      </c>
      <c r="H187" s="18" t="b">
        <f>IF(FIRE0104_working!I18=FIRE0104!H18,TRUE,"Error")</f>
        <v>1</v>
      </c>
      <c r="I187" s="18" t="b">
        <f>IF(FIRE0104_working!J18=FIRE0104!I18,TRUE,"Error")</f>
        <v>1</v>
      </c>
      <c r="J187" s="18" t="b">
        <f>IF(FIRE0104_working!K18=FIRE0104!J18,TRUE,"Error")</f>
        <v>1</v>
      </c>
      <c r="K187" s="18" t="b">
        <f>IF(FIRE0104_working!L18=FIRE0104!K18,TRUE,"Error")</f>
        <v>1</v>
      </c>
      <c r="L187" s="18" t="b">
        <f>IF(FIRE0104_working!M18=FIRE0104!L18,TRUE,"Error")</f>
        <v>1</v>
      </c>
      <c r="M187" s="18" t="b">
        <f>IF(FIRE0104_working!N18=FIRE0104!M18,TRUE,"Error")</f>
        <v>1</v>
      </c>
      <c r="N187" s="18" t="b">
        <f>IF(FIRE0104_working!O18=FIRE0104!N18,TRUE,"Error")</f>
        <v>1</v>
      </c>
      <c r="O187" s="18" t="b">
        <f>IF(FIRE0104_working!P18=FIRE0104!O18,TRUE,"Error")</f>
        <v>1</v>
      </c>
      <c r="P187" s="18" t="b">
        <f>IF(FIRE0104_working!Q18=FIRE0104!P18,TRUE,"Error")</f>
        <v>1</v>
      </c>
      <c r="Q187" s="18" t="b">
        <f>IF(FIRE0104_working!R18=FIRE0104!Q18,TRUE,"Error")</f>
        <v>1</v>
      </c>
      <c r="R187" s="18" t="b">
        <f>IF(FIRE0104_working!S18=FIRE0104!R18,TRUE,"Error")</f>
        <v>1</v>
      </c>
      <c r="S187" s="18" t="b">
        <f>IF(FIRE0104_working!T18=FIRE0104!S18,TRUE,"Error")</f>
        <v>1</v>
      </c>
      <c r="T187" s="18" t="b">
        <f>IF(FIRE0104_working!U18=FIRE0104!T18,TRUE,"Error")</f>
        <v>1</v>
      </c>
      <c r="U187" s="18" t="b">
        <f>IF(FIRE0104_working!V18=FIRE0104!U18,TRUE,"Error")</f>
        <v>1</v>
      </c>
      <c r="V187" s="18" t="b">
        <f>IF(FIRE0104_working!W18=FIRE0104!V18,TRUE,"Error")</f>
        <v>1</v>
      </c>
      <c r="W187" s="18" t="b">
        <f>IF(FIRE0104_working!X18=FIRE0104!W18,TRUE,"Error")</f>
        <v>1</v>
      </c>
      <c r="Y187" s="18" t="s">
        <v>113</v>
      </c>
      <c r="Z187" s="18" t="s">
        <v>115</v>
      </c>
      <c r="AA187" s="18" t="s">
        <v>97</v>
      </c>
      <c r="AB187" s="18" t="b">
        <f>IF(FIRE0104!D84=SUM(FIRE0104!D85:D88),TRUE,"Error")</f>
        <v>1</v>
      </c>
      <c r="AC187" s="18" t="b">
        <f>IF(FIRE0104!E84=SUM(FIRE0104!E85:E88),TRUE,"Error")</f>
        <v>1</v>
      </c>
      <c r="AD187" s="18" t="b">
        <f>IF(FIRE0104!F84=SUM(FIRE0104!F85:F88),TRUE,"Error")</f>
        <v>1</v>
      </c>
      <c r="AE187" s="18" t="b">
        <f>IF(FIRE0104!G84=SUM(FIRE0104!G85:G88),TRUE,"Error")</f>
        <v>1</v>
      </c>
      <c r="AF187" s="18" t="b">
        <f>IF(FIRE0104!H84=SUM(FIRE0104!H85:H88),TRUE,"Error")</f>
        <v>1</v>
      </c>
      <c r="AG187" s="18" t="b">
        <f>IF(FIRE0104!I84=SUM(FIRE0104!I85:I88),TRUE,"Error")</f>
        <v>1</v>
      </c>
      <c r="AH187" s="18" t="b">
        <f>IF(FIRE0104!J84=SUM(FIRE0104!J85:J88),TRUE,"Error")</f>
        <v>1</v>
      </c>
      <c r="AI187" s="18" t="b">
        <f>IF(FIRE0104!K84=SUM(FIRE0104!K85:K88),TRUE,"Error")</f>
        <v>1</v>
      </c>
      <c r="AJ187" s="18" t="b">
        <f>IF(FIRE0104!L84=SUM(FIRE0104!L85:L88),TRUE,"Error")</f>
        <v>1</v>
      </c>
      <c r="AK187" s="18" t="b">
        <f>IF(FIRE0104!M84=SUM(FIRE0104!M85:M88),TRUE,"Error")</f>
        <v>1</v>
      </c>
      <c r="AL187" s="18" t="b">
        <f>IF(FIRE0104!N84=SUM(FIRE0104!N85:N88),TRUE,"Error")</f>
        <v>1</v>
      </c>
      <c r="AM187" s="18" t="b">
        <f>IF(FIRE0104!O84=SUM(FIRE0104!O85:O88),TRUE,"Error")</f>
        <v>1</v>
      </c>
      <c r="AN187" s="18" t="b">
        <f>IF(FIRE0104!P84=SUM(FIRE0104!P85:P88),TRUE,"Error")</f>
        <v>1</v>
      </c>
      <c r="AO187" s="18" t="b">
        <f>IF(FIRE0104!Q84=SUM(FIRE0104!Q85:Q88),TRUE,"Error")</f>
        <v>1</v>
      </c>
      <c r="AP187" s="18" t="b">
        <f>IF(FIRE0104!R84=SUM(FIRE0104!R85:R88),TRUE,"Error")</f>
        <v>1</v>
      </c>
      <c r="AQ187" s="18" t="b">
        <f>IF(FIRE0104!S84=SUM(FIRE0104!S85:S88),TRUE,"Error")</f>
        <v>1</v>
      </c>
      <c r="AR187" s="18" t="b">
        <f>IF(FIRE0104!T84=SUM(FIRE0104!T85:T88),TRUE,"Error")</f>
        <v>1</v>
      </c>
      <c r="AS187" s="18" t="b">
        <f>IF(FIRE0104!U84=SUM(FIRE0104!U85:U88),TRUE,"Error")</f>
        <v>1</v>
      </c>
      <c r="AT187" s="18" t="b">
        <f>IF(FIRE0104!V84=SUM(FIRE0104!V85:V88),TRUE,"Error")</f>
        <v>1</v>
      </c>
      <c r="AU187" s="18" t="b">
        <f>IF(FIRE0104!W84=SUM(FIRE0104!W85:W88),TRUE,"Error")</f>
        <v>1</v>
      </c>
    </row>
    <row r="188" spans="1:47" x14ac:dyDescent="0.2">
      <c r="A188" s="18" t="s">
        <v>102</v>
      </c>
      <c r="B188" s="18" t="s">
        <v>103</v>
      </c>
      <c r="C188" s="18" t="s">
        <v>97</v>
      </c>
      <c r="D188" s="18" t="b">
        <f>IF(FIRE0104_working!E19=FIRE0104!D19,TRUE,"Error")</f>
        <v>1</v>
      </c>
      <c r="E188" s="18" t="b">
        <f>IF(FIRE0104_working!F19=FIRE0104!E19,TRUE,"Error")</f>
        <v>1</v>
      </c>
      <c r="F188" s="18" t="b">
        <f>IF(FIRE0104_working!G19=FIRE0104!F19,TRUE,"Error")</f>
        <v>1</v>
      </c>
      <c r="G188" s="18" t="b">
        <f>IF(FIRE0104_working!H19=FIRE0104!G19,TRUE,"Error")</f>
        <v>1</v>
      </c>
      <c r="H188" s="18" t="b">
        <f>IF(FIRE0104_working!I19=FIRE0104!H19,TRUE,"Error")</f>
        <v>1</v>
      </c>
      <c r="I188" s="18" t="b">
        <f>IF(FIRE0104_working!J19=FIRE0104!I19,TRUE,"Error")</f>
        <v>1</v>
      </c>
      <c r="J188" s="18" t="b">
        <f>IF(FIRE0104_working!K19=FIRE0104!J19,TRUE,"Error")</f>
        <v>1</v>
      </c>
      <c r="K188" s="18" t="b">
        <f>IF(FIRE0104_working!L19=FIRE0104!K19,TRUE,"Error")</f>
        <v>1</v>
      </c>
      <c r="L188" s="18" t="b">
        <f>IF(FIRE0104_working!M19=FIRE0104!L19,TRUE,"Error")</f>
        <v>1</v>
      </c>
      <c r="M188" s="18" t="b">
        <f>IF(FIRE0104_working!N19=FIRE0104!M19,TRUE,"Error")</f>
        <v>1</v>
      </c>
      <c r="N188" s="18" t="b">
        <f>IF(FIRE0104_working!O19=FIRE0104!N19,TRUE,"Error")</f>
        <v>1</v>
      </c>
      <c r="O188" s="18" t="b">
        <f>IF(FIRE0104_working!P19=FIRE0104!O19,TRUE,"Error")</f>
        <v>1</v>
      </c>
      <c r="P188" s="18" t="b">
        <f>IF(FIRE0104_working!Q19=FIRE0104!P19,TRUE,"Error")</f>
        <v>1</v>
      </c>
      <c r="Q188" s="18" t="b">
        <f>IF(FIRE0104_working!R19=FIRE0104!Q19,TRUE,"Error")</f>
        <v>1</v>
      </c>
      <c r="R188" s="18" t="b">
        <f>IF(FIRE0104_working!S19=FIRE0104!R19,TRUE,"Error")</f>
        <v>1</v>
      </c>
      <c r="S188" s="18" t="b">
        <f>IF(FIRE0104_working!T19=FIRE0104!S19,TRUE,"Error")</f>
        <v>1</v>
      </c>
      <c r="T188" s="18" t="b">
        <f>IF(FIRE0104_working!U19=FIRE0104!T19,TRUE,"Error")</f>
        <v>1</v>
      </c>
      <c r="U188" s="18" t="b">
        <f>IF(FIRE0104_working!V19=FIRE0104!U19,TRUE,"Error")</f>
        <v>1</v>
      </c>
      <c r="V188" s="18" t="b">
        <f>IF(FIRE0104_working!W19=FIRE0104!V19,TRUE,"Error")</f>
        <v>1</v>
      </c>
      <c r="W188" s="18" t="b">
        <f>IF(FIRE0104_working!X19=FIRE0104!W19,TRUE,"Error")</f>
        <v>1</v>
      </c>
      <c r="Y188" s="18" t="s">
        <v>113</v>
      </c>
      <c r="Z188" s="18" t="s">
        <v>116</v>
      </c>
      <c r="AA188" s="18" t="s">
        <v>97</v>
      </c>
      <c r="AB188" s="18" t="b">
        <f>IF(FIRE0104!D89=SUM(FIRE0104!D90:D95),TRUE,"Error")</f>
        <v>1</v>
      </c>
      <c r="AC188" s="18" t="b">
        <f>IF(FIRE0104!E89=SUM(FIRE0104!E90:E95),TRUE,"Error")</f>
        <v>1</v>
      </c>
      <c r="AD188" s="18" t="b">
        <f>IF(FIRE0104!F89=SUM(FIRE0104!F90:F95),TRUE,"Error")</f>
        <v>1</v>
      </c>
      <c r="AE188" s="18" t="b">
        <f>IF(FIRE0104!G89=SUM(FIRE0104!G90:G95),TRUE,"Error")</f>
        <v>1</v>
      </c>
      <c r="AF188" s="18" t="b">
        <f>IF(FIRE0104!H89=SUM(FIRE0104!H90:H95),TRUE,"Error")</f>
        <v>1</v>
      </c>
      <c r="AG188" s="18" t="b">
        <f>IF(FIRE0104!I89=SUM(FIRE0104!I90:I95),TRUE,"Error")</f>
        <v>1</v>
      </c>
      <c r="AH188" s="18" t="b">
        <f>IF(FIRE0104!J89=SUM(FIRE0104!J90:J95),TRUE,"Error")</f>
        <v>1</v>
      </c>
      <c r="AI188" s="18" t="b">
        <f>IF(FIRE0104!K89=SUM(FIRE0104!K90:K95),TRUE,"Error")</f>
        <v>1</v>
      </c>
      <c r="AJ188" s="18" t="b">
        <f>IF(FIRE0104!L89=SUM(FIRE0104!L90:L95),TRUE,"Error")</f>
        <v>1</v>
      </c>
      <c r="AK188" s="18" t="b">
        <f>IF(FIRE0104!M89=SUM(FIRE0104!M90:M95),TRUE,"Error")</f>
        <v>1</v>
      </c>
      <c r="AL188" s="18" t="b">
        <f>IF(FIRE0104!N89=SUM(FIRE0104!N90:N95),TRUE,"Error")</f>
        <v>1</v>
      </c>
      <c r="AM188" s="18" t="b">
        <f>IF(FIRE0104!O89=SUM(FIRE0104!O90:O95),TRUE,"Error")</f>
        <v>1</v>
      </c>
      <c r="AN188" s="18" t="b">
        <f>IF(FIRE0104!P89=SUM(FIRE0104!P90:P95),TRUE,"Error")</f>
        <v>1</v>
      </c>
      <c r="AO188" s="18" t="b">
        <f>IF(FIRE0104!Q89=SUM(FIRE0104!Q90:Q95),TRUE,"Error")</f>
        <v>1</v>
      </c>
      <c r="AP188" s="18" t="b">
        <f>IF(FIRE0104!R89=SUM(FIRE0104!R90:R95),TRUE,"Error")</f>
        <v>1</v>
      </c>
      <c r="AQ188" s="18" t="b">
        <f>IF(FIRE0104!S89=SUM(FIRE0104!S90:S95),TRUE,"Error")</f>
        <v>1</v>
      </c>
      <c r="AR188" s="18" t="b">
        <f>IF(FIRE0104!T89=SUM(FIRE0104!T90:T95),TRUE,"Error")</f>
        <v>1</v>
      </c>
      <c r="AS188" s="18" t="b">
        <f>IF(FIRE0104!U89=SUM(FIRE0104!U90:U95),TRUE,"Error")</f>
        <v>1</v>
      </c>
      <c r="AT188" s="18" t="b">
        <f>IF(FIRE0104!V89=SUM(FIRE0104!V90:V95),TRUE,"Error")</f>
        <v>1</v>
      </c>
      <c r="AU188" s="18" t="b">
        <f>IF(FIRE0104!W89=SUM(FIRE0104!W90:W95),TRUE,"Error")</f>
        <v>1</v>
      </c>
    </row>
    <row r="189" spans="1:47" x14ac:dyDescent="0.2">
      <c r="A189" s="18" t="s">
        <v>102</v>
      </c>
      <c r="B189" s="18" t="s">
        <v>104</v>
      </c>
      <c r="C189" s="18" t="s">
        <v>35</v>
      </c>
      <c r="D189" s="18" t="b">
        <f>IF(FIRE0104_working!E20=FIRE0104!D20,TRUE,"Error")</f>
        <v>1</v>
      </c>
      <c r="E189" s="18" t="b">
        <f>IF(FIRE0104_working!F20=FIRE0104!E20,TRUE,"Error")</f>
        <v>1</v>
      </c>
      <c r="F189" s="18" t="b">
        <f>IF(FIRE0104_working!G20=FIRE0104!F20,TRUE,"Error")</f>
        <v>1</v>
      </c>
      <c r="G189" s="18" t="b">
        <f>IF(FIRE0104_working!H20=FIRE0104!G20,TRUE,"Error")</f>
        <v>1</v>
      </c>
      <c r="H189" s="18" t="b">
        <f>IF(FIRE0104_working!I20=FIRE0104!H20,TRUE,"Error")</f>
        <v>1</v>
      </c>
      <c r="I189" s="18" t="b">
        <f>IF(FIRE0104_working!J20=FIRE0104!I20,TRUE,"Error")</f>
        <v>1</v>
      </c>
      <c r="J189" s="18" t="b">
        <f>IF(FIRE0104_working!K20=FIRE0104!J20,TRUE,"Error")</f>
        <v>1</v>
      </c>
      <c r="K189" s="18" t="b">
        <f>IF(FIRE0104_working!L20=FIRE0104!K20,TRUE,"Error")</f>
        <v>1</v>
      </c>
      <c r="L189" s="18" t="b">
        <f>IF(FIRE0104_working!M20=FIRE0104!L20,TRUE,"Error")</f>
        <v>1</v>
      </c>
      <c r="M189" s="18" t="b">
        <f>IF(FIRE0104_working!N20=FIRE0104!M20,TRUE,"Error")</f>
        <v>1</v>
      </c>
      <c r="N189" s="18" t="b">
        <f>IF(FIRE0104_working!O20=FIRE0104!N20,TRUE,"Error")</f>
        <v>1</v>
      </c>
      <c r="O189" s="18" t="b">
        <f>IF(FIRE0104_working!P20=FIRE0104!O20,TRUE,"Error")</f>
        <v>1</v>
      </c>
      <c r="P189" s="18" t="b">
        <f>IF(FIRE0104_working!Q20=FIRE0104!P20,TRUE,"Error")</f>
        <v>1</v>
      </c>
      <c r="Q189" s="18" t="b">
        <f>IF(FIRE0104_working!R20=FIRE0104!Q20,TRUE,"Error")</f>
        <v>1</v>
      </c>
      <c r="R189" s="18" t="b">
        <f>IF(FIRE0104_working!S20=FIRE0104!R20,TRUE,"Error")</f>
        <v>1</v>
      </c>
      <c r="S189" s="18" t="b">
        <f>IF(FIRE0104_working!T20=FIRE0104!S20,TRUE,"Error")</f>
        <v>1</v>
      </c>
      <c r="T189" s="18" t="b">
        <f>IF(FIRE0104_working!U20=FIRE0104!T20,TRUE,"Error")</f>
        <v>1</v>
      </c>
      <c r="U189" s="18" t="b">
        <f>IF(FIRE0104_working!V20=FIRE0104!U20,TRUE,"Error")</f>
        <v>1</v>
      </c>
      <c r="V189" s="18" t="b">
        <f>IF(FIRE0104_working!W20=FIRE0104!V20,TRUE,"Error")</f>
        <v>1</v>
      </c>
      <c r="W189" s="18" t="b">
        <f>IF(FIRE0104_working!X20=FIRE0104!W20,TRUE,"Error")</f>
        <v>1</v>
      </c>
    </row>
    <row r="190" spans="1:47" x14ac:dyDescent="0.2">
      <c r="A190" s="18" t="s">
        <v>102</v>
      </c>
      <c r="B190" s="18" t="s">
        <v>104</v>
      </c>
      <c r="C190" s="18" t="s">
        <v>64</v>
      </c>
      <c r="D190" s="18" t="b">
        <f>IF(FIRE0104_working!E21=FIRE0104!D21,TRUE,"Error")</f>
        <v>1</v>
      </c>
      <c r="E190" s="18" t="b">
        <f>IF(FIRE0104_working!F21=FIRE0104!E21,TRUE,"Error")</f>
        <v>1</v>
      </c>
      <c r="F190" s="18" t="b">
        <f>IF(FIRE0104_working!G21=FIRE0104!F21,TRUE,"Error")</f>
        <v>1</v>
      </c>
      <c r="G190" s="18" t="b">
        <f>IF(FIRE0104_working!H21=FIRE0104!G21,TRUE,"Error")</f>
        <v>1</v>
      </c>
      <c r="H190" s="18" t="b">
        <f>IF(FIRE0104_working!I21=FIRE0104!H21,TRUE,"Error")</f>
        <v>1</v>
      </c>
      <c r="I190" s="18" t="b">
        <f>IF(FIRE0104_working!J21=FIRE0104!I21,TRUE,"Error")</f>
        <v>1</v>
      </c>
      <c r="J190" s="18" t="b">
        <f>IF(FIRE0104_working!K21=FIRE0104!J21,TRUE,"Error")</f>
        <v>1</v>
      </c>
      <c r="K190" s="18" t="b">
        <f>IF(FIRE0104_working!L21=FIRE0104!K21,TRUE,"Error")</f>
        <v>1</v>
      </c>
      <c r="L190" s="18" t="b">
        <f>IF(FIRE0104_working!M21=FIRE0104!L21,TRUE,"Error")</f>
        <v>1</v>
      </c>
      <c r="M190" s="18" t="b">
        <f>IF(FIRE0104_working!N21=FIRE0104!M21,TRUE,"Error")</f>
        <v>1</v>
      </c>
      <c r="N190" s="18" t="b">
        <f>IF(FIRE0104_working!O21=FIRE0104!N21,TRUE,"Error")</f>
        <v>1</v>
      </c>
      <c r="O190" s="18" t="b">
        <f>IF(FIRE0104_working!P21=FIRE0104!O21,TRUE,"Error")</f>
        <v>1</v>
      </c>
      <c r="P190" s="18" t="b">
        <f>IF(FIRE0104_working!Q21=FIRE0104!P21,TRUE,"Error")</f>
        <v>1</v>
      </c>
      <c r="Q190" s="18" t="b">
        <f>IF(FIRE0104_working!R21=FIRE0104!Q21,TRUE,"Error")</f>
        <v>1</v>
      </c>
      <c r="R190" s="18" t="b">
        <f>IF(FIRE0104_working!S21=FIRE0104!R21,TRUE,"Error")</f>
        <v>1</v>
      </c>
      <c r="S190" s="18" t="b">
        <f>IF(FIRE0104_working!T21=FIRE0104!S21,TRUE,"Error")</f>
        <v>1</v>
      </c>
      <c r="T190" s="18" t="b">
        <f>IF(FIRE0104_working!U21=FIRE0104!T21,TRUE,"Error")</f>
        <v>1</v>
      </c>
      <c r="U190" s="18" t="b">
        <f>IF(FIRE0104_working!V21=FIRE0104!U21,TRUE,"Error")</f>
        <v>1</v>
      </c>
      <c r="V190" s="18" t="b">
        <f>IF(FIRE0104_working!W21=FIRE0104!V21,TRUE,"Error")</f>
        <v>1</v>
      </c>
      <c r="W190" s="18" t="b">
        <f>IF(FIRE0104_working!X21=FIRE0104!W21,TRUE,"Error")</f>
        <v>1</v>
      </c>
    </row>
    <row r="191" spans="1:47" x14ac:dyDescent="0.2">
      <c r="A191" s="18" t="s">
        <v>102</v>
      </c>
      <c r="B191" s="18" t="s">
        <v>104</v>
      </c>
      <c r="C191" s="18" t="s">
        <v>97</v>
      </c>
      <c r="D191" s="18" t="b">
        <f>IF(FIRE0104_working!E22=FIRE0104!D22,TRUE,"Error")</f>
        <v>1</v>
      </c>
      <c r="E191" s="18" t="b">
        <f>IF(FIRE0104_working!F22=FIRE0104!E22,TRUE,"Error")</f>
        <v>1</v>
      </c>
      <c r="F191" s="18" t="b">
        <f>IF(FIRE0104_working!G22=FIRE0104!F22,TRUE,"Error")</f>
        <v>1</v>
      </c>
      <c r="G191" s="18" t="b">
        <f>IF(FIRE0104_working!H22=FIRE0104!G22,TRUE,"Error")</f>
        <v>1</v>
      </c>
      <c r="H191" s="18" t="b">
        <f>IF(FIRE0104_working!I22=FIRE0104!H22,TRUE,"Error")</f>
        <v>1</v>
      </c>
      <c r="I191" s="18" t="b">
        <f>IF(FIRE0104_working!J22=FIRE0104!I22,TRUE,"Error")</f>
        <v>1</v>
      </c>
      <c r="J191" s="18" t="b">
        <f>IF(FIRE0104_working!K22=FIRE0104!J22,TRUE,"Error")</f>
        <v>1</v>
      </c>
      <c r="K191" s="18" t="b">
        <f>IF(FIRE0104_working!L22=FIRE0104!K22,TRUE,"Error")</f>
        <v>1</v>
      </c>
      <c r="L191" s="18" t="b">
        <f>IF(FIRE0104_working!M22=FIRE0104!L22,TRUE,"Error")</f>
        <v>1</v>
      </c>
      <c r="M191" s="18" t="b">
        <f>IF(FIRE0104_working!N22=FIRE0104!M22,TRUE,"Error")</f>
        <v>1</v>
      </c>
      <c r="N191" s="18" t="b">
        <f>IF(FIRE0104_working!O22=FIRE0104!N22,TRUE,"Error")</f>
        <v>1</v>
      </c>
      <c r="O191" s="18" t="b">
        <f>IF(FIRE0104_working!P22=FIRE0104!O22,TRUE,"Error")</f>
        <v>1</v>
      </c>
      <c r="P191" s="18" t="b">
        <f>IF(FIRE0104_working!Q22=FIRE0104!P22,TRUE,"Error")</f>
        <v>1</v>
      </c>
      <c r="Q191" s="18" t="b">
        <f>IF(FIRE0104_working!R22=FIRE0104!Q22,TRUE,"Error")</f>
        <v>1</v>
      </c>
      <c r="R191" s="18" t="b">
        <f>IF(FIRE0104_working!S22=FIRE0104!R22,TRUE,"Error")</f>
        <v>1</v>
      </c>
      <c r="S191" s="18" t="b">
        <f>IF(FIRE0104_working!T22=FIRE0104!S22,TRUE,"Error")</f>
        <v>1</v>
      </c>
      <c r="T191" s="18" t="b">
        <f>IF(FIRE0104_working!U22=FIRE0104!T22,TRUE,"Error")</f>
        <v>1</v>
      </c>
      <c r="U191" s="18" t="b">
        <f>IF(FIRE0104_working!V22=FIRE0104!U22,TRUE,"Error")</f>
        <v>1</v>
      </c>
      <c r="V191" s="18" t="b">
        <f>IF(FIRE0104_working!W22=FIRE0104!V22,TRUE,"Error")</f>
        <v>1</v>
      </c>
      <c r="W191" s="18" t="b">
        <f>IF(FIRE0104_working!X22=FIRE0104!W22,TRUE,"Error")</f>
        <v>1</v>
      </c>
    </row>
    <row r="192" spans="1:47" x14ac:dyDescent="0.2">
      <c r="A192" s="18" t="s">
        <v>102</v>
      </c>
      <c r="B192" s="18" t="s">
        <v>105</v>
      </c>
      <c r="C192" s="18" t="s">
        <v>40</v>
      </c>
      <c r="D192" s="18" t="b">
        <f>IF(FIRE0104_working!E23=FIRE0104!D23,TRUE,"Error")</f>
        <v>1</v>
      </c>
      <c r="E192" s="18" t="b">
        <f>IF(FIRE0104_working!F23=FIRE0104!E23,TRUE,"Error")</f>
        <v>1</v>
      </c>
      <c r="F192" s="18" t="b">
        <f>IF(FIRE0104_working!G23=FIRE0104!F23,TRUE,"Error")</f>
        <v>1</v>
      </c>
      <c r="G192" s="18" t="b">
        <f>IF(FIRE0104_working!H23=FIRE0104!G23,TRUE,"Error")</f>
        <v>1</v>
      </c>
      <c r="H192" s="18" t="b">
        <f>IF(FIRE0104_working!I23=FIRE0104!H23,TRUE,"Error")</f>
        <v>1</v>
      </c>
      <c r="I192" s="18" t="b">
        <f>IF(FIRE0104_working!J23=FIRE0104!I23,TRUE,"Error")</f>
        <v>1</v>
      </c>
      <c r="J192" s="18" t="b">
        <f>IF(FIRE0104_working!K23=FIRE0104!J23,TRUE,"Error")</f>
        <v>1</v>
      </c>
      <c r="K192" s="18" t="b">
        <f>IF(FIRE0104_working!L23=FIRE0104!K23,TRUE,"Error")</f>
        <v>1</v>
      </c>
      <c r="L192" s="18" t="b">
        <f>IF(FIRE0104_working!M23=FIRE0104!L23,TRUE,"Error")</f>
        <v>1</v>
      </c>
      <c r="M192" s="18" t="b">
        <f>IF(FIRE0104_working!N23=FIRE0104!M23,TRUE,"Error")</f>
        <v>1</v>
      </c>
      <c r="N192" s="18" t="b">
        <f>IF(FIRE0104_working!O23=FIRE0104!N23,TRUE,"Error")</f>
        <v>1</v>
      </c>
      <c r="O192" s="18" t="b">
        <f>IF(FIRE0104_working!P23=FIRE0104!O23,TRUE,"Error")</f>
        <v>1</v>
      </c>
      <c r="P192" s="18" t="b">
        <f>IF(FIRE0104_working!Q23=FIRE0104!P23,TRUE,"Error")</f>
        <v>1</v>
      </c>
      <c r="Q192" s="18" t="b">
        <f>IF(FIRE0104_working!R23=FIRE0104!Q23,TRUE,"Error")</f>
        <v>1</v>
      </c>
      <c r="R192" s="18" t="b">
        <f>IF(FIRE0104_working!S23=FIRE0104!R23,TRUE,"Error")</f>
        <v>1</v>
      </c>
      <c r="S192" s="18" t="b">
        <f>IF(FIRE0104_working!T23=FIRE0104!S23,TRUE,"Error")</f>
        <v>1</v>
      </c>
      <c r="T192" s="18" t="b">
        <f>IF(FIRE0104_working!U23=FIRE0104!T23,TRUE,"Error")</f>
        <v>1</v>
      </c>
      <c r="U192" s="18" t="b">
        <f>IF(FIRE0104_working!V23=FIRE0104!U23,TRUE,"Error")</f>
        <v>1</v>
      </c>
      <c r="V192" s="18" t="b">
        <f>IF(FIRE0104_working!W23=FIRE0104!V23,TRUE,"Error")</f>
        <v>1</v>
      </c>
      <c r="W192" s="18" t="b">
        <f>IF(FIRE0104_working!X23=FIRE0104!W23,TRUE,"Error")</f>
        <v>1</v>
      </c>
    </row>
    <row r="193" spans="1:23" x14ac:dyDescent="0.2">
      <c r="A193" s="18" t="s">
        <v>102</v>
      </c>
      <c r="B193" s="18" t="s">
        <v>105</v>
      </c>
      <c r="C193" s="18" t="s">
        <v>41</v>
      </c>
      <c r="D193" s="18" t="b">
        <f>IF(FIRE0104_working!E24=FIRE0104!D24,TRUE,"Error")</f>
        <v>1</v>
      </c>
      <c r="E193" s="18" t="b">
        <f>IF(FIRE0104_working!F24=FIRE0104!E24,TRUE,"Error")</f>
        <v>1</v>
      </c>
      <c r="F193" s="18" t="b">
        <f>IF(FIRE0104_working!G24=FIRE0104!F24,TRUE,"Error")</f>
        <v>1</v>
      </c>
      <c r="G193" s="18" t="b">
        <f>IF(FIRE0104_working!H24=FIRE0104!G24,TRUE,"Error")</f>
        <v>1</v>
      </c>
      <c r="H193" s="18" t="b">
        <f>IF(FIRE0104_working!I24=FIRE0104!H24,TRUE,"Error")</f>
        <v>1</v>
      </c>
      <c r="I193" s="18" t="b">
        <f>IF(FIRE0104_working!J24=FIRE0104!I24,TRUE,"Error")</f>
        <v>1</v>
      </c>
      <c r="J193" s="18" t="b">
        <f>IF(FIRE0104_working!K24=FIRE0104!J24,TRUE,"Error")</f>
        <v>1</v>
      </c>
      <c r="K193" s="18" t="b">
        <f>IF(FIRE0104_working!L24=FIRE0104!K24,TRUE,"Error")</f>
        <v>1</v>
      </c>
      <c r="L193" s="18" t="b">
        <f>IF(FIRE0104_working!M24=FIRE0104!L24,TRUE,"Error")</f>
        <v>1</v>
      </c>
      <c r="M193" s="18" t="b">
        <f>IF(FIRE0104_working!N24=FIRE0104!M24,TRUE,"Error")</f>
        <v>1</v>
      </c>
      <c r="N193" s="18" t="b">
        <f>IF(FIRE0104_working!O24=FIRE0104!N24,TRUE,"Error")</f>
        <v>1</v>
      </c>
      <c r="O193" s="18" t="b">
        <f>IF(FIRE0104_working!P24=FIRE0104!O24,TRUE,"Error")</f>
        <v>1</v>
      </c>
      <c r="P193" s="18" t="b">
        <f>IF(FIRE0104_working!Q24=FIRE0104!P24,TRUE,"Error")</f>
        <v>1</v>
      </c>
      <c r="Q193" s="18" t="b">
        <f>IF(FIRE0104_working!R24=FIRE0104!Q24,TRUE,"Error")</f>
        <v>1</v>
      </c>
      <c r="R193" s="18" t="b">
        <f>IF(FIRE0104_working!S24=FIRE0104!R24,TRUE,"Error")</f>
        <v>1</v>
      </c>
      <c r="S193" s="18" t="b">
        <f>IF(FIRE0104_working!T24=FIRE0104!S24,TRUE,"Error")</f>
        <v>1</v>
      </c>
      <c r="T193" s="18" t="b">
        <f>IF(FIRE0104_working!U24=FIRE0104!T24,TRUE,"Error")</f>
        <v>1</v>
      </c>
      <c r="U193" s="18" t="b">
        <f>IF(FIRE0104_working!V24=FIRE0104!U24,TRUE,"Error")</f>
        <v>1</v>
      </c>
      <c r="V193" s="18" t="b">
        <f>IF(FIRE0104_working!W24=FIRE0104!V24,TRUE,"Error")</f>
        <v>1</v>
      </c>
      <c r="W193" s="18" t="b">
        <f>IF(FIRE0104_working!X24=FIRE0104!W24,TRUE,"Error")</f>
        <v>1</v>
      </c>
    </row>
    <row r="194" spans="1:23" x14ac:dyDescent="0.2">
      <c r="A194" s="18" t="s">
        <v>102</v>
      </c>
      <c r="B194" s="18" t="s">
        <v>105</v>
      </c>
      <c r="C194" s="18" t="s">
        <v>42</v>
      </c>
      <c r="D194" s="18" t="b">
        <f>IF(FIRE0104_working!E25=FIRE0104!D25,TRUE,"Error")</f>
        <v>1</v>
      </c>
      <c r="E194" s="18" t="b">
        <f>IF(FIRE0104_working!F25=FIRE0104!E25,TRUE,"Error")</f>
        <v>1</v>
      </c>
      <c r="F194" s="18" t="b">
        <f>IF(FIRE0104_working!G25=FIRE0104!F25,TRUE,"Error")</f>
        <v>1</v>
      </c>
      <c r="G194" s="18" t="b">
        <f>IF(FIRE0104_working!H25=FIRE0104!G25,TRUE,"Error")</f>
        <v>1</v>
      </c>
      <c r="H194" s="18" t="b">
        <f>IF(FIRE0104_working!I25=FIRE0104!H25,TRUE,"Error")</f>
        <v>1</v>
      </c>
      <c r="I194" s="18" t="b">
        <f>IF(FIRE0104_working!J25=FIRE0104!I25,TRUE,"Error")</f>
        <v>1</v>
      </c>
      <c r="J194" s="18" t="b">
        <f>IF(FIRE0104_working!K25=FIRE0104!J25,TRUE,"Error")</f>
        <v>1</v>
      </c>
      <c r="K194" s="18" t="b">
        <f>IF(FIRE0104_working!L25=FIRE0104!K25,TRUE,"Error")</f>
        <v>1</v>
      </c>
      <c r="L194" s="18" t="b">
        <f>IF(FIRE0104_working!M25=FIRE0104!L25,TRUE,"Error")</f>
        <v>1</v>
      </c>
      <c r="M194" s="18" t="b">
        <f>IF(FIRE0104_working!N25=FIRE0104!M25,TRUE,"Error")</f>
        <v>1</v>
      </c>
      <c r="N194" s="18" t="b">
        <f>IF(FIRE0104_working!O25=FIRE0104!N25,TRUE,"Error")</f>
        <v>1</v>
      </c>
      <c r="O194" s="18" t="b">
        <f>IF(FIRE0104_working!P25=FIRE0104!O25,TRUE,"Error")</f>
        <v>1</v>
      </c>
      <c r="P194" s="18" t="b">
        <f>IF(FIRE0104_working!Q25=FIRE0104!P25,TRUE,"Error")</f>
        <v>1</v>
      </c>
      <c r="Q194" s="18" t="b">
        <f>IF(FIRE0104_working!R25=FIRE0104!Q25,TRUE,"Error")</f>
        <v>1</v>
      </c>
      <c r="R194" s="18" t="b">
        <f>IF(FIRE0104_working!S25=FIRE0104!R25,TRUE,"Error")</f>
        <v>1</v>
      </c>
      <c r="S194" s="18" t="b">
        <f>IF(FIRE0104_working!T25=FIRE0104!S25,TRUE,"Error")</f>
        <v>1</v>
      </c>
      <c r="T194" s="18" t="b">
        <f>IF(FIRE0104_working!U25=FIRE0104!T25,TRUE,"Error")</f>
        <v>1</v>
      </c>
      <c r="U194" s="18" t="b">
        <f>IF(FIRE0104_working!V25=FIRE0104!U25,TRUE,"Error")</f>
        <v>1</v>
      </c>
      <c r="V194" s="18" t="b">
        <f>IF(FIRE0104_working!W25=FIRE0104!V25,TRUE,"Error")</f>
        <v>1</v>
      </c>
      <c r="W194" s="18" t="b">
        <f>IF(FIRE0104_working!X25=FIRE0104!W25,TRUE,"Error")</f>
        <v>1</v>
      </c>
    </row>
    <row r="195" spans="1:23" x14ac:dyDescent="0.2">
      <c r="A195" s="18" t="s">
        <v>102</v>
      </c>
      <c r="B195" s="18" t="s">
        <v>105</v>
      </c>
      <c r="C195" s="18" t="s">
        <v>43</v>
      </c>
      <c r="D195" s="18" t="b">
        <f>IF(FIRE0104_working!E26=FIRE0104!D26,TRUE,"Error")</f>
        <v>1</v>
      </c>
      <c r="E195" s="18" t="b">
        <f>IF(FIRE0104_working!F26=FIRE0104!E26,TRUE,"Error")</f>
        <v>1</v>
      </c>
      <c r="F195" s="18" t="b">
        <f>IF(FIRE0104_working!G26=FIRE0104!F26,TRUE,"Error")</f>
        <v>1</v>
      </c>
      <c r="G195" s="18" t="b">
        <f>IF(FIRE0104_working!H26=FIRE0104!G26,TRUE,"Error")</f>
        <v>1</v>
      </c>
      <c r="H195" s="18" t="b">
        <f>IF(FIRE0104_working!I26=FIRE0104!H26,TRUE,"Error")</f>
        <v>1</v>
      </c>
      <c r="I195" s="18" t="b">
        <f>IF(FIRE0104_working!J26=FIRE0104!I26,TRUE,"Error")</f>
        <v>1</v>
      </c>
      <c r="J195" s="18" t="b">
        <f>IF(FIRE0104_working!K26=FIRE0104!J26,TRUE,"Error")</f>
        <v>1</v>
      </c>
      <c r="K195" s="18" t="b">
        <f>IF(FIRE0104_working!L26=FIRE0104!K26,TRUE,"Error")</f>
        <v>1</v>
      </c>
      <c r="L195" s="18" t="b">
        <f>IF(FIRE0104_working!M26=FIRE0104!L26,TRUE,"Error")</f>
        <v>1</v>
      </c>
      <c r="M195" s="18" t="b">
        <f>IF(FIRE0104_working!N26=FIRE0104!M26,TRUE,"Error")</f>
        <v>1</v>
      </c>
      <c r="N195" s="18" t="b">
        <f>IF(FIRE0104_working!O26=FIRE0104!N26,TRUE,"Error")</f>
        <v>1</v>
      </c>
      <c r="O195" s="18" t="b">
        <f>IF(FIRE0104_working!P26=FIRE0104!O26,TRUE,"Error")</f>
        <v>1</v>
      </c>
      <c r="P195" s="18" t="b">
        <f>IF(FIRE0104_working!Q26=FIRE0104!P26,TRUE,"Error")</f>
        <v>1</v>
      </c>
      <c r="Q195" s="18" t="b">
        <f>IF(FIRE0104_working!R26=FIRE0104!Q26,TRUE,"Error")</f>
        <v>1</v>
      </c>
      <c r="R195" s="18" t="b">
        <f>IF(FIRE0104_working!S26=FIRE0104!R26,TRUE,"Error")</f>
        <v>1</v>
      </c>
      <c r="S195" s="18" t="b">
        <f>IF(FIRE0104_working!T26=FIRE0104!S26,TRUE,"Error")</f>
        <v>1</v>
      </c>
      <c r="T195" s="18" t="b">
        <f>IF(FIRE0104_working!U26=FIRE0104!T26,TRUE,"Error")</f>
        <v>1</v>
      </c>
      <c r="U195" s="18" t="b">
        <f>IF(FIRE0104_working!V26=FIRE0104!U26,TRUE,"Error")</f>
        <v>1</v>
      </c>
      <c r="V195" s="18" t="b">
        <f>IF(FIRE0104_working!W26=FIRE0104!V26,TRUE,"Error")</f>
        <v>1</v>
      </c>
      <c r="W195" s="18" t="b">
        <f>IF(FIRE0104_working!X26=FIRE0104!W26,TRUE,"Error")</f>
        <v>1</v>
      </c>
    </row>
    <row r="196" spans="1:23" x14ac:dyDescent="0.2">
      <c r="A196" s="18" t="s">
        <v>102</v>
      </c>
      <c r="B196" s="18" t="s">
        <v>105</v>
      </c>
      <c r="C196" s="18" t="s">
        <v>44</v>
      </c>
      <c r="D196" s="18" t="b">
        <f>IF(FIRE0104_working!E27=FIRE0104!D27,TRUE,"Error")</f>
        <v>1</v>
      </c>
      <c r="E196" s="18" t="b">
        <f>IF(FIRE0104_working!F27=FIRE0104!E27,TRUE,"Error")</f>
        <v>1</v>
      </c>
      <c r="F196" s="18" t="b">
        <f>IF(FIRE0104_working!G27=FIRE0104!F27,TRUE,"Error")</f>
        <v>1</v>
      </c>
      <c r="G196" s="18" t="b">
        <f>IF(FIRE0104_working!H27=FIRE0104!G27,TRUE,"Error")</f>
        <v>1</v>
      </c>
      <c r="H196" s="18" t="b">
        <f>IF(FIRE0104_working!I27=FIRE0104!H27,TRUE,"Error")</f>
        <v>1</v>
      </c>
      <c r="I196" s="18" t="b">
        <f>IF(FIRE0104_working!J27=FIRE0104!I27,TRUE,"Error")</f>
        <v>1</v>
      </c>
      <c r="J196" s="18" t="b">
        <f>IF(FIRE0104_working!K27=FIRE0104!J27,TRUE,"Error")</f>
        <v>1</v>
      </c>
      <c r="K196" s="18" t="b">
        <f>IF(FIRE0104_working!L27=FIRE0104!K27,TRUE,"Error")</f>
        <v>1</v>
      </c>
      <c r="L196" s="18" t="b">
        <f>IF(FIRE0104_working!M27=FIRE0104!L27,TRUE,"Error")</f>
        <v>1</v>
      </c>
      <c r="M196" s="18" t="b">
        <f>IF(FIRE0104_working!N27=FIRE0104!M27,TRUE,"Error")</f>
        <v>1</v>
      </c>
      <c r="N196" s="18" t="b">
        <f>IF(FIRE0104_working!O27=FIRE0104!N27,TRUE,"Error")</f>
        <v>1</v>
      </c>
      <c r="O196" s="18" t="b">
        <f>IF(FIRE0104_working!P27=FIRE0104!O27,TRUE,"Error")</f>
        <v>1</v>
      </c>
      <c r="P196" s="18" t="b">
        <f>IF(FIRE0104_working!Q27=FIRE0104!P27,TRUE,"Error")</f>
        <v>1</v>
      </c>
      <c r="Q196" s="18" t="b">
        <f>IF(FIRE0104_working!R27=FIRE0104!Q27,TRUE,"Error")</f>
        <v>1</v>
      </c>
      <c r="R196" s="18" t="b">
        <f>IF(FIRE0104_working!S27=FIRE0104!R27,TRUE,"Error")</f>
        <v>1</v>
      </c>
      <c r="S196" s="18" t="b">
        <f>IF(FIRE0104_working!T27=FIRE0104!S27,TRUE,"Error")</f>
        <v>1</v>
      </c>
      <c r="T196" s="18" t="b">
        <f>IF(FIRE0104_working!U27=FIRE0104!T27,TRUE,"Error")</f>
        <v>1</v>
      </c>
      <c r="U196" s="18" t="b">
        <f>IF(FIRE0104_working!V27=FIRE0104!U27,TRUE,"Error")</f>
        <v>1</v>
      </c>
      <c r="V196" s="18" t="b">
        <f>IF(FIRE0104_working!W27=FIRE0104!V27,TRUE,"Error")</f>
        <v>1</v>
      </c>
      <c r="W196" s="18" t="b">
        <f>IF(FIRE0104_working!X27=FIRE0104!W27,TRUE,"Error")</f>
        <v>1</v>
      </c>
    </row>
    <row r="197" spans="1:23" x14ac:dyDescent="0.2">
      <c r="A197" s="18" t="s">
        <v>102</v>
      </c>
      <c r="B197" s="18" t="s">
        <v>105</v>
      </c>
      <c r="C197" s="18" t="s">
        <v>79</v>
      </c>
      <c r="D197" s="18" t="b">
        <f>IF(FIRE0104_working!E28=FIRE0104!D28,TRUE,"Error")</f>
        <v>1</v>
      </c>
      <c r="E197" s="18" t="b">
        <f>IF(FIRE0104_working!F28=FIRE0104!E28,TRUE,"Error")</f>
        <v>1</v>
      </c>
      <c r="F197" s="18" t="b">
        <f>IF(FIRE0104_working!G28=FIRE0104!F28,TRUE,"Error")</f>
        <v>1</v>
      </c>
      <c r="G197" s="18" t="b">
        <f>IF(FIRE0104_working!H28=FIRE0104!G28,TRUE,"Error")</f>
        <v>1</v>
      </c>
      <c r="H197" s="18" t="b">
        <f>IF(FIRE0104_working!I28=FIRE0104!H28,TRUE,"Error")</f>
        <v>1</v>
      </c>
      <c r="I197" s="18" t="b">
        <f>IF(FIRE0104_working!J28=FIRE0104!I28,TRUE,"Error")</f>
        <v>1</v>
      </c>
      <c r="J197" s="18" t="b">
        <f>IF(FIRE0104_working!K28=FIRE0104!J28,TRUE,"Error")</f>
        <v>1</v>
      </c>
      <c r="K197" s="18" t="b">
        <f>IF(FIRE0104_working!L28=FIRE0104!K28,TRUE,"Error")</f>
        <v>1</v>
      </c>
      <c r="L197" s="18" t="b">
        <f>IF(FIRE0104_working!M28=FIRE0104!L28,TRUE,"Error")</f>
        <v>1</v>
      </c>
      <c r="M197" s="18" t="b">
        <f>IF(FIRE0104_working!N28=FIRE0104!M28,TRUE,"Error")</f>
        <v>1</v>
      </c>
      <c r="N197" s="18" t="b">
        <f>IF(FIRE0104_working!O28=FIRE0104!N28,TRUE,"Error")</f>
        <v>1</v>
      </c>
      <c r="O197" s="18" t="b">
        <f>IF(FIRE0104_working!P28=FIRE0104!O28,TRUE,"Error")</f>
        <v>1</v>
      </c>
      <c r="P197" s="18" t="b">
        <f>IF(FIRE0104_working!Q28=FIRE0104!P28,TRUE,"Error")</f>
        <v>1</v>
      </c>
      <c r="Q197" s="18" t="b">
        <f>IF(FIRE0104_working!R28=FIRE0104!Q28,TRUE,"Error")</f>
        <v>1</v>
      </c>
      <c r="R197" s="18" t="b">
        <f>IF(FIRE0104_working!S28=FIRE0104!R28,TRUE,"Error")</f>
        <v>1</v>
      </c>
      <c r="S197" s="18" t="b">
        <f>IF(FIRE0104_working!T28=FIRE0104!S28,TRUE,"Error")</f>
        <v>1</v>
      </c>
      <c r="T197" s="18" t="b">
        <f>IF(FIRE0104_working!U28=FIRE0104!T28,TRUE,"Error")</f>
        <v>1</v>
      </c>
      <c r="U197" s="18" t="b">
        <f>IF(FIRE0104_working!V28=FIRE0104!U28,TRUE,"Error")</f>
        <v>1</v>
      </c>
      <c r="V197" s="18" t="b">
        <f>IF(FIRE0104_working!W28=FIRE0104!V28,TRUE,"Error")</f>
        <v>1</v>
      </c>
      <c r="W197" s="18" t="b">
        <f>IF(FIRE0104_working!X28=FIRE0104!W28,TRUE,"Error")</f>
        <v>1</v>
      </c>
    </row>
    <row r="198" spans="1:23" x14ac:dyDescent="0.2">
      <c r="A198" s="18" t="s">
        <v>102</v>
      </c>
      <c r="B198" s="18" t="s">
        <v>105</v>
      </c>
      <c r="C198" s="18" t="s">
        <v>64</v>
      </c>
      <c r="D198" s="18" t="b">
        <f>IF(FIRE0104_working!E29=FIRE0104!D29,TRUE,"Error")</f>
        <v>1</v>
      </c>
      <c r="E198" s="18" t="b">
        <f>IF(FIRE0104_working!F29=FIRE0104!E29,TRUE,"Error")</f>
        <v>1</v>
      </c>
      <c r="F198" s="18" t="b">
        <f>IF(FIRE0104_working!G29=FIRE0104!F29,TRUE,"Error")</f>
        <v>1</v>
      </c>
      <c r="G198" s="18" t="b">
        <f>IF(FIRE0104_working!H29=FIRE0104!G29,TRUE,"Error")</f>
        <v>1</v>
      </c>
      <c r="H198" s="18" t="b">
        <f>IF(FIRE0104_working!I29=FIRE0104!H29,TRUE,"Error")</f>
        <v>1</v>
      </c>
      <c r="I198" s="18" t="b">
        <f>IF(FIRE0104_working!J29=FIRE0104!I29,TRUE,"Error")</f>
        <v>1</v>
      </c>
      <c r="J198" s="18" t="b">
        <f>IF(FIRE0104_working!K29=FIRE0104!J29,TRUE,"Error")</f>
        <v>1</v>
      </c>
      <c r="K198" s="18" t="b">
        <f>IF(FIRE0104_working!L29=FIRE0104!K29,TRUE,"Error")</f>
        <v>1</v>
      </c>
      <c r="L198" s="18" t="b">
        <f>IF(FIRE0104_working!M29=FIRE0104!L29,TRUE,"Error")</f>
        <v>1</v>
      </c>
      <c r="M198" s="18" t="b">
        <f>IF(FIRE0104_working!N29=FIRE0104!M29,TRUE,"Error")</f>
        <v>1</v>
      </c>
      <c r="N198" s="18" t="b">
        <f>IF(FIRE0104_working!O29=FIRE0104!N29,TRUE,"Error")</f>
        <v>1</v>
      </c>
      <c r="O198" s="18" t="b">
        <f>IF(FIRE0104_working!P29=FIRE0104!O29,TRUE,"Error")</f>
        <v>1</v>
      </c>
      <c r="P198" s="18" t="b">
        <f>IF(FIRE0104_working!Q29=FIRE0104!P29,TRUE,"Error")</f>
        <v>1</v>
      </c>
      <c r="Q198" s="18" t="b">
        <f>IF(FIRE0104_working!R29=FIRE0104!Q29,TRUE,"Error")</f>
        <v>1</v>
      </c>
      <c r="R198" s="18" t="b">
        <f>IF(FIRE0104_working!S29=FIRE0104!R29,TRUE,"Error")</f>
        <v>1</v>
      </c>
      <c r="S198" s="18" t="b">
        <f>IF(FIRE0104_working!T29=FIRE0104!S29,TRUE,"Error")</f>
        <v>1</v>
      </c>
      <c r="T198" s="18" t="b">
        <f>IF(FIRE0104_working!U29=FIRE0104!T29,TRUE,"Error")</f>
        <v>1</v>
      </c>
      <c r="U198" s="18" t="b">
        <f>IF(FIRE0104_working!V29=FIRE0104!U29,TRUE,"Error")</f>
        <v>1</v>
      </c>
      <c r="V198" s="18" t="b">
        <f>IF(FIRE0104_working!W29=FIRE0104!V29,TRUE,"Error")</f>
        <v>1</v>
      </c>
      <c r="W198" s="18" t="b">
        <f>IF(FIRE0104_working!X29=FIRE0104!W29,TRUE,"Error")</f>
        <v>1</v>
      </c>
    </row>
    <row r="199" spans="1:23" x14ac:dyDescent="0.2">
      <c r="A199" s="18" t="s">
        <v>102</v>
      </c>
      <c r="B199" s="18" t="s">
        <v>105</v>
      </c>
      <c r="C199" s="18" t="s">
        <v>97</v>
      </c>
      <c r="D199" s="18" t="b">
        <f>IF(FIRE0104_working!E30=FIRE0104!D30,TRUE,"Error")</f>
        <v>1</v>
      </c>
      <c r="E199" s="18" t="b">
        <f>IF(FIRE0104_working!F30=FIRE0104!E30,TRUE,"Error")</f>
        <v>1</v>
      </c>
      <c r="F199" s="18" t="b">
        <f>IF(FIRE0104_working!G30=FIRE0104!F30,TRUE,"Error")</f>
        <v>1</v>
      </c>
      <c r="G199" s="18" t="b">
        <f>IF(FIRE0104_working!H30=FIRE0104!G30,TRUE,"Error")</f>
        <v>1</v>
      </c>
      <c r="H199" s="18" t="b">
        <f>IF(FIRE0104_working!I30=FIRE0104!H30,TRUE,"Error")</f>
        <v>1</v>
      </c>
      <c r="I199" s="18" t="b">
        <f>IF(FIRE0104_working!J30=FIRE0104!I30,TRUE,"Error")</f>
        <v>1</v>
      </c>
      <c r="J199" s="18" t="b">
        <f>IF(FIRE0104_working!K30=FIRE0104!J30,TRUE,"Error")</f>
        <v>1</v>
      </c>
      <c r="K199" s="18" t="b">
        <f>IF(FIRE0104_working!L30=FIRE0104!K30,TRUE,"Error")</f>
        <v>1</v>
      </c>
      <c r="L199" s="18" t="b">
        <f>IF(FIRE0104_working!M30=FIRE0104!L30,TRUE,"Error")</f>
        <v>1</v>
      </c>
      <c r="M199" s="18" t="b">
        <f>IF(FIRE0104_working!N30=FIRE0104!M30,TRUE,"Error")</f>
        <v>1</v>
      </c>
      <c r="N199" s="18" t="b">
        <f>IF(FIRE0104_working!O30=FIRE0104!N30,TRUE,"Error")</f>
        <v>1</v>
      </c>
      <c r="O199" s="18" t="b">
        <f>IF(FIRE0104_working!P30=FIRE0104!O30,TRUE,"Error")</f>
        <v>1</v>
      </c>
      <c r="P199" s="18" t="b">
        <f>IF(FIRE0104_working!Q30=FIRE0104!P30,TRUE,"Error")</f>
        <v>1</v>
      </c>
      <c r="Q199" s="18" t="b">
        <f>IF(FIRE0104_working!R30=FIRE0104!Q30,TRUE,"Error")</f>
        <v>1</v>
      </c>
      <c r="R199" s="18" t="b">
        <f>IF(FIRE0104_working!S30=FIRE0104!R30,TRUE,"Error")</f>
        <v>1</v>
      </c>
      <c r="S199" s="18" t="b">
        <f>IF(FIRE0104_working!T30=FIRE0104!S30,TRUE,"Error")</f>
        <v>1</v>
      </c>
      <c r="T199" s="18" t="b">
        <f>IF(FIRE0104_working!U30=FIRE0104!T30,TRUE,"Error")</f>
        <v>1</v>
      </c>
      <c r="U199" s="18" t="b">
        <f>IF(FIRE0104_working!V30=FIRE0104!U30,TRUE,"Error")</f>
        <v>1</v>
      </c>
      <c r="V199" s="18" t="b">
        <f>IF(FIRE0104_working!W30=FIRE0104!V30,TRUE,"Error")</f>
        <v>1</v>
      </c>
      <c r="W199" s="18" t="b">
        <f>IF(FIRE0104_working!X30=FIRE0104!W30,TRUE,"Error")</f>
        <v>1</v>
      </c>
    </row>
    <row r="200" spans="1:23" x14ac:dyDescent="0.2">
      <c r="A200" s="18" t="s">
        <v>102</v>
      </c>
      <c r="B200" s="18" t="s">
        <v>106</v>
      </c>
      <c r="C200" s="18" t="s">
        <v>40</v>
      </c>
      <c r="D200" s="18" t="b">
        <f>IF(FIRE0104_working!E31=FIRE0104!D31,TRUE,"Error")</f>
        <v>1</v>
      </c>
      <c r="E200" s="18" t="b">
        <f>IF(FIRE0104_working!F31=FIRE0104!E31,TRUE,"Error")</f>
        <v>1</v>
      </c>
      <c r="F200" s="18" t="b">
        <f>IF(FIRE0104_working!G31=FIRE0104!F31,TRUE,"Error")</f>
        <v>1</v>
      </c>
      <c r="G200" s="18" t="b">
        <f>IF(FIRE0104_working!H31=FIRE0104!G31,TRUE,"Error")</f>
        <v>1</v>
      </c>
      <c r="H200" s="18" t="b">
        <f>IF(FIRE0104_working!I31=FIRE0104!H31,TRUE,"Error")</f>
        <v>1</v>
      </c>
      <c r="I200" s="18" t="b">
        <f>IF(FIRE0104_working!J31=FIRE0104!I31,TRUE,"Error")</f>
        <v>1</v>
      </c>
      <c r="J200" s="18" t="b">
        <f>IF(FIRE0104_working!K31=FIRE0104!J31,TRUE,"Error")</f>
        <v>1</v>
      </c>
      <c r="K200" s="18" t="b">
        <f>IF(FIRE0104_working!L31=FIRE0104!K31,TRUE,"Error")</f>
        <v>1</v>
      </c>
      <c r="L200" s="18" t="b">
        <f>IF(FIRE0104_working!M31=FIRE0104!L31,TRUE,"Error")</f>
        <v>1</v>
      </c>
      <c r="M200" s="18" t="b">
        <f>IF(FIRE0104_working!N31=FIRE0104!M31,TRUE,"Error")</f>
        <v>1</v>
      </c>
      <c r="N200" s="18" t="b">
        <f>IF(FIRE0104_working!O31=FIRE0104!N31,TRUE,"Error")</f>
        <v>1</v>
      </c>
      <c r="O200" s="18" t="b">
        <f>IF(FIRE0104_working!P31=FIRE0104!O31,TRUE,"Error")</f>
        <v>1</v>
      </c>
      <c r="P200" s="18" t="b">
        <f>IF(FIRE0104_working!Q31=FIRE0104!P31,TRUE,"Error")</f>
        <v>1</v>
      </c>
      <c r="Q200" s="18" t="b">
        <f>IF(FIRE0104_working!R31=FIRE0104!Q31,TRUE,"Error")</f>
        <v>1</v>
      </c>
      <c r="R200" s="18" t="b">
        <f>IF(FIRE0104_working!S31=FIRE0104!R31,TRUE,"Error")</f>
        <v>1</v>
      </c>
      <c r="S200" s="18" t="b">
        <f>IF(FIRE0104_working!T31=FIRE0104!S31,TRUE,"Error")</f>
        <v>1</v>
      </c>
      <c r="T200" s="18" t="b">
        <f>IF(FIRE0104_working!U31=FIRE0104!T31,TRUE,"Error")</f>
        <v>1</v>
      </c>
      <c r="U200" s="18" t="b">
        <f>IF(FIRE0104_working!V31=FIRE0104!U31,TRUE,"Error")</f>
        <v>1</v>
      </c>
      <c r="V200" s="18" t="b">
        <f>IF(FIRE0104_working!W31=FIRE0104!V31,TRUE,"Error")</f>
        <v>1</v>
      </c>
      <c r="W200" s="18" t="b">
        <f>IF(FIRE0104_working!X31=FIRE0104!W31,TRUE,"Error")</f>
        <v>1</v>
      </c>
    </row>
    <row r="201" spans="1:23" x14ac:dyDescent="0.2">
      <c r="A201" s="18" t="s">
        <v>102</v>
      </c>
      <c r="B201" s="18" t="s">
        <v>106</v>
      </c>
      <c r="C201" s="18" t="s">
        <v>41</v>
      </c>
      <c r="D201" s="18" t="b">
        <f>IF(FIRE0104_working!E32=FIRE0104!D32,TRUE,"Error")</f>
        <v>1</v>
      </c>
      <c r="E201" s="18" t="b">
        <f>IF(FIRE0104_working!F32=FIRE0104!E32,TRUE,"Error")</f>
        <v>1</v>
      </c>
      <c r="F201" s="18" t="b">
        <f>IF(FIRE0104_working!G32=FIRE0104!F32,TRUE,"Error")</f>
        <v>1</v>
      </c>
      <c r="G201" s="18" t="b">
        <f>IF(FIRE0104_working!H32=FIRE0104!G32,TRUE,"Error")</f>
        <v>1</v>
      </c>
      <c r="H201" s="18" t="b">
        <f>IF(FIRE0104_working!I32=FIRE0104!H32,TRUE,"Error")</f>
        <v>1</v>
      </c>
      <c r="I201" s="18" t="b">
        <f>IF(FIRE0104_working!J32=FIRE0104!I32,TRUE,"Error")</f>
        <v>1</v>
      </c>
      <c r="J201" s="18" t="b">
        <f>IF(FIRE0104_working!K32=FIRE0104!J32,TRUE,"Error")</f>
        <v>1</v>
      </c>
      <c r="K201" s="18" t="b">
        <f>IF(FIRE0104_working!L32=FIRE0104!K32,TRUE,"Error")</f>
        <v>1</v>
      </c>
      <c r="L201" s="18" t="b">
        <f>IF(FIRE0104_working!M32=FIRE0104!L32,TRUE,"Error")</f>
        <v>1</v>
      </c>
      <c r="M201" s="18" t="b">
        <f>IF(FIRE0104_working!N32=FIRE0104!M32,TRUE,"Error")</f>
        <v>1</v>
      </c>
      <c r="N201" s="18" t="b">
        <f>IF(FIRE0104_working!O32=FIRE0104!N32,TRUE,"Error")</f>
        <v>1</v>
      </c>
      <c r="O201" s="18" t="b">
        <f>IF(FIRE0104_working!P32=FIRE0104!O32,TRUE,"Error")</f>
        <v>1</v>
      </c>
      <c r="P201" s="18" t="b">
        <f>IF(FIRE0104_working!Q32=FIRE0104!P32,TRUE,"Error")</f>
        <v>1</v>
      </c>
      <c r="Q201" s="18" t="b">
        <f>IF(FIRE0104_working!R32=FIRE0104!Q32,TRUE,"Error")</f>
        <v>1</v>
      </c>
      <c r="R201" s="18" t="b">
        <f>IF(FIRE0104_working!S32=FIRE0104!R32,TRUE,"Error")</f>
        <v>1</v>
      </c>
      <c r="S201" s="18" t="b">
        <f>IF(FIRE0104_working!T32=FIRE0104!S32,TRUE,"Error")</f>
        <v>1</v>
      </c>
      <c r="T201" s="18" t="b">
        <f>IF(FIRE0104_working!U32=FIRE0104!T32,TRUE,"Error")</f>
        <v>1</v>
      </c>
      <c r="U201" s="18" t="b">
        <f>IF(FIRE0104_working!V32=FIRE0104!U32,TRUE,"Error")</f>
        <v>1</v>
      </c>
      <c r="V201" s="18" t="b">
        <f>IF(FIRE0104_working!W32=FIRE0104!V32,TRUE,"Error")</f>
        <v>1</v>
      </c>
      <c r="W201" s="18" t="b">
        <f>IF(FIRE0104_working!X32=FIRE0104!W32,TRUE,"Error")</f>
        <v>1</v>
      </c>
    </row>
    <row r="202" spans="1:23" x14ac:dyDescent="0.2">
      <c r="A202" s="18" t="s">
        <v>102</v>
      </c>
      <c r="B202" s="18" t="s">
        <v>106</v>
      </c>
      <c r="C202" s="18" t="s">
        <v>42</v>
      </c>
      <c r="D202" s="18" t="b">
        <f>IF(FIRE0104_working!E33=FIRE0104!D33,TRUE,"Error")</f>
        <v>1</v>
      </c>
      <c r="E202" s="18" t="b">
        <f>IF(FIRE0104_working!F33=FIRE0104!E33,TRUE,"Error")</f>
        <v>1</v>
      </c>
      <c r="F202" s="18" t="b">
        <f>IF(FIRE0104_working!G33=FIRE0104!F33,TRUE,"Error")</f>
        <v>1</v>
      </c>
      <c r="G202" s="18" t="b">
        <f>IF(FIRE0104_working!H33=FIRE0104!G33,TRUE,"Error")</f>
        <v>1</v>
      </c>
      <c r="H202" s="18" t="b">
        <f>IF(FIRE0104_working!I33=FIRE0104!H33,TRUE,"Error")</f>
        <v>1</v>
      </c>
      <c r="I202" s="18" t="b">
        <f>IF(FIRE0104_working!J33=FIRE0104!I33,TRUE,"Error")</f>
        <v>1</v>
      </c>
      <c r="J202" s="18" t="b">
        <f>IF(FIRE0104_working!K33=FIRE0104!J33,TRUE,"Error")</f>
        <v>1</v>
      </c>
      <c r="K202" s="18" t="b">
        <f>IF(FIRE0104_working!L33=FIRE0104!K33,TRUE,"Error")</f>
        <v>1</v>
      </c>
      <c r="L202" s="18" t="b">
        <f>IF(FIRE0104_working!M33=FIRE0104!L33,TRUE,"Error")</f>
        <v>1</v>
      </c>
      <c r="M202" s="18" t="b">
        <f>IF(FIRE0104_working!N33=FIRE0104!M33,TRUE,"Error")</f>
        <v>1</v>
      </c>
      <c r="N202" s="18" t="b">
        <f>IF(FIRE0104_working!O33=FIRE0104!N33,TRUE,"Error")</f>
        <v>1</v>
      </c>
      <c r="O202" s="18" t="b">
        <f>IF(FIRE0104_working!P33=FIRE0104!O33,TRUE,"Error")</f>
        <v>1</v>
      </c>
      <c r="P202" s="18" t="b">
        <f>IF(FIRE0104_working!Q33=FIRE0104!P33,TRUE,"Error")</f>
        <v>1</v>
      </c>
      <c r="Q202" s="18" t="b">
        <f>IF(FIRE0104_working!R33=FIRE0104!Q33,TRUE,"Error")</f>
        <v>1</v>
      </c>
      <c r="R202" s="18" t="b">
        <f>IF(FIRE0104_working!S33=FIRE0104!R33,TRUE,"Error")</f>
        <v>1</v>
      </c>
      <c r="S202" s="18" t="b">
        <f>IF(FIRE0104_working!T33=FIRE0104!S33,TRUE,"Error")</f>
        <v>1</v>
      </c>
      <c r="T202" s="18" t="b">
        <f>IF(FIRE0104_working!U33=FIRE0104!T33,TRUE,"Error")</f>
        <v>1</v>
      </c>
      <c r="U202" s="18" t="b">
        <f>IF(FIRE0104_working!V33=FIRE0104!U33,TRUE,"Error")</f>
        <v>1</v>
      </c>
      <c r="V202" s="18" t="b">
        <f>IF(FIRE0104_working!W33=FIRE0104!V33,TRUE,"Error")</f>
        <v>1</v>
      </c>
      <c r="W202" s="18" t="b">
        <f>IF(FIRE0104_working!X33=FIRE0104!W33,TRUE,"Error")</f>
        <v>1</v>
      </c>
    </row>
    <row r="203" spans="1:23" x14ac:dyDescent="0.2">
      <c r="A203" s="18" t="s">
        <v>102</v>
      </c>
      <c r="B203" s="18" t="s">
        <v>106</v>
      </c>
      <c r="C203" s="18" t="s">
        <v>43</v>
      </c>
      <c r="D203" s="18" t="b">
        <f>IF(FIRE0104_working!E34=FIRE0104!D34,TRUE,"Error")</f>
        <v>1</v>
      </c>
      <c r="E203" s="18" t="b">
        <f>IF(FIRE0104_working!F34=FIRE0104!E34,TRUE,"Error")</f>
        <v>1</v>
      </c>
      <c r="F203" s="18" t="b">
        <f>IF(FIRE0104_working!G34=FIRE0104!F34,TRUE,"Error")</f>
        <v>1</v>
      </c>
      <c r="G203" s="18" t="b">
        <f>IF(FIRE0104_working!H34=FIRE0104!G34,TRUE,"Error")</f>
        <v>1</v>
      </c>
      <c r="H203" s="18" t="b">
        <f>IF(FIRE0104_working!I34=FIRE0104!H34,TRUE,"Error")</f>
        <v>1</v>
      </c>
      <c r="I203" s="18" t="b">
        <f>IF(FIRE0104_working!J34=FIRE0104!I34,TRUE,"Error")</f>
        <v>1</v>
      </c>
      <c r="J203" s="18" t="b">
        <f>IF(FIRE0104_working!K34=FIRE0104!J34,TRUE,"Error")</f>
        <v>1</v>
      </c>
      <c r="K203" s="18" t="b">
        <f>IF(FIRE0104_working!L34=FIRE0104!K34,TRUE,"Error")</f>
        <v>1</v>
      </c>
      <c r="L203" s="18" t="b">
        <f>IF(FIRE0104_working!M34=FIRE0104!L34,TRUE,"Error")</f>
        <v>1</v>
      </c>
      <c r="M203" s="18" t="b">
        <f>IF(FIRE0104_working!N34=FIRE0104!M34,TRUE,"Error")</f>
        <v>1</v>
      </c>
      <c r="N203" s="18" t="b">
        <f>IF(FIRE0104_working!O34=FIRE0104!N34,TRUE,"Error")</f>
        <v>1</v>
      </c>
      <c r="O203" s="18" t="b">
        <f>IF(FIRE0104_working!P34=FIRE0104!O34,TRUE,"Error")</f>
        <v>1</v>
      </c>
      <c r="P203" s="18" t="b">
        <f>IF(FIRE0104_working!Q34=FIRE0104!P34,TRUE,"Error")</f>
        <v>1</v>
      </c>
      <c r="Q203" s="18" t="b">
        <f>IF(FIRE0104_working!R34=FIRE0104!Q34,TRUE,"Error")</f>
        <v>1</v>
      </c>
      <c r="R203" s="18" t="b">
        <f>IF(FIRE0104_working!S34=FIRE0104!R34,TRUE,"Error")</f>
        <v>1</v>
      </c>
      <c r="S203" s="18" t="b">
        <f>IF(FIRE0104_working!T34=FIRE0104!S34,TRUE,"Error")</f>
        <v>1</v>
      </c>
      <c r="T203" s="18" t="b">
        <f>IF(FIRE0104_working!U34=FIRE0104!T34,TRUE,"Error")</f>
        <v>1</v>
      </c>
      <c r="U203" s="18" t="b">
        <f>IF(FIRE0104_working!V34=FIRE0104!U34,TRUE,"Error")</f>
        <v>1</v>
      </c>
      <c r="V203" s="18" t="b">
        <f>IF(FIRE0104_working!W34=FIRE0104!V34,TRUE,"Error")</f>
        <v>1</v>
      </c>
      <c r="W203" s="18" t="b">
        <f>IF(FIRE0104_working!X34=FIRE0104!W34,TRUE,"Error")</f>
        <v>1</v>
      </c>
    </row>
    <row r="204" spans="1:23" x14ac:dyDescent="0.2">
      <c r="A204" s="18" t="s">
        <v>102</v>
      </c>
      <c r="B204" s="18" t="s">
        <v>106</v>
      </c>
      <c r="C204" s="18" t="s">
        <v>44</v>
      </c>
      <c r="D204" s="18" t="b">
        <f>IF(FIRE0104_working!E35=FIRE0104!D35,TRUE,"Error")</f>
        <v>1</v>
      </c>
      <c r="E204" s="18" t="b">
        <f>IF(FIRE0104_working!F35=FIRE0104!E35,TRUE,"Error")</f>
        <v>1</v>
      </c>
      <c r="F204" s="18" t="b">
        <f>IF(FIRE0104_working!G35=FIRE0104!F35,TRUE,"Error")</f>
        <v>1</v>
      </c>
      <c r="G204" s="18" t="b">
        <f>IF(FIRE0104_working!H35=FIRE0104!G35,TRUE,"Error")</f>
        <v>1</v>
      </c>
      <c r="H204" s="18" t="b">
        <f>IF(FIRE0104_working!I35=FIRE0104!H35,TRUE,"Error")</f>
        <v>1</v>
      </c>
      <c r="I204" s="18" t="b">
        <f>IF(FIRE0104_working!J35=FIRE0104!I35,TRUE,"Error")</f>
        <v>1</v>
      </c>
      <c r="J204" s="18" t="b">
        <f>IF(FIRE0104_working!K35=FIRE0104!J35,TRUE,"Error")</f>
        <v>1</v>
      </c>
      <c r="K204" s="18" t="b">
        <f>IF(FIRE0104_working!L35=FIRE0104!K35,TRUE,"Error")</f>
        <v>1</v>
      </c>
      <c r="L204" s="18" t="b">
        <f>IF(FIRE0104_working!M35=FIRE0104!L35,TRUE,"Error")</f>
        <v>1</v>
      </c>
      <c r="M204" s="18" t="b">
        <f>IF(FIRE0104_working!N35=FIRE0104!M35,TRUE,"Error")</f>
        <v>1</v>
      </c>
      <c r="N204" s="18" t="b">
        <f>IF(FIRE0104_working!O35=FIRE0104!N35,TRUE,"Error")</f>
        <v>1</v>
      </c>
      <c r="O204" s="18" t="b">
        <f>IF(FIRE0104_working!P35=FIRE0104!O35,TRUE,"Error")</f>
        <v>1</v>
      </c>
      <c r="P204" s="18" t="b">
        <f>IF(FIRE0104_working!Q35=FIRE0104!P35,TRUE,"Error")</f>
        <v>1</v>
      </c>
      <c r="Q204" s="18" t="b">
        <f>IF(FIRE0104_working!R35=FIRE0104!Q35,TRUE,"Error")</f>
        <v>1</v>
      </c>
      <c r="R204" s="18" t="b">
        <f>IF(FIRE0104_working!S35=FIRE0104!R35,TRUE,"Error")</f>
        <v>1</v>
      </c>
      <c r="S204" s="18" t="b">
        <f>IF(FIRE0104_working!T35=FIRE0104!S35,TRUE,"Error")</f>
        <v>1</v>
      </c>
      <c r="T204" s="18" t="b">
        <f>IF(FIRE0104_working!U35=FIRE0104!T35,TRUE,"Error")</f>
        <v>1</v>
      </c>
      <c r="U204" s="18" t="b">
        <f>IF(FIRE0104_working!V35=FIRE0104!U35,TRUE,"Error")</f>
        <v>1</v>
      </c>
      <c r="V204" s="18" t="b">
        <f>IF(FIRE0104_working!W35=FIRE0104!V35,TRUE,"Error")</f>
        <v>1</v>
      </c>
      <c r="W204" s="18" t="b">
        <f>IF(FIRE0104_working!X35=FIRE0104!W35,TRUE,"Error")</f>
        <v>1</v>
      </c>
    </row>
    <row r="205" spans="1:23" x14ac:dyDescent="0.2">
      <c r="A205" s="18" t="s">
        <v>102</v>
      </c>
      <c r="B205" s="18" t="s">
        <v>106</v>
      </c>
      <c r="C205" s="18" t="s">
        <v>79</v>
      </c>
      <c r="D205" s="18" t="b">
        <f>IF(FIRE0104_working!E36=FIRE0104!D36,TRUE,"Error")</f>
        <v>1</v>
      </c>
      <c r="E205" s="18" t="b">
        <f>IF(FIRE0104_working!F36=FIRE0104!E36,TRUE,"Error")</f>
        <v>1</v>
      </c>
      <c r="F205" s="18" t="b">
        <f>IF(FIRE0104_working!G36=FIRE0104!F36,TRUE,"Error")</f>
        <v>1</v>
      </c>
      <c r="G205" s="18" t="b">
        <f>IF(FIRE0104_working!H36=FIRE0104!G36,TRUE,"Error")</f>
        <v>1</v>
      </c>
      <c r="H205" s="18" t="b">
        <f>IF(FIRE0104_working!I36=FIRE0104!H36,TRUE,"Error")</f>
        <v>1</v>
      </c>
      <c r="I205" s="18" t="b">
        <f>IF(FIRE0104_working!J36=FIRE0104!I36,TRUE,"Error")</f>
        <v>1</v>
      </c>
      <c r="J205" s="18" t="b">
        <f>IF(FIRE0104_working!K36=FIRE0104!J36,TRUE,"Error")</f>
        <v>1</v>
      </c>
      <c r="K205" s="18" t="b">
        <f>IF(FIRE0104_working!L36=FIRE0104!K36,TRUE,"Error")</f>
        <v>1</v>
      </c>
      <c r="L205" s="18" t="b">
        <f>IF(FIRE0104_working!M36=FIRE0104!L36,TRUE,"Error")</f>
        <v>1</v>
      </c>
      <c r="M205" s="18" t="b">
        <f>IF(FIRE0104_working!N36=FIRE0104!M36,TRUE,"Error")</f>
        <v>1</v>
      </c>
      <c r="N205" s="18" t="b">
        <f>IF(FIRE0104_working!O36=FIRE0104!N36,TRUE,"Error")</f>
        <v>1</v>
      </c>
      <c r="O205" s="18" t="b">
        <f>IF(FIRE0104_working!P36=FIRE0104!O36,TRUE,"Error")</f>
        <v>1</v>
      </c>
      <c r="P205" s="18" t="b">
        <f>IF(FIRE0104_working!Q36=FIRE0104!P36,TRUE,"Error")</f>
        <v>1</v>
      </c>
      <c r="Q205" s="18" t="b">
        <f>IF(FIRE0104_working!R36=FIRE0104!Q36,TRUE,"Error")</f>
        <v>1</v>
      </c>
      <c r="R205" s="18" t="b">
        <f>IF(FIRE0104_working!S36=FIRE0104!R36,TRUE,"Error")</f>
        <v>1</v>
      </c>
      <c r="S205" s="18" t="b">
        <f>IF(FIRE0104_working!T36=FIRE0104!S36,TRUE,"Error")</f>
        <v>1</v>
      </c>
      <c r="T205" s="18" t="b">
        <f>IF(FIRE0104_working!U36=FIRE0104!T36,TRUE,"Error")</f>
        <v>1</v>
      </c>
      <c r="U205" s="18" t="b">
        <f>IF(FIRE0104_working!V36=FIRE0104!U36,TRUE,"Error")</f>
        <v>1</v>
      </c>
      <c r="V205" s="18" t="b">
        <f>IF(FIRE0104_working!W36=FIRE0104!V36,TRUE,"Error")</f>
        <v>1</v>
      </c>
      <c r="W205" s="18" t="b">
        <f>IF(FIRE0104_working!X36=FIRE0104!W36,TRUE,"Error")</f>
        <v>1</v>
      </c>
    </row>
    <row r="206" spans="1:23" x14ac:dyDescent="0.2">
      <c r="A206" s="18" t="s">
        <v>102</v>
      </c>
      <c r="B206" s="18" t="s">
        <v>106</v>
      </c>
      <c r="C206" s="18" t="s">
        <v>64</v>
      </c>
      <c r="D206" s="18" t="b">
        <f>IF(FIRE0104_working!E37=FIRE0104!D37,TRUE,"Error")</f>
        <v>1</v>
      </c>
      <c r="E206" s="18" t="b">
        <f>IF(FIRE0104_working!F37=FIRE0104!E37,TRUE,"Error")</f>
        <v>1</v>
      </c>
      <c r="F206" s="18" t="b">
        <f>IF(FIRE0104_working!G37=FIRE0104!F37,TRUE,"Error")</f>
        <v>1</v>
      </c>
      <c r="G206" s="18" t="b">
        <f>IF(FIRE0104_working!H37=FIRE0104!G37,TRUE,"Error")</f>
        <v>1</v>
      </c>
      <c r="H206" s="18" t="b">
        <f>IF(FIRE0104_working!I37=FIRE0104!H37,TRUE,"Error")</f>
        <v>1</v>
      </c>
      <c r="I206" s="18" t="b">
        <f>IF(FIRE0104_working!J37=FIRE0104!I37,TRUE,"Error")</f>
        <v>1</v>
      </c>
      <c r="J206" s="18" t="b">
        <f>IF(FIRE0104_working!K37=FIRE0104!J37,TRUE,"Error")</f>
        <v>1</v>
      </c>
      <c r="K206" s="18" t="b">
        <f>IF(FIRE0104_working!L37=FIRE0104!K37,TRUE,"Error")</f>
        <v>1</v>
      </c>
      <c r="L206" s="18" t="b">
        <f>IF(FIRE0104_working!M37=FIRE0104!L37,TRUE,"Error")</f>
        <v>1</v>
      </c>
      <c r="M206" s="18" t="b">
        <f>IF(FIRE0104_working!N37=FIRE0104!M37,TRUE,"Error")</f>
        <v>1</v>
      </c>
      <c r="N206" s="18" t="b">
        <f>IF(FIRE0104_working!O37=FIRE0104!N37,TRUE,"Error")</f>
        <v>1</v>
      </c>
      <c r="O206" s="18" t="b">
        <f>IF(FIRE0104_working!P37=FIRE0104!O37,TRUE,"Error")</f>
        <v>1</v>
      </c>
      <c r="P206" s="18" t="b">
        <f>IF(FIRE0104_working!Q37=FIRE0104!P37,TRUE,"Error")</f>
        <v>1</v>
      </c>
      <c r="Q206" s="18" t="b">
        <f>IF(FIRE0104_working!R37=FIRE0104!Q37,TRUE,"Error")</f>
        <v>1</v>
      </c>
      <c r="R206" s="18" t="b">
        <f>IF(FIRE0104_working!S37=FIRE0104!R37,TRUE,"Error")</f>
        <v>1</v>
      </c>
      <c r="S206" s="18" t="b">
        <f>IF(FIRE0104_working!T37=FIRE0104!S37,TRUE,"Error")</f>
        <v>1</v>
      </c>
      <c r="T206" s="18" t="b">
        <f>IF(FIRE0104_working!U37=FIRE0104!T37,TRUE,"Error")</f>
        <v>1</v>
      </c>
      <c r="U206" s="18" t="b">
        <f>IF(FIRE0104_working!V37=FIRE0104!U37,TRUE,"Error")</f>
        <v>1</v>
      </c>
      <c r="V206" s="18" t="b">
        <f>IF(FIRE0104_working!W37=FIRE0104!V37,TRUE,"Error")</f>
        <v>1</v>
      </c>
      <c r="W206" s="18" t="b">
        <f>IF(FIRE0104_working!X37=FIRE0104!W37,TRUE,"Error")</f>
        <v>1</v>
      </c>
    </row>
    <row r="207" spans="1:23" x14ac:dyDescent="0.2">
      <c r="A207" s="18" t="s">
        <v>102</v>
      </c>
      <c r="B207" s="18" t="s">
        <v>106</v>
      </c>
      <c r="C207" s="18" t="s">
        <v>97</v>
      </c>
      <c r="D207" s="18" t="b">
        <f>IF(FIRE0104_working!E38=FIRE0104!D38,TRUE,"Error")</f>
        <v>1</v>
      </c>
      <c r="E207" s="18" t="b">
        <f>IF(FIRE0104_working!F38=FIRE0104!E38,TRUE,"Error")</f>
        <v>1</v>
      </c>
      <c r="F207" s="18" t="b">
        <f>IF(FIRE0104_working!G38=FIRE0104!F38,TRUE,"Error")</f>
        <v>1</v>
      </c>
      <c r="G207" s="18" t="b">
        <f>IF(FIRE0104_working!H38=FIRE0104!G38,TRUE,"Error")</f>
        <v>1</v>
      </c>
      <c r="H207" s="18" t="b">
        <f>IF(FIRE0104_working!I38=FIRE0104!H38,TRUE,"Error")</f>
        <v>1</v>
      </c>
      <c r="I207" s="18" t="b">
        <f>IF(FIRE0104_working!J38=FIRE0104!I38,TRUE,"Error")</f>
        <v>1</v>
      </c>
      <c r="J207" s="18" t="b">
        <f>IF(FIRE0104_working!K38=FIRE0104!J38,TRUE,"Error")</f>
        <v>1</v>
      </c>
      <c r="K207" s="18" t="b">
        <f>IF(FIRE0104_working!L38=FIRE0104!K38,TRUE,"Error")</f>
        <v>1</v>
      </c>
      <c r="L207" s="18" t="b">
        <f>IF(FIRE0104_working!M38=FIRE0104!L38,TRUE,"Error")</f>
        <v>1</v>
      </c>
      <c r="M207" s="18" t="b">
        <f>IF(FIRE0104_working!N38=FIRE0104!M38,TRUE,"Error")</f>
        <v>1</v>
      </c>
      <c r="N207" s="18" t="b">
        <f>IF(FIRE0104_working!O38=FIRE0104!N38,TRUE,"Error")</f>
        <v>1</v>
      </c>
      <c r="O207" s="18" t="b">
        <f>IF(FIRE0104_working!P38=FIRE0104!O38,TRUE,"Error")</f>
        <v>1</v>
      </c>
      <c r="P207" s="18" t="b">
        <f>IF(FIRE0104_working!Q38=FIRE0104!P38,TRUE,"Error")</f>
        <v>1</v>
      </c>
      <c r="Q207" s="18" t="b">
        <f>IF(FIRE0104_working!R38=FIRE0104!Q38,TRUE,"Error")</f>
        <v>1</v>
      </c>
      <c r="R207" s="18" t="b">
        <f>IF(FIRE0104_working!S38=FIRE0104!R38,TRUE,"Error")</f>
        <v>1</v>
      </c>
      <c r="S207" s="18" t="b">
        <f>IF(FIRE0104_working!T38=FIRE0104!S38,TRUE,"Error")</f>
        <v>1</v>
      </c>
      <c r="T207" s="18" t="b">
        <f>IF(FIRE0104_working!U38=FIRE0104!T38,TRUE,"Error")</f>
        <v>1</v>
      </c>
      <c r="U207" s="18" t="b">
        <f>IF(FIRE0104_working!V38=FIRE0104!U38,TRUE,"Error")</f>
        <v>1</v>
      </c>
      <c r="V207" s="18" t="b">
        <f>IF(FIRE0104_working!W38=FIRE0104!V38,TRUE,"Error")</f>
        <v>1</v>
      </c>
      <c r="W207" s="18" t="b">
        <f>IF(FIRE0104_working!X38=FIRE0104!W38,TRUE,"Error")</f>
        <v>1</v>
      </c>
    </row>
    <row r="208" spans="1:23" x14ac:dyDescent="0.2">
      <c r="A208" s="18" t="s">
        <v>102</v>
      </c>
      <c r="B208" s="18" t="s">
        <v>107</v>
      </c>
      <c r="C208" s="18" t="s">
        <v>40</v>
      </c>
      <c r="D208" s="18" t="b">
        <f>IF(FIRE0104_working!E39=FIRE0104!D39,TRUE,"Error")</f>
        <v>1</v>
      </c>
      <c r="E208" s="18" t="b">
        <f>IF(FIRE0104_working!F39=FIRE0104!E39,TRUE,"Error")</f>
        <v>1</v>
      </c>
      <c r="F208" s="18" t="b">
        <f>IF(FIRE0104_working!G39=FIRE0104!F39,TRUE,"Error")</f>
        <v>1</v>
      </c>
      <c r="G208" s="18" t="b">
        <f>IF(FIRE0104_working!H39=FIRE0104!G39,TRUE,"Error")</f>
        <v>1</v>
      </c>
      <c r="H208" s="18" t="b">
        <f>IF(FIRE0104_working!I39=FIRE0104!H39,TRUE,"Error")</f>
        <v>1</v>
      </c>
      <c r="I208" s="18" t="b">
        <f>IF(FIRE0104_working!J39=FIRE0104!I39,TRUE,"Error")</f>
        <v>1</v>
      </c>
      <c r="J208" s="18" t="b">
        <f>IF(FIRE0104_working!K39=FIRE0104!J39,TRUE,"Error")</f>
        <v>1</v>
      </c>
      <c r="K208" s="18" t="b">
        <f>IF(FIRE0104_working!L39=FIRE0104!K39,TRUE,"Error")</f>
        <v>1</v>
      </c>
      <c r="L208" s="18" t="b">
        <f>IF(FIRE0104_working!M39=FIRE0104!L39,TRUE,"Error")</f>
        <v>1</v>
      </c>
      <c r="M208" s="18" t="b">
        <f>IF(FIRE0104_working!N39=FIRE0104!M39,TRUE,"Error")</f>
        <v>1</v>
      </c>
      <c r="N208" s="18" t="b">
        <f>IF(FIRE0104_working!O39=FIRE0104!N39,TRUE,"Error")</f>
        <v>1</v>
      </c>
      <c r="O208" s="18" t="b">
        <f>IF(FIRE0104_working!P39=FIRE0104!O39,TRUE,"Error")</f>
        <v>1</v>
      </c>
      <c r="P208" s="18" t="b">
        <f>IF(FIRE0104_working!Q39=FIRE0104!P39,TRUE,"Error")</f>
        <v>1</v>
      </c>
      <c r="Q208" s="18" t="b">
        <f>IF(FIRE0104_working!R39=FIRE0104!Q39,TRUE,"Error")</f>
        <v>1</v>
      </c>
      <c r="R208" s="18" t="b">
        <f>IF(FIRE0104_working!S39=FIRE0104!R39,TRUE,"Error")</f>
        <v>1</v>
      </c>
      <c r="S208" s="18" t="b">
        <f>IF(FIRE0104_working!T39=FIRE0104!S39,TRUE,"Error")</f>
        <v>1</v>
      </c>
      <c r="T208" s="18" t="b">
        <f>IF(FIRE0104_working!U39=FIRE0104!T39,TRUE,"Error")</f>
        <v>1</v>
      </c>
      <c r="U208" s="18" t="b">
        <f>IF(FIRE0104_working!V39=FIRE0104!U39,TRUE,"Error")</f>
        <v>1</v>
      </c>
      <c r="V208" s="18" t="b">
        <f>IF(FIRE0104_working!W39=FIRE0104!V39,TRUE,"Error")</f>
        <v>1</v>
      </c>
      <c r="W208" s="18" t="b">
        <f>IF(FIRE0104_working!X39=FIRE0104!W39,TRUE,"Error")</f>
        <v>1</v>
      </c>
    </row>
    <row r="209" spans="1:23" x14ac:dyDescent="0.2">
      <c r="A209" s="18" t="s">
        <v>102</v>
      </c>
      <c r="B209" s="18" t="s">
        <v>107</v>
      </c>
      <c r="C209" s="18" t="s">
        <v>41</v>
      </c>
      <c r="D209" s="18" t="b">
        <f>IF(FIRE0104_working!E40=FIRE0104!D40,TRUE,"Error")</f>
        <v>1</v>
      </c>
      <c r="E209" s="18" t="b">
        <f>IF(FIRE0104_working!F40=FIRE0104!E40,TRUE,"Error")</f>
        <v>1</v>
      </c>
      <c r="F209" s="18" t="b">
        <f>IF(FIRE0104_working!G40=FIRE0104!F40,TRUE,"Error")</f>
        <v>1</v>
      </c>
      <c r="G209" s="18" t="b">
        <f>IF(FIRE0104_working!H40=FIRE0104!G40,TRUE,"Error")</f>
        <v>1</v>
      </c>
      <c r="H209" s="18" t="b">
        <f>IF(FIRE0104_working!I40=FIRE0104!H40,TRUE,"Error")</f>
        <v>1</v>
      </c>
      <c r="I209" s="18" t="b">
        <f>IF(FIRE0104_working!J40=FIRE0104!I40,TRUE,"Error")</f>
        <v>1</v>
      </c>
      <c r="J209" s="18" t="b">
        <f>IF(FIRE0104_working!K40=FIRE0104!J40,TRUE,"Error")</f>
        <v>1</v>
      </c>
      <c r="K209" s="18" t="b">
        <f>IF(FIRE0104_working!L40=FIRE0104!K40,TRUE,"Error")</f>
        <v>1</v>
      </c>
      <c r="L209" s="18" t="b">
        <f>IF(FIRE0104_working!M40=FIRE0104!L40,TRUE,"Error")</f>
        <v>1</v>
      </c>
      <c r="M209" s="18" t="b">
        <f>IF(FIRE0104_working!N40=FIRE0104!M40,TRUE,"Error")</f>
        <v>1</v>
      </c>
      <c r="N209" s="18" t="b">
        <f>IF(FIRE0104_working!O40=FIRE0104!N40,TRUE,"Error")</f>
        <v>1</v>
      </c>
      <c r="O209" s="18" t="b">
        <f>IF(FIRE0104_working!P40=FIRE0104!O40,TRUE,"Error")</f>
        <v>1</v>
      </c>
      <c r="P209" s="18" t="b">
        <f>IF(FIRE0104_working!Q40=FIRE0104!P40,TRUE,"Error")</f>
        <v>1</v>
      </c>
      <c r="Q209" s="18" t="b">
        <f>IF(FIRE0104_working!R40=FIRE0104!Q40,TRUE,"Error")</f>
        <v>1</v>
      </c>
      <c r="R209" s="18" t="b">
        <f>IF(FIRE0104_working!S40=FIRE0104!R40,TRUE,"Error")</f>
        <v>1</v>
      </c>
      <c r="S209" s="18" t="b">
        <f>IF(FIRE0104_working!T40=FIRE0104!S40,TRUE,"Error")</f>
        <v>1</v>
      </c>
      <c r="T209" s="18" t="b">
        <f>IF(FIRE0104_working!U40=FIRE0104!T40,TRUE,"Error")</f>
        <v>1</v>
      </c>
      <c r="U209" s="18" t="b">
        <f>IF(FIRE0104_working!V40=FIRE0104!U40,TRUE,"Error")</f>
        <v>1</v>
      </c>
      <c r="V209" s="18" t="b">
        <f>IF(FIRE0104_working!W40=FIRE0104!V40,TRUE,"Error")</f>
        <v>1</v>
      </c>
      <c r="W209" s="18" t="b">
        <f>IF(FIRE0104_working!X40=FIRE0104!W40,TRUE,"Error")</f>
        <v>1</v>
      </c>
    </row>
    <row r="210" spans="1:23" x14ac:dyDescent="0.2">
      <c r="A210" s="18" t="s">
        <v>102</v>
      </c>
      <c r="B210" s="18" t="s">
        <v>107</v>
      </c>
      <c r="C210" s="18" t="s">
        <v>42</v>
      </c>
      <c r="D210" s="18" t="b">
        <f>IF(FIRE0104_working!E41=FIRE0104!D41,TRUE,"Error")</f>
        <v>1</v>
      </c>
      <c r="E210" s="18" t="b">
        <f>IF(FIRE0104_working!F41=FIRE0104!E41,TRUE,"Error")</f>
        <v>1</v>
      </c>
      <c r="F210" s="18" t="b">
        <f>IF(FIRE0104_working!G41=FIRE0104!F41,TRUE,"Error")</f>
        <v>1</v>
      </c>
      <c r="G210" s="18" t="b">
        <f>IF(FIRE0104_working!H41=FIRE0104!G41,TRUE,"Error")</f>
        <v>1</v>
      </c>
      <c r="H210" s="18" t="b">
        <f>IF(FIRE0104_working!I41=FIRE0104!H41,TRUE,"Error")</f>
        <v>1</v>
      </c>
      <c r="I210" s="18" t="b">
        <f>IF(FIRE0104_working!J41=FIRE0104!I41,TRUE,"Error")</f>
        <v>1</v>
      </c>
      <c r="J210" s="18" t="b">
        <f>IF(FIRE0104_working!K41=FIRE0104!J41,TRUE,"Error")</f>
        <v>1</v>
      </c>
      <c r="K210" s="18" t="b">
        <f>IF(FIRE0104_working!L41=FIRE0104!K41,TRUE,"Error")</f>
        <v>1</v>
      </c>
      <c r="L210" s="18" t="b">
        <f>IF(FIRE0104_working!M41=FIRE0104!L41,TRUE,"Error")</f>
        <v>1</v>
      </c>
      <c r="M210" s="18" t="b">
        <f>IF(FIRE0104_working!N41=FIRE0104!M41,TRUE,"Error")</f>
        <v>1</v>
      </c>
      <c r="N210" s="18" t="b">
        <f>IF(FIRE0104_working!O41=FIRE0104!N41,TRUE,"Error")</f>
        <v>1</v>
      </c>
      <c r="O210" s="18" t="b">
        <f>IF(FIRE0104_working!P41=FIRE0104!O41,TRUE,"Error")</f>
        <v>1</v>
      </c>
      <c r="P210" s="18" t="b">
        <f>IF(FIRE0104_working!Q41=FIRE0104!P41,TRUE,"Error")</f>
        <v>1</v>
      </c>
      <c r="Q210" s="18" t="b">
        <f>IF(FIRE0104_working!R41=FIRE0104!Q41,TRUE,"Error")</f>
        <v>1</v>
      </c>
      <c r="R210" s="18" t="b">
        <f>IF(FIRE0104_working!S41=FIRE0104!R41,TRUE,"Error")</f>
        <v>1</v>
      </c>
      <c r="S210" s="18" t="b">
        <f>IF(FIRE0104_working!T41=FIRE0104!S41,TRUE,"Error")</f>
        <v>1</v>
      </c>
      <c r="T210" s="18" t="b">
        <f>IF(FIRE0104_working!U41=FIRE0104!T41,TRUE,"Error")</f>
        <v>1</v>
      </c>
      <c r="U210" s="18" t="b">
        <f>IF(FIRE0104_working!V41=FIRE0104!U41,TRUE,"Error")</f>
        <v>1</v>
      </c>
      <c r="V210" s="18" t="b">
        <f>IF(FIRE0104_working!W41=FIRE0104!V41,TRUE,"Error")</f>
        <v>1</v>
      </c>
      <c r="W210" s="18" t="b">
        <f>IF(FIRE0104_working!X41=FIRE0104!W41,TRUE,"Error")</f>
        <v>1</v>
      </c>
    </row>
    <row r="211" spans="1:23" x14ac:dyDescent="0.2">
      <c r="A211" s="18" t="s">
        <v>102</v>
      </c>
      <c r="B211" s="18" t="s">
        <v>107</v>
      </c>
      <c r="C211" s="18" t="s">
        <v>43</v>
      </c>
      <c r="D211" s="18" t="b">
        <f>IF(FIRE0104_working!E42=FIRE0104!D42,TRUE,"Error")</f>
        <v>1</v>
      </c>
      <c r="E211" s="18" t="b">
        <f>IF(FIRE0104_working!F42=FIRE0104!E42,TRUE,"Error")</f>
        <v>1</v>
      </c>
      <c r="F211" s="18" t="b">
        <f>IF(FIRE0104_working!G42=FIRE0104!F42,TRUE,"Error")</f>
        <v>1</v>
      </c>
      <c r="G211" s="18" t="b">
        <f>IF(FIRE0104_working!H42=FIRE0104!G42,TRUE,"Error")</f>
        <v>1</v>
      </c>
      <c r="H211" s="18" t="b">
        <f>IF(FIRE0104_working!I42=FIRE0104!H42,TRUE,"Error")</f>
        <v>1</v>
      </c>
      <c r="I211" s="18" t="b">
        <f>IF(FIRE0104_working!J42=FIRE0104!I42,TRUE,"Error")</f>
        <v>1</v>
      </c>
      <c r="J211" s="18" t="b">
        <f>IF(FIRE0104_working!K42=FIRE0104!J42,TRUE,"Error")</f>
        <v>1</v>
      </c>
      <c r="K211" s="18" t="b">
        <f>IF(FIRE0104_working!L42=FIRE0104!K42,TRUE,"Error")</f>
        <v>1</v>
      </c>
      <c r="L211" s="18" t="b">
        <f>IF(FIRE0104_working!M42=FIRE0104!L42,TRUE,"Error")</f>
        <v>1</v>
      </c>
      <c r="M211" s="18" t="b">
        <f>IF(FIRE0104_working!N42=FIRE0104!M42,TRUE,"Error")</f>
        <v>1</v>
      </c>
      <c r="N211" s="18" t="b">
        <f>IF(FIRE0104_working!O42=FIRE0104!N42,TRUE,"Error")</f>
        <v>1</v>
      </c>
      <c r="O211" s="18" t="b">
        <f>IF(FIRE0104_working!P42=FIRE0104!O42,TRUE,"Error")</f>
        <v>1</v>
      </c>
      <c r="P211" s="18" t="b">
        <f>IF(FIRE0104_working!Q42=FIRE0104!P42,TRUE,"Error")</f>
        <v>1</v>
      </c>
      <c r="Q211" s="18" t="b">
        <f>IF(FIRE0104_working!R42=FIRE0104!Q42,TRUE,"Error")</f>
        <v>1</v>
      </c>
      <c r="R211" s="18" t="b">
        <f>IF(FIRE0104_working!S42=FIRE0104!R42,TRUE,"Error")</f>
        <v>1</v>
      </c>
      <c r="S211" s="18" t="b">
        <f>IF(FIRE0104_working!T42=FIRE0104!S42,TRUE,"Error")</f>
        <v>1</v>
      </c>
      <c r="T211" s="18" t="b">
        <f>IF(FIRE0104_working!U42=FIRE0104!T42,TRUE,"Error")</f>
        <v>1</v>
      </c>
      <c r="U211" s="18" t="b">
        <f>IF(FIRE0104_working!V42=FIRE0104!U42,TRUE,"Error")</f>
        <v>1</v>
      </c>
      <c r="V211" s="18" t="b">
        <f>IF(FIRE0104_working!W42=FIRE0104!V42,TRUE,"Error")</f>
        <v>1</v>
      </c>
      <c r="W211" s="18" t="b">
        <f>IF(FIRE0104_working!X42=FIRE0104!W42,TRUE,"Error")</f>
        <v>1</v>
      </c>
    </row>
    <row r="212" spans="1:23" x14ac:dyDescent="0.2">
      <c r="A212" s="18" t="s">
        <v>102</v>
      </c>
      <c r="B212" s="18" t="s">
        <v>107</v>
      </c>
      <c r="C212" s="18" t="s">
        <v>44</v>
      </c>
      <c r="D212" s="18" t="b">
        <f>IF(FIRE0104_working!E43=FIRE0104!D43,TRUE,"Error")</f>
        <v>1</v>
      </c>
      <c r="E212" s="18" t="b">
        <f>IF(FIRE0104_working!F43=FIRE0104!E43,TRUE,"Error")</f>
        <v>1</v>
      </c>
      <c r="F212" s="18" t="b">
        <f>IF(FIRE0104_working!G43=FIRE0104!F43,TRUE,"Error")</f>
        <v>1</v>
      </c>
      <c r="G212" s="18" t="b">
        <f>IF(FIRE0104_working!H43=FIRE0104!G43,TRUE,"Error")</f>
        <v>1</v>
      </c>
      <c r="H212" s="18" t="b">
        <f>IF(FIRE0104_working!I43=FIRE0104!H43,TRUE,"Error")</f>
        <v>1</v>
      </c>
      <c r="I212" s="18" t="b">
        <f>IF(FIRE0104_working!J43=FIRE0104!I43,TRUE,"Error")</f>
        <v>1</v>
      </c>
      <c r="J212" s="18" t="b">
        <f>IF(FIRE0104_working!K43=FIRE0104!J43,TRUE,"Error")</f>
        <v>1</v>
      </c>
      <c r="K212" s="18" t="b">
        <f>IF(FIRE0104_working!L43=FIRE0104!K43,TRUE,"Error")</f>
        <v>1</v>
      </c>
      <c r="L212" s="18" t="b">
        <f>IF(FIRE0104_working!M43=FIRE0104!L43,TRUE,"Error")</f>
        <v>1</v>
      </c>
      <c r="M212" s="18" t="b">
        <f>IF(FIRE0104_working!N43=FIRE0104!M43,TRUE,"Error")</f>
        <v>1</v>
      </c>
      <c r="N212" s="18" t="b">
        <f>IF(FIRE0104_working!O43=FIRE0104!N43,TRUE,"Error")</f>
        <v>1</v>
      </c>
      <c r="O212" s="18" t="b">
        <f>IF(FIRE0104_working!P43=FIRE0104!O43,TRUE,"Error")</f>
        <v>1</v>
      </c>
      <c r="P212" s="18" t="b">
        <f>IF(FIRE0104_working!Q43=FIRE0104!P43,TRUE,"Error")</f>
        <v>1</v>
      </c>
      <c r="Q212" s="18" t="b">
        <f>IF(FIRE0104_working!R43=FIRE0104!Q43,TRUE,"Error")</f>
        <v>1</v>
      </c>
      <c r="R212" s="18" t="b">
        <f>IF(FIRE0104_working!S43=FIRE0104!R43,TRUE,"Error")</f>
        <v>1</v>
      </c>
      <c r="S212" s="18" t="b">
        <f>IF(FIRE0104_working!T43=FIRE0104!S43,TRUE,"Error")</f>
        <v>1</v>
      </c>
      <c r="T212" s="18" t="b">
        <f>IF(FIRE0104_working!U43=FIRE0104!T43,TRUE,"Error")</f>
        <v>1</v>
      </c>
      <c r="U212" s="18" t="b">
        <f>IF(FIRE0104_working!V43=FIRE0104!U43,TRUE,"Error")</f>
        <v>1</v>
      </c>
      <c r="V212" s="18" t="b">
        <f>IF(FIRE0104_working!W43=FIRE0104!V43,TRUE,"Error")</f>
        <v>1</v>
      </c>
      <c r="W212" s="18" t="b">
        <f>IF(FIRE0104_working!X43=FIRE0104!W43,TRUE,"Error")</f>
        <v>1</v>
      </c>
    </row>
    <row r="213" spans="1:23" x14ac:dyDescent="0.2">
      <c r="A213" s="18" t="s">
        <v>102</v>
      </c>
      <c r="B213" s="18" t="s">
        <v>107</v>
      </c>
      <c r="C213" s="18" t="s">
        <v>79</v>
      </c>
      <c r="D213" s="18" t="b">
        <f>IF(FIRE0104_working!E44=FIRE0104!D44,TRUE,"Error")</f>
        <v>1</v>
      </c>
      <c r="E213" s="18" t="b">
        <f>IF(FIRE0104_working!F44=FIRE0104!E44,TRUE,"Error")</f>
        <v>1</v>
      </c>
      <c r="F213" s="18" t="b">
        <f>IF(FIRE0104_working!G44=FIRE0104!F44,TRUE,"Error")</f>
        <v>1</v>
      </c>
      <c r="G213" s="18" t="b">
        <f>IF(FIRE0104_working!H44=FIRE0104!G44,TRUE,"Error")</f>
        <v>1</v>
      </c>
      <c r="H213" s="18" t="b">
        <f>IF(FIRE0104_working!I44=FIRE0104!H44,TRUE,"Error")</f>
        <v>1</v>
      </c>
      <c r="I213" s="18" t="b">
        <f>IF(FIRE0104_working!J44=FIRE0104!I44,TRUE,"Error")</f>
        <v>1</v>
      </c>
      <c r="J213" s="18" t="b">
        <f>IF(FIRE0104_working!K44=FIRE0104!J44,TRUE,"Error")</f>
        <v>1</v>
      </c>
      <c r="K213" s="18" t="b">
        <f>IF(FIRE0104_working!L44=FIRE0104!K44,TRUE,"Error")</f>
        <v>1</v>
      </c>
      <c r="L213" s="18" t="b">
        <f>IF(FIRE0104_working!M44=FIRE0104!L44,TRUE,"Error")</f>
        <v>1</v>
      </c>
      <c r="M213" s="18" t="b">
        <f>IF(FIRE0104_working!N44=FIRE0104!M44,TRUE,"Error")</f>
        <v>1</v>
      </c>
      <c r="N213" s="18" t="b">
        <f>IF(FIRE0104_working!O44=FIRE0104!N44,TRUE,"Error")</f>
        <v>1</v>
      </c>
      <c r="O213" s="18" t="b">
        <f>IF(FIRE0104_working!P44=FIRE0104!O44,TRUE,"Error")</f>
        <v>1</v>
      </c>
      <c r="P213" s="18" t="b">
        <f>IF(FIRE0104_working!Q44=FIRE0104!P44,TRUE,"Error")</f>
        <v>1</v>
      </c>
      <c r="Q213" s="18" t="b">
        <f>IF(FIRE0104_working!R44=FIRE0104!Q44,TRUE,"Error")</f>
        <v>1</v>
      </c>
      <c r="R213" s="18" t="b">
        <f>IF(FIRE0104_working!S44=FIRE0104!R44,TRUE,"Error")</f>
        <v>1</v>
      </c>
      <c r="S213" s="18" t="b">
        <f>IF(FIRE0104_working!T44=FIRE0104!S44,TRUE,"Error")</f>
        <v>1</v>
      </c>
      <c r="T213" s="18" t="b">
        <f>IF(FIRE0104_working!U44=FIRE0104!T44,TRUE,"Error")</f>
        <v>1</v>
      </c>
      <c r="U213" s="18" t="b">
        <f>IF(FIRE0104_working!V44=FIRE0104!U44,TRUE,"Error")</f>
        <v>1</v>
      </c>
      <c r="V213" s="18" t="b">
        <f>IF(FIRE0104_working!W44=FIRE0104!V44,TRUE,"Error")</f>
        <v>1</v>
      </c>
      <c r="W213" s="18" t="b">
        <f>IF(FIRE0104_working!X44=FIRE0104!W44,TRUE,"Error")</f>
        <v>1</v>
      </c>
    </row>
    <row r="214" spans="1:23" x14ac:dyDescent="0.2">
      <c r="A214" s="18" t="s">
        <v>102</v>
      </c>
      <c r="B214" s="18" t="s">
        <v>107</v>
      </c>
      <c r="C214" s="18" t="s">
        <v>64</v>
      </c>
      <c r="D214" s="18" t="b">
        <f>IF(FIRE0104_working!E45=FIRE0104!D45,TRUE,"Error")</f>
        <v>1</v>
      </c>
      <c r="E214" s="18" t="b">
        <f>IF(FIRE0104_working!F45=FIRE0104!E45,TRUE,"Error")</f>
        <v>1</v>
      </c>
      <c r="F214" s="18" t="b">
        <f>IF(FIRE0104_working!G45=FIRE0104!F45,TRUE,"Error")</f>
        <v>1</v>
      </c>
      <c r="G214" s="18" t="b">
        <f>IF(FIRE0104_working!H45=FIRE0104!G45,TRUE,"Error")</f>
        <v>1</v>
      </c>
      <c r="H214" s="18" t="b">
        <f>IF(FIRE0104_working!I45=FIRE0104!H45,TRUE,"Error")</f>
        <v>1</v>
      </c>
      <c r="I214" s="18" t="b">
        <f>IF(FIRE0104_working!J45=FIRE0104!I45,TRUE,"Error")</f>
        <v>1</v>
      </c>
      <c r="J214" s="18" t="b">
        <f>IF(FIRE0104_working!K45=FIRE0104!J45,TRUE,"Error")</f>
        <v>1</v>
      </c>
      <c r="K214" s="18" t="b">
        <f>IF(FIRE0104_working!L45=FIRE0104!K45,TRUE,"Error")</f>
        <v>1</v>
      </c>
      <c r="L214" s="18" t="b">
        <f>IF(FIRE0104_working!M45=FIRE0104!L45,TRUE,"Error")</f>
        <v>1</v>
      </c>
      <c r="M214" s="18" t="b">
        <f>IF(FIRE0104_working!N45=FIRE0104!M45,TRUE,"Error")</f>
        <v>1</v>
      </c>
      <c r="N214" s="18" t="b">
        <f>IF(FIRE0104_working!O45=FIRE0104!N45,TRUE,"Error")</f>
        <v>1</v>
      </c>
      <c r="O214" s="18" t="b">
        <f>IF(FIRE0104_working!P45=FIRE0104!O45,TRUE,"Error")</f>
        <v>1</v>
      </c>
      <c r="P214" s="18" t="b">
        <f>IF(FIRE0104_working!Q45=FIRE0104!P45,TRUE,"Error")</f>
        <v>1</v>
      </c>
      <c r="Q214" s="18" t="b">
        <f>IF(FIRE0104_working!R45=FIRE0104!Q45,TRUE,"Error")</f>
        <v>1</v>
      </c>
      <c r="R214" s="18" t="b">
        <f>IF(FIRE0104_working!S45=FIRE0104!R45,TRUE,"Error")</f>
        <v>1</v>
      </c>
      <c r="S214" s="18" t="b">
        <f>IF(FIRE0104_working!T45=FIRE0104!S45,TRUE,"Error")</f>
        <v>1</v>
      </c>
      <c r="T214" s="18" t="b">
        <f>IF(FIRE0104_working!U45=FIRE0104!T45,TRUE,"Error")</f>
        <v>1</v>
      </c>
      <c r="U214" s="18" t="b">
        <f>IF(FIRE0104_working!V45=FIRE0104!U45,TRUE,"Error")</f>
        <v>1</v>
      </c>
      <c r="V214" s="18" t="b">
        <f>IF(FIRE0104_working!W45=FIRE0104!V45,TRUE,"Error")</f>
        <v>1</v>
      </c>
      <c r="W214" s="18" t="b">
        <f>IF(FIRE0104_working!X45=FIRE0104!W45,TRUE,"Error")</f>
        <v>1</v>
      </c>
    </row>
    <row r="215" spans="1:23" x14ac:dyDescent="0.2">
      <c r="A215" s="18" t="s">
        <v>102</v>
      </c>
      <c r="B215" s="18" t="s">
        <v>107</v>
      </c>
      <c r="C215" s="18" t="s">
        <v>97</v>
      </c>
      <c r="D215" s="18" t="b">
        <f>IF(FIRE0104_working!E46=FIRE0104!D46,TRUE,"Error")</f>
        <v>1</v>
      </c>
      <c r="E215" s="18" t="b">
        <f>IF(FIRE0104_working!F46=FIRE0104!E46,TRUE,"Error")</f>
        <v>1</v>
      </c>
      <c r="F215" s="18" t="b">
        <f>IF(FIRE0104_working!G46=FIRE0104!F46,TRUE,"Error")</f>
        <v>1</v>
      </c>
      <c r="G215" s="18" t="b">
        <f>IF(FIRE0104_working!H46=FIRE0104!G46,TRUE,"Error")</f>
        <v>1</v>
      </c>
      <c r="H215" s="18" t="b">
        <f>IF(FIRE0104_working!I46=FIRE0104!H46,TRUE,"Error")</f>
        <v>1</v>
      </c>
      <c r="I215" s="18" t="b">
        <f>IF(FIRE0104_working!J46=FIRE0104!I46,TRUE,"Error")</f>
        <v>1</v>
      </c>
      <c r="J215" s="18" t="b">
        <f>IF(FIRE0104_working!K46=FIRE0104!J46,TRUE,"Error")</f>
        <v>1</v>
      </c>
      <c r="K215" s="18" t="b">
        <f>IF(FIRE0104_working!L46=FIRE0104!K46,TRUE,"Error")</f>
        <v>1</v>
      </c>
      <c r="L215" s="18" t="b">
        <f>IF(FIRE0104_working!M46=FIRE0104!L46,TRUE,"Error")</f>
        <v>1</v>
      </c>
      <c r="M215" s="18" t="b">
        <f>IF(FIRE0104_working!N46=FIRE0104!M46,TRUE,"Error")</f>
        <v>1</v>
      </c>
      <c r="N215" s="18" t="b">
        <f>IF(FIRE0104_working!O46=FIRE0104!N46,TRUE,"Error")</f>
        <v>1</v>
      </c>
      <c r="O215" s="18" t="b">
        <f>IF(FIRE0104_working!P46=FIRE0104!O46,TRUE,"Error")</f>
        <v>1</v>
      </c>
      <c r="P215" s="18" t="b">
        <f>IF(FIRE0104_working!Q46=FIRE0104!P46,TRUE,"Error")</f>
        <v>1</v>
      </c>
      <c r="Q215" s="18" t="b">
        <f>IF(FIRE0104_working!R46=FIRE0104!Q46,TRUE,"Error")</f>
        <v>1</v>
      </c>
      <c r="R215" s="18" t="b">
        <f>IF(FIRE0104_working!S46=FIRE0104!R46,TRUE,"Error")</f>
        <v>1</v>
      </c>
      <c r="S215" s="18" t="b">
        <f>IF(FIRE0104_working!T46=FIRE0104!S46,TRUE,"Error")</f>
        <v>1</v>
      </c>
      <c r="T215" s="18" t="b">
        <f>IF(FIRE0104_working!U46=FIRE0104!T46,TRUE,"Error")</f>
        <v>1</v>
      </c>
      <c r="U215" s="18" t="b">
        <f>IF(FIRE0104_working!V46=FIRE0104!U46,TRUE,"Error")</f>
        <v>1</v>
      </c>
      <c r="V215" s="18" t="b">
        <f>IF(FIRE0104_working!W46=FIRE0104!V46,TRUE,"Error")</f>
        <v>1</v>
      </c>
      <c r="W215" s="18" t="b">
        <f>IF(FIRE0104_working!X46=FIRE0104!W46,TRUE,"Error")</f>
        <v>1</v>
      </c>
    </row>
    <row r="216" spans="1:23" x14ac:dyDescent="0.2">
      <c r="A216" s="18" t="s">
        <v>102</v>
      </c>
      <c r="B216" s="18" t="s">
        <v>108</v>
      </c>
      <c r="C216" s="18" t="s">
        <v>40</v>
      </c>
      <c r="D216" s="18" t="b">
        <f>IF(FIRE0104_working!E47=FIRE0104!D47,TRUE,"Error")</f>
        <v>1</v>
      </c>
      <c r="E216" s="18" t="b">
        <f>IF(FIRE0104_working!F47=FIRE0104!E47,TRUE,"Error")</f>
        <v>1</v>
      </c>
      <c r="F216" s="18" t="b">
        <f>IF(FIRE0104_working!G47=FIRE0104!F47,TRUE,"Error")</f>
        <v>1</v>
      </c>
      <c r="G216" s="18" t="b">
        <f>IF(FIRE0104_working!H47=FIRE0104!G47,TRUE,"Error")</f>
        <v>1</v>
      </c>
      <c r="H216" s="18" t="b">
        <f>IF(FIRE0104_working!I47=FIRE0104!H47,TRUE,"Error")</f>
        <v>1</v>
      </c>
      <c r="I216" s="18" t="b">
        <f>IF(FIRE0104_working!J47=FIRE0104!I47,TRUE,"Error")</f>
        <v>1</v>
      </c>
      <c r="J216" s="18" t="b">
        <f>IF(FIRE0104_working!K47=FIRE0104!J47,TRUE,"Error")</f>
        <v>1</v>
      </c>
      <c r="K216" s="18" t="b">
        <f>IF(FIRE0104_working!L47=FIRE0104!K47,TRUE,"Error")</f>
        <v>1</v>
      </c>
      <c r="L216" s="18" t="b">
        <f>IF(FIRE0104_working!M47=FIRE0104!L47,TRUE,"Error")</f>
        <v>1</v>
      </c>
      <c r="M216" s="18" t="b">
        <f>IF(FIRE0104_working!N47=FIRE0104!M47,TRUE,"Error")</f>
        <v>1</v>
      </c>
      <c r="N216" s="18" t="b">
        <f>IF(FIRE0104_working!O47=FIRE0104!N47,TRUE,"Error")</f>
        <v>1</v>
      </c>
      <c r="O216" s="18" t="b">
        <f>IF(FIRE0104_working!P47=FIRE0104!O47,TRUE,"Error")</f>
        <v>1</v>
      </c>
      <c r="P216" s="18" t="b">
        <f>IF(FIRE0104_working!Q47=FIRE0104!P47,TRUE,"Error")</f>
        <v>1</v>
      </c>
      <c r="Q216" s="18" t="b">
        <f>IF(FIRE0104_working!R47=FIRE0104!Q47,TRUE,"Error")</f>
        <v>1</v>
      </c>
      <c r="R216" s="18" t="b">
        <f>IF(FIRE0104_working!S47=FIRE0104!R47,TRUE,"Error")</f>
        <v>1</v>
      </c>
      <c r="S216" s="18" t="b">
        <f>IF(FIRE0104_working!T47=FIRE0104!S47,TRUE,"Error")</f>
        <v>1</v>
      </c>
      <c r="T216" s="18" t="b">
        <f>IF(FIRE0104_working!U47=FIRE0104!T47,TRUE,"Error")</f>
        <v>1</v>
      </c>
      <c r="U216" s="18" t="b">
        <f>IF(FIRE0104_working!V47=FIRE0104!U47,TRUE,"Error")</f>
        <v>1</v>
      </c>
      <c r="V216" s="18" t="b">
        <f>IF(FIRE0104_working!W47=FIRE0104!V47,TRUE,"Error")</f>
        <v>1</v>
      </c>
      <c r="W216" s="18" t="b">
        <f>IF(FIRE0104_working!X47=FIRE0104!W47,TRUE,"Error")</f>
        <v>1</v>
      </c>
    </row>
    <row r="217" spans="1:23" x14ac:dyDescent="0.2">
      <c r="A217" s="18" t="s">
        <v>102</v>
      </c>
      <c r="B217" s="18" t="s">
        <v>108</v>
      </c>
      <c r="C217" s="18" t="s">
        <v>41</v>
      </c>
      <c r="D217" s="18" t="b">
        <f>IF(FIRE0104_working!E48=FIRE0104!D48,TRUE,"Error")</f>
        <v>1</v>
      </c>
      <c r="E217" s="18" t="b">
        <f>IF(FIRE0104_working!F48=FIRE0104!E48,TRUE,"Error")</f>
        <v>1</v>
      </c>
      <c r="F217" s="18" t="b">
        <f>IF(FIRE0104_working!G48=FIRE0104!F48,TRUE,"Error")</f>
        <v>1</v>
      </c>
      <c r="G217" s="18" t="b">
        <f>IF(FIRE0104_working!H48=FIRE0104!G48,TRUE,"Error")</f>
        <v>1</v>
      </c>
      <c r="H217" s="18" t="b">
        <f>IF(FIRE0104_working!I48=FIRE0104!H48,TRUE,"Error")</f>
        <v>1</v>
      </c>
      <c r="I217" s="18" t="b">
        <f>IF(FIRE0104_working!J48=FIRE0104!I48,TRUE,"Error")</f>
        <v>1</v>
      </c>
      <c r="J217" s="18" t="b">
        <f>IF(FIRE0104_working!K48=FIRE0104!J48,TRUE,"Error")</f>
        <v>1</v>
      </c>
      <c r="K217" s="18" t="b">
        <f>IF(FIRE0104_working!L48=FIRE0104!K48,TRUE,"Error")</f>
        <v>1</v>
      </c>
      <c r="L217" s="18" t="b">
        <f>IF(FIRE0104_working!M48=FIRE0104!L48,TRUE,"Error")</f>
        <v>1</v>
      </c>
      <c r="M217" s="18" t="b">
        <f>IF(FIRE0104_working!N48=FIRE0104!M48,TRUE,"Error")</f>
        <v>1</v>
      </c>
      <c r="N217" s="18" t="b">
        <f>IF(FIRE0104_working!O48=FIRE0104!N48,TRUE,"Error")</f>
        <v>1</v>
      </c>
      <c r="O217" s="18" t="b">
        <f>IF(FIRE0104_working!P48=FIRE0104!O48,TRUE,"Error")</f>
        <v>1</v>
      </c>
      <c r="P217" s="18" t="b">
        <f>IF(FIRE0104_working!Q48=FIRE0104!P48,TRUE,"Error")</f>
        <v>1</v>
      </c>
      <c r="Q217" s="18" t="b">
        <f>IF(FIRE0104_working!R48=FIRE0104!Q48,TRUE,"Error")</f>
        <v>1</v>
      </c>
      <c r="R217" s="18" t="b">
        <f>IF(FIRE0104_working!S48=FIRE0104!R48,TRUE,"Error")</f>
        <v>1</v>
      </c>
      <c r="S217" s="18" t="b">
        <f>IF(FIRE0104_working!T48=FIRE0104!S48,TRUE,"Error")</f>
        <v>1</v>
      </c>
      <c r="T217" s="18" t="b">
        <f>IF(FIRE0104_working!U48=FIRE0104!T48,TRUE,"Error")</f>
        <v>1</v>
      </c>
      <c r="U217" s="18" t="b">
        <f>IF(FIRE0104_working!V48=FIRE0104!U48,TRUE,"Error")</f>
        <v>1</v>
      </c>
      <c r="V217" s="18" t="b">
        <f>IF(FIRE0104_working!W48=FIRE0104!V48,TRUE,"Error")</f>
        <v>1</v>
      </c>
      <c r="W217" s="18" t="b">
        <f>IF(FIRE0104_working!X48=FIRE0104!W48,TRUE,"Error")</f>
        <v>1</v>
      </c>
    </row>
    <row r="218" spans="1:23" x14ac:dyDescent="0.2">
      <c r="A218" s="18" t="s">
        <v>102</v>
      </c>
      <c r="B218" s="18" t="s">
        <v>108</v>
      </c>
      <c r="C218" s="18" t="s">
        <v>42</v>
      </c>
      <c r="D218" s="18" t="b">
        <f>IF(FIRE0104_working!E49=FIRE0104!D49,TRUE,"Error")</f>
        <v>1</v>
      </c>
      <c r="E218" s="18" t="b">
        <f>IF(FIRE0104_working!F49=FIRE0104!E49,TRUE,"Error")</f>
        <v>1</v>
      </c>
      <c r="F218" s="18" t="b">
        <f>IF(FIRE0104_working!G49=FIRE0104!F49,TRUE,"Error")</f>
        <v>1</v>
      </c>
      <c r="G218" s="18" t="b">
        <f>IF(FIRE0104_working!H49=FIRE0104!G49,TRUE,"Error")</f>
        <v>1</v>
      </c>
      <c r="H218" s="18" t="b">
        <f>IF(FIRE0104_working!I49=FIRE0104!H49,TRUE,"Error")</f>
        <v>1</v>
      </c>
      <c r="I218" s="18" t="b">
        <f>IF(FIRE0104_working!J49=FIRE0104!I49,TRUE,"Error")</f>
        <v>1</v>
      </c>
      <c r="J218" s="18" t="b">
        <f>IF(FIRE0104_working!K49=FIRE0104!J49,TRUE,"Error")</f>
        <v>1</v>
      </c>
      <c r="K218" s="18" t="b">
        <f>IF(FIRE0104_working!L49=FIRE0104!K49,TRUE,"Error")</f>
        <v>1</v>
      </c>
      <c r="L218" s="18" t="b">
        <f>IF(FIRE0104_working!M49=FIRE0104!L49,TRUE,"Error")</f>
        <v>1</v>
      </c>
      <c r="M218" s="18" t="b">
        <f>IF(FIRE0104_working!N49=FIRE0104!M49,TRUE,"Error")</f>
        <v>1</v>
      </c>
      <c r="N218" s="18" t="b">
        <f>IF(FIRE0104_working!O49=FIRE0104!N49,TRUE,"Error")</f>
        <v>1</v>
      </c>
      <c r="O218" s="18" t="b">
        <f>IF(FIRE0104_working!P49=FIRE0104!O49,TRUE,"Error")</f>
        <v>1</v>
      </c>
      <c r="P218" s="18" t="b">
        <f>IF(FIRE0104_working!Q49=FIRE0104!P49,TRUE,"Error")</f>
        <v>1</v>
      </c>
      <c r="Q218" s="18" t="b">
        <f>IF(FIRE0104_working!R49=FIRE0104!Q49,TRUE,"Error")</f>
        <v>1</v>
      </c>
      <c r="R218" s="18" t="b">
        <f>IF(FIRE0104_working!S49=FIRE0104!R49,TRUE,"Error")</f>
        <v>1</v>
      </c>
      <c r="S218" s="18" t="b">
        <f>IF(FIRE0104_working!T49=FIRE0104!S49,TRUE,"Error")</f>
        <v>1</v>
      </c>
      <c r="T218" s="18" t="b">
        <f>IF(FIRE0104_working!U49=FIRE0104!T49,TRUE,"Error")</f>
        <v>1</v>
      </c>
      <c r="U218" s="18" t="b">
        <f>IF(FIRE0104_working!V49=FIRE0104!U49,TRUE,"Error")</f>
        <v>1</v>
      </c>
      <c r="V218" s="18" t="b">
        <f>IF(FIRE0104_working!W49=FIRE0104!V49,TRUE,"Error")</f>
        <v>1</v>
      </c>
      <c r="W218" s="18" t="b">
        <f>IF(FIRE0104_working!X49=FIRE0104!W49,TRUE,"Error")</f>
        <v>1</v>
      </c>
    </row>
    <row r="219" spans="1:23" x14ac:dyDescent="0.2">
      <c r="A219" s="18" t="s">
        <v>102</v>
      </c>
      <c r="B219" s="18" t="s">
        <v>108</v>
      </c>
      <c r="C219" s="18" t="s">
        <v>43</v>
      </c>
      <c r="D219" s="18" t="b">
        <f>IF(FIRE0104_working!E50=FIRE0104!D50,TRUE,"Error")</f>
        <v>1</v>
      </c>
      <c r="E219" s="18" t="b">
        <f>IF(FIRE0104_working!F50=FIRE0104!E50,TRUE,"Error")</f>
        <v>1</v>
      </c>
      <c r="F219" s="18" t="b">
        <f>IF(FIRE0104_working!G50=FIRE0104!F50,TRUE,"Error")</f>
        <v>1</v>
      </c>
      <c r="G219" s="18" t="b">
        <f>IF(FIRE0104_working!H50=FIRE0104!G50,TRUE,"Error")</f>
        <v>1</v>
      </c>
      <c r="H219" s="18" t="b">
        <f>IF(FIRE0104_working!I50=FIRE0104!H50,TRUE,"Error")</f>
        <v>1</v>
      </c>
      <c r="I219" s="18" t="b">
        <f>IF(FIRE0104_working!J50=FIRE0104!I50,TRUE,"Error")</f>
        <v>1</v>
      </c>
      <c r="J219" s="18" t="b">
        <f>IF(FIRE0104_working!K50=FIRE0104!J50,TRUE,"Error")</f>
        <v>1</v>
      </c>
      <c r="K219" s="18" t="b">
        <f>IF(FIRE0104_working!L50=FIRE0104!K50,TRUE,"Error")</f>
        <v>1</v>
      </c>
      <c r="L219" s="18" t="b">
        <f>IF(FIRE0104_working!M50=FIRE0104!L50,TRUE,"Error")</f>
        <v>1</v>
      </c>
      <c r="M219" s="18" t="b">
        <f>IF(FIRE0104_working!N50=FIRE0104!M50,TRUE,"Error")</f>
        <v>1</v>
      </c>
      <c r="N219" s="18" t="b">
        <f>IF(FIRE0104_working!O50=FIRE0104!N50,TRUE,"Error")</f>
        <v>1</v>
      </c>
      <c r="O219" s="18" t="b">
        <f>IF(FIRE0104_working!P50=FIRE0104!O50,TRUE,"Error")</f>
        <v>1</v>
      </c>
      <c r="P219" s="18" t="b">
        <f>IF(FIRE0104_working!Q50=FIRE0104!P50,TRUE,"Error")</f>
        <v>1</v>
      </c>
      <c r="Q219" s="18" t="b">
        <f>IF(FIRE0104_working!R50=FIRE0104!Q50,TRUE,"Error")</f>
        <v>1</v>
      </c>
      <c r="R219" s="18" t="b">
        <f>IF(FIRE0104_working!S50=FIRE0104!R50,TRUE,"Error")</f>
        <v>1</v>
      </c>
      <c r="S219" s="18" t="b">
        <f>IF(FIRE0104_working!T50=FIRE0104!S50,TRUE,"Error")</f>
        <v>1</v>
      </c>
      <c r="T219" s="18" t="b">
        <f>IF(FIRE0104_working!U50=FIRE0104!T50,TRUE,"Error")</f>
        <v>1</v>
      </c>
      <c r="U219" s="18" t="b">
        <f>IF(FIRE0104_working!V50=FIRE0104!U50,TRUE,"Error")</f>
        <v>1</v>
      </c>
      <c r="V219" s="18" t="b">
        <f>IF(FIRE0104_working!W50=FIRE0104!V50,TRUE,"Error")</f>
        <v>1</v>
      </c>
      <c r="W219" s="18" t="b">
        <f>IF(FIRE0104_working!X50=FIRE0104!W50,TRUE,"Error")</f>
        <v>1</v>
      </c>
    </row>
    <row r="220" spans="1:23" x14ac:dyDescent="0.2">
      <c r="A220" s="18" t="s">
        <v>102</v>
      </c>
      <c r="B220" s="18" t="s">
        <v>108</v>
      </c>
      <c r="C220" s="18" t="s">
        <v>44</v>
      </c>
      <c r="D220" s="18" t="b">
        <f>IF(FIRE0104_working!E51=FIRE0104!D51,TRUE,"Error")</f>
        <v>1</v>
      </c>
      <c r="E220" s="18" t="b">
        <f>IF(FIRE0104_working!F51=FIRE0104!E51,TRUE,"Error")</f>
        <v>1</v>
      </c>
      <c r="F220" s="18" t="b">
        <f>IF(FIRE0104_working!G51=FIRE0104!F51,TRUE,"Error")</f>
        <v>1</v>
      </c>
      <c r="G220" s="18" t="b">
        <f>IF(FIRE0104_working!H51=FIRE0104!G51,TRUE,"Error")</f>
        <v>1</v>
      </c>
      <c r="H220" s="18" t="b">
        <f>IF(FIRE0104_working!I51=FIRE0104!H51,TRUE,"Error")</f>
        <v>1</v>
      </c>
      <c r="I220" s="18" t="b">
        <f>IF(FIRE0104_working!J51=FIRE0104!I51,TRUE,"Error")</f>
        <v>1</v>
      </c>
      <c r="J220" s="18" t="b">
        <f>IF(FIRE0104_working!K51=FIRE0104!J51,TRUE,"Error")</f>
        <v>1</v>
      </c>
      <c r="K220" s="18" t="b">
        <f>IF(FIRE0104_working!L51=FIRE0104!K51,TRUE,"Error")</f>
        <v>1</v>
      </c>
      <c r="L220" s="18" t="b">
        <f>IF(FIRE0104_working!M51=FIRE0104!L51,TRUE,"Error")</f>
        <v>1</v>
      </c>
      <c r="M220" s="18" t="b">
        <f>IF(FIRE0104_working!N51=FIRE0104!M51,TRUE,"Error")</f>
        <v>1</v>
      </c>
      <c r="N220" s="18" t="b">
        <f>IF(FIRE0104_working!O51=FIRE0104!N51,TRUE,"Error")</f>
        <v>1</v>
      </c>
      <c r="O220" s="18" t="b">
        <f>IF(FIRE0104_working!P51=FIRE0104!O51,TRUE,"Error")</f>
        <v>1</v>
      </c>
      <c r="P220" s="18" t="b">
        <f>IF(FIRE0104_working!Q51=FIRE0104!P51,TRUE,"Error")</f>
        <v>1</v>
      </c>
      <c r="Q220" s="18" t="b">
        <f>IF(FIRE0104_working!R51=FIRE0104!Q51,TRUE,"Error")</f>
        <v>1</v>
      </c>
      <c r="R220" s="18" t="b">
        <f>IF(FIRE0104_working!S51=FIRE0104!R51,TRUE,"Error")</f>
        <v>1</v>
      </c>
      <c r="S220" s="18" t="b">
        <f>IF(FIRE0104_working!T51=FIRE0104!S51,TRUE,"Error")</f>
        <v>1</v>
      </c>
      <c r="T220" s="18" t="b">
        <f>IF(FIRE0104_working!U51=FIRE0104!T51,TRUE,"Error")</f>
        <v>1</v>
      </c>
      <c r="U220" s="18" t="b">
        <f>IF(FIRE0104_working!V51=FIRE0104!U51,TRUE,"Error")</f>
        <v>1</v>
      </c>
      <c r="V220" s="18" t="b">
        <f>IF(FIRE0104_working!W51=FIRE0104!V51,TRUE,"Error")</f>
        <v>1</v>
      </c>
      <c r="W220" s="18" t="b">
        <f>IF(FIRE0104_working!X51=FIRE0104!W51,TRUE,"Error")</f>
        <v>1</v>
      </c>
    </row>
    <row r="221" spans="1:23" x14ac:dyDescent="0.2">
      <c r="A221" s="18" t="s">
        <v>102</v>
      </c>
      <c r="B221" s="18" t="s">
        <v>108</v>
      </c>
      <c r="C221" s="18" t="s">
        <v>79</v>
      </c>
      <c r="D221" s="18" t="b">
        <f>IF(FIRE0104_working!E52=FIRE0104!D52,TRUE,"Error")</f>
        <v>1</v>
      </c>
      <c r="E221" s="18" t="b">
        <f>IF(FIRE0104_working!F52=FIRE0104!E52,TRUE,"Error")</f>
        <v>1</v>
      </c>
      <c r="F221" s="18" t="b">
        <f>IF(FIRE0104_working!G52=FIRE0104!F52,TRUE,"Error")</f>
        <v>1</v>
      </c>
      <c r="G221" s="18" t="b">
        <f>IF(FIRE0104_working!H52=FIRE0104!G52,TRUE,"Error")</f>
        <v>1</v>
      </c>
      <c r="H221" s="18" t="b">
        <f>IF(FIRE0104_working!I52=FIRE0104!H52,TRUE,"Error")</f>
        <v>1</v>
      </c>
      <c r="I221" s="18" t="b">
        <f>IF(FIRE0104_working!J52=FIRE0104!I52,TRUE,"Error")</f>
        <v>1</v>
      </c>
      <c r="J221" s="18" t="b">
        <f>IF(FIRE0104_working!K52=FIRE0104!J52,TRUE,"Error")</f>
        <v>1</v>
      </c>
      <c r="K221" s="18" t="b">
        <f>IF(FIRE0104_working!L52=FIRE0104!K52,TRUE,"Error")</f>
        <v>1</v>
      </c>
      <c r="L221" s="18" t="b">
        <f>IF(FIRE0104_working!M52=FIRE0104!L52,TRUE,"Error")</f>
        <v>1</v>
      </c>
      <c r="M221" s="18" t="b">
        <f>IF(FIRE0104_working!N52=FIRE0104!M52,TRUE,"Error")</f>
        <v>1</v>
      </c>
      <c r="N221" s="18" t="b">
        <f>IF(FIRE0104_working!O52=FIRE0104!N52,TRUE,"Error")</f>
        <v>1</v>
      </c>
      <c r="O221" s="18" t="b">
        <f>IF(FIRE0104_working!P52=FIRE0104!O52,TRUE,"Error")</f>
        <v>1</v>
      </c>
      <c r="P221" s="18" t="b">
        <f>IF(FIRE0104_working!Q52=FIRE0104!P52,TRUE,"Error")</f>
        <v>1</v>
      </c>
      <c r="Q221" s="18" t="b">
        <f>IF(FIRE0104_working!R52=FIRE0104!Q52,TRUE,"Error")</f>
        <v>1</v>
      </c>
      <c r="R221" s="18" t="b">
        <f>IF(FIRE0104_working!S52=FIRE0104!R52,TRUE,"Error")</f>
        <v>1</v>
      </c>
      <c r="S221" s="18" t="b">
        <f>IF(FIRE0104_working!T52=FIRE0104!S52,TRUE,"Error")</f>
        <v>1</v>
      </c>
      <c r="T221" s="18" t="b">
        <f>IF(FIRE0104_working!U52=FIRE0104!T52,TRUE,"Error")</f>
        <v>1</v>
      </c>
      <c r="U221" s="18" t="b">
        <f>IF(FIRE0104_working!V52=FIRE0104!U52,TRUE,"Error")</f>
        <v>1</v>
      </c>
      <c r="V221" s="18" t="b">
        <f>IF(FIRE0104_working!W52=FIRE0104!V52,TRUE,"Error")</f>
        <v>1</v>
      </c>
      <c r="W221" s="18" t="b">
        <f>IF(FIRE0104_working!X52=FIRE0104!W52,TRUE,"Error")</f>
        <v>1</v>
      </c>
    </row>
    <row r="222" spans="1:23" x14ac:dyDescent="0.2">
      <c r="A222" s="18" t="s">
        <v>102</v>
      </c>
      <c r="B222" s="18" t="s">
        <v>108</v>
      </c>
      <c r="C222" s="18" t="s">
        <v>64</v>
      </c>
      <c r="D222" s="18" t="b">
        <f>IF(FIRE0104_working!E53=FIRE0104!D53,TRUE,"Error")</f>
        <v>1</v>
      </c>
      <c r="E222" s="18" t="b">
        <f>IF(FIRE0104_working!F53=FIRE0104!E53,TRUE,"Error")</f>
        <v>1</v>
      </c>
      <c r="F222" s="18" t="b">
        <f>IF(FIRE0104_working!G53=FIRE0104!F53,TRUE,"Error")</f>
        <v>1</v>
      </c>
      <c r="G222" s="18" t="b">
        <f>IF(FIRE0104_working!H53=FIRE0104!G53,TRUE,"Error")</f>
        <v>1</v>
      </c>
      <c r="H222" s="18" t="b">
        <f>IF(FIRE0104_working!I53=FIRE0104!H53,TRUE,"Error")</f>
        <v>1</v>
      </c>
      <c r="I222" s="18" t="b">
        <f>IF(FIRE0104_working!J53=FIRE0104!I53,TRUE,"Error")</f>
        <v>1</v>
      </c>
      <c r="J222" s="18" t="b">
        <f>IF(FIRE0104_working!K53=FIRE0104!J53,TRUE,"Error")</f>
        <v>1</v>
      </c>
      <c r="K222" s="18" t="b">
        <f>IF(FIRE0104_working!L53=FIRE0104!K53,TRUE,"Error")</f>
        <v>1</v>
      </c>
      <c r="L222" s="18" t="b">
        <f>IF(FIRE0104_working!M53=FIRE0104!L53,TRUE,"Error")</f>
        <v>1</v>
      </c>
      <c r="M222" s="18" t="b">
        <f>IF(FIRE0104_working!N53=FIRE0104!M53,TRUE,"Error")</f>
        <v>1</v>
      </c>
      <c r="N222" s="18" t="b">
        <f>IF(FIRE0104_working!O53=FIRE0104!N53,TRUE,"Error")</f>
        <v>1</v>
      </c>
      <c r="O222" s="18" t="b">
        <f>IF(FIRE0104_working!P53=FIRE0104!O53,TRUE,"Error")</f>
        <v>1</v>
      </c>
      <c r="P222" s="18" t="b">
        <f>IF(FIRE0104_working!Q53=FIRE0104!P53,TRUE,"Error")</f>
        <v>1</v>
      </c>
      <c r="Q222" s="18" t="b">
        <f>IF(FIRE0104_working!R53=FIRE0104!Q53,TRUE,"Error")</f>
        <v>1</v>
      </c>
      <c r="R222" s="18" t="b">
        <f>IF(FIRE0104_working!S53=FIRE0104!R53,TRUE,"Error")</f>
        <v>1</v>
      </c>
      <c r="S222" s="18" t="b">
        <f>IF(FIRE0104_working!T53=FIRE0104!S53,TRUE,"Error")</f>
        <v>1</v>
      </c>
      <c r="T222" s="18" t="b">
        <f>IF(FIRE0104_working!U53=FIRE0104!T53,TRUE,"Error")</f>
        <v>1</v>
      </c>
      <c r="U222" s="18" t="b">
        <f>IF(FIRE0104_working!V53=FIRE0104!U53,TRUE,"Error")</f>
        <v>1</v>
      </c>
      <c r="V222" s="18" t="b">
        <f>IF(FIRE0104_working!W53=FIRE0104!V53,TRUE,"Error")</f>
        <v>1</v>
      </c>
      <c r="W222" s="18" t="b">
        <f>IF(FIRE0104_working!X53=FIRE0104!W53,TRUE,"Error")</f>
        <v>1</v>
      </c>
    </row>
    <row r="223" spans="1:23" x14ac:dyDescent="0.2">
      <c r="A223" s="18" t="s">
        <v>102</v>
      </c>
      <c r="B223" s="18" t="s">
        <v>108</v>
      </c>
      <c r="C223" s="18" t="s">
        <v>97</v>
      </c>
      <c r="D223" s="18" t="b">
        <f>IF(FIRE0104_working!E54=FIRE0104!D54,TRUE,"Error")</f>
        <v>1</v>
      </c>
      <c r="E223" s="18" t="b">
        <f>IF(FIRE0104_working!F54=FIRE0104!E54,TRUE,"Error")</f>
        <v>1</v>
      </c>
      <c r="F223" s="18" t="b">
        <f>IF(FIRE0104_working!G54=FIRE0104!F54,TRUE,"Error")</f>
        <v>1</v>
      </c>
      <c r="G223" s="18" t="b">
        <f>IF(FIRE0104_working!H54=FIRE0104!G54,TRUE,"Error")</f>
        <v>1</v>
      </c>
      <c r="H223" s="18" t="b">
        <f>IF(FIRE0104_working!I54=FIRE0104!H54,TRUE,"Error")</f>
        <v>1</v>
      </c>
      <c r="I223" s="18" t="b">
        <f>IF(FIRE0104_working!J54=FIRE0104!I54,TRUE,"Error")</f>
        <v>1</v>
      </c>
      <c r="J223" s="18" t="b">
        <f>IF(FIRE0104_working!K54=FIRE0104!J54,TRUE,"Error")</f>
        <v>1</v>
      </c>
      <c r="K223" s="18" t="b">
        <f>IF(FIRE0104_working!L54=FIRE0104!K54,TRUE,"Error")</f>
        <v>1</v>
      </c>
      <c r="L223" s="18" t="b">
        <f>IF(FIRE0104_working!M54=FIRE0104!L54,TRUE,"Error")</f>
        <v>1</v>
      </c>
      <c r="M223" s="18" t="b">
        <f>IF(FIRE0104_working!N54=FIRE0104!M54,TRUE,"Error")</f>
        <v>1</v>
      </c>
      <c r="N223" s="18" t="b">
        <f>IF(FIRE0104_working!O54=FIRE0104!N54,TRUE,"Error")</f>
        <v>1</v>
      </c>
      <c r="O223" s="18" t="b">
        <f>IF(FIRE0104_working!P54=FIRE0104!O54,TRUE,"Error")</f>
        <v>1</v>
      </c>
      <c r="P223" s="18" t="b">
        <f>IF(FIRE0104_working!Q54=FIRE0104!P54,TRUE,"Error")</f>
        <v>1</v>
      </c>
      <c r="Q223" s="18" t="b">
        <f>IF(FIRE0104_working!R54=FIRE0104!Q54,TRUE,"Error")</f>
        <v>1</v>
      </c>
      <c r="R223" s="18" t="b">
        <f>IF(FIRE0104_working!S54=FIRE0104!R54,TRUE,"Error")</f>
        <v>1</v>
      </c>
      <c r="S223" s="18" t="b">
        <f>IF(FIRE0104_working!T54=FIRE0104!S54,TRUE,"Error")</f>
        <v>1</v>
      </c>
      <c r="T223" s="18" t="b">
        <f>IF(FIRE0104_working!U54=FIRE0104!T54,TRUE,"Error")</f>
        <v>1</v>
      </c>
      <c r="U223" s="18" t="b">
        <f>IF(FIRE0104_working!V54=FIRE0104!U54,TRUE,"Error")</f>
        <v>1</v>
      </c>
      <c r="V223" s="18" t="b">
        <f>IF(FIRE0104_working!W54=FIRE0104!V54,TRUE,"Error")</f>
        <v>1</v>
      </c>
      <c r="W223" s="18" t="b">
        <f>IF(FIRE0104_working!X54=FIRE0104!W54,TRUE,"Error")</f>
        <v>1</v>
      </c>
    </row>
    <row r="224" spans="1:23" x14ac:dyDescent="0.2">
      <c r="A224" s="18" t="s">
        <v>102</v>
      </c>
      <c r="B224" s="18" t="s">
        <v>109</v>
      </c>
      <c r="C224" s="18" t="s">
        <v>40</v>
      </c>
      <c r="D224" s="18" t="b">
        <f>IF(FIRE0104_working!E55=FIRE0104!D55,TRUE,"Error")</f>
        <v>1</v>
      </c>
      <c r="E224" s="18" t="b">
        <f>IF(FIRE0104_working!F55=FIRE0104!E55,TRUE,"Error")</f>
        <v>1</v>
      </c>
      <c r="F224" s="18" t="b">
        <f>IF(FIRE0104_working!G55=FIRE0104!F55,TRUE,"Error")</f>
        <v>1</v>
      </c>
      <c r="G224" s="18" t="b">
        <f>IF(FIRE0104_working!H55=FIRE0104!G55,TRUE,"Error")</f>
        <v>1</v>
      </c>
      <c r="H224" s="18" t="b">
        <f>IF(FIRE0104_working!I55=FIRE0104!H55,TRUE,"Error")</f>
        <v>1</v>
      </c>
      <c r="I224" s="18" t="b">
        <f>IF(FIRE0104_working!J55=FIRE0104!I55,TRUE,"Error")</f>
        <v>1</v>
      </c>
      <c r="J224" s="18" t="b">
        <f>IF(FIRE0104_working!K55=FIRE0104!J55,TRUE,"Error")</f>
        <v>1</v>
      </c>
      <c r="K224" s="18" t="b">
        <f>IF(FIRE0104_working!L55=FIRE0104!K55,TRUE,"Error")</f>
        <v>1</v>
      </c>
      <c r="L224" s="18" t="b">
        <f>IF(FIRE0104_working!M55=FIRE0104!L55,TRUE,"Error")</f>
        <v>1</v>
      </c>
      <c r="M224" s="18" t="b">
        <f>IF(FIRE0104_working!N55=FIRE0104!M55,TRUE,"Error")</f>
        <v>1</v>
      </c>
      <c r="N224" s="18" t="b">
        <f>IF(FIRE0104_working!O55=FIRE0104!N55,TRUE,"Error")</f>
        <v>1</v>
      </c>
      <c r="O224" s="18" t="b">
        <f>IF(FIRE0104_working!P55=FIRE0104!O55,TRUE,"Error")</f>
        <v>1</v>
      </c>
      <c r="P224" s="18" t="b">
        <f>IF(FIRE0104_working!Q55=FIRE0104!P55,TRUE,"Error")</f>
        <v>1</v>
      </c>
      <c r="Q224" s="18" t="b">
        <f>IF(FIRE0104_working!R55=FIRE0104!Q55,TRUE,"Error")</f>
        <v>1</v>
      </c>
      <c r="R224" s="18" t="b">
        <f>IF(FIRE0104_working!S55=FIRE0104!R55,TRUE,"Error")</f>
        <v>1</v>
      </c>
      <c r="S224" s="18" t="b">
        <f>IF(FIRE0104_working!T55=FIRE0104!S55,TRUE,"Error")</f>
        <v>1</v>
      </c>
      <c r="T224" s="18" t="b">
        <f>IF(FIRE0104_working!U55=FIRE0104!T55,TRUE,"Error")</f>
        <v>1</v>
      </c>
      <c r="U224" s="18" t="b">
        <f>IF(FIRE0104_working!V55=FIRE0104!U55,TRUE,"Error")</f>
        <v>1</v>
      </c>
      <c r="V224" s="18" t="b">
        <f>IF(FIRE0104_working!W55=FIRE0104!V55,TRUE,"Error")</f>
        <v>1</v>
      </c>
      <c r="W224" s="18" t="b">
        <f>IF(FIRE0104_working!X55=FIRE0104!W55,TRUE,"Error")</f>
        <v>1</v>
      </c>
    </row>
    <row r="225" spans="1:23" x14ac:dyDescent="0.2">
      <c r="A225" s="18" t="s">
        <v>102</v>
      </c>
      <c r="B225" s="18" t="s">
        <v>109</v>
      </c>
      <c r="C225" s="18" t="s">
        <v>41</v>
      </c>
      <c r="D225" s="18" t="b">
        <f>IF(FIRE0104_working!E56=FIRE0104!D56,TRUE,"Error")</f>
        <v>1</v>
      </c>
      <c r="E225" s="18" t="b">
        <f>IF(FIRE0104_working!F56=FIRE0104!E56,TRUE,"Error")</f>
        <v>1</v>
      </c>
      <c r="F225" s="18" t="b">
        <f>IF(FIRE0104_working!G56=FIRE0104!F56,TRUE,"Error")</f>
        <v>1</v>
      </c>
      <c r="G225" s="18" t="b">
        <f>IF(FIRE0104_working!H56=FIRE0104!G56,TRUE,"Error")</f>
        <v>1</v>
      </c>
      <c r="H225" s="18" t="b">
        <f>IF(FIRE0104_working!I56=FIRE0104!H56,TRUE,"Error")</f>
        <v>1</v>
      </c>
      <c r="I225" s="18" t="b">
        <f>IF(FIRE0104_working!J56=FIRE0104!I56,TRUE,"Error")</f>
        <v>1</v>
      </c>
      <c r="J225" s="18" t="b">
        <f>IF(FIRE0104_working!K56=FIRE0104!J56,TRUE,"Error")</f>
        <v>1</v>
      </c>
      <c r="K225" s="18" t="b">
        <f>IF(FIRE0104_working!L56=FIRE0104!K56,TRUE,"Error")</f>
        <v>1</v>
      </c>
      <c r="L225" s="18" t="b">
        <f>IF(FIRE0104_working!M56=FIRE0104!L56,TRUE,"Error")</f>
        <v>1</v>
      </c>
      <c r="M225" s="18" t="b">
        <f>IF(FIRE0104_working!N56=FIRE0104!M56,TRUE,"Error")</f>
        <v>1</v>
      </c>
      <c r="N225" s="18" t="b">
        <f>IF(FIRE0104_working!O56=FIRE0104!N56,TRUE,"Error")</f>
        <v>1</v>
      </c>
      <c r="O225" s="18" t="b">
        <f>IF(FIRE0104_working!P56=FIRE0104!O56,TRUE,"Error")</f>
        <v>1</v>
      </c>
      <c r="P225" s="18" t="b">
        <f>IF(FIRE0104_working!Q56=FIRE0104!P56,TRUE,"Error")</f>
        <v>1</v>
      </c>
      <c r="Q225" s="18" t="b">
        <f>IF(FIRE0104_working!R56=FIRE0104!Q56,TRUE,"Error")</f>
        <v>1</v>
      </c>
      <c r="R225" s="18" t="b">
        <f>IF(FIRE0104_working!S56=FIRE0104!R56,TRUE,"Error")</f>
        <v>1</v>
      </c>
      <c r="S225" s="18" t="b">
        <f>IF(FIRE0104_working!T56=FIRE0104!S56,TRUE,"Error")</f>
        <v>1</v>
      </c>
      <c r="T225" s="18" t="b">
        <f>IF(FIRE0104_working!U56=FIRE0104!T56,TRUE,"Error")</f>
        <v>1</v>
      </c>
      <c r="U225" s="18" t="b">
        <f>IF(FIRE0104_working!V56=FIRE0104!U56,TRUE,"Error")</f>
        <v>1</v>
      </c>
      <c r="V225" s="18" t="b">
        <f>IF(FIRE0104_working!W56=FIRE0104!V56,TRUE,"Error")</f>
        <v>1</v>
      </c>
      <c r="W225" s="18" t="b">
        <f>IF(FIRE0104_working!X56=FIRE0104!W56,TRUE,"Error")</f>
        <v>1</v>
      </c>
    </row>
    <row r="226" spans="1:23" x14ac:dyDescent="0.2">
      <c r="A226" s="18" t="s">
        <v>102</v>
      </c>
      <c r="B226" s="18" t="s">
        <v>109</v>
      </c>
      <c r="C226" s="18" t="s">
        <v>42</v>
      </c>
      <c r="D226" s="18" t="b">
        <f>IF(FIRE0104_working!E57=FIRE0104!D57,TRUE,"Error")</f>
        <v>1</v>
      </c>
      <c r="E226" s="18" t="b">
        <f>IF(FIRE0104_working!F57=FIRE0104!E57,TRUE,"Error")</f>
        <v>1</v>
      </c>
      <c r="F226" s="18" t="b">
        <f>IF(FIRE0104_working!G57=FIRE0104!F57,TRUE,"Error")</f>
        <v>1</v>
      </c>
      <c r="G226" s="18" t="b">
        <f>IF(FIRE0104_working!H57=FIRE0104!G57,TRUE,"Error")</f>
        <v>1</v>
      </c>
      <c r="H226" s="18" t="b">
        <f>IF(FIRE0104_working!I57=FIRE0104!H57,TRUE,"Error")</f>
        <v>1</v>
      </c>
      <c r="I226" s="18" t="b">
        <f>IF(FIRE0104_working!J57=FIRE0104!I57,TRUE,"Error")</f>
        <v>1</v>
      </c>
      <c r="J226" s="18" t="b">
        <f>IF(FIRE0104_working!K57=FIRE0104!J57,TRUE,"Error")</f>
        <v>1</v>
      </c>
      <c r="K226" s="18" t="b">
        <f>IF(FIRE0104_working!L57=FIRE0104!K57,TRUE,"Error")</f>
        <v>1</v>
      </c>
      <c r="L226" s="18" t="b">
        <f>IF(FIRE0104_working!M57=FIRE0104!L57,TRUE,"Error")</f>
        <v>1</v>
      </c>
      <c r="M226" s="18" t="b">
        <f>IF(FIRE0104_working!N57=FIRE0104!M57,TRUE,"Error")</f>
        <v>1</v>
      </c>
      <c r="N226" s="18" t="b">
        <f>IF(FIRE0104_working!O57=FIRE0104!N57,TRUE,"Error")</f>
        <v>1</v>
      </c>
      <c r="O226" s="18" t="b">
        <f>IF(FIRE0104_working!P57=FIRE0104!O57,TRUE,"Error")</f>
        <v>1</v>
      </c>
      <c r="P226" s="18" t="b">
        <f>IF(FIRE0104_working!Q57=FIRE0104!P57,TRUE,"Error")</f>
        <v>1</v>
      </c>
      <c r="Q226" s="18" t="b">
        <f>IF(FIRE0104_working!R57=FIRE0104!Q57,TRUE,"Error")</f>
        <v>1</v>
      </c>
      <c r="R226" s="18" t="b">
        <f>IF(FIRE0104_working!S57=FIRE0104!R57,TRUE,"Error")</f>
        <v>1</v>
      </c>
      <c r="S226" s="18" t="b">
        <f>IF(FIRE0104_working!T57=FIRE0104!S57,TRUE,"Error")</f>
        <v>1</v>
      </c>
      <c r="T226" s="18" t="b">
        <f>IF(FIRE0104_working!U57=FIRE0104!T57,TRUE,"Error")</f>
        <v>1</v>
      </c>
      <c r="U226" s="18" t="b">
        <f>IF(FIRE0104_working!V57=FIRE0104!U57,TRUE,"Error")</f>
        <v>1</v>
      </c>
      <c r="V226" s="18" t="b">
        <f>IF(FIRE0104_working!W57=FIRE0104!V57,TRUE,"Error")</f>
        <v>1</v>
      </c>
      <c r="W226" s="18" t="b">
        <f>IF(FIRE0104_working!X57=FIRE0104!W57,TRUE,"Error")</f>
        <v>1</v>
      </c>
    </row>
    <row r="227" spans="1:23" x14ac:dyDescent="0.2">
      <c r="A227" s="18" t="s">
        <v>102</v>
      </c>
      <c r="B227" s="18" t="s">
        <v>109</v>
      </c>
      <c r="C227" s="18" t="s">
        <v>43</v>
      </c>
      <c r="D227" s="18" t="b">
        <f>IF(FIRE0104_working!E58=FIRE0104!D58,TRUE,"Error")</f>
        <v>1</v>
      </c>
      <c r="E227" s="18" t="b">
        <f>IF(FIRE0104_working!F58=FIRE0104!E58,TRUE,"Error")</f>
        <v>1</v>
      </c>
      <c r="F227" s="18" t="b">
        <f>IF(FIRE0104_working!G58=FIRE0104!F58,TRUE,"Error")</f>
        <v>1</v>
      </c>
      <c r="G227" s="18" t="b">
        <f>IF(FIRE0104_working!H58=FIRE0104!G58,TRUE,"Error")</f>
        <v>1</v>
      </c>
      <c r="H227" s="18" t="b">
        <f>IF(FIRE0104_working!I58=FIRE0104!H58,TRUE,"Error")</f>
        <v>1</v>
      </c>
      <c r="I227" s="18" t="b">
        <f>IF(FIRE0104_working!J58=FIRE0104!I58,TRUE,"Error")</f>
        <v>1</v>
      </c>
      <c r="J227" s="18" t="b">
        <f>IF(FIRE0104_working!K58=FIRE0104!J58,TRUE,"Error")</f>
        <v>1</v>
      </c>
      <c r="K227" s="18" t="b">
        <f>IF(FIRE0104_working!L58=FIRE0104!K58,TRUE,"Error")</f>
        <v>1</v>
      </c>
      <c r="L227" s="18" t="b">
        <f>IF(FIRE0104_working!M58=FIRE0104!L58,TRUE,"Error")</f>
        <v>1</v>
      </c>
      <c r="M227" s="18" t="b">
        <f>IF(FIRE0104_working!N58=FIRE0104!M58,TRUE,"Error")</f>
        <v>1</v>
      </c>
      <c r="N227" s="18" t="b">
        <f>IF(FIRE0104_working!O58=FIRE0104!N58,TRUE,"Error")</f>
        <v>1</v>
      </c>
      <c r="O227" s="18" t="b">
        <f>IF(FIRE0104_working!P58=FIRE0104!O58,TRUE,"Error")</f>
        <v>1</v>
      </c>
      <c r="P227" s="18" t="b">
        <f>IF(FIRE0104_working!Q58=FIRE0104!P58,TRUE,"Error")</f>
        <v>1</v>
      </c>
      <c r="Q227" s="18" t="b">
        <f>IF(FIRE0104_working!R58=FIRE0104!Q58,TRUE,"Error")</f>
        <v>1</v>
      </c>
      <c r="R227" s="18" t="b">
        <f>IF(FIRE0104_working!S58=FIRE0104!R58,TRUE,"Error")</f>
        <v>1</v>
      </c>
      <c r="S227" s="18" t="b">
        <f>IF(FIRE0104_working!T58=FIRE0104!S58,TRUE,"Error")</f>
        <v>1</v>
      </c>
      <c r="T227" s="18" t="b">
        <f>IF(FIRE0104_working!U58=FIRE0104!T58,TRUE,"Error")</f>
        <v>1</v>
      </c>
      <c r="U227" s="18" t="b">
        <f>IF(FIRE0104_working!V58=FIRE0104!U58,TRUE,"Error")</f>
        <v>1</v>
      </c>
      <c r="V227" s="18" t="b">
        <f>IF(FIRE0104_working!W58=FIRE0104!V58,TRUE,"Error")</f>
        <v>1</v>
      </c>
      <c r="W227" s="18" t="b">
        <f>IF(FIRE0104_working!X58=FIRE0104!W58,TRUE,"Error")</f>
        <v>1</v>
      </c>
    </row>
    <row r="228" spans="1:23" x14ac:dyDescent="0.2">
      <c r="A228" s="18" t="s">
        <v>102</v>
      </c>
      <c r="B228" s="18" t="s">
        <v>109</v>
      </c>
      <c r="C228" s="18" t="s">
        <v>44</v>
      </c>
      <c r="D228" s="18" t="b">
        <f>IF(FIRE0104_working!E59=FIRE0104!D59,TRUE,"Error")</f>
        <v>1</v>
      </c>
      <c r="E228" s="18" t="b">
        <f>IF(FIRE0104_working!F59=FIRE0104!E59,TRUE,"Error")</f>
        <v>1</v>
      </c>
      <c r="F228" s="18" t="b">
        <f>IF(FIRE0104_working!G59=FIRE0104!F59,TRUE,"Error")</f>
        <v>1</v>
      </c>
      <c r="G228" s="18" t="b">
        <f>IF(FIRE0104_working!H59=FIRE0104!G59,TRUE,"Error")</f>
        <v>1</v>
      </c>
      <c r="H228" s="18" t="b">
        <f>IF(FIRE0104_working!I59=FIRE0104!H59,TRUE,"Error")</f>
        <v>1</v>
      </c>
      <c r="I228" s="18" t="b">
        <f>IF(FIRE0104_working!J59=FIRE0104!I59,TRUE,"Error")</f>
        <v>1</v>
      </c>
      <c r="J228" s="18" t="b">
        <f>IF(FIRE0104_working!K59=FIRE0104!J59,TRUE,"Error")</f>
        <v>1</v>
      </c>
      <c r="K228" s="18" t="b">
        <f>IF(FIRE0104_working!L59=FIRE0104!K59,TRUE,"Error")</f>
        <v>1</v>
      </c>
      <c r="L228" s="18" t="b">
        <f>IF(FIRE0104_working!M59=FIRE0104!L59,TRUE,"Error")</f>
        <v>1</v>
      </c>
      <c r="M228" s="18" t="b">
        <f>IF(FIRE0104_working!N59=FIRE0104!M59,TRUE,"Error")</f>
        <v>1</v>
      </c>
      <c r="N228" s="18" t="b">
        <f>IF(FIRE0104_working!O59=FIRE0104!N59,TRUE,"Error")</f>
        <v>1</v>
      </c>
      <c r="O228" s="18" t="b">
        <f>IF(FIRE0104_working!P59=FIRE0104!O59,TRUE,"Error")</f>
        <v>1</v>
      </c>
      <c r="P228" s="18" t="b">
        <f>IF(FIRE0104_working!Q59=FIRE0104!P59,TRUE,"Error")</f>
        <v>1</v>
      </c>
      <c r="Q228" s="18" t="b">
        <f>IF(FIRE0104_working!R59=FIRE0104!Q59,TRUE,"Error")</f>
        <v>1</v>
      </c>
      <c r="R228" s="18" t="b">
        <f>IF(FIRE0104_working!S59=FIRE0104!R59,TRUE,"Error")</f>
        <v>1</v>
      </c>
      <c r="S228" s="18" t="b">
        <f>IF(FIRE0104_working!T59=FIRE0104!S59,TRUE,"Error")</f>
        <v>1</v>
      </c>
      <c r="T228" s="18" t="b">
        <f>IF(FIRE0104_working!U59=FIRE0104!T59,TRUE,"Error")</f>
        <v>1</v>
      </c>
      <c r="U228" s="18" t="b">
        <f>IF(FIRE0104_working!V59=FIRE0104!U59,TRUE,"Error")</f>
        <v>1</v>
      </c>
      <c r="V228" s="18" t="b">
        <f>IF(FIRE0104_working!W59=FIRE0104!V59,TRUE,"Error")</f>
        <v>1</v>
      </c>
      <c r="W228" s="18" t="b">
        <f>IF(FIRE0104_working!X59=FIRE0104!W59,TRUE,"Error")</f>
        <v>1</v>
      </c>
    </row>
    <row r="229" spans="1:23" x14ac:dyDescent="0.2">
      <c r="A229" s="18" t="s">
        <v>102</v>
      </c>
      <c r="B229" s="18" t="s">
        <v>109</v>
      </c>
      <c r="C229" s="18" t="s">
        <v>79</v>
      </c>
      <c r="D229" s="18" t="b">
        <f>IF(FIRE0104_working!E60=FIRE0104!D60,TRUE,"Error")</f>
        <v>1</v>
      </c>
      <c r="E229" s="18" t="b">
        <f>IF(FIRE0104_working!F60=FIRE0104!E60,TRUE,"Error")</f>
        <v>1</v>
      </c>
      <c r="F229" s="18" t="b">
        <f>IF(FIRE0104_working!G60=FIRE0104!F60,TRUE,"Error")</f>
        <v>1</v>
      </c>
      <c r="G229" s="18" t="b">
        <f>IF(FIRE0104_working!H60=FIRE0104!G60,TRUE,"Error")</f>
        <v>1</v>
      </c>
      <c r="H229" s="18" t="b">
        <f>IF(FIRE0104_working!I60=FIRE0104!H60,TRUE,"Error")</f>
        <v>1</v>
      </c>
      <c r="I229" s="18" t="b">
        <f>IF(FIRE0104_working!J60=FIRE0104!I60,TRUE,"Error")</f>
        <v>1</v>
      </c>
      <c r="J229" s="18" t="b">
        <f>IF(FIRE0104_working!K60=FIRE0104!J60,TRUE,"Error")</f>
        <v>1</v>
      </c>
      <c r="K229" s="18" t="b">
        <f>IF(FIRE0104_working!L60=FIRE0104!K60,TRUE,"Error")</f>
        <v>1</v>
      </c>
      <c r="L229" s="18" t="b">
        <f>IF(FIRE0104_working!M60=FIRE0104!L60,TRUE,"Error")</f>
        <v>1</v>
      </c>
      <c r="M229" s="18" t="b">
        <f>IF(FIRE0104_working!N60=FIRE0104!M60,TRUE,"Error")</f>
        <v>1</v>
      </c>
      <c r="N229" s="18" t="b">
        <f>IF(FIRE0104_working!O60=FIRE0104!N60,TRUE,"Error")</f>
        <v>1</v>
      </c>
      <c r="O229" s="18" t="b">
        <f>IF(FIRE0104_working!P60=FIRE0104!O60,TRUE,"Error")</f>
        <v>1</v>
      </c>
      <c r="P229" s="18" t="b">
        <f>IF(FIRE0104_working!Q60=FIRE0104!P60,TRUE,"Error")</f>
        <v>1</v>
      </c>
      <c r="Q229" s="18" t="b">
        <f>IF(FIRE0104_working!R60=FIRE0104!Q60,TRUE,"Error")</f>
        <v>1</v>
      </c>
      <c r="R229" s="18" t="b">
        <f>IF(FIRE0104_working!S60=FIRE0104!R60,TRUE,"Error")</f>
        <v>1</v>
      </c>
      <c r="S229" s="18" t="b">
        <f>IF(FIRE0104_working!T60=FIRE0104!S60,TRUE,"Error")</f>
        <v>1</v>
      </c>
      <c r="T229" s="18" t="b">
        <f>IF(FIRE0104_working!U60=FIRE0104!T60,TRUE,"Error")</f>
        <v>1</v>
      </c>
      <c r="U229" s="18" t="b">
        <f>IF(FIRE0104_working!V60=FIRE0104!U60,TRUE,"Error")</f>
        <v>1</v>
      </c>
      <c r="V229" s="18" t="b">
        <f>IF(FIRE0104_working!W60=FIRE0104!V60,TRUE,"Error")</f>
        <v>1</v>
      </c>
      <c r="W229" s="18" t="b">
        <f>IF(FIRE0104_working!X60=FIRE0104!W60,TRUE,"Error")</f>
        <v>1</v>
      </c>
    </row>
    <row r="230" spans="1:23" x14ac:dyDescent="0.2">
      <c r="A230" s="18" t="s">
        <v>102</v>
      </c>
      <c r="B230" s="18" t="s">
        <v>109</v>
      </c>
      <c r="C230" s="18" t="s">
        <v>64</v>
      </c>
      <c r="D230" s="18" t="b">
        <f>IF(FIRE0104_working!E61=FIRE0104!D61,TRUE,"Error")</f>
        <v>1</v>
      </c>
      <c r="E230" s="18" t="b">
        <f>IF(FIRE0104_working!F61=FIRE0104!E61,TRUE,"Error")</f>
        <v>1</v>
      </c>
      <c r="F230" s="18" t="b">
        <f>IF(FIRE0104_working!G61=FIRE0104!F61,TRUE,"Error")</f>
        <v>1</v>
      </c>
      <c r="G230" s="18" t="b">
        <f>IF(FIRE0104_working!H61=FIRE0104!G61,TRUE,"Error")</f>
        <v>1</v>
      </c>
      <c r="H230" s="18" t="b">
        <f>IF(FIRE0104_working!I61=FIRE0104!H61,TRUE,"Error")</f>
        <v>1</v>
      </c>
      <c r="I230" s="18" t="b">
        <f>IF(FIRE0104_working!J61=FIRE0104!I61,TRUE,"Error")</f>
        <v>1</v>
      </c>
      <c r="J230" s="18" t="b">
        <f>IF(FIRE0104_working!K61=FIRE0104!J61,TRUE,"Error")</f>
        <v>1</v>
      </c>
      <c r="K230" s="18" t="b">
        <f>IF(FIRE0104_working!L61=FIRE0104!K61,TRUE,"Error")</f>
        <v>1</v>
      </c>
      <c r="L230" s="18" t="b">
        <f>IF(FIRE0104_working!M61=FIRE0104!L61,TRUE,"Error")</f>
        <v>1</v>
      </c>
      <c r="M230" s="18" t="b">
        <f>IF(FIRE0104_working!N61=FIRE0104!M61,TRUE,"Error")</f>
        <v>1</v>
      </c>
      <c r="N230" s="18" t="b">
        <f>IF(FIRE0104_working!O61=FIRE0104!N61,TRUE,"Error")</f>
        <v>1</v>
      </c>
      <c r="O230" s="18" t="b">
        <f>IF(FIRE0104_working!P61=FIRE0104!O61,TRUE,"Error")</f>
        <v>1</v>
      </c>
      <c r="P230" s="18" t="b">
        <f>IF(FIRE0104_working!Q61=FIRE0104!P61,TRUE,"Error")</f>
        <v>1</v>
      </c>
      <c r="Q230" s="18" t="b">
        <f>IF(FIRE0104_working!R61=FIRE0104!Q61,TRUE,"Error")</f>
        <v>1</v>
      </c>
      <c r="R230" s="18" t="b">
        <f>IF(FIRE0104_working!S61=FIRE0104!R61,TRUE,"Error")</f>
        <v>1</v>
      </c>
      <c r="S230" s="18" t="b">
        <f>IF(FIRE0104_working!T61=FIRE0104!S61,TRUE,"Error")</f>
        <v>1</v>
      </c>
      <c r="T230" s="18" t="b">
        <f>IF(FIRE0104_working!U61=FIRE0104!T61,TRUE,"Error")</f>
        <v>1</v>
      </c>
      <c r="U230" s="18" t="b">
        <f>IF(FIRE0104_working!V61=FIRE0104!U61,TRUE,"Error")</f>
        <v>1</v>
      </c>
      <c r="V230" s="18" t="b">
        <f>IF(FIRE0104_working!W61=FIRE0104!V61,TRUE,"Error")</f>
        <v>1</v>
      </c>
      <c r="W230" s="18" t="b">
        <f>IF(FIRE0104_working!X61=FIRE0104!W61,TRUE,"Error")</f>
        <v>1</v>
      </c>
    </row>
    <row r="231" spans="1:23" x14ac:dyDescent="0.2">
      <c r="A231" s="18" t="s">
        <v>102</v>
      </c>
      <c r="B231" s="18" t="s">
        <v>109</v>
      </c>
      <c r="C231" s="18" t="s">
        <v>97</v>
      </c>
      <c r="D231" s="18" t="b">
        <f>IF(FIRE0104_working!E62=FIRE0104!D62,TRUE,"Error")</f>
        <v>1</v>
      </c>
      <c r="E231" s="18" t="b">
        <f>IF(FIRE0104_working!F62=FIRE0104!E62,TRUE,"Error")</f>
        <v>1</v>
      </c>
      <c r="F231" s="18" t="b">
        <f>IF(FIRE0104_working!G62=FIRE0104!F62,TRUE,"Error")</f>
        <v>1</v>
      </c>
      <c r="G231" s="18" t="b">
        <f>IF(FIRE0104_working!H62=FIRE0104!G62,TRUE,"Error")</f>
        <v>1</v>
      </c>
      <c r="H231" s="18" t="b">
        <f>IF(FIRE0104_working!I62=FIRE0104!H62,TRUE,"Error")</f>
        <v>1</v>
      </c>
      <c r="I231" s="18" t="b">
        <f>IF(FIRE0104_working!J62=FIRE0104!I62,TRUE,"Error")</f>
        <v>1</v>
      </c>
      <c r="J231" s="18" t="b">
        <f>IF(FIRE0104_working!K62=FIRE0104!J62,TRUE,"Error")</f>
        <v>1</v>
      </c>
      <c r="K231" s="18" t="b">
        <f>IF(FIRE0104_working!L62=FIRE0104!K62,TRUE,"Error")</f>
        <v>1</v>
      </c>
      <c r="L231" s="18" t="b">
        <f>IF(FIRE0104_working!M62=FIRE0104!L62,TRUE,"Error")</f>
        <v>1</v>
      </c>
      <c r="M231" s="18" t="b">
        <f>IF(FIRE0104_working!N62=FIRE0104!M62,TRUE,"Error")</f>
        <v>1</v>
      </c>
      <c r="N231" s="18" t="b">
        <f>IF(FIRE0104_working!O62=FIRE0104!N62,TRUE,"Error")</f>
        <v>1</v>
      </c>
      <c r="O231" s="18" t="b">
        <f>IF(FIRE0104_working!P62=FIRE0104!O62,TRUE,"Error")</f>
        <v>1</v>
      </c>
      <c r="P231" s="18" t="b">
        <f>IF(FIRE0104_working!Q62=FIRE0104!P62,TRUE,"Error")</f>
        <v>1</v>
      </c>
      <c r="Q231" s="18" t="b">
        <f>IF(FIRE0104_working!R62=FIRE0104!Q62,TRUE,"Error")</f>
        <v>1</v>
      </c>
      <c r="R231" s="18" t="b">
        <f>IF(FIRE0104_working!S62=FIRE0104!R62,TRUE,"Error")</f>
        <v>1</v>
      </c>
      <c r="S231" s="18" t="b">
        <f>IF(FIRE0104_working!T62=FIRE0104!S62,TRUE,"Error")</f>
        <v>1</v>
      </c>
      <c r="T231" s="18" t="b">
        <f>IF(FIRE0104_working!U62=FIRE0104!T62,TRUE,"Error")</f>
        <v>1</v>
      </c>
      <c r="U231" s="18" t="b">
        <f>IF(FIRE0104_working!V62=FIRE0104!U62,TRUE,"Error")</f>
        <v>1</v>
      </c>
      <c r="V231" s="18" t="b">
        <f>IF(FIRE0104_working!W62=FIRE0104!V62,TRUE,"Error")</f>
        <v>1</v>
      </c>
      <c r="W231" s="18" t="b">
        <f>IF(FIRE0104_working!X62=FIRE0104!W62,TRUE,"Error")</f>
        <v>1</v>
      </c>
    </row>
    <row r="232" spans="1:23" x14ac:dyDescent="0.2">
      <c r="A232" s="18" t="s">
        <v>102</v>
      </c>
      <c r="B232" s="18" t="s">
        <v>110</v>
      </c>
      <c r="C232" s="18" t="s">
        <v>45</v>
      </c>
      <c r="D232" s="18" t="b">
        <f>IF(FIRE0104_working!E63=FIRE0104!D63,TRUE,"Error")</f>
        <v>1</v>
      </c>
      <c r="E232" s="18" t="b">
        <f>IF(FIRE0104_working!F63=FIRE0104!E63,TRUE,"Error")</f>
        <v>1</v>
      </c>
      <c r="F232" s="18" t="b">
        <f>IF(FIRE0104_working!G63=FIRE0104!F63,TRUE,"Error")</f>
        <v>1</v>
      </c>
      <c r="G232" s="18" t="b">
        <f>IF(FIRE0104_working!H63=FIRE0104!G63,TRUE,"Error")</f>
        <v>1</v>
      </c>
      <c r="H232" s="18" t="b">
        <f>IF(FIRE0104_working!I63=FIRE0104!H63,TRUE,"Error")</f>
        <v>1</v>
      </c>
      <c r="I232" s="18" t="b">
        <f>IF(FIRE0104_working!J63=FIRE0104!I63,TRUE,"Error")</f>
        <v>1</v>
      </c>
      <c r="J232" s="18" t="b">
        <f>IF(FIRE0104_working!K63=FIRE0104!J63,TRUE,"Error")</f>
        <v>1</v>
      </c>
      <c r="K232" s="18" t="b">
        <f>IF(FIRE0104_working!L63=FIRE0104!K63,TRUE,"Error")</f>
        <v>1</v>
      </c>
      <c r="L232" s="18" t="b">
        <f>IF(FIRE0104_working!M63=FIRE0104!L63,TRUE,"Error")</f>
        <v>1</v>
      </c>
      <c r="M232" s="18" t="b">
        <f>IF(FIRE0104_working!N63=FIRE0104!M63,TRUE,"Error")</f>
        <v>1</v>
      </c>
      <c r="N232" s="18" t="b">
        <f>IF(FIRE0104_working!O63=FIRE0104!N63,TRUE,"Error")</f>
        <v>1</v>
      </c>
      <c r="O232" s="18" t="b">
        <f>IF(FIRE0104_working!P63=FIRE0104!O63,TRUE,"Error")</f>
        <v>1</v>
      </c>
      <c r="P232" s="18" t="b">
        <f>IF(FIRE0104_working!Q63=FIRE0104!P63,TRUE,"Error")</f>
        <v>1</v>
      </c>
      <c r="Q232" s="18" t="b">
        <f>IF(FIRE0104_working!R63=FIRE0104!Q63,TRUE,"Error")</f>
        <v>1</v>
      </c>
      <c r="R232" s="18" t="b">
        <f>IF(FIRE0104_working!S63=FIRE0104!R63,TRUE,"Error")</f>
        <v>1</v>
      </c>
      <c r="S232" s="18" t="b">
        <f>IF(FIRE0104_working!T63=FIRE0104!S63,TRUE,"Error")</f>
        <v>1</v>
      </c>
      <c r="T232" s="18" t="b">
        <f>IF(FIRE0104_working!U63=FIRE0104!T63,TRUE,"Error")</f>
        <v>1</v>
      </c>
      <c r="U232" s="18" t="b">
        <f>IF(FIRE0104_working!V63=FIRE0104!U63,TRUE,"Error")</f>
        <v>1</v>
      </c>
      <c r="V232" s="18" t="b">
        <f>IF(FIRE0104_working!W63=FIRE0104!V63,TRUE,"Error")</f>
        <v>1</v>
      </c>
      <c r="W232" s="18" t="b">
        <f>IF(FIRE0104_working!X63=FIRE0104!W63,TRUE,"Error")</f>
        <v>1</v>
      </c>
    </row>
    <row r="233" spans="1:23" x14ac:dyDescent="0.2">
      <c r="A233" s="18" t="s">
        <v>102</v>
      </c>
      <c r="B233" s="18" t="s">
        <v>110</v>
      </c>
      <c r="C233" s="18" t="s">
        <v>46</v>
      </c>
      <c r="D233" s="18" t="b">
        <f>IF(FIRE0104_working!E64=FIRE0104!D64,TRUE,"Error")</f>
        <v>1</v>
      </c>
      <c r="E233" s="18" t="b">
        <f>IF(FIRE0104_working!F64=FIRE0104!E64,TRUE,"Error")</f>
        <v>1</v>
      </c>
      <c r="F233" s="18" t="b">
        <f>IF(FIRE0104_working!G64=FIRE0104!F64,TRUE,"Error")</f>
        <v>1</v>
      </c>
      <c r="G233" s="18" t="b">
        <f>IF(FIRE0104_working!H64=FIRE0104!G64,TRUE,"Error")</f>
        <v>1</v>
      </c>
      <c r="H233" s="18" t="b">
        <f>IF(FIRE0104_working!I64=FIRE0104!H64,TRUE,"Error")</f>
        <v>1</v>
      </c>
      <c r="I233" s="18" t="b">
        <f>IF(FIRE0104_working!J64=FIRE0104!I64,TRUE,"Error")</f>
        <v>1</v>
      </c>
      <c r="J233" s="18" t="b">
        <f>IF(FIRE0104_working!K64=FIRE0104!J64,TRUE,"Error")</f>
        <v>1</v>
      </c>
      <c r="K233" s="18" t="b">
        <f>IF(FIRE0104_working!L64=FIRE0104!K64,TRUE,"Error")</f>
        <v>1</v>
      </c>
      <c r="L233" s="18" t="b">
        <f>IF(FIRE0104_working!M64=FIRE0104!L64,TRUE,"Error")</f>
        <v>1</v>
      </c>
      <c r="M233" s="18" t="b">
        <f>IF(FIRE0104_working!N64=FIRE0104!M64,TRUE,"Error")</f>
        <v>1</v>
      </c>
      <c r="N233" s="18" t="b">
        <f>IF(FIRE0104_working!O64=FIRE0104!N64,TRUE,"Error")</f>
        <v>1</v>
      </c>
      <c r="O233" s="18" t="b">
        <f>IF(FIRE0104_working!P64=FIRE0104!O64,TRUE,"Error")</f>
        <v>1</v>
      </c>
      <c r="P233" s="18" t="b">
        <f>IF(FIRE0104_working!Q64=FIRE0104!P64,TRUE,"Error")</f>
        <v>1</v>
      </c>
      <c r="Q233" s="18" t="b">
        <f>IF(FIRE0104_working!R64=FIRE0104!Q64,TRUE,"Error")</f>
        <v>1</v>
      </c>
      <c r="R233" s="18" t="b">
        <f>IF(FIRE0104_working!S64=FIRE0104!R64,TRUE,"Error")</f>
        <v>1</v>
      </c>
      <c r="S233" s="18" t="b">
        <f>IF(FIRE0104_working!T64=FIRE0104!S64,TRUE,"Error")</f>
        <v>1</v>
      </c>
      <c r="T233" s="18" t="b">
        <f>IF(FIRE0104_working!U64=FIRE0104!T64,TRUE,"Error")</f>
        <v>1</v>
      </c>
      <c r="U233" s="18" t="b">
        <f>IF(FIRE0104_working!V64=FIRE0104!U64,TRUE,"Error")</f>
        <v>1</v>
      </c>
      <c r="V233" s="18" t="b">
        <f>IF(FIRE0104_working!W64=FIRE0104!V64,TRUE,"Error")</f>
        <v>1</v>
      </c>
      <c r="W233" s="18" t="b">
        <f>IF(FIRE0104_working!X64=FIRE0104!W64,TRUE,"Error")</f>
        <v>1</v>
      </c>
    </row>
    <row r="234" spans="1:23" x14ac:dyDescent="0.2">
      <c r="A234" s="18" t="s">
        <v>102</v>
      </c>
      <c r="B234" s="18" t="s">
        <v>110</v>
      </c>
      <c r="C234" s="18" t="s">
        <v>47</v>
      </c>
      <c r="D234" s="18" t="b">
        <f>IF(FIRE0104_working!E65=FIRE0104!D65,TRUE,"Error")</f>
        <v>1</v>
      </c>
      <c r="E234" s="18" t="b">
        <f>IF(FIRE0104_working!F65=FIRE0104!E65,TRUE,"Error")</f>
        <v>1</v>
      </c>
      <c r="F234" s="18" t="b">
        <f>IF(FIRE0104_working!G65=FIRE0104!F65,TRUE,"Error")</f>
        <v>1</v>
      </c>
      <c r="G234" s="18" t="b">
        <f>IF(FIRE0104_working!H65=FIRE0104!G65,TRUE,"Error")</f>
        <v>1</v>
      </c>
      <c r="H234" s="18" t="b">
        <f>IF(FIRE0104_working!I65=FIRE0104!H65,TRUE,"Error")</f>
        <v>1</v>
      </c>
      <c r="I234" s="18" t="b">
        <f>IF(FIRE0104_working!J65=FIRE0104!I65,TRUE,"Error")</f>
        <v>1</v>
      </c>
      <c r="J234" s="18" t="b">
        <f>IF(FIRE0104_working!K65=FIRE0104!J65,TRUE,"Error")</f>
        <v>1</v>
      </c>
      <c r="K234" s="18" t="b">
        <f>IF(FIRE0104_working!L65=FIRE0104!K65,TRUE,"Error")</f>
        <v>1</v>
      </c>
      <c r="L234" s="18" t="b">
        <f>IF(FIRE0104_working!M65=FIRE0104!L65,TRUE,"Error")</f>
        <v>1</v>
      </c>
      <c r="M234" s="18" t="b">
        <f>IF(FIRE0104_working!N65=FIRE0104!M65,TRUE,"Error")</f>
        <v>1</v>
      </c>
      <c r="N234" s="18" t="b">
        <f>IF(FIRE0104_working!O65=FIRE0104!N65,TRUE,"Error")</f>
        <v>1</v>
      </c>
      <c r="O234" s="18" t="b">
        <f>IF(FIRE0104_working!P65=FIRE0104!O65,TRUE,"Error")</f>
        <v>1</v>
      </c>
      <c r="P234" s="18" t="b">
        <f>IF(FIRE0104_working!Q65=FIRE0104!P65,TRUE,"Error")</f>
        <v>1</v>
      </c>
      <c r="Q234" s="18" t="b">
        <f>IF(FIRE0104_working!R65=FIRE0104!Q65,TRUE,"Error")</f>
        <v>1</v>
      </c>
      <c r="R234" s="18" t="b">
        <f>IF(FIRE0104_working!S65=FIRE0104!R65,TRUE,"Error")</f>
        <v>1</v>
      </c>
      <c r="S234" s="18" t="b">
        <f>IF(FIRE0104_working!T65=FIRE0104!S65,TRUE,"Error")</f>
        <v>1</v>
      </c>
      <c r="T234" s="18" t="b">
        <f>IF(FIRE0104_working!U65=FIRE0104!T65,TRUE,"Error")</f>
        <v>1</v>
      </c>
      <c r="U234" s="18" t="b">
        <f>IF(FIRE0104_working!V65=FIRE0104!U65,TRUE,"Error")</f>
        <v>1</v>
      </c>
      <c r="V234" s="18" t="b">
        <f>IF(FIRE0104_working!W65=FIRE0104!V65,TRUE,"Error")</f>
        <v>1</v>
      </c>
      <c r="W234" s="18" t="b">
        <f>IF(FIRE0104_working!X65=FIRE0104!W65,TRUE,"Error")</f>
        <v>1</v>
      </c>
    </row>
    <row r="235" spans="1:23" x14ac:dyDescent="0.2">
      <c r="A235" s="18" t="s">
        <v>102</v>
      </c>
      <c r="B235" s="18" t="s">
        <v>110</v>
      </c>
      <c r="C235" s="18" t="s">
        <v>48</v>
      </c>
      <c r="D235" s="18" t="b">
        <f>IF(FIRE0104_working!E66=FIRE0104!D66,TRUE,"Error")</f>
        <v>1</v>
      </c>
      <c r="E235" s="18" t="b">
        <f>IF(FIRE0104_working!F66=FIRE0104!E66,TRUE,"Error")</f>
        <v>1</v>
      </c>
      <c r="F235" s="18" t="b">
        <f>IF(FIRE0104_working!G66=FIRE0104!F66,TRUE,"Error")</f>
        <v>1</v>
      </c>
      <c r="G235" s="18" t="b">
        <f>IF(FIRE0104_working!H66=FIRE0104!G66,TRUE,"Error")</f>
        <v>1</v>
      </c>
      <c r="H235" s="18" t="b">
        <f>IF(FIRE0104_working!I66=FIRE0104!H66,TRUE,"Error")</f>
        <v>1</v>
      </c>
      <c r="I235" s="18" t="b">
        <f>IF(FIRE0104_working!J66=FIRE0104!I66,TRUE,"Error")</f>
        <v>1</v>
      </c>
      <c r="J235" s="18" t="b">
        <f>IF(FIRE0104_working!K66=FIRE0104!J66,TRUE,"Error")</f>
        <v>1</v>
      </c>
      <c r="K235" s="18" t="b">
        <f>IF(FIRE0104_working!L66=FIRE0104!K66,TRUE,"Error")</f>
        <v>1</v>
      </c>
      <c r="L235" s="18" t="b">
        <f>IF(FIRE0104_working!M66=FIRE0104!L66,TRUE,"Error")</f>
        <v>1</v>
      </c>
      <c r="M235" s="18" t="b">
        <f>IF(FIRE0104_working!N66=FIRE0104!M66,TRUE,"Error")</f>
        <v>1</v>
      </c>
      <c r="N235" s="18" t="b">
        <f>IF(FIRE0104_working!O66=FIRE0104!N66,TRUE,"Error")</f>
        <v>1</v>
      </c>
      <c r="O235" s="18" t="b">
        <f>IF(FIRE0104_working!P66=FIRE0104!O66,TRUE,"Error")</f>
        <v>1</v>
      </c>
      <c r="P235" s="18" t="b">
        <f>IF(FIRE0104_working!Q66=FIRE0104!P66,TRUE,"Error")</f>
        <v>1</v>
      </c>
      <c r="Q235" s="18" t="b">
        <f>IF(FIRE0104_working!R66=FIRE0104!Q66,TRUE,"Error")</f>
        <v>1</v>
      </c>
      <c r="R235" s="18" t="b">
        <f>IF(FIRE0104_working!S66=FIRE0104!R66,TRUE,"Error")</f>
        <v>1</v>
      </c>
      <c r="S235" s="18" t="b">
        <f>IF(FIRE0104_working!T66=FIRE0104!S66,TRUE,"Error")</f>
        <v>1</v>
      </c>
      <c r="T235" s="18" t="b">
        <f>IF(FIRE0104_working!U66=FIRE0104!T66,TRUE,"Error")</f>
        <v>1</v>
      </c>
      <c r="U235" s="18" t="b">
        <f>IF(FIRE0104_working!V66=FIRE0104!U66,TRUE,"Error")</f>
        <v>1</v>
      </c>
      <c r="V235" s="18" t="b">
        <f>IF(FIRE0104_working!W66=FIRE0104!V66,TRUE,"Error")</f>
        <v>1</v>
      </c>
      <c r="W235" s="18" t="b">
        <f>IF(FIRE0104_working!X66=FIRE0104!W66,TRUE,"Error")</f>
        <v>1</v>
      </c>
    </row>
    <row r="236" spans="1:23" x14ac:dyDescent="0.2">
      <c r="A236" s="18" t="s">
        <v>102</v>
      </c>
      <c r="B236" s="18" t="s">
        <v>110</v>
      </c>
      <c r="C236" s="18" t="s">
        <v>49</v>
      </c>
      <c r="D236" s="18" t="b">
        <f>IF(FIRE0104_working!E67=FIRE0104!D67,TRUE,"Error")</f>
        <v>1</v>
      </c>
      <c r="E236" s="18" t="b">
        <f>IF(FIRE0104_working!F67=FIRE0104!E67,TRUE,"Error")</f>
        <v>1</v>
      </c>
      <c r="F236" s="18" t="b">
        <f>IF(FIRE0104_working!G67=FIRE0104!F67,TRUE,"Error")</f>
        <v>1</v>
      </c>
      <c r="G236" s="18" t="b">
        <f>IF(FIRE0104_working!H67=FIRE0104!G67,TRUE,"Error")</f>
        <v>1</v>
      </c>
      <c r="H236" s="18" t="b">
        <f>IF(FIRE0104_working!I67=FIRE0104!H67,TRUE,"Error")</f>
        <v>1</v>
      </c>
      <c r="I236" s="18" t="b">
        <f>IF(FIRE0104_working!J67=FIRE0104!I67,TRUE,"Error")</f>
        <v>1</v>
      </c>
      <c r="J236" s="18" t="b">
        <f>IF(FIRE0104_working!K67=FIRE0104!J67,TRUE,"Error")</f>
        <v>1</v>
      </c>
      <c r="K236" s="18" t="b">
        <f>IF(FIRE0104_working!L67=FIRE0104!K67,TRUE,"Error")</f>
        <v>1</v>
      </c>
      <c r="L236" s="18" t="b">
        <f>IF(FIRE0104_working!M67=FIRE0104!L67,TRUE,"Error")</f>
        <v>1</v>
      </c>
      <c r="M236" s="18" t="b">
        <f>IF(FIRE0104_working!N67=FIRE0104!M67,TRUE,"Error")</f>
        <v>1</v>
      </c>
      <c r="N236" s="18" t="b">
        <f>IF(FIRE0104_working!O67=FIRE0104!N67,TRUE,"Error")</f>
        <v>1</v>
      </c>
      <c r="O236" s="18" t="b">
        <f>IF(FIRE0104_working!P67=FIRE0104!O67,TRUE,"Error")</f>
        <v>1</v>
      </c>
      <c r="P236" s="18" t="b">
        <f>IF(FIRE0104_working!Q67=FIRE0104!P67,TRUE,"Error")</f>
        <v>1</v>
      </c>
      <c r="Q236" s="18" t="b">
        <f>IF(FIRE0104_working!R67=FIRE0104!Q67,TRUE,"Error")</f>
        <v>1</v>
      </c>
      <c r="R236" s="18" t="b">
        <f>IF(FIRE0104_working!S67=FIRE0104!R67,TRUE,"Error")</f>
        <v>1</v>
      </c>
      <c r="S236" s="18" t="b">
        <f>IF(FIRE0104_working!T67=FIRE0104!S67,TRUE,"Error")</f>
        <v>1</v>
      </c>
      <c r="T236" s="18" t="b">
        <f>IF(FIRE0104_working!U67=FIRE0104!T67,TRUE,"Error")</f>
        <v>1</v>
      </c>
      <c r="U236" s="18" t="b">
        <f>IF(FIRE0104_working!V67=FIRE0104!U67,TRUE,"Error")</f>
        <v>1</v>
      </c>
      <c r="V236" s="18" t="b">
        <f>IF(FIRE0104_working!W67=FIRE0104!V67,TRUE,"Error")</f>
        <v>1</v>
      </c>
      <c r="W236" s="18" t="b">
        <f>IF(FIRE0104_working!X67=FIRE0104!W67,TRUE,"Error")</f>
        <v>1</v>
      </c>
    </row>
    <row r="237" spans="1:23" x14ac:dyDescent="0.2">
      <c r="A237" s="18" t="s">
        <v>102</v>
      </c>
      <c r="B237" s="18" t="s">
        <v>110</v>
      </c>
      <c r="C237" s="18" t="s">
        <v>64</v>
      </c>
      <c r="D237" s="18" t="b">
        <f>IF(FIRE0104_working!E68=FIRE0104!D68,TRUE,"Error")</f>
        <v>1</v>
      </c>
      <c r="E237" s="18" t="b">
        <f>IF(FIRE0104_working!F68=FIRE0104!E68,TRUE,"Error")</f>
        <v>1</v>
      </c>
      <c r="F237" s="18" t="b">
        <f>IF(FIRE0104_working!G68=FIRE0104!F68,TRUE,"Error")</f>
        <v>1</v>
      </c>
      <c r="G237" s="18" t="b">
        <f>IF(FIRE0104_working!H68=FIRE0104!G68,TRUE,"Error")</f>
        <v>1</v>
      </c>
      <c r="H237" s="18" t="b">
        <f>IF(FIRE0104_working!I68=FIRE0104!H68,TRUE,"Error")</f>
        <v>1</v>
      </c>
      <c r="I237" s="18" t="b">
        <f>IF(FIRE0104_working!J68=FIRE0104!I68,TRUE,"Error")</f>
        <v>1</v>
      </c>
      <c r="J237" s="18" t="b">
        <f>IF(FIRE0104_working!K68=FIRE0104!J68,TRUE,"Error")</f>
        <v>1</v>
      </c>
      <c r="K237" s="18" t="b">
        <f>IF(FIRE0104_working!L68=FIRE0104!K68,TRUE,"Error")</f>
        <v>1</v>
      </c>
      <c r="L237" s="18" t="b">
        <f>IF(FIRE0104_working!M68=FIRE0104!L68,TRUE,"Error")</f>
        <v>1</v>
      </c>
      <c r="M237" s="18" t="b">
        <f>IF(FIRE0104_working!N68=FIRE0104!M68,TRUE,"Error")</f>
        <v>1</v>
      </c>
      <c r="N237" s="18" t="b">
        <f>IF(FIRE0104_working!O68=FIRE0104!N68,TRUE,"Error")</f>
        <v>1</v>
      </c>
      <c r="O237" s="18" t="b">
        <f>IF(FIRE0104_working!P68=FIRE0104!O68,TRUE,"Error")</f>
        <v>1</v>
      </c>
      <c r="P237" s="18" t="b">
        <f>IF(FIRE0104_working!Q68=FIRE0104!P68,TRUE,"Error")</f>
        <v>1</v>
      </c>
      <c r="Q237" s="18" t="b">
        <f>IF(FIRE0104_working!R68=FIRE0104!Q68,TRUE,"Error")</f>
        <v>1</v>
      </c>
      <c r="R237" s="18" t="b">
        <f>IF(FIRE0104_working!S68=FIRE0104!R68,TRUE,"Error")</f>
        <v>1</v>
      </c>
      <c r="S237" s="18" t="b">
        <f>IF(FIRE0104_working!T68=FIRE0104!S68,TRUE,"Error")</f>
        <v>1</v>
      </c>
      <c r="T237" s="18" t="b">
        <f>IF(FIRE0104_working!U68=FIRE0104!T68,TRUE,"Error")</f>
        <v>1</v>
      </c>
      <c r="U237" s="18" t="b">
        <f>IF(FIRE0104_working!V68=FIRE0104!U68,TRUE,"Error")</f>
        <v>1</v>
      </c>
      <c r="V237" s="18" t="b">
        <f>IF(FIRE0104_working!W68=FIRE0104!V68,TRUE,"Error")</f>
        <v>1</v>
      </c>
      <c r="W237" s="18" t="b">
        <f>IF(FIRE0104_working!X68=FIRE0104!W68,TRUE,"Error")</f>
        <v>1</v>
      </c>
    </row>
    <row r="238" spans="1:23" x14ac:dyDescent="0.2">
      <c r="A238" s="18" t="s">
        <v>102</v>
      </c>
      <c r="B238" s="18" t="s">
        <v>110</v>
      </c>
      <c r="C238" s="18" t="s">
        <v>97</v>
      </c>
      <c r="D238" s="18" t="b">
        <f>IF(FIRE0104_working!E69=FIRE0104!D69,TRUE,"Error")</f>
        <v>1</v>
      </c>
      <c r="E238" s="18" t="b">
        <f>IF(FIRE0104_working!F69=FIRE0104!E69,TRUE,"Error")</f>
        <v>1</v>
      </c>
      <c r="F238" s="18" t="b">
        <f>IF(FIRE0104_working!G69=FIRE0104!F69,TRUE,"Error")</f>
        <v>1</v>
      </c>
      <c r="G238" s="18" t="b">
        <f>IF(FIRE0104_working!H69=FIRE0104!G69,TRUE,"Error")</f>
        <v>1</v>
      </c>
      <c r="H238" s="18" t="b">
        <f>IF(FIRE0104_working!I69=FIRE0104!H69,TRUE,"Error")</f>
        <v>1</v>
      </c>
      <c r="I238" s="18" t="b">
        <f>IF(FIRE0104_working!J69=FIRE0104!I69,TRUE,"Error")</f>
        <v>1</v>
      </c>
      <c r="J238" s="18" t="b">
        <f>IF(FIRE0104_working!K69=FIRE0104!J69,TRUE,"Error")</f>
        <v>1</v>
      </c>
      <c r="K238" s="18" t="b">
        <f>IF(FIRE0104_working!L69=FIRE0104!K69,TRUE,"Error")</f>
        <v>1</v>
      </c>
      <c r="L238" s="18" t="b">
        <f>IF(FIRE0104_working!M69=FIRE0104!L69,TRUE,"Error")</f>
        <v>1</v>
      </c>
      <c r="M238" s="18" t="b">
        <f>IF(FIRE0104_working!N69=FIRE0104!M69,TRUE,"Error")</f>
        <v>1</v>
      </c>
      <c r="N238" s="18" t="b">
        <f>IF(FIRE0104_working!O69=FIRE0104!N69,TRUE,"Error")</f>
        <v>1</v>
      </c>
      <c r="O238" s="18" t="b">
        <f>IF(FIRE0104_working!P69=FIRE0104!O69,TRUE,"Error")</f>
        <v>1</v>
      </c>
      <c r="P238" s="18" t="b">
        <f>IF(FIRE0104_working!Q69=FIRE0104!P69,TRUE,"Error")</f>
        <v>1</v>
      </c>
      <c r="Q238" s="18" t="b">
        <f>IF(FIRE0104_working!R69=FIRE0104!Q69,TRUE,"Error")</f>
        <v>1</v>
      </c>
      <c r="R238" s="18" t="b">
        <f>IF(FIRE0104_working!S69=FIRE0104!R69,TRUE,"Error")</f>
        <v>1</v>
      </c>
      <c r="S238" s="18" t="b">
        <f>IF(FIRE0104_working!T69=FIRE0104!S69,TRUE,"Error")</f>
        <v>1</v>
      </c>
      <c r="T238" s="18" t="b">
        <f>IF(FIRE0104_working!U69=FIRE0104!T69,TRUE,"Error")</f>
        <v>1</v>
      </c>
      <c r="U238" s="18" t="b">
        <f>IF(FIRE0104_working!V69=FIRE0104!U69,TRUE,"Error")</f>
        <v>1</v>
      </c>
      <c r="V238" s="18" t="b">
        <f>IF(FIRE0104_working!W69=FIRE0104!V69,TRUE,"Error")</f>
        <v>1</v>
      </c>
      <c r="W238" s="18" t="b">
        <f>IF(FIRE0104_working!X69=FIRE0104!W69,TRUE,"Error")</f>
        <v>1</v>
      </c>
    </row>
    <row r="239" spans="1:23" x14ac:dyDescent="0.2">
      <c r="A239" s="18" t="s">
        <v>102</v>
      </c>
      <c r="B239" s="18" t="s">
        <v>111</v>
      </c>
      <c r="C239" s="18" t="s">
        <v>50</v>
      </c>
      <c r="D239" s="18" t="b">
        <f>IF(FIRE0104_working!E70=FIRE0104!D70,TRUE,"Error")</f>
        <v>1</v>
      </c>
      <c r="E239" s="18" t="b">
        <f>IF(FIRE0104_working!F70=FIRE0104!E70,TRUE,"Error")</f>
        <v>1</v>
      </c>
      <c r="F239" s="18" t="b">
        <f>IF(FIRE0104_working!G70=FIRE0104!F70,TRUE,"Error")</f>
        <v>1</v>
      </c>
      <c r="G239" s="18" t="b">
        <f>IF(FIRE0104_working!H70=FIRE0104!G70,TRUE,"Error")</f>
        <v>1</v>
      </c>
      <c r="H239" s="18" t="b">
        <f>IF(FIRE0104_working!I70=FIRE0104!H70,TRUE,"Error")</f>
        <v>1</v>
      </c>
      <c r="I239" s="18" t="b">
        <f>IF(FIRE0104_working!J70=FIRE0104!I70,TRUE,"Error")</f>
        <v>1</v>
      </c>
      <c r="J239" s="18" t="b">
        <f>IF(FIRE0104_working!K70=FIRE0104!J70,TRUE,"Error")</f>
        <v>1</v>
      </c>
      <c r="K239" s="18" t="b">
        <f>IF(FIRE0104_working!L70=FIRE0104!K70,TRUE,"Error")</f>
        <v>1</v>
      </c>
      <c r="L239" s="18" t="b">
        <f>IF(FIRE0104_working!M70=FIRE0104!L70,TRUE,"Error")</f>
        <v>1</v>
      </c>
      <c r="M239" s="18" t="b">
        <f>IF(FIRE0104_working!N70=FIRE0104!M70,TRUE,"Error")</f>
        <v>1</v>
      </c>
      <c r="N239" s="18" t="b">
        <f>IF(FIRE0104_working!O70=FIRE0104!N70,TRUE,"Error")</f>
        <v>1</v>
      </c>
      <c r="O239" s="18" t="b">
        <f>IF(FIRE0104_working!P70=FIRE0104!O70,TRUE,"Error")</f>
        <v>1</v>
      </c>
      <c r="P239" s="18" t="b">
        <f>IF(FIRE0104_working!Q70=FIRE0104!P70,TRUE,"Error")</f>
        <v>1</v>
      </c>
      <c r="Q239" s="18" t="b">
        <f>IF(FIRE0104_working!R70=FIRE0104!Q70,TRUE,"Error")</f>
        <v>1</v>
      </c>
      <c r="R239" s="18" t="b">
        <f>IF(FIRE0104_working!S70=FIRE0104!R70,TRUE,"Error")</f>
        <v>1</v>
      </c>
      <c r="S239" s="18" t="b">
        <f>IF(FIRE0104_working!T70=FIRE0104!S70,TRUE,"Error")</f>
        <v>1</v>
      </c>
      <c r="T239" s="18" t="b">
        <f>IF(FIRE0104_working!U70=FIRE0104!T70,TRUE,"Error")</f>
        <v>1</v>
      </c>
      <c r="U239" s="18" t="b">
        <f>IF(FIRE0104_working!V70=FIRE0104!U70,TRUE,"Error")</f>
        <v>1</v>
      </c>
      <c r="V239" s="18" t="b">
        <f>IF(FIRE0104_working!W70=FIRE0104!V70,TRUE,"Error")</f>
        <v>1</v>
      </c>
      <c r="W239" s="18" t="b">
        <f>IF(FIRE0104_working!X70=FIRE0104!W70,TRUE,"Error")</f>
        <v>1</v>
      </c>
    </row>
    <row r="240" spans="1:23" x14ac:dyDescent="0.2">
      <c r="A240" s="18" t="s">
        <v>102</v>
      </c>
      <c r="B240" s="18" t="s">
        <v>111</v>
      </c>
      <c r="C240" s="18" t="s">
        <v>51</v>
      </c>
      <c r="D240" s="18" t="b">
        <f>IF(FIRE0104_working!E71=FIRE0104!D71,TRUE,"Error")</f>
        <v>1</v>
      </c>
      <c r="E240" s="18" t="b">
        <f>IF(FIRE0104_working!F71=FIRE0104!E71,TRUE,"Error")</f>
        <v>1</v>
      </c>
      <c r="F240" s="18" t="b">
        <f>IF(FIRE0104_working!G71=FIRE0104!F71,TRUE,"Error")</f>
        <v>1</v>
      </c>
      <c r="G240" s="18" t="b">
        <f>IF(FIRE0104_working!H71=FIRE0104!G71,TRUE,"Error")</f>
        <v>1</v>
      </c>
      <c r="H240" s="18" t="b">
        <f>IF(FIRE0104_working!I71=FIRE0104!H71,TRUE,"Error")</f>
        <v>1</v>
      </c>
      <c r="I240" s="18" t="b">
        <f>IF(FIRE0104_working!J71=FIRE0104!I71,TRUE,"Error")</f>
        <v>1</v>
      </c>
      <c r="J240" s="18" t="b">
        <f>IF(FIRE0104_working!K71=FIRE0104!J71,TRUE,"Error")</f>
        <v>1</v>
      </c>
      <c r="K240" s="18" t="b">
        <f>IF(FIRE0104_working!L71=FIRE0104!K71,TRUE,"Error")</f>
        <v>1</v>
      </c>
      <c r="L240" s="18" t="b">
        <f>IF(FIRE0104_working!M71=FIRE0104!L71,TRUE,"Error")</f>
        <v>1</v>
      </c>
      <c r="M240" s="18" t="b">
        <f>IF(FIRE0104_working!N71=FIRE0104!M71,TRUE,"Error")</f>
        <v>1</v>
      </c>
      <c r="N240" s="18" t="b">
        <f>IF(FIRE0104_working!O71=FIRE0104!N71,TRUE,"Error")</f>
        <v>1</v>
      </c>
      <c r="O240" s="18" t="b">
        <f>IF(FIRE0104_working!P71=FIRE0104!O71,TRUE,"Error")</f>
        <v>1</v>
      </c>
      <c r="P240" s="18" t="b">
        <f>IF(FIRE0104_working!Q71=FIRE0104!P71,TRUE,"Error")</f>
        <v>1</v>
      </c>
      <c r="Q240" s="18" t="b">
        <f>IF(FIRE0104_working!R71=FIRE0104!Q71,TRUE,"Error")</f>
        <v>1</v>
      </c>
      <c r="R240" s="18" t="b">
        <f>IF(FIRE0104_working!S71=FIRE0104!R71,TRUE,"Error")</f>
        <v>1</v>
      </c>
      <c r="S240" s="18" t="b">
        <f>IF(FIRE0104_working!T71=FIRE0104!S71,TRUE,"Error")</f>
        <v>1</v>
      </c>
      <c r="T240" s="18" t="b">
        <f>IF(FIRE0104_working!U71=FIRE0104!T71,TRUE,"Error")</f>
        <v>1</v>
      </c>
      <c r="U240" s="18" t="b">
        <f>IF(FIRE0104_working!V71=FIRE0104!U71,TRUE,"Error")</f>
        <v>1</v>
      </c>
      <c r="V240" s="18" t="b">
        <f>IF(FIRE0104_working!W71=FIRE0104!V71,TRUE,"Error")</f>
        <v>1</v>
      </c>
      <c r="W240" s="18" t="b">
        <f>IF(FIRE0104_working!X71=FIRE0104!W71,TRUE,"Error")</f>
        <v>1</v>
      </c>
    </row>
    <row r="241" spans="1:23" x14ac:dyDescent="0.2">
      <c r="A241" s="18" t="s">
        <v>102</v>
      </c>
      <c r="B241" s="18" t="s">
        <v>111</v>
      </c>
      <c r="C241" s="18" t="s">
        <v>112</v>
      </c>
      <c r="D241" s="18" t="b">
        <f>IF(FIRE0104_working!E72=FIRE0104!D72,TRUE,"Error")</f>
        <v>1</v>
      </c>
      <c r="E241" s="18" t="b">
        <f>IF(FIRE0104_working!F72=FIRE0104!E72,TRUE,"Error")</f>
        <v>1</v>
      </c>
      <c r="F241" s="18" t="b">
        <f>IF(FIRE0104_working!G72=FIRE0104!F72,TRUE,"Error")</f>
        <v>1</v>
      </c>
      <c r="G241" s="18" t="b">
        <f>IF(FIRE0104_working!H72=FIRE0104!G72,TRUE,"Error")</f>
        <v>1</v>
      </c>
      <c r="H241" s="18" t="b">
        <f>IF(FIRE0104_working!I72=FIRE0104!H72,TRUE,"Error")</f>
        <v>1</v>
      </c>
      <c r="I241" s="18" t="b">
        <f>IF(FIRE0104_working!J72=FIRE0104!I72,TRUE,"Error")</f>
        <v>1</v>
      </c>
      <c r="J241" s="18" t="b">
        <f>IF(FIRE0104_working!K72=FIRE0104!J72,TRUE,"Error")</f>
        <v>1</v>
      </c>
      <c r="K241" s="18" t="b">
        <f>IF(FIRE0104_working!L72=FIRE0104!K72,TRUE,"Error")</f>
        <v>1</v>
      </c>
      <c r="L241" s="18" t="b">
        <f>IF(FIRE0104_working!M72=FIRE0104!L72,TRUE,"Error")</f>
        <v>1</v>
      </c>
      <c r="M241" s="18" t="b">
        <f>IF(FIRE0104_working!N72=FIRE0104!M72,TRUE,"Error")</f>
        <v>1</v>
      </c>
      <c r="N241" s="18" t="b">
        <f>IF(FIRE0104_working!O72=FIRE0104!N72,TRUE,"Error")</f>
        <v>1</v>
      </c>
      <c r="O241" s="18" t="b">
        <f>IF(FIRE0104_working!P72=FIRE0104!O72,TRUE,"Error")</f>
        <v>1</v>
      </c>
      <c r="P241" s="18" t="b">
        <f>IF(FIRE0104_working!Q72=FIRE0104!P72,TRUE,"Error")</f>
        <v>1</v>
      </c>
      <c r="Q241" s="18" t="b">
        <f>IF(FIRE0104_working!R72=FIRE0104!Q72,TRUE,"Error")</f>
        <v>1</v>
      </c>
      <c r="R241" s="18" t="b">
        <f>IF(FIRE0104_working!S72=FIRE0104!R72,TRUE,"Error")</f>
        <v>1</v>
      </c>
      <c r="S241" s="18" t="b">
        <f>IF(FIRE0104_working!T72=FIRE0104!S72,TRUE,"Error")</f>
        <v>1</v>
      </c>
      <c r="T241" s="18" t="b">
        <f>IF(FIRE0104_working!U72=FIRE0104!T72,TRUE,"Error")</f>
        <v>1</v>
      </c>
      <c r="U241" s="18" t="b">
        <f>IF(FIRE0104_working!V72=FIRE0104!U72,TRUE,"Error")</f>
        <v>1</v>
      </c>
      <c r="V241" s="18" t="b">
        <f>IF(FIRE0104_working!W72=FIRE0104!V72,TRUE,"Error")</f>
        <v>1</v>
      </c>
      <c r="W241" s="18" t="b">
        <f>IF(FIRE0104_working!X72=FIRE0104!W72,TRUE,"Error")</f>
        <v>1</v>
      </c>
    </row>
    <row r="242" spans="1:23" x14ac:dyDescent="0.2">
      <c r="A242" s="18" t="s">
        <v>102</v>
      </c>
      <c r="B242" s="18" t="s">
        <v>111</v>
      </c>
      <c r="C242" s="18" t="s">
        <v>75</v>
      </c>
      <c r="D242" s="18" t="b">
        <f>IF(FIRE0104_working!E73=FIRE0104!D73,TRUE,"Error")</f>
        <v>1</v>
      </c>
      <c r="E242" s="18" t="b">
        <f>IF(FIRE0104_working!F73=FIRE0104!E73,TRUE,"Error")</f>
        <v>1</v>
      </c>
      <c r="F242" s="18" t="b">
        <f>IF(FIRE0104_working!G73=FIRE0104!F73,TRUE,"Error")</f>
        <v>1</v>
      </c>
      <c r="G242" s="18" t="b">
        <f>IF(FIRE0104_working!H73=FIRE0104!G73,TRUE,"Error")</f>
        <v>1</v>
      </c>
      <c r="H242" s="18" t="b">
        <f>IF(FIRE0104_working!I73=FIRE0104!H73,TRUE,"Error")</f>
        <v>1</v>
      </c>
      <c r="I242" s="18" t="b">
        <f>IF(FIRE0104_working!J73=FIRE0104!I73,TRUE,"Error")</f>
        <v>1</v>
      </c>
      <c r="J242" s="18" t="b">
        <f>IF(FIRE0104_working!K73=FIRE0104!J73,TRUE,"Error")</f>
        <v>1</v>
      </c>
      <c r="K242" s="18" t="b">
        <f>IF(FIRE0104_working!L73=FIRE0104!K73,TRUE,"Error")</f>
        <v>1</v>
      </c>
      <c r="L242" s="18" t="b">
        <f>IF(FIRE0104_working!M73=FIRE0104!L73,TRUE,"Error")</f>
        <v>1</v>
      </c>
      <c r="M242" s="18" t="b">
        <f>IF(FIRE0104_working!N73=FIRE0104!M73,TRUE,"Error")</f>
        <v>1</v>
      </c>
      <c r="N242" s="18" t="b">
        <f>IF(FIRE0104_working!O73=FIRE0104!N73,TRUE,"Error")</f>
        <v>1</v>
      </c>
      <c r="O242" s="18" t="b">
        <f>IF(FIRE0104_working!P73=FIRE0104!O73,TRUE,"Error")</f>
        <v>1</v>
      </c>
      <c r="P242" s="18" t="b">
        <f>IF(FIRE0104_working!Q73=FIRE0104!P73,TRUE,"Error")</f>
        <v>1</v>
      </c>
      <c r="Q242" s="18" t="b">
        <f>IF(FIRE0104_working!R73=FIRE0104!Q73,TRUE,"Error")</f>
        <v>1</v>
      </c>
      <c r="R242" s="18" t="b">
        <f>IF(FIRE0104_working!S73=FIRE0104!R73,TRUE,"Error")</f>
        <v>1</v>
      </c>
      <c r="S242" s="18" t="b">
        <f>IF(FIRE0104_working!T73=FIRE0104!S73,TRUE,"Error")</f>
        <v>1</v>
      </c>
      <c r="T242" s="18" t="b">
        <f>IF(FIRE0104_working!U73=FIRE0104!T73,TRUE,"Error")</f>
        <v>1</v>
      </c>
      <c r="U242" s="18" t="b">
        <f>IF(FIRE0104_working!V73=FIRE0104!U73,TRUE,"Error")</f>
        <v>1</v>
      </c>
      <c r="V242" s="18" t="b">
        <f>IF(FIRE0104_working!W73=FIRE0104!V73,TRUE,"Error")</f>
        <v>1</v>
      </c>
      <c r="W242" s="18" t="b">
        <f>IF(FIRE0104_working!X73=FIRE0104!W73,TRUE,"Error")</f>
        <v>1</v>
      </c>
    </row>
    <row r="243" spans="1:23" x14ac:dyDescent="0.2">
      <c r="A243" s="18" t="s">
        <v>102</v>
      </c>
      <c r="B243" s="18" t="s">
        <v>111</v>
      </c>
      <c r="C243" s="18" t="s">
        <v>80</v>
      </c>
      <c r="D243" s="18" t="b">
        <f>IF(FIRE0104_working!E74=FIRE0104!D74,TRUE,"Error")</f>
        <v>1</v>
      </c>
      <c r="E243" s="18" t="b">
        <f>IF(FIRE0104_working!F74=FIRE0104!E74,TRUE,"Error")</f>
        <v>1</v>
      </c>
      <c r="F243" s="18" t="b">
        <f>IF(FIRE0104_working!G74=FIRE0104!F74,TRUE,"Error")</f>
        <v>1</v>
      </c>
      <c r="G243" s="18" t="b">
        <f>IF(FIRE0104_working!H74=FIRE0104!G74,TRUE,"Error")</f>
        <v>1</v>
      </c>
      <c r="H243" s="18" t="b">
        <f>IF(FIRE0104_working!I74=FIRE0104!H74,TRUE,"Error")</f>
        <v>1</v>
      </c>
      <c r="I243" s="18" t="b">
        <f>IF(FIRE0104_working!J74=FIRE0104!I74,TRUE,"Error")</f>
        <v>1</v>
      </c>
      <c r="J243" s="18" t="b">
        <f>IF(FIRE0104_working!K74=FIRE0104!J74,TRUE,"Error")</f>
        <v>1</v>
      </c>
      <c r="K243" s="18" t="b">
        <f>IF(FIRE0104_working!L74=FIRE0104!K74,TRUE,"Error")</f>
        <v>1</v>
      </c>
      <c r="L243" s="18" t="b">
        <f>IF(FIRE0104_working!M74=FIRE0104!L74,TRUE,"Error")</f>
        <v>1</v>
      </c>
      <c r="M243" s="18" t="b">
        <f>IF(FIRE0104_working!N74=FIRE0104!M74,TRUE,"Error")</f>
        <v>1</v>
      </c>
      <c r="N243" s="18" t="b">
        <f>IF(FIRE0104_working!O74=FIRE0104!N74,TRUE,"Error")</f>
        <v>1</v>
      </c>
      <c r="O243" s="18" t="b">
        <f>IF(FIRE0104_working!P74=FIRE0104!O74,TRUE,"Error")</f>
        <v>1</v>
      </c>
      <c r="P243" s="18" t="b">
        <f>IF(FIRE0104_working!Q74=FIRE0104!P74,TRUE,"Error")</f>
        <v>1</v>
      </c>
      <c r="Q243" s="18" t="b">
        <f>IF(FIRE0104_working!R74=FIRE0104!Q74,TRUE,"Error")</f>
        <v>1</v>
      </c>
      <c r="R243" s="18" t="b">
        <f>IF(FIRE0104_working!S74=FIRE0104!R74,TRUE,"Error")</f>
        <v>1</v>
      </c>
      <c r="S243" s="18" t="b">
        <f>IF(FIRE0104_working!T74=FIRE0104!S74,TRUE,"Error")</f>
        <v>1</v>
      </c>
      <c r="T243" s="18" t="b">
        <f>IF(FIRE0104_working!U74=FIRE0104!T74,TRUE,"Error")</f>
        <v>1</v>
      </c>
      <c r="U243" s="18" t="b">
        <f>IF(FIRE0104_working!V74=FIRE0104!U74,TRUE,"Error")</f>
        <v>1</v>
      </c>
      <c r="V243" s="18" t="b">
        <f>IF(FIRE0104_working!W74=FIRE0104!V74,TRUE,"Error")</f>
        <v>1</v>
      </c>
      <c r="W243" s="18" t="b">
        <f>IF(FIRE0104_working!X74=FIRE0104!W74,TRUE,"Error")</f>
        <v>1</v>
      </c>
    </row>
    <row r="244" spans="1:23" x14ac:dyDescent="0.2">
      <c r="A244" s="18" t="s">
        <v>102</v>
      </c>
      <c r="B244" s="18" t="s">
        <v>111</v>
      </c>
      <c r="C244" s="18" t="s">
        <v>64</v>
      </c>
      <c r="D244" s="18" t="b">
        <f>IF(FIRE0104_working!E75=FIRE0104!D75,TRUE,"Error")</f>
        <v>1</v>
      </c>
      <c r="E244" s="18" t="b">
        <f>IF(FIRE0104_working!F75=FIRE0104!E75,TRUE,"Error")</f>
        <v>1</v>
      </c>
      <c r="F244" s="18" t="b">
        <f>IF(FIRE0104_working!G75=FIRE0104!F75,TRUE,"Error")</f>
        <v>1</v>
      </c>
      <c r="G244" s="18" t="b">
        <f>IF(FIRE0104_working!H75=FIRE0104!G75,TRUE,"Error")</f>
        <v>1</v>
      </c>
      <c r="H244" s="18" t="b">
        <f>IF(FIRE0104_working!I75=FIRE0104!H75,TRUE,"Error")</f>
        <v>1</v>
      </c>
      <c r="I244" s="18" t="b">
        <f>IF(FIRE0104_working!J75=FIRE0104!I75,TRUE,"Error")</f>
        <v>1</v>
      </c>
      <c r="J244" s="18" t="b">
        <f>IF(FIRE0104_working!K75=FIRE0104!J75,TRUE,"Error")</f>
        <v>1</v>
      </c>
      <c r="K244" s="18" t="b">
        <f>IF(FIRE0104_working!L75=FIRE0104!K75,TRUE,"Error")</f>
        <v>1</v>
      </c>
      <c r="L244" s="18" t="b">
        <f>IF(FIRE0104_working!M75=FIRE0104!L75,TRUE,"Error")</f>
        <v>1</v>
      </c>
      <c r="M244" s="18" t="b">
        <f>IF(FIRE0104_working!N75=FIRE0104!M75,TRUE,"Error")</f>
        <v>1</v>
      </c>
      <c r="N244" s="18" t="b">
        <f>IF(FIRE0104_working!O75=FIRE0104!N75,TRUE,"Error")</f>
        <v>1</v>
      </c>
      <c r="O244" s="18" t="b">
        <f>IF(FIRE0104_working!P75=FIRE0104!O75,TRUE,"Error")</f>
        <v>1</v>
      </c>
      <c r="P244" s="18" t="b">
        <f>IF(FIRE0104_working!Q75=FIRE0104!P75,TRUE,"Error")</f>
        <v>1</v>
      </c>
      <c r="Q244" s="18" t="b">
        <f>IF(FIRE0104_working!R75=FIRE0104!Q75,TRUE,"Error")</f>
        <v>1</v>
      </c>
      <c r="R244" s="18" t="b">
        <f>IF(FIRE0104_working!S75=FIRE0104!R75,TRUE,"Error")</f>
        <v>1</v>
      </c>
      <c r="S244" s="18" t="b">
        <f>IF(FIRE0104_working!T75=FIRE0104!S75,TRUE,"Error")</f>
        <v>1</v>
      </c>
      <c r="T244" s="18" t="b">
        <f>IF(FIRE0104_working!U75=FIRE0104!T75,TRUE,"Error")</f>
        <v>1</v>
      </c>
      <c r="U244" s="18" t="b">
        <f>IF(FIRE0104_working!V75=FIRE0104!U75,TRUE,"Error")</f>
        <v>1</v>
      </c>
      <c r="V244" s="18" t="b">
        <f>IF(FIRE0104_working!W75=FIRE0104!V75,TRUE,"Error")</f>
        <v>1</v>
      </c>
      <c r="W244" s="18" t="b">
        <f>IF(FIRE0104_working!X75=FIRE0104!W75,TRUE,"Error")</f>
        <v>1</v>
      </c>
    </row>
    <row r="245" spans="1:23" x14ac:dyDescent="0.2">
      <c r="A245" s="18" t="s">
        <v>102</v>
      </c>
      <c r="B245" s="18" t="s">
        <v>111</v>
      </c>
      <c r="D245" s="18" t="b">
        <f>IF(FIRE0104_working!E76=FIRE0104!D76,TRUE,"Error")</f>
        <v>1</v>
      </c>
      <c r="E245" s="18" t="b">
        <f>IF(FIRE0104_working!F76=FIRE0104!E76,TRUE,"Error")</f>
        <v>1</v>
      </c>
      <c r="F245" s="18" t="b">
        <f>IF(FIRE0104_working!G76=FIRE0104!F76,TRUE,"Error")</f>
        <v>1</v>
      </c>
      <c r="G245" s="18" t="b">
        <f>IF(FIRE0104_working!H76=FIRE0104!G76,TRUE,"Error")</f>
        <v>1</v>
      </c>
      <c r="H245" s="18" t="b">
        <f>IF(FIRE0104_working!I76=FIRE0104!H76,TRUE,"Error")</f>
        <v>1</v>
      </c>
      <c r="I245" s="18" t="b">
        <f>IF(FIRE0104_working!J76=FIRE0104!I76,TRUE,"Error")</f>
        <v>1</v>
      </c>
      <c r="J245" s="18" t="b">
        <f>IF(FIRE0104_working!K76=FIRE0104!J76,TRUE,"Error")</f>
        <v>1</v>
      </c>
      <c r="K245" s="18" t="b">
        <f>IF(FIRE0104_working!L76=FIRE0104!K76,TRUE,"Error")</f>
        <v>1</v>
      </c>
      <c r="L245" s="18" t="b">
        <f>IF(FIRE0104_working!M76=FIRE0104!L76,TRUE,"Error")</f>
        <v>1</v>
      </c>
      <c r="M245" s="18" t="b">
        <f>IF(FIRE0104_working!N76=FIRE0104!M76,TRUE,"Error")</f>
        <v>1</v>
      </c>
      <c r="N245" s="18" t="b">
        <f>IF(FIRE0104_working!O76=FIRE0104!N76,TRUE,"Error")</f>
        <v>1</v>
      </c>
      <c r="O245" s="18" t="b">
        <f>IF(FIRE0104_working!P76=FIRE0104!O76,TRUE,"Error")</f>
        <v>1</v>
      </c>
      <c r="P245" s="18" t="b">
        <f>IF(FIRE0104_working!Q76=FIRE0104!P76,TRUE,"Error")</f>
        <v>1</v>
      </c>
      <c r="Q245" s="18" t="b">
        <f>IF(FIRE0104_working!R76=FIRE0104!Q76,TRUE,"Error")</f>
        <v>1</v>
      </c>
      <c r="R245" s="18" t="b">
        <f>IF(FIRE0104_working!S76=FIRE0104!R76,TRUE,"Error")</f>
        <v>1</v>
      </c>
      <c r="S245" s="18" t="b">
        <f>IF(FIRE0104_working!T76=FIRE0104!S76,TRUE,"Error")</f>
        <v>1</v>
      </c>
      <c r="T245" s="18" t="b">
        <f>IF(FIRE0104_working!U76=FIRE0104!T76,TRUE,"Error")</f>
        <v>1</v>
      </c>
      <c r="U245" s="18" t="b">
        <f>IF(FIRE0104_working!V76=FIRE0104!U76,TRUE,"Error")</f>
        <v>1</v>
      </c>
      <c r="V245" s="18" t="b">
        <f>IF(FIRE0104_working!W76=FIRE0104!V76,TRUE,"Error")</f>
        <v>1</v>
      </c>
      <c r="W245" s="18" t="b">
        <f>IF(FIRE0104_working!X76=FIRE0104!W76,TRUE,"Error")</f>
        <v>1</v>
      </c>
    </row>
    <row r="246" spans="1:23" x14ac:dyDescent="0.2">
      <c r="A246" s="18" t="s">
        <v>102</v>
      </c>
      <c r="B246" s="18" t="s">
        <v>53</v>
      </c>
      <c r="D246" s="18" t="b">
        <f>IF(FIRE0104_working!E77=FIRE0104!D77,TRUE,"Error")</f>
        <v>1</v>
      </c>
      <c r="E246" s="18" t="b">
        <f>IF(FIRE0104_working!F77=FIRE0104!E77,TRUE,"Error")</f>
        <v>1</v>
      </c>
      <c r="F246" s="18" t="b">
        <f>IF(FIRE0104_working!G77=FIRE0104!F77,TRUE,"Error")</f>
        <v>1</v>
      </c>
      <c r="G246" s="18" t="b">
        <f>IF(FIRE0104_working!H77=FIRE0104!G77,TRUE,"Error")</f>
        <v>1</v>
      </c>
      <c r="H246" s="18" t="b">
        <f>IF(FIRE0104_working!I77=FIRE0104!H77,TRUE,"Error")</f>
        <v>1</v>
      </c>
      <c r="I246" s="18" t="b">
        <f>IF(FIRE0104_working!J77=FIRE0104!I77,TRUE,"Error")</f>
        <v>1</v>
      </c>
      <c r="J246" s="18" t="b">
        <f>IF(FIRE0104_working!K77=FIRE0104!J77,TRUE,"Error")</f>
        <v>1</v>
      </c>
      <c r="K246" s="18" t="b">
        <f>IF(FIRE0104_working!L77=FIRE0104!K77,TRUE,"Error")</f>
        <v>1</v>
      </c>
      <c r="L246" s="18" t="b">
        <f>IF(FIRE0104_working!M77=FIRE0104!L77,TRUE,"Error")</f>
        <v>1</v>
      </c>
      <c r="M246" s="18" t="b">
        <f>IF(FIRE0104_working!N77=FIRE0104!M77,TRUE,"Error")</f>
        <v>1</v>
      </c>
      <c r="N246" s="18" t="b">
        <f>IF(FIRE0104_working!O77=FIRE0104!N77,TRUE,"Error")</f>
        <v>1</v>
      </c>
      <c r="O246" s="18" t="b">
        <f>IF(FIRE0104_working!P77=FIRE0104!O77,TRUE,"Error")</f>
        <v>1</v>
      </c>
      <c r="P246" s="18" t="b">
        <f>IF(FIRE0104_working!Q77=FIRE0104!P77,TRUE,"Error")</f>
        <v>1</v>
      </c>
      <c r="Q246" s="18" t="b">
        <f>IF(FIRE0104_working!R77=FIRE0104!Q77,TRUE,"Error")</f>
        <v>1</v>
      </c>
      <c r="R246" s="18" t="b">
        <f>IF(FIRE0104_working!S77=FIRE0104!R77,TRUE,"Error")</f>
        <v>1</v>
      </c>
      <c r="S246" s="18" t="b">
        <f>IF(FIRE0104_working!T77=FIRE0104!S77,TRUE,"Error")</f>
        <v>1</v>
      </c>
      <c r="T246" s="18" t="b">
        <f>IF(FIRE0104_working!U77=FIRE0104!T77,TRUE,"Error")</f>
        <v>1</v>
      </c>
      <c r="U246" s="18" t="b">
        <f>IF(FIRE0104_working!V77=FIRE0104!U77,TRUE,"Error")</f>
        <v>1</v>
      </c>
      <c r="V246" s="18" t="b">
        <f>IF(FIRE0104_working!W77=FIRE0104!V77,TRUE,"Error")</f>
        <v>1</v>
      </c>
      <c r="W246" s="18" t="b">
        <f>IF(FIRE0104_working!X77=FIRE0104!W77,TRUE,"Error")</f>
        <v>1</v>
      </c>
    </row>
    <row r="247" spans="1:23" x14ac:dyDescent="0.2">
      <c r="A247" s="18" t="s">
        <v>102</v>
      </c>
      <c r="B247" s="18" t="s">
        <v>101</v>
      </c>
      <c r="D247" s="18" t="b">
        <f>IF(FIRE0104_working!E78=FIRE0104!D78,TRUE,"Error")</f>
        <v>1</v>
      </c>
      <c r="E247" s="18" t="b">
        <f>IF(FIRE0104_working!F78=FIRE0104!E78,TRUE,"Error")</f>
        <v>1</v>
      </c>
      <c r="F247" s="18" t="b">
        <f>IF(FIRE0104_working!G78=FIRE0104!F78,TRUE,"Error")</f>
        <v>1</v>
      </c>
      <c r="G247" s="18" t="b">
        <f>IF(FIRE0104_working!H78=FIRE0104!G78,TRUE,"Error")</f>
        <v>1</v>
      </c>
      <c r="H247" s="18" t="b">
        <f>IF(FIRE0104_working!I78=FIRE0104!H78,TRUE,"Error")</f>
        <v>1</v>
      </c>
      <c r="I247" s="18" t="b">
        <f>IF(FIRE0104_working!J78=FIRE0104!I78,TRUE,"Error")</f>
        <v>1</v>
      </c>
      <c r="J247" s="18" t="b">
        <f>IF(FIRE0104_working!K78=FIRE0104!J78,TRUE,"Error")</f>
        <v>1</v>
      </c>
      <c r="K247" s="18" t="b">
        <f>IF(FIRE0104_working!L78=FIRE0104!K78,TRUE,"Error")</f>
        <v>1</v>
      </c>
      <c r="L247" s="18" t="b">
        <f>IF(FIRE0104_working!M78=FIRE0104!L78,TRUE,"Error")</f>
        <v>1</v>
      </c>
      <c r="M247" s="18" t="b">
        <f>IF(FIRE0104_working!N78=FIRE0104!M78,TRUE,"Error")</f>
        <v>1</v>
      </c>
      <c r="N247" s="18" t="b">
        <f>IF(FIRE0104_working!O78=FIRE0104!N78,TRUE,"Error")</f>
        <v>1</v>
      </c>
      <c r="O247" s="18" t="b">
        <f>IF(FIRE0104_working!P78=FIRE0104!O78,TRUE,"Error")</f>
        <v>1</v>
      </c>
      <c r="P247" s="18" t="b">
        <f>IF(FIRE0104_working!Q78=FIRE0104!P78,TRUE,"Error")</f>
        <v>1</v>
      </c>
      <c r="Q247" s="18" t="b">
        <f>IF(FIRE0104_working!R78=FIRE0104!Q78,TRUE,"Error")</f>
        <v>1</v>
      </c>
      <c r="R247" s="18" t="b">
        <f>IF(FIRE0104_working!S78=FIRE0104!R78,TRUE,"Error")</f>
        <v>1</v>
      </c>
      <c r="S247" s="18" t="b">
        <f>IF(FIRE0104_working!T78=FIRE0104!S78,TRUE,"Error")</f>
        <v>1</v>
      </c>
      <c r="T247" s="18" t="b">
        <f>IF(FIRE0104_working!U78=FIRE0104!T78,TRUE,"Error")</f>
        <v>1</v>
      </c>
      <c r="U247" s="18" t="b">
        <f>IF(FIRE0104_working!V78=FIRE0104!U78,TRUE,"Error")</f>
        <v>1</v>
      </c>
      <c r="V247" s="18" t="b">
        <f>IF(FIRE0104_working!W78=FIRE0104!V78,TRUE,"Error")</f>
        <v>1</v>
      </c>
      <c r="W247" s="18" t="b">
        <f>IF(FIRE0104_working!X78=FIRE0104!W78,TRUE,"Error")</f>
        <v>1</v>
      </c>
    </row>
    <row r="248" spans="1:23" x14ac:dyDescent="0.2">
      <c r="A248" s="18" t="s">
        <v>55</v>
      </c>
      <c r="B248" s="18" t="s">
        <v>97</v>
      </c>
      <c r="C248" s="18" t="s">
        <v>97</v>
      </c>
      <c r="D248" s="18" t="b">
        <f>IF(FIRE0104_working!E79=FIRE0104!D79,TRUE,"Error")</f>
        <v>1</v>
      </c>
      <c r="E248" s="18" t="b">
        <f>IF(FIRE0104_working!F79=FIRE0104!E79,TRUE,"Error")</f>
        <v>1</v>
      </c>
      <c r="F248" s="18" t="b">
        <f>IF(FIRE0104_working!G79=FIRE0104!F79,TRUE,"Error")</f>
        <v>1</v>
      </c>
      <c r="G248" s="18" t="b">
        <f>IF(FIRE0104_working!H79=FIRE0104!G79,TRUE,"Error")</f>
        <v>1</v>
      </c>
      <c r="H248" s="18" t="b">
        <f>IF(FIRE0104_working!I79=FIRE0104!H79,TRUE,"Error")</f>
        <v>1</v>
      </c>
      <c r="I248" s="18" t="b">
        <f>IF(FIRE0104_working!J79=FIRE0104!I79,TRUE,"Error")</f>
        <v>1</v>
      </c>
      <c r="J248" s="18" t="b">
        <f>IF(FIRE0104_working!K79=FIRE0104!J79,TRUE,"Error")</f>
        <v>1</v>
      </c>
      <c r="K248" s="18" t="b">
        <f>IF(FIRE0104_working!L79=FIRE0104!K79,TRUE,"Error")</f>
        <v>1</v>
      </c>
      <c r="L248" s="18" t="b">
        <f>IF(FIRE0104_working!M79=FIRE0104!L79,TRUE,"Error")</f>
        <v>1</v>
      </c>
      <c r="M248" s="18" t="b">
        <f>IF(FIRE0104_working!N79=FIRE0104!M79,TRUE,"Error")</f>
        <v>1</v>
      </c>
      <c r="N248" s="18" t="b">
        <f>IF(FIRE0104_working!O79=FIRE0104!N79,TRUE,"Error")</f>
        <v>1</v>
      </c>
      <c r="O248" s="18" t="b">
        <f>IF(FIRE0104_working!P79=FIRE0104!O79,TRUE,"Error")</f>
        <v>1</v>
      </c>
      <c r="P248" s="18" t="b">
        <f>IF(FIRE0104_working!Q79=FIRE0104!P79,TRUE,"Error")</f>
        <v>1</v>
      </c>
      <c r="Q248" s="18" t="b">
        <f>IF(FIRE0104_working!R79=FIRE0104!Q79,TRUE,"Error")</f>
        <v>1</v>
      </c>
      <c r="R248" s="18" t="b">
        <f>IF(FIRE0104_working!S79=FIRE0104!R79,TRUE,"Error")</f>
        <v>1</v>
      </c>
      <c r="S248" s="18" t="b">
        <f>IF(FIRE0104_working!T79=FIRE0104!S79,TRUE,"Error")</f>
        <v>1</v>
      </c>
      <c r="T248" s="18" t="b">
        <f>IF(FIRE0104_working!U79=FIRE0104!T79,TRUE,"Error")</f>
        <v>1</v>
      </c>
      <c r="U248" s="18" t="b">
        <f>IF(FIRE0104_working!V79=FIRE0104!U79,TRUE,"Error")</f>
        <v>1</v>
      </c>
      <c r="V248" s="18" t="b">
        <f>IF(FIRE0104_working!W79=FIRE0104!V79,TRUE,"Error")</f>
        <v>1</v>
      </c>
      <c r="W248" s="18" t="b">
        <f>IF(FIRE0104_working!X79=FIRE0104!W79,TRUE,"Error")</f>
        <v>1</v>
      </c>
    </row>
    <row r="249" spans="1:23" x14ac:dyDescent="0.2">
      <c r="A249" s="18" t="s">
        <v>113</v>
      </c>
      <c r="B249" s="18" t="s">
        <v>114</v>
      </c>
      <c r="C249" s="18" t="s">
        <v>54</v>
      </c>
      <c r="D249" s="18" t="b">
        <f>IF(FIRE0104_working!E80=FIRE0104!D80,TRUE,"Error")</f>
        <v>1</v>
      </c>
      <c r="E249" s="18" t="b">
        <f>IF(FIRE0104_working!F80=FIRE0104!E80,TRUE,"Error")</f>
        <v>1</v>
      </c>
      <c r="F249" s="18" t="b">
        <f>IF(FIRE0104_working!G80=FIRE0104!F80,TRUE,"Error")</f>
        <v>1</v>
      </c>
      <c r="G249" s="18" t="b">
        <f>IF(FIRE0104_working!H80=FIRE0104!G80,TRUE,"Error")</f>
        <v>1</v>
      </c>
      <c r="H249" s="18" t="b">
        <f>IF(FIRE0104_working!I80=FIRE0104!H80,TRUE,"Error")</f>
        <v>1</v>
      </c>
      <c r="I249" s="18" t="b">
        <f>IF(FIRE0104_working!J80=FIRE0104!I80,TRUE,"Error")</f>
        <v>1</v>
      </c>
      <c r="J249" s="18" t="b">
        <f>IF(FIRE0104_working!K80=FIRE0104!J80,TRUE,"Error")</f>
        <v>1</v>
      </c>
      <c r="K249" s="18" t="b">
        <f>IF(FIRE0104_working!L80=FIRE0104!K80,TRUE,"Error")</f>
        <v>1</v>
      </c>
      <c r="L249" s="18" t="b">
        <f>IF(FIRE0104_working!M80=FIRE0104!L80,TRUE,"Error")</f>
        <v>1</v>
      </c>
      <c r="M249" s="18" t="b">
        <f>IF(FIRE0104_working!N80=FIRE0104!M80,TRUE,"Error")</f>
        <v>1</v>
      </c>
      <c r="N249" s="18" t="b">
        <f>IF(FIRE0104_working!O80=FIRE0104!N80,TRUE,"Error")</f>
        <v>1</v>
      </c>
      <c r="O249" s="18" t="b">
        <f>IF(FIRE0104_working!P80=FIRE0104!O80,TRUE,"Error")</f>
        <v>1</v>
      </c>
      <c r="P249" s="18" t="b">
        <f>IF(FIRE0104_working!Q80=FIRE0104!P80,TRUE,"Error")</f>
        <v>1</v>
      </c>
      <c r="Q249" s="18" t="b">
        <f>IF(FIRE0104_working!R80=FIRE0104!Q80,TRUE,"Error")</f>
        <v>1</v>
      </c>
      <c r="R249" s="18" t="b">
        <f>IF(FIRE0104_working!S80=FIRE0104!R80,TRUE,"Error")</f>
        <v>1</v>
      </c>
      <c r="S249" s="18" t="b">
        <f>IF(FIRE0104_working!T80=FIRE0104!S80,TRUE,"Error")</f>
        <v>1</v>
      </c>
      <c r="T249" s="18" t="b">
        <f>IF(FIRE0104_working!U80=FIRE0104!T80,TRUE,"Error")</f>
        <v>1</v>
      </c>
      <c r="U249" s="18" t="b">
        <f>IF(FIRE0104_working!V80=FIRE0104!U80,TRUE,"Error")</f>
        <v>1</v>
      </c>
      <c r="V249" s="18" t="b">
        <f>IF(FIRE0104_working!W80=FIRE0104!V80,TRUE,"Error")</f>
        <v>1</v>
      </c>
      <c r="W249" s="18" t="b">
        <f>IF(FIRE0104_working!X80=FIRE0104!W80,TRUE,"Error")</f>
        <v>1</v>
      </c>
    </row>
    <row r="250" spans="1:23" x14ac:dyDescent="0.2">
      <c r="A250" s="18" t="s">
        <v>113</v>
      </c>
      <c r="B250" s="18" t="s">
        <v>114</v>
      </c>
      <c r="C250" s="18" t="s">
        <v>56</v>
      </c>
      <c r="D250" s="18" t="b">
        <f>IF(FIRE0104_working!E81=FIRE0104!D81,TRUE,"Error")</f>
        <v>1</v>
      </c>
      <c r="E250" s="18" t="b">
        <f>IF(FIRE0104_working!F81=FIRE0104!E81,TRUE,"Error")</f>
        <v>1</v>
      </c>
      <c r="F250" s="18" t="b">
        <f>IF(FIRE0104_working!G81=FIRE0104!F81,TRUE,"Error")</f>
        <v>1</v>
      </c>
      <c r="G250" s="18" t="b">
        <f>IF(FIRE0104_working!H81=FIRE0104!G81,TRUE,"Error")</f>
        <v>1</v>
      </c>
      <c r="H250" s="18" t="b">
        <f>IF(FIRE0104_working!I81=FIRE0104!H81,TRUE,"Error")</f>
        <v>1</v>
      </c>
      <c r="I250" s="18" t="b">
        <f>IF(FIRE0104_working!J81=FIRE0104!I81,TRUE,"Error")</f>
        <v>1</v>
      </c>
      <c r="J250" s="18" t="b">
        <f>IF(FIRE0104_working!K81=FIRE0104!J81,TRUE,"Error")</f>
        <v>1</v>
      </c>
      <c r="K250" s="18" t="b">
        <f>IF(FIRE0104_working!L81=FIRE0104!K81,TRUE,"Error")</f>
        <v>1</v>
      </c>
      <c r="L250" s="18" t="b">
        <f>IF(FIRE0104_working!M81=FIRE0104!L81,TRUE,"Error")</f>
        <v>1</v>
      </c>
      <c r="M250" s="18" t="b">
        <f>IF(FIRE0104_working!N81=FIRE0104!M81,TRUE,"Error")</f>
        <v>1</v>
      </c>
      <c r="N250" s="18" t="b">
        <f>IF(FIRE0104_working!O81=FIRE0104!N81,TRUE,"Error")</f>
        <v>1</v>
      </c>
      <c r="O250" s="18" t="b">
        <f>IF(FIRE0104_working!P81=FIRE0104!O81,TRUE,"Error")</f>
        <v>1</v>
      </c>
      <c r="P250" s="18" t="b">
        <f>IF(FIRE0104_working!Q81=FIRE0104!P81,TRUE,"Error")</f>
        <v>1</v>
      </c>
      <c r="Q250" s="18" t="b">
        <f>IF(FIRE0104_working!R81=FIRE0104!Q81,TRUE,"Error")</f>
        <v>1</v>
      </c>
      <c r="R250" s="18" t="b">
        <f>IF(FIRE0104_working!S81=FIRE0104!R81,TRUE,"Error")</f>
        <v>1</v>
      </c>
      <c r="S250" s="18" t="b">
        <f>IF(FIRE0104_working!T81=FIRE0104!S81,TRUE,"Error")</f>
        <v>1</v>
      </c>
      <c r="T250" s="18" t="b">
        <f>IF(FIRE0104_working!U81=FIRE0104!T81,TRUE,"Error")</f>
        <v>1</v>
      </c>
      <c r="U250" s="18" t="b">
        <f>IF(FIRE0104_working!V81=FIRE0104!U81,TRUE,"Error")</f>
        <v>1</v>
      </c>
      <c r="V250" s="18" t="b">
        <f>IF(FIRE0104_working!W81=FIRE0104!V81,TRUE,"Error")</f>
        <v>1</v>
      </c>
      <c r="W250" s="18" t="b">
        <f>IF(FIRE0104_working!X81=FIRE0104!W81,TRUE,"Error")</f>
        <v>1</v>
      </c>
    </row>
    <row r="251" spans="1:23" x14ac:dyDescent="0.2">
      <c r="A251" s="18" t="s">
        <v>113</v>
      </c>
      <c r="B251" s="18" t="s">
        <v>114</v>
      </c>
      <c r="C251" s="18" t="s">
        <v>57</v>
      </c>
      <c r="D251" s="18" t="b">
        <f>IF(FIRE0104_working!E82=FIRE0104!D82,TRUE,"Error")</f>
        <v>1</v>
      </c>
      <c r="E251" s="18" t="b">
        <f>IF(FIRE0104_working!F82=FIRE0104!E82,TRUE,"Error")</f>
        <v>1</v>
      </c>
      <c r="F251" s="18" t="b">
        <f>IF(FIRE0104_working!G82=FIRE0104!F82,TRUE,"Error")</f>
        <v>1</v>
      </c>
      <c r="G251" s="18" t="b">
        <f>IF(FIRE0104_working!H82=FIRE0104!G82,TRUE,"Error")</f>
        <v>1</v>
      </c>
      <c r="H251" s="18" t="b">
        <f>IF(FIRE0104_working!I82=FIRE0104!H82,TRUE,"Error")</f>
        <v>1</v>
      </c>
      <c r="I251" s="18" t="b">
        <f>IF(FIRE0104_working!J82=FIRE0104!I82,TRUE,"Error")</f>
        <v>1</v>
      </c>
      <c r="J251" s="18" t="b">
        <f>IF(FIRE0104_working!K82=FIRE0104!J82,TRUE,"Error")</f>
        <v>1</v>
      </c>
      <c r="K251" s="18" t="b">
        <f>IF(FIRE0104_working!L82=FIRE0104!K82,TRUE,"Error")</f>
        <v>1</v>
      </c>
      <c r="L251" s="18" t="b">
        <f>IF(FIRE0104_working!M82=FIRE0104!L82,TRUE,"Error")</f>
        <v>1</v>
      </c>
      <c r="M251" s="18" t="b">
        <f>IF(FIRE0104_working!N82=FIRE0104!M82,TRUE,"Error")</f>
        <v>1</v>
      </c>
      <c r="N251" s="18" t="b">
        <f>IF(FIRE0104_working!O82=FIRE0104!N82,TRUE,"Error")</f>
        <v>1</v>
      </c>
      <c r="O251" s="18" t="b">
        <f>IF(FIRE0104_working!P82=FIRE0104!O82,TRUE,"Error")</f>
        <v>1</v>
      </c>
      <c r="P251" s="18" t="b">
        <f>IF(FIRE0104_working!Q82=FIRE0104!P82,TRUE,"Error")</f>
        <v>1</v>
      </c>
      <c r="Q251" s="18" t="b">
        <f>IF(FIRE0104_working!R82=FIRE0104!Q82,TRUE,"Error")</f>
        <v>1</v>
      </c>
      <c r="R251" s="18" t="b">
        <f>IF(FIRE0104_working!S82=FIRE0104!R82,TRUE,"Error")</f>
        <v>1</v>
      </c>
      <c r="S251" s="18" t="b">
        <f>IF(FIRE0104_working!T82=FIRE0104!S82,TRUE,"Error")</f>
        <v>1</v>
      </c>
      <c r="T251" s="18" t="b">
        <f>IF(FIRE0104_working!U82=FIRE0104!T82,TRUE,"Error")</f>
        <v>1</v>
      </c>
      <c r="U251" s="18" t="b">
        <f>IF(FIRE0104_working!V82=FIRE0104!U82,TRUE,"Error")</f>
        <v>1</v>
      </c>
      <c r="V251" s="18" t="b">
        <f>IF(FIRE0104_working!W82=FIRE0104!V82,TRUE,"Error")</f>
        <v>1</v>
      </c>
      <c r="W251" s="18" t="b">
        <f>IF(FIRE0104_working!X82=FIRE0104!W82,TRUE,"Error")</f>
        <v>1</v>
      </c>
    </row>
    <row r="252" spans="1:23" x14ac:dyDescent="0.2">
      <c r="A252" s="18" t="s">
        <v>113</v>
      </c>
      <c r="B252" s="18" t="s">
        <v>114</v>
      </c>
      <c r="C252" s="18" t="s">
        <v>73</v>
      </c>
      <c r="D252" s="18" t="b">
        <f>IF(FIRE0104_working!E83=FIRE0104!D83,TRUE,"Error")</f>
        <v>1</v>
      </c>
      <c r="E252" s="18" t="b">
        <f>IF(FIRE0104_working!F83=FIRE0104!E83,TRUE,"Error")</f>
        <v>1</v>
      </c>
      <c r="F252" s="18" t="b">
        <f>IF(FIRE0104_working!G83=FIRE0104!F83,TRUE,"Error")</f>
        <v>1</v>
      </c>
      <c r="G252" s="18" t="b">
        <f>IF(FIRE0104_working!H83=FIRE0104!G83,TRUE,"Error")</f>
        <v>1</v>
      </c>
      <c r="H252" s="18" t="b">
        <f>IF(FIRE0104_working!I83=FIRE0104!H83,TRUE,"Error")</f>
        <v>1</v>
      </c>
      <c r="I252" s="18" t="b">
        <f>IF(FIRE0104_working!J83=FIRE0104!I83,TRUE,"Error")</f>
        <v>1</v>
      </c>
      <c r="J252" s="18" t="b">
        <f>IF(FIRE0104_working!K83=FIRE0104!J83,TRUE,"Error")</f>
        <v>1</v>
      </c>
      <c r="K252" s="18" t="b">
        <f>IF(FIRE0104_working!L83=FIRE0104!K83,TRUE,"Error")</f>
        <v>1</v>
      </c>
      <c r="L252" s="18" t="b">
        <f>IF(FIRE0104_working!M83=FIRE0104!L83,TRUE,"Error")</f>
        <v>1</v>
      </c>
      <c r="M252" s="18" t="b">
        <f>IF(FIRE0104_working!N83=FIRE0104!M83,TRUE,"Error")</f>
        <v>1</v>
      </c>
      <c r="N252" s="18" t="b">
        <f>IF(FIRE0104_working!O83=FIRE0104!N83,TRUE,"Error")</f>
        <v>1</v>
      </c>
      <c r="O252" s="18" t="b">
        <f>IF(FIRE0104_working!P83=FIRE0104!O83,TRUE,"Error")</f>
        <v>1</v>
      </c>
      <c r="P252" s="18" t="b">
        <f>IF(FIRE0104_working!Q83=FIRE0104!P83,TRUE,"Error")</f>
        <v>1</v>
      </c>
      <c r="Q252" s="18" t="b">
        <f>IF(FIRE0104_working!R83=FIRE0104!Q83,TRUE,"Error")</f>
        <v>1</v>
      </c>
      <c r="R252" s="18" t="b">
        <f>IF(FIRE0104_working!S83=FIRE0104!R83,TRUE,"Error")</f>
        <v>1</v>
      </c>
      <c r="S252" s="18" t="b">
        <f>IF(FIRE0104_working!T83=FIRE0104!S83,TRUE,"Error")</f>
        <v>1</v>
      </c>
      <c r="T252" s="18" t="b">
        <f>IF(FIRE0104_working!U83=FIRE0104!T83,TRUE,"Error")</f>
        <v>1</v>
      </c>
      <c r="U252" s="18" t="b">
        <f>IF(FIRE0104_working!V83=FIRE0104!U83,TRUE,"Error")</f>
        <v>1</v>
      </c>
      <c r="V252" s="18" t="b">
        <f>IF(FIRE0104_working!W83=FIRE0104!V83,TRUE,"Error")</f>
        <v>1</v>
      </c>
      <c r="W252" s="18" t="b">
        <f>IF(FIRE0104_working!X83=FIRE0104!W83,TRUE,"Error")</f>
        <v>1</v>
      </c>
    </row>
    <row r="253" spans="1:23" x14ac:dyDescent="0.2">
      <c r="A253" s="18" t="s">
        <v>113</v>
      </c>
      <c r="B253" s="18" t="s">
        <v>114</v>
      </c>
      <c r="C253" s="18" t="s">
        <v>97</v>
      </c>
      <c r="D253" s="18" t="b">
        <f>IF(FIRE0104_working!E84=FIRE0104!D84,TRUE,"Error")</f>
        <v>1</v>
      </c>
      <c r="E253" s="18" t="b">
        <f>IF(FIRE0104_working!F84=FIRE0104!E84,TRUE,"Error")</f>
        <v>1</v>
      </c>
      <c r="F253" s="18" t="b">
        <f>IF(FIRE0104_working!G84=FIRE0104!F84,TRUE,"Error")</f>
        <v>1</v>
      </c>
      <c r="G253" s="18" t="b">
        <f>IF(FIRE0104_working!H84=FIRE0104!G84,TRUE,"Error")</f>
        <v>1</v>
      </c>
      <c r="H253" s="18" t="b">
        <f>IF(FIRE0104_working!I84=FIRE0104!H84,TRUE,"Error")</f>
        <v>1</v>
      </c>
      <c r="I253" s="18" t="b">
        <f>IF(FIRE0104_working!J84=FIRE0104!I84,TRUE,"Error")</f>
        <v>1</v>
      </c>
      <c r="J253" s="18" t="b">
        <f>IF(FIRE0104_working!K84=FIRE0104!J84,TRUE,"Error")</f>
        <v>1</v>
      </c>
      <c r="K253" s="18" t="b">
        <f>IF(FIRE0104_working!L84=FIRE0104!K84,TRUE,"Error")</f>
        <v>1</v>
      </c>
      <c r="L253" s="18" t="b">
        <f>IF(FIRE0104_working!M84=FIRE0104!L84,TRUE,"Error")</f>
        <v>1</v>
      </c>
      <c r="M253" s="18" t="b">
        <f>IF(FIRE0104_working!N84=FIRE0104!M84,TRUE,"Error")</f>
        <v>1</v>
      </c>
      <c r="N253" s="18" t="b">
        <f>IF(FIRE0104_working!O84=FIRE0104!N84,TRUE,"Error")</f>
        <v>1</v>
      </c>
      <c r="O253" s="18" t="b">
        <f>IF(FIRE0104_working!P84=FIRE0104!O84,TRUE,"Error")</f>
        <v>1</v>
      </c>
      <c r="P253" s="18" t="b">
        <f>IF(FIRE0104_working!Q84=FIRE0104!P84,TRUE,"Error")</f>
        <v>1</v>
      </c>
      <c r="Q253" s="18" t="b">
        <f>IF(FIRE0104_working!R84=FIRE0104!Q84,TRUE,"Error")</f>
        <v>1</v>
      </c>
      <c r="R253" s="18" t="b">
        <f>IF(FIRE0104_working!S84=FIRE0104!R84,TRUE,"Error")</f>
        <v>1</v>
      </c>
      <c r="S253" s="18" t="b">
        <f>IF(FIRE0104_working!T84=FIRE0104!S84,TRUE,"Error")</f>
        <v>1</v>
      </c>
      <c r="T253" s="18" t="b">
        <f>IF(FIRE0104_working!U84=FIRE0104!T84,TRUE,"Error")</f>
        <v>1</v>
      </c>
      <c r="U253" s="18" t="b">
        <f>IF(FIRE0104_working!V84=FIRE0104!U84,TRUE,"Error")</f>
        <v>1</v>
      </c>
      <c r="V253" s="18" t="b">
        <f>IF(FIRE0104_working!W84=FIRE0104!V84,TRUE,"Error")</f>
        <v>1</v>
      </c>
      <c r="W253" s="18" t="b">
        <f>IF(FIRE0104_working!X84=FIRE0104!W84,TRUE,"Error")</f>
        <v>1</v>
      </c>
    </row>
    <row r="254" spans="1:23" x14ac:dyDescent="0.2">
      <c r="A254" s="18" t="s">
        <v>113</v>
      </c>
      <c r="B254" s="18" t="s">
        <v>115</v>
      </c>
      <c r="C254" s="18" t="s">
        <v>58</v>
      </c>
      <c r="D254" s="18" t="b">
        <f>IF(FIRE0104_working!E85=FIRE0104!D85,TRUE,"Error")</f>
        <v>1</v>
      </c>
      <c r="E254" s="18" t="b">
        <f>IF(FIRE0104_working!F85=FIRE0104!E85,TRUE,"Error")</f>
        <v>1</v>
      </c>
      <c r="F254" s="18" t="b">
        <f>IF(FIRE0104_working!G85=FIRE0104!F85,TRUE,"Error")</f>
        <v>1</v>
      </c>
      <c r="G254" s="18" t="b">
        <f>IF(FIRE0104_working!H85=FIRE0104!G85,TRUE,"Error")</f>
        <v>1</v>
      </c>
      <c r="H254" s="18" t="b">
        <f>IF(FIRE0104_working!I85=FIRE0104!H85,TRUE,"Error")</f>
        <v>1</v>
      </c>
      <c r="I254" s="18" t="b">
        <f>IF(FIRE0104_working!J85=FIRE0104!I85,TRUE,"Error")</f>
        <v>1</v>
      </c>
      <c r="J254" s="18" t="b">
        <f>IF(FIRE0104_working!K85=FIRE0104!J85,TRUE,"Error")</f>
        <v>1</v>
      </c>
      <c r="K254" s="18" t="b">
        <f>IF(FIRE0104_working!L85=FIRE0104!K85,TRUE,"Error")</f>
        <v>1</v>
      </c>
      <c r="L254" s="18" t="b">
        <f>IF(FIRE0104_working!M85=FIRE0104!L85,TRUE,"Error")</f>
        <v>1</v>
      </c>
      <c r="M254" s="18" t="b">
        <f>IF(FIRE0104_working!N85=FIRE0104!M85,TRUE,"Error")</f>
        <v>1</v>
      </c>
      <c r="N254" s="18" t="b">
        <f>IF(FIRE0104_working!O85=FIRE0104!N85,TRUE,"Error")</f>
        <v>1</v>
      </c>
      <c r="O254" s="18" t="b">
        <f>IF(FIRE0104_working!P85=FIRE0104!O85,TRUE,"Error")</f>
        <v>1</v>
      </c>
      <c r="P254" s="18" t="b">
        <f>IF(FIRE0104_working!Q85=FIRE0104!P85,TRUE,"Error")</f>
        <v>1</v>
      </c>
      <c r="Q254" s="18" t="b">
        <f>IF(FIRE0104_working!R85=FIRE0104!Q85,TRUE,"Error")</f>
        <v>1</v>
      </c>
      <c r="R254" s="18" t="b">
        <f>IF(FIRE0104_working!S85=FIRE0104!R85,TRUE,"Error")</f>
        <v>1</v>
      </c>
      <c r="S254" s="18" t="b">
        <f>IF(FIRE0104_working!T85=FIRE0104!S85,TRUE,"Error")</f>
        <v>1</v>
      </c>
      <c r="T254" s="18" t="b">
        <f>IF(FIRE0104_working!U85=FIRE0104!T85,TRUE,"Error")</f>
        <v>1</v>
      </c>
      <c r="U254" s="18" t="b">
        <f>IF(FIRE0104_working!V85=FIRE0104!U85,TRUE,"Error")</f>
        <v>1</v>
      </c>
      <c r="V254" s="18" t="b">
        <f>IF(FIRE0104_working!W85=FIRE0104!V85,TRUE,"Error")</f>
        <v>1</v>
      </c>
      <c r="W254" s="18" t="b">
        <f>IF(FIRE0104_working!X85=FIRE0104!W85,TRUE,"Error")</f>
        <v>1</v>
      </c>
    </row>
    <row r="255" spans="1:23" x14ac:dyDescent="0.2">
      <c r="A255" s="18" t="s">
        <v>113</v>
      </c>
      <c r="B255" s="18" t="s">
        <v>115</v>
      </c>
      <c r="C255" s="18" t="s">
        <v>59</v>
      </c>
      <c r="D255" s="18" t="b">
        <f>IF(FIRE0104_working!E86=FIRE0104!D86,TRUE,"Error")</f>
        <v>1</v>
      </c>
      <c r="E255" s="18" t="b">
        <f>IF(FIRE0104_working!F86=FIRE0104!E86,TRUE,"Error")</f>
        <v>1</v>
      </c>
      <c r="F255" s="18" t="b">
        <f>IF(FIRE0104_working!G86=FIRE0104!F86,TRUE,"Error")</f>
        <v>1</v>
      </c>
      <c r="G255" s="18" t="b">
        <f>IF(FIRE0104_working!H86=FIRE0104!G86,TRUE,"Error")</f>
        <v>1</v>
      </c>
      <c r="H255" s="18" t="b">
        <f>IF(FIRE0104_working!I86=FIRE0104!H86,TRUE,"Error")</f>
        <v>1</v>
      </c>
      <c r="I255" s="18" t="b">
        <f>IF(FIRE0104_working!J86=FIRE0104!I86,TRUE,"Error")</f>
        <v>1</v>
      </c>
      <c r="J255" s="18" t="b">
        <f>IF(FIRE0104_working!K86=FIRE0104!J86,TRUE,"Error")</f>
        <v>1</v>
      </c>
      <c r="K255" s="18" t="b">
        <f>IF(FIRE0104_working!L86=FIRE0104!K86,TRUE,"Error")</f>
        <v>1</v>
      </c>
      <c r="L255" s="18" t="b">
        <f>IF(FIRE0104_working!M86=FIRE0104!L86,TRUE,"Error")</f>
        <v>1</v>
      </c>
      <c r="M255" s="18" t="b">
        <f>IF(FIRE0104_working!N86=FIRE0104!M86,TRUE,"Error")</f>
        <v>1</v>
      </c>
      <c r="N255" s="18" t="b">
        <f>IF(FIRE0104_working!O86=FIRE0104!N86,TRUE,"Error")</f>
        <v>1</v>
      </c>
      <c r="O255" s="18" t="b">
        <f>IF(FIRE0104_working!P86=FIRE0104!O86,TRUE,"Error")</f>
        <v>1</v>
      </c>
      <c r="P255" s="18" t="b">
        <f>IF(FIRE0104_working!Q86=FIRE0104!P86,TRUE,"Error")</f>
        <v>1</v>
      </c>
      <c r="Q255" s="18" t="b">
        <f>IF(FIRE0104_working!R86=FIRE0104!Q86,TRUE,"Error")</f>
        <v>1</v>
      </c>
      <c r="R255" s="18" t="b">
        <f>IF(FIRE0104_working!S86=FIRE0104!R86,TRUE,"Error")</f>
        <v>1</v>
      </c>
      <c r="S255" s="18" t="b">
        <f>IF(FIRE0104_working!T86=FIRE0104!S86,TRUE,"Error")</f>
        <v>1</v>
      </c>
      <c r="T255" s="18" t="b">
        <f>IF(FIRE0104_working!U86=FIRE0104!T86,TRUE,"Error")</f>
        <v>1</v>
      </c>
      <c r="U255" s="18" t="b">
        <f>IF(FIRE0104_working!V86=FIRE0104!U86,TRUE,"Error")</f>
        <v>1</v>
      </c>
      <c r="V255" s="18" t="b">
        <f>IF(FIRE0104_working!W86=FIRE0104!V86,TRUE,"Error")</f>
        <v>1</v>
      </c>
      <c r="W255" s="18" t="b">
        <f>IF(FIRE0104_working!X86=FIRE0104!W86,TRUE,"Error")</f>
        <v>1</v>
      </c>
    </row>
    <row r="256" spans="1:23" x14ac:dyDescent="0.2">
      <c r="A256" s="18" t="s">
        <v>113</v>
      </c>
      <c r="B256" s="18" t="s">
        <v>115</v>
      </c>
      <c r="C256" s="18" t="s">
        <v>74</v>
      </c>
      <c r="D256" s="18" t="b">
        <f>IF(FIRE0104_working!E87=FIRE0104!D87,TRUE,"Error")</f>
        <v>1</v>
      </c>
      <c r="E256" s="18" t="b">
        <f>IF(FIRE0104_working!F87=FIRE0104!E87,TRUE,"Error")</f>
        <v>1</v>
      </c>
      <c r="F256" s="18" t="b">
        <f>IF(FIRE0104_working!G87=FIRE0104!F87,TRUE,"Error")</f>
        <v>1</v>
      </c>
      <c r="G256" s="18" t="b">
        <f>IF(FIRE0104_working!H87=FIRE0104!G87,TRUE,"Error")</f>
        <v>1</v>
      </c>
      <c r="H256" s="18" t="b">
        <f>IF(FIRE0104_working!I87=FIRE0104!H87,TRUE,"Error")</f>
        <v>1</v>
      </c>
      <c r="I256" s="18" t="b">
        <f>IF(FIRE0104_working!J87=FIRE0104!I87,TRUE,"Error")</f>
        <v>1</v>
      </c>
      <c r="J256" s="18" t="b">
        <f>IF(FIRE0104_working!K87=FIRE0104!J87,TRUE,"Error")</f>
        <v>1</v>
      </c>
      <c r="K256" s="18" t="b">
        <f>IF(FIRE0104_working!L87=FIRE0104!K87,TRUE,"Error")</f>
        <v>1</v>
      </c>
      <c r="L256" s="18" t="b">
        <f>IF(FIRE0104_working!M87=FIRE0104!L87,TRUE,"Error")</f>
        <v>1</v>
      </c>
      <c r="M256" s="18" t="b">
        <f>IF(FIRE0104_working!N87=FIRE0104!M87,TRUE,"Error")</f>
        <v>1</v>
      </c>
      <c r="N256" s="18" t="b">
        <f>IF(FIRE0104_working!O87=FIRE0104!N87,TRUE,"Error")</f>
        <v>1</v>
      </c>
      <c r="O256" s="18" t="b">
        <f>IF(FIRE0104_working!P87=FIRE0104!O87,TRUE,"Error")</f>
        <v>1</v>
      </c>
      <c r="P256" s="18" t="b">
        <f>IF(FIRE0104_working!Q87=FIRE0104!P87,TRUE,"Error")</f>
        <v>1</v>
      </c>
      <c r="Q256" s="18" t="b">
        <f>IF(FIRE0104_working!R87=FIRE0104!Q87,TRUE,"Error")</f>
        <v>1</v>
      </c>
      <c r="R256" s="18" t="b">
        <f>IF(FIRE0104_working!S87=FIRE0104!R87,TRUE,"Error")</f>
        <v>1</v>
      </c>
      <c r="S256" s="18" t="b">
        <f>IF(FIRE0104_working!T87=FIRE0104!S87,TRUE,"Error")</f>
        <v>1</v>
      </c>
      <c r="T256" s="18" t="b">
        <f>IF(FIRE0104_working!U87=FIRE0104!T87,TRUE,"Error")</f>
        <v>1</v>
      </c>
      <c r="U256" s="18" t="b">
        <f>IF(FIRE0104_working!V87=FIRE0104!U87,TRUE,"Error")</f>
        <v>1</v>
      </c>
      <c r="V256" s="18" t="b">
        <f>IF(FIRE0104_working!W87=FIRE0104!V87,TRUE,"Error")</f>
        <v>1</v>
      </c>
      <c r="W256" s="18" t="b">
        <f>IF(FIRE0104_working!X87=FIRE0104!W87,TRUE,"Error")</f>
        <v>1</v>
      </c>
    </row>
    <row r="257" spans="1:23" x14ac:dyDescent="0.2">
      <c r="A257" s="18" t="s">
        <v>113</v>
      </c>
      <c r="B257" s="18" t="s">
        <v>115</v>
      </c>
      <c r="C257" s="18" t="s">
        <v>75</v>
      </c>
      <c r="D257" s="18" t="b">
        <f>IF(FIRE0104_working!E88=FIRE0104!D88,TRUE,"Error")</f>
        <v>1</v>
      </c>
      <c r="E257" s="18" t="b">
        <f>IF(FIRE0104_working!F88=FIRE0104!E88,TRUE,"Error")</f>
        <v>1</v>
      </c>
      <c r="F257" s="18" t="b">
        <f>IF(FIRE0104_working!G88=FIRE0104!F88,TRUE,"Error")</f>
        <v>1</v>
      </c>
      <c r="G257" s="18" t="b">
        <f>IF(FIRE0104_working!H88=FIRE0104!G88,TRUE,"Error")</f>
        <v>1</v>
      </c>
      <c r="H257" s="18" t="b">
        <f>IF(FIRE0104_working!I88=FIRE0104!H88,TRUE,"Error")</f>
        <v>1</v>
      </c>
      <c r="I257" s="18" t="b">
        <f>IF(FIRE0104_working!J88=FIRE0104!I88,TRUE,"Error")</f>
        <v>1</v>
      </c>
      <c r="J257" s="18" t="b">
        <f>IF(FIRE0104_working!K88=FIRE0104!J88,TRUE,"Error")</f>
        <v>1</v>
      </c>
      <c r="K257" s="18" t="b">
        <f>IF(FIRE0104_working!L88=FIRE0104!K88,TRUE,"Error")</f>
        <v>1</v>
      </c>
      <c r="L257" s="18" t="b">
        <f>IF(FIRE0104_working!M88=FIRE0104!L88,TRUE,"Error")</f>
        <v>1</v>
      </c>
      <c r="M257" s="18" t="b">
        <f>IF(FIRE0104_working!N88=FIRE0104!M88,TRUE,"Error")</f>
        <v>1</v>
      </c>
      <c r="N257" s="18" t="b">
        <f>IF(FIRE0104_working!O88=FIRE0104!N88,TRUE,"Error")</f>
        <v>1</v>
      </c>
      <c r="O257" s="18" t="b">
        <f>IF(FIRE0104_working!P88=FIRE0104!O88,TRUE,"Error")</f>
        <v>1</v>
      </c>
      <c r="P257" s="18" t="b">
        <f>IF(FIRE0104_working!Q88=FIRE0104!P88,TRUE,"Error")</f>
        <v>1</v>
      </c>
      <c r="Q257" s="18" t="b">
        <f>IF(FIRE0104_working!R88=FIRE0104!Q88,TRUE,"Error")</f>
        <v>1</v>
      </c>
      <c r="R257" s="18" t="b">
        <f>IF(FIRE0104_working!S88=FIRE0104!R88,TRUE,"Error")</f>
        <v>1</v>
      </c>
      <c r="S257" s="18" t="b">
        <f>IF(FIRE0104_working!T88=FIRE0104!S88,TRUE,"Error")</f>
        <v>1</v>
      </c>
      <c r="T257" s="18" t="b">
        <f>IF(FIRE0104_working!U88=FIRE0104!T88,TRUE,"Error")</f>
        <v>1</v>
      </c>
      <c r="U257" s="18" t="b">
        <f>IF(FIRE0104_working!V88=FIRE0104!U88,TRUE,"Error")</f>
        <v>1</v>
      </c>
      <c r="V257" s="18" t="b">
        <f>IF(FIRE0104_working!W88=FIRE0104!V88,TRUE,"Error")</f>
        <v>1</v>
      </c>
      <c r="W257" s="18" t="b">
        <f>IF(FIRE0104_working!X88=FIRE0104!W88,TRUE,"Error")</f>
        <v>1</v>
      </c>
    </row>
    <row r="258" spans="1:23" x14ac:dyDescent="0.2">
      <c r="A258" s="18" t="s">
        <v>113</v>
      </c>
      <c r="B258" s="18" t="s">
        <v>115</v>
      </c>
      <c r="C258" s="18" t="s">
        <v>97</v>
      </c>
      <c r="D258" s="18" t="b">
        <f>IF(FIRE0104_working!E89=FIRE0104!D89,TRUE,"Error")</f>
        <v>1</v>
      </c>
      <c r="E258" s="18" t="b">
        <f>IF(FIRE0104_working!F89=FIRE0104!E89,TRUE,"Error")</f>
        <v>1</v>
      </c>
      <c r="F258" s="18" t="b">
        <f>IF(FIRE0104_working!G89=FIRE0104!F89,TRUE,"Error")</f>
        <v>1</v>
      </c>
      <c r="G258" s="18" t="b">
        <f>IF(FIRE0104_working!H89=FIRE0104!G89,TRUE,"Error")</f>
        <v>1</v>
      </c>
      <c r="H258" s="18" t="b">
        <f>IF(FIRE0104_working!I89=FIRE0104!H89,TRUE,"Error")</f>
        <v>1</v>
      </c>
      <c r="I258" s="18" t="b">
        <f>IF(FIRE0104_working!J89=FIRE0104!I89,TRUE,"Error")</f>
        <v>1</v>
      </c>
      <c r="J258" s="18" t="b">
        <f>IF(FIRE0104_working!K89=FIRE0104!J89,TRUE,"Error")</f>
        <v>1</v>
      </c>
      <c r="K258" s="18" t="b">
        <f>IF(FIRE0104_working!L89=FIRE0104!K89,TRUE,"Error")</f>
        <v>1</v>
      </c>
      <c r="L258" s="18" t="b">
        <f>IF(FIRE0104_working!M89=FIRE0104!L89,TRUE,"Error")</f>
        <v>1</v>
      </c>
      <c r="M258" s="18" t="b">
        <f>IF(FIRE0104_working!N89=FIRE0104!M89,TRUE,"Error")</f>
        <v>1</v>
      </c>
      <c r="N258" s="18" t="b">
        <f>IF(FIRE0104_working!O89=FIRE0104!N89,TRUE,"Error")</f>
        <v>1</v>
      </c>
      <c r="O258" s="18" t="b">
        <f>IF(FIRE0104_working!P89=FIRE0104!O89,TRUE,"Error")</f>
        <v>1</v>
      </c>
      <c r="P258" s="18" t="b">
        <f>IF(FIRE0104_working!Q89=FIRE0104!P89,TRUE,"Error")</f>
        <v>1</v>
      </c>
      <c r="Q258" s="18" t="b">
        <f>IF(FIRE0104_working!R89=FIRE0104!Q89,TRUE,"Error")</f>
        <v>1</v>
      </c>
      <c r="R258" s="18" t="b">
        <f>IF(FIRE0104_working!S89=FIRE0104!R89,TRUE,"Error")</f>
        <v>1</v>
      </c>
      <c r="S258" s="18" t="b">
        <f>IF(FIRE0104_working!T89=FIRE0104!S89,TRUE,"Error")</f>
        <v>1</v>
      </c>
      <c r="T258" s="18" t="b">
        <f>IF(FIRE0104_working!U89=FIRE0104!T89,TRUE,"Error")</f>
        <v>1</v>
      </c>
      <c r="U258" s="18" t="b">
        <f>IF(FIRE0104_working!V89=FIRE0104!U89,TRUE,"Error")</f>
        <v>1</v>
      </c>
      <c r="V258" s="18" t="b">
        <f>IF(FIRE0104_working!W89=FIRE0104!V89,TRUE,"Error")</f>
        <v>1</v>
      </c>
      <c r="W258" s="18" t="b">
        <f>IF(FIRE0104_working!X89=FIRE0104!W89,TRUE,"Error")</f>
        <v>1</v>
      </c>
    </row>
    <row r="259" spans="1:23" x14ac:dyDescent="0.2">
      <c r="A259" s="18" t="s">
        <v>113</v>
      </c>
      <c r="B259" s="18" t="s">
        <v>116</v>
      </c>
      <c r="C259" s="18" t="s">
        <v>60</v>
      </c>
      <c r="D259" s="18" t="b">
        <f>IF(FIRE0104_working!E90=FIRE0104!D90,TRUE,"Error")</f>
        <v>1</v>
      </c>
      <c r="E259" s="18" t="b">
        <f>IF(FIRE0104_working!F90=FIRE0104!E90,TRUE,"Error")</f>
        <v>1</v>
      </c>
      <c r="F259" s="18" t="b">
        <f>IF(FIRE0104_working!G90=FIRE0104!F90,TRUE,"Error")</f>
        <v>1</v>
      </c>
      <c r="G259" s="18" t="b">
        <f>IF(FIRE0104_working!H90=FIRE0104!G90,TRUE,"Error")</f>
        <v>1</v>
      </c>
      <c r="H259" s="18" t="b">
        <f>IF(FIRE0104_working!I90=FIRE0104!H90,TRUE,"Error")</f>
        <v>1</v>
      </c>
      <c r="I259" s="18" t="b">
        <f>IF(FIRE0104_working!J90=FIRE0104!I90,TRUE,"Error")</f>
        <v>1</v>
      </c>
      <c r="J259" s="18" t="b">
        <f>IF(FIRE0104_working!K90=FIRE0104!J90,TRUE,"Error")</f>
        <v>1</v>
      </c>
      <c r="K259" s="18" t="b">
        <f>IF(FIRE0104_working!L90=FIRE0104!K90,TRUE,"Error")</f>
        <v>1</v>
      </c>
      <c r="L259" s="18" t="b">
        <f>IF(FIRE0104_working!M90=FIRE0104!L90,TRUE,"Error")</f>
        <v>1</v>
      </c>
      <c r="M259" s="18" t="b">
        <f>IF(FIRE0104_working!N90=FIRE0104!M90,TRUE,"Error")</f>
        <v>1</v>
      </c>
      <c r="N259" s="18" t="b">
        <f>IF(FIRE0104_working!O90=FIRE0104!N90,TRUE,"Error")</f>
        <v>1</v>
      </c>
      <c r="O259" s="18" t="b">
        <f>IF(FIRE0104_working!P90=FIRE0104!O90,TRUE,"Error")</f>
        <v>1</v>
      </c>
      <c r="P259" s="18" t="b">
        <f>IF(FIRE0104_working!Q90=FIRE0104!P90,TRUE,"Error")</f>
        <v>1</v>
      </c>
      <c r="Q259" s="18" t="b">
        <f>IF(FIRE0104_working!R90=FIRE0104!Q90,TRUE,"Error")</f>
        <v>1</v>
      </c>
      <c r="R259" s="18" t="b">
        <f>IF(FIRE0104_working!S90=FIRE0104!R90,TRUE,"Error")</f>
        <v>1</v>
      </c>
      <c r="S259" s="18" t="b">
        <f>IF(FIRE0104_working!T90=FIRE0104!S90,TRUE,"Error")</f>
        <v>1</v>
      </c>
      <c r="T259" s="18" t="b">
        <f>IF(FIRE0104_working!U90=FIRE0104!T90,TRUE,"Error")</f>
        <v>1</v>
      </c>
      <c r="U259" s="18" t="b">
        <f>IF(FIRE0104_working!V90=FIRE0104!U90,TRUE,"Error")</f>
        <v>1</v>
      </c>
      <c r="V259" s="18" t="b">
        <f>IF(FIRE0104_working!W90=FIRE0104!V90,TRUE,"Error")</f>
        <v>1</v>
      </c>
      <c r="W259" s="18" t="b">
        <f>IF(FIRE0104_working!X90=FIRE0104!W90,TRUE,"Error")</f>
        <v>1</v>
      </c>
    </row>
    <row r="260" spans="1:23" x14ac:dyDescent="0.2">
      <c r="A260" s="18" t="s">
        <v>113</v>
      </c>
      <c r="B260" s="18" t="s">
        <v>116</v>
      </c>
      <c r="C260" s="18" t="s">
        <v>61</v>
      </c>
      <c r="D260" s="18" t="b">
        <f>IF(FIRE0104_working!E91=FIRE0104!D91,TRUE,"Error")</f>
        <v>1</v>
      </c>
      <c r="E260" s="18" t="b">
        <f>IF(FIRE0104_working!F91=FIRE0104!E91,TRUE,"Error")</f>
        <v>1</v>
      </c>
      <c r="F260" s="18" t="b">
        <f>IF(FIRE0104_working!G91=FIRE0104!F91,TRUE,"Error")</f>
        <v>1</v>
      </c>
      <c r="G260" s="18" t="b">
        <f>IF(FIRE0104_working!H91=FIRE0104!G91,TRUE,"Error")</f>
        <v>1</v>
      </c>
      <c r="H260" s="18" t="b">
        <f>IF(FIRE0104_working!I91=FIRE0104!H91,TRUE,"Error")</f>
        <v>1</v>
      </c>
      <c r="I260" s="18" t="b">
        <f>IF(FIRE0104_working!J91=FIRE0104!I91,TRUE,"Error")</f>
        <v>1</v>
      </c>
      <c r="J260" s="18" t="b">
        <f>IF(FIRE0104_working!K91=FIRE0104!J91,TRUE,"Error")</f>
        <v>1</v>
      </c>
      <c r="K260" s="18" t="b">
        <f>IF(FIRE0104_working!L91=FIRE0104!K91,TRUE,"Error")</f>
        <v>1</v>
      </c>
      <c r="L260" s="18" t="b">
        <f>IF(FIRE0104_working!M91=FIRE0104!L91,TRUE,"Error")</f>
        <v>1</v>
      </c>
      <c r="M260" s="18" t="b">
        <f>IF(FIRE0104_working!N91=FIRE0104!M91,TRUE,"Error")</f>
        <v>1</v>
      </c>
      <c r="N260" s="18" t="b">
        <f>IF(FIRE0104_working!O91=FIRE0104!N91,TRUE,"Error")</f>
        <v>1</v>
      </c>
      <c r="O260" s="18" t="b">
        <f>IF(FIRE0104_working!P91=FIRE0104!O91,TRUE,"Error")</f>
        <v>1</v>
      </c>
      <c r="P260" s="18" t="b">
        <f>IF(FIRE0104_working!Q91=FIRE0104!P91,TRUE,"Error")</f>
        <v>1</v>
      </c>
      <c r="Q260" s="18" t="b">
        <f>IF(FIRE0104_working!R91=FIRE0104!Q91,TRUE,"Error")</f>
        <v>1</v>
      </c>
      <c r="R260" s="18" t="b">
        <f>IF(FIRE0104_working!S91=FIRE0104!R91,TRUE,"Error")</f>
        <v>1</v>
      </c>
      <c r="S260" s="18" t="b">
        <f>IF(FIRE0104_working!T91=FIRE0104!S91,TRUE,"Error")</f>
        <v>1</v>
      </c>
      <c r="T260" s="18" t="b">
        <f>IF(FIRE0104_working!U91=FIRE0104!T91,TRUE,"Error")</f>
        <v>1</v>
      </c>
      <c r="U260" s="18" t="b">
        <f>IF(FIRE0104_working!V91=FIRE0104!U91,TRUE,"Error")</f>
        <v>1</v>
      </c>
      <c r="V260" s="18" t="b">
        <f>IF(FIRE0104_working!W91=FIRE0104!V91,TRUE,"Error")</f>
        <v>1</v>
      </c>
      <c r="W260" s="18" t="b">
        <f>IF(FIRE0104_working!X91=FIRE0104!W91,TRUE,"Error")</f>
        <v>1</v>
      </c>
    </row>
    <row r="261" spans="1:23" x14ac:dyDescent="0.2">
      <c r="A261" s="18" t="s">
        <v>113</v>
      </c>
      <c r="B261" s="18" t="s">
        <v>116</v>
      </c>
      <c r="C261" s="18" t="s">
        <v>46</v>
      </c>
      <c r="D261" s="18" t="b">
        <f>IF(FIRE0104_working!E92=FIRE0104!D92,TRUE,"Error")</f>
        <v>1</v>
      </c>
      <c r="E261" s="18" t="b">
        <f>IF(FIRE0104_working!F92=FIRE0104!E92,TRUE,"Error")</f>
        <v>1</v>
      </c>
      <c r="F261" s="18" t="b">
        <f>IF(FIRE0104_working!G92=FIRE0104!F92,TRUE,"Error")</f>
        <v>1</v>
      </c>
      <c r="G261" s="18" t="b">
        <f>IF(FIRE0104_working!H92=FIRE0104!G92,TRUE,"Error")</f>
        <v>1</v>
      </c>
      <c r="H261" s="18" t="b">
        <f>IF(FIRE0104_working!I92=FIRE0104!H92,TRUE,"Error")</f>
        <v>1</v>
      </c>
      <c r="I261" s="18" t="b">
        <f>IF(FIRE0104_working!J92=FIRE0104!I92,TRUE,"Error")</f>
        <v>1</v>
      </c>
      <c r="J261" s="18" t="b">
        <f>IF(FIRE0104_working!K92=FIRE0104!J92,TRUE,"Error")</f>
        <v>1</v>
      </c>
      <c r="K261" s="18" t="b">
        <f>IF(FIRE0104_working!L92=FIRE0104!K92,TRUE,"Error")</f>
        <v>1</v>
      </c>
      <c r="L261" s="18" t="b">
        <f>IF(FIRE0104_working!M92=FIRE0104!L92,TRUE,"Error")</f>
        <v>1</v>
      </c>
      <c r="M261" s="18" t="b">
        <f>IF(FIRE0104_working!N92=FIRE0104!M92,TRUE,"Error")</f>
        <v>1</v>
      </c>
      <c r="N261" s="18" t="b">
        <f>IF(FIRE0104_working!O92=FIRE0104!N92,TRUE,"Error")</f>
        <v>1</v>
      </c>
      <c r="O261" s="18" t="b">
        <f>IF(FIRE0104_working!P92=FIRE0104!O92,TRUE,"Error")</f>
        <v>1</v>
      </c>
      <c r="P261" s="18" t="b">
        <f>IF(FIRE0104_working!Q92=FIRE0104!P92,TRUE,"Error")</f>
        <v>1</v>
      </c>
      <c r="Q261" s="18" t="b">
        <f>IF(FIRE0104_working!R92=FIRE0104!Q92,TRUE,"Error")</f>
        <v>1</v>
      </c>
      <c r="R261" s="18" t="b">
        <f>IF(FIRE0104_working!S92=FIRE0104!R92,TRUE,"Error")</f>
        <v>1</v>
      </c>
      <c r="S261" s="18" t="b">
        <f>IF(FIRE0104_working!T92=FIRE0104!S92,TRUE,"Error")</f>
        <v>1</v>
      </c>
      <c r="T261" s="18" t="b">
        <f>IF(FIRE0104_working!U92=FIRE0104!T92,TRUE,"Error")</f>
        <v>1</v>
      </c>
      <c r="U261" s="18" t="b">
        <f>IF(FIRE0104_working!V92=FIRE0104!U92,TRUE,"Error")</f>
        <v>1</v>
      </c>
      <c r="V261" s="18" t="b">
        <f>IF(FIRE0104_working!W92=FIRE0104!V92,TRUE,"Error")</f>
        <v>1</v>
      </c>
      <c r="W261" s="18" t="b">
        <f>IF(FIRE0104_working!X92=FIRE0104!W92,TRUE,"Error")</f>
        <v>1</v>
      </c>
    </row>
    <row r="262" spans="1:23" x14ac:dyDescent="0.2">
      <c r="A262" s="18" t="s">
        <v>113</v>
      </c>
      <c r="B262" s="18" t="s">
        <v>116</v>
      </c>
      <c r="C262" s="18" t="s">
        <v>62</v>
      </c>
      <c r="D262" s="18" t="b">
        <f>IF(FIRE0104_working!E93=FIRE0104!D93,TRUE,"Error")</f>
        <v>1</v>
      </c>
      <c r="E262" s="18" t="b">
        <f>IF(FIRE0104_working!F93=FIRE0104!E93,TRUE,"Error")</f>
        <v>1</v>
      </c>
      <c r="F262" s="18" t="b">
        <f>IF(FIRE0104_working!G93=FIRE0104!F93,TRUE,"Error")</f>
        <v>1</v>
      </c>
      <c r="G262" s="18" t="b">
        <f>IF(FIRE0104_working!H93=FIRE0104!G93,TRUE,"Error")</f>
        <v>1</v>
      </c>
      <c r="H262" s="18" t="b">
        <f>IF(FIRE0104_working!I93=FIRE0104!H93,TRUE,"Error")</f>
        <v>1</v>
      </c>
      <c r="I262" s="18" t="b">
        <f>IF(FIRE0104_working!J93=FIRE0104!I93,TRUE,"Error")</f>
        <v>1</v>
      </c>
      <c r="J262" s="18" t="b">
        <f>IF(FIRE0104_working!K93=FIRE0104!J93,TRUE,"Error")</f>
        <v>1</v>
      </c>
      <c r="K262" s="18" t="b">
        <f>IF(FIRE0104_working!L93=FIRE0104!K93,TRUE,"Error")</f>
        <v>1</v>
      </c>
      <c r="L262" s="18" t="b">
        <f>IF(FIRE0104_working!M93=FIRE0104!L93,TRUE,"Error")</f>
        <v>1</v>
      </c>
      <c r="M262" s="18" t="b">
        <f>IF(FIRE0104_working!N93=FIRE0104!M93,TRUE,"Error")</f>
        <v>1</v>
      </c>
      <c r="N262" s="18" t="b">
        <f>IF(FIRE0104_working!O93=FIRE0104!N93,TRUE,"Error")</f>
        <v>1</v>
      </c>
      <c r="O262" s="18" t="b">
        <f>IF(FIRE0104_working!P93=FIRE0104!O93,TRUE,"Error")</f>
        <v>1</v>
      </c>
      <c r="P262" s="18" t="b">
        <f>IF(FIRE0104_working!Q93=FIRE0104!P93,TRUE,"Error")</f>
        <v>1</v>
      </c>
      <c r="Q262" s="18" t="b">
        <f>IF(FIRE0104_working!R93=FIRE0104!Q93,TRUE,"Error")</f>
        <v>1</v>
      </c>
      <c r="R262" s="18" t="b">
        <f>IF(FIRE0104_working!S93=FIRE0104!R93,TRUE,"Error")</f>
        <v>1</v>
      </c>
      <c r="S262" s="18" t="b">
        <f>IF(FIRE0104_working!T93=FIRE0104!S93,TRUE,"Error")</f>
        <v>1</v>
      </c>
      <c r="T262" s="18" t="b">
        <f>IF(FIRE0104_working!U93=FIRE0104!T93,TRUE,"Error")</f>
        <v>1</v>
      </c>
      <c r="U262" s="18" t="b">
        <f>IF(FIRE0104_working!V93=FIRE0104!U93,TRUE,"Error")</f>
        <v>1</v>
      </c>
      <c r="V262" s="18" t="b">
        <f>IF(FIRE0104_working!W93=FIRE0104!V93,TRUE,"Error")</f>
        <v>1</v>
      </c>
      <c r="W262" s="18" t="b">
        <f>IF(FIRE0104_working!X93=FIRE0104!W93,TRUE,"Error")</f>
        <v>1</v>
      </c>
    </row>
    <row r="263" spans="1:23" x14ac:dyDescent="0.2">
      <c r="A263" s="18" t="s">
        <v>113</v>
      </c>
      <c r="B263" s="18" t="s">
        <v>116</v>
      </c>
      <c r="C263" s="18" t="s">
        <v>76</v>
      </c>
      <c r="D263" s="18" t="b">
        <f>IF(FIRE0104_working!E94=FIRE0104!D94,TRUE,"Error")</f>
        <v>1</v>
      </c>
      <c r="E263" s="18" t="b">
        <f>IF(FIRE0104_working!F94=FIRE0104!E94,TRUE,"Error")</f>
        <v>1</v>
      </c>
      <c r="F263" s="18" t="b">
        <f>IF(FIRE0104_working!G94=FIRE0104!F94,TRUE,"Error")</f>
        <v>1</v>
      </c>
      <c r="G263" s="18" t="b">
        <f>IF(FIRE0104_working!H94=FIRE0104!G94,TRUE,"Error")</f>
        <v>1</v>
      </c>
      <c r="H263" s="18" t="b">
        <f>IF(FIRE0104_working!I94=FIRE0104!H94,TRUE,"Error")</f>
        <v>1</v>
      </c>
      <c r="I263" s="18" t="b">
        <f>IF(FIRE0104_working!J94=FIRE0104!I94,TRUE,"Error")</f>
        <v>1</v>
      </c>
      <c r="J263" s="18" t="b">
        <f>IF(FIRE0104_working!K94=FIRE0104!J94,TRUE,"Error")</f>
        <v>1</v>
      </c>
      <c r="K263" s="18" t="b">
        <f>IF(FIRE0104_working!L94=FIRE0104!K94,TRUE,"Error")</f>
        <v>1</v>
      </c>
      <c r="L263" s="18" t="b">
        <f>IF(FIRE0104_working!M94=FIRE0104!L94,TRUE,"Error")</f>
        <v>1</v>
      </c>
      <c r="M263" s="18" t="b">
        <f>IF(FIRE0104_working!N94=FIRE0104!M94,TRUE,"Error")</f>
        <v>1</v>
      </c>
      <c r="N263" s="18" t="b">
        <f>IF(FIRE0104_working!O94=FIRE0104!N94,TRUE,"Error")</f>
        <v>1</v>
      </c>
      <c r="O263" s="18" t="b">
        <f>IF(FIRE0104_working!P94=FIRE0104!O94,TRUE,"Error")</f>
        <v>1</v>
      </c>
      <c r="P263" s="18" t="b">
        <f>IF(FIRE0104_working!Q94=FIRE0104!P94,TRUE,"Error")</f>
        <v>1</v>
      </c>
      <c r="Q263" s="18" t="b">
        <f>IF(FIRE0104_working!R94=FIRE0104!Q94,TRUE,"Error")</f>
        <v>1</v>
      </c>
      <c r="R263" s="18" t="b">
        <f>IF(FIRE0104_working!S94=FIRE0104!R94,TRUE,"Error")</f>
        <v>1</v>
      </c>
      <c r="S263" s="18" t="b">
        <f>IF(FIRE0104_working!T94=FIRE0104!S94,TRUE,"Error")</f>
        <v>1</v>
      </c>
      <c r="T263" s="18" t="b">
        <f>IF(FIRE0104_working!U94=FIRE0104!T94,TRUE,"Error")</f>
        <v>1</v>
      </c>
      <c r="U263" s="18" t="b">
        <f>IF(FIRE0104_working!V94=FIRE0104!U94,TRUE,"Error")</f>
        <v>1</v>
      </c>
      <c r="V263" s="18" t="b">
        <f>IF(FIRE0104_working!W94=FIRE0104!V94,TRUE,"Error")</f>
        <v>1</v>
      </c>
      <c r="W263" s="18" t="b">
        <f>IF(FIRE0104_working!X94=FIRE0104!W94,TRUE,"Error")</f>
        <v>1</v>
      </c>
    </row>
    <row r="264" spans="1:23" x14ac:dyDescent="0.2">
      <c r="A264" s="18" t="s">
        <v>113</v>
      </c>
      <c r="B264" s="18" t="s">
        <v>116</v>
      </c>
      <c r="C264" s="18" t="s">
        <v>79</v>
      </c>
      <c r="D264" s="18" t="b">
        <f>IF(FIRE0104_working!E95=FIRE0104!D95,TRUE,"Error")</f>
        <v>1</v>
      </c>
      <c r="E264" s="18" t="b">
        <f>IF(FIRE0104_working!F95=FIRE0104!E95,TRUE,"Error")</f>
        <v>1</v>
      </c>
      <c r="F264" s="18" t="b">
        <f>IF(FIRE0104_working!G95=FIRE0104!F95,TRUE,"Error")</f>
        <v>1</v>
      </c>
      <c r="G264" s="18" t="b">
        <f>IF(FIRE0104_working!H95=FIRE0104!G95,TRUE,"Error")</f>
        <v>1</v>
      </c>
      <c r="H264" s="18" t="b">
        <f>IF(FIRE0104_working!I95=FIRE0104!H95,TRUE,"Error")</f>
        <v>1</v>
      </c>
      <c r="I264" s="18" t="b">
        <f>IF(FIRE0104_working!J95=FIRE0104!I95,TRUE,"Error")</f>
        <v>1</v>
      </c>
      <c r="J264" s="18" t="b">
        <f>IF(FIRE0104_working!K95=FIRE0104!J95,TRUE,"Error")</f>
        <v>1</v>
      </c>
      <c r="K264" s="18" t="b">
        <f>IF(FIRE0104_working!L95=FIRE0104!K95,TRUE,"Error")</f>
        <v>1</v>
      </c>
      <c r="L264" s="18" t="b">
        <f>IF(FIRE0104_working!M95=FIRE0104!L95,TRUE,"Error")</f>
        <v>1</v>
      </c>
      <c r="M264" s="18" t="b">
        <f>IF(FIRE0104_working!N95=FIRE0104!M95,TRUE,"Error")</f>
        <v>1</v>
      </c>
      <c r="N264" s="18" t="b">
        <f>IF(FIRE0104_working!O95=FIRE0104!N95,TRUE,"Error")</f>
        <v>1</v>
      </c>
      <c r="O264" s="18" t="b">
        <f>IF(FIRE0104_working!P95=FIRE0104!O95,TRUE,"Error")</f>
        <v>1</v>
      </c>
      <c r="P264" s="18" t="b">
        <f>IF(FIRE0104_working!Q95=FIRE0104!P95,TRUE,"Error")</f>
        <v>1</v>
      </c>
      <c r="Q264" s="18" t="b">
        <f>IF(FIRE0104_working!R95=FIRE0104!Q95,TRUE,"Error")</f>
        <v>1</v>
      </c>
      <c r="R264" s="18" t="b">
        <f>IF(FIRE0104_working!S95=FIRE0104!R95,TRUE,"Error")</f>
        <v>1</v>
      </c>
      <c r="S264" s="18" t="b">
        <f>IF(FIRE0104_working!T95=FIRE0104!S95,TRUE,"Error")</f>
        <v>1</v>
      </c>
      <c r="T264" s="18" t="b">
        <f>IF(FIRE0104_working!U95=FIRE0104!T95,TRUE,"Error")</f>
        <v>1</v>
      </c>
      <c r="U264" s="18" t="b">
        <f>IF(FIRE0104_working!V95=FIRE0104!U95,TRUE,"Error")</f>
        <v>1</v>
      </c>
      <c r="V264" s="18" t="b">
        <f>IF(FIRE0104_working!W95=FIRE0104!V95,TRUE,"Error")</f>
        <v>1</v>
      </c>
      <c r="W264" s="18" t="b">
        <f>IF(FIRE0104_working!X95=FIRE0104!W95,TRUE,"Error")</f>
        <v>1</v>
      </c>
    </row>
    <row r="265" spans="1:23" x14ac:dyDescent="0.2">
      <c r="A265" s="18" t="s">
        <v>113</v>
      </c>
      <c r="B265" s="18" t="s">
        <v>116</v>
      </c>
      <c r="C265" s="18" t="s">
        <v>97</v>
      </c>
      <c r="D265" s="18" t="b">
        <f>IF(FIRE0104_working!E96=FIRE0104!D96,TRUE,"Error")</f>
        <v>1</v>
      </c>
      <c r="E265" s="18" t="b">
        <f>IF(FIRE0104_working!F96=FIRE0104!E96,TRUE,"Error")</f>
        <v>1</v>
      </c>
      <c r="F265" s="18" t="b">
        <f>IF(FIRE0104_working!G96=FIRE0104!F96,TRUE,"Error")</f>
        <v>1</v>
      </c>
      <c r="G265" s="18" t="b">
        <f>IF(FIRE0104_working!H96=FIRE0104!G96,TRUE,"Error")</f>
        <v>1</v>
      </c>
      <c r="H265" s="18" t="b">
        <f>IF(FIRE0104_working!I96=FIRE0104!H96,TRUE,"Error")</f>
        <v>1</v>
      </c>
      <c r="I265" s="18" t="b">
        <f>IF(FIRE0104_working!J96=FIRE0104!I96,TRUE,"Error")</f>
        <v>1</v>
      </c>
      <c r="J265" s="18" t="b">
        <f>IF(FIRE0104_working!K96=FIRE0104!J96,TRUE,"Error")</f>
        <v>1</v>
      </c>
      <c r="K265" s="18" t="b">
        <f>IF(FIRE0104_working!L96=FIRE0104!K96,TRUE,"Error")</f>
        <v>1</v>
      </c>
      <c r="L265" s="18" t="b">
        <f>IF(FIRE0104_working!M96=FIRE0104!L96,TRUE,"Error")</f>
        <v>1</v>
      </c>
      <c r="M265" s="18" t="b">
        <f>IF(FIRE0104_working!N96=FIRE0104!M96,TRUE,"Error")</f>
        <v>1</v>
      </c>
      <c r="N265" s="18" t="b">
        <f>IF(FIRE0104_working!O96=FIRE0104!N96,TRUE,"Error")</f>
        <v>1</v>
      </c>
      <c r="O265" s="18" t="b">
        <f>IF(FIRE0104_working!P96=FIRE0104!O96,TRUE,"Error")</f>
        <v>1</v>
      </c>
      <c r="P265" s="18" t="b">
        <f>IF(FIRE0104_working!Q96=FIRE0104!P96,TRUE,"Error")</f>
        <v>1</v>
      </c>
      <c r="Q265" s="18" t="b">
        <f>IF(FIRE0104_working!R96=FIRE0104!Q96,TRUE,"Error")</f>
        <v>1</v>
      </c>
      <c r="R265" s="18" t="b">
        <f>IF(FIRE0104_working!S96=FIRE0104!R96,TRUE,"Error")</f>
        <v>1</v>
      </c>
      <c r="S265" s="18" t="b">
        <f>IF(FIRE0104_working!T96=FIRE0104!S96,TRUE,"Error")</f>
        <v>1</v>
      </c>
      <c r="T265" s="18" t="b">
        <f>IF(FIRE0104_working!U96=FIRE0104!T96,TRUE,"Error")</f>
        <v>1</v>
      </c>
      <c r="U265" s="18" t="b">
        <f>IF(FIRE0104_working!V96=FIRE0104!U96,TRUE,"Error")</f>
        <v>1</v>
      </c>
      <c r="V265" s="18" t="b">
        <f>IF(FIRE0104_working!W96=FIRE0104!V96,TRUE,"Error")</f>
        <v>1</v>
      </c>
      <c r="W265" s="18" t="b">
        <f>IF(FIRE0104_working!X96=FIRE0104!W96,TRUE,"Error")</f>
        <v>1</v>
      </c>
    </row>
    <row r="266" spans="1:23" x14ac:dyDescent="0.2">
      <c r="A266" s="18" t="s">
        <v>113</v>
      </c>
      <c r="B266" s="18" t="s">
        <v>64</v>
      </c>
      <c r="C266" s="18" t="s">
        <v>63</v>
      </c>
      <c r="D266" s="18" t="b">
        <f>IF(FIRE0104_working!E97=FIRE0104!D97,TRUE,"Error")</f>
        <v>1</v>
      </c>
      <c r="E266" s="18" t="b">
        <f>IF(FIRE0104_working!F97=FIRE0104!E97,TRUE,"Error")</f>
        <v>1</v>
      </c>
      <c r="F266" s="18" t="b">
        <f>IF(FIRE0104_working!G97=FIRE0104!F97,TRUE,"Error")</f>
        <v>1</v>
      </c>
      <c r="G266" s="18" t="b">
        <f>IF(FIRE0104_working!H97=FIRE0104!G97,TRUE,"Error")</f>
        <v>1</v>
      </c>
      <c r="H266" s="18" t="b">
        <f>IF(FIRE0104_working!I97=FIRE0104!H97,TRUE,"Error")</f>
        <v>1</v>
      </c>
      <c r="I266" s="18" t="b">
        <f>IF(FIRE0104_working!J97=FIRE0104!I97,TRUE,"Error")</f>
        <v>1</v>
      </c>
      <c r="J266" s="18" t="b">
        <f>IF(FIRE0104_working!K97=FIRE0104!J97,TRUE,"Error")</f>
        <v>1</v>
      </c>
      <c r="K266" s="18" t="b">
        <f>IF(FIRE0104_working!L97=FIRE0104!K97,TRUE,"Error")</f>
        <v>1</v>
      </c>
      <c r="L266" s="18" t="b">
        <f>IF(FIRE0104_working!M97=FIRE0104!L97,TRUE,"Error")</f>
        <v>1</v>
      </c>
      <c r="M266" s="18" t="b">
        <f>IF(FIRE0104_working!N97=FIRE0104!M97,TRUE,"Error")</f>
        <v>1</v>
      </c>
      <c r="N266" s="18" t="b">
        <f>IF(FIRE0104_working!O97=FIRE0104!N97,TRUE,"Error")</f>
        <v>1</v>
      </c>
      <c r="O266" s="18" t="b">
        <f>IF(FIRE0104_working!P97=FIRE0104!O97,TRUE,"Error")</f>
        <v>1</v>
      </c>
      <c r="P266" s="18" t="b">
        <f>IF(FIRE0104_working!Q97=FIRE0104!P97,TRUE,"Error")</f>
        <v>1</v>
      </c>
      <c r="Q266" s="18" t="b">
        <f>IF(FIRE0104_working!R97=FIRE0104!Q97,TRUE,"Error")</f>
        <v>1</v>
      </c>
      <c r="R266" s="18" t="b">
        <f>IF(FIRE0104_working!S97=FIRE0104!R97,TRUE,"Error")</f>
        <v>1</v>
      </c>
      <c r="S266" s="18" t="b">
        <f>IF(FIRE0104_working!T97=FIRE0104!S97,TRUE,"Error")</f>
        <v>1</v>
      </c>
      <c r="T266" s="18" t="b">
        <f>IF(FIRE0104_working!U97=FIRE0104!T97,TRUE,"Error")</f>
        <v>1</v>
      </c>
      <c r="U266" s="18" t="b">
        <f>IF(FIRE0104_working!V97=FIRE0104!U97,TRUE,"Error")</f>
        <v>1</v>
      </c>
      <c r="V266" s="18" t="b">
        <f>IF(FIRE0104_working!W97=FIRE0104!V97,TRUE,"Error")</f>
        <v>1</v>
      </c>
      <c r="W266" s="18" t="b">
        <f>IF(FIRE0104_working!X97=FIRE0104!W97,TRUE,"Error")</f>
        <v>1</v>
      </c>
    </row>
    <row r="267" spans="1:23" x14ac:dyDescent="0.2">
      <c r="A267" s="18" t="s">
        <v>113</v>
      </c>
      <c r="B267" s="18" t="s">
        <v>64</v>
      </c>
      <c r="C267" s="18" t="s">
        <v>117</v>
      </c>
      <c r="D267" s="18" t="b">
        <f>IF(FIRE0104_working!E98=FIRE0104!D98,TRUE,"Error")</f>
        <v>1</v>
      </c>
      <c r="E267" s="18" t="b">
        <f>IF(FIRE0104_working!F98=FIRE0104!E98,TRUE,"Error")</f>
        <v>1</v>
      </c>
      <c r="F267" s="18" t="b">
        <f>IF(FIRE0104_working!G98=FIRE0104!F98,TRUE,"Error")</f>
        <v>1</v>
      </c>
      <c r="G267" s="18" t="b">
        <f>IF(FIRE0104_working!H98=FIRE0104!G98,TRUE,"Error")</f>
        <v>1</v>
      </c>
      <c r="H267" s="18" t="b">
        <f>IF(FIRE0104_working!I98=FIRE0104!H98,TRUE,"Error")</f>
        <v>1</v>
      </c>
      <c r="I267" s="18" t="b">
        <f>IF(FIRE0104_working!J98=FIRE0104!I98,TRUE,"Error")</f>
        <v>1</v>
      </c>
      <c r="J267" s="18" t="b">
        <f>IF(FIRE0104_working!K98=FIRE0104!J98,TRUE,"Error")</f>
        <v>1</v>
      </c>
      <c r="K267" s="18" t="b">
        <f>IF(FIRE0104_working!L98=FIRE0104!K98,TRUE,"Error")</f>
        <v>1</v>
      </c>
      <c r="L267" s="18" t="b">
        <f>IF(FIRE0104_working!M98=FIRE0104!L98,TRUE,"Error")</f>
        <v>1</v>
      </c>
      <c r="M267" s="18" t="b">
        <f>IF(FIRE0104_working!N98=FIRE0104!M98,TRUE,"Error")</f>
        <v>1</v>
      </c>
      <c r="N267" s="18" t="b">
        <f>IF(FIRE0104_working!O98=FIRE0104!N98,TRUE,"Error")</f>
        <v>1</v>
      </c>
      <c r="O267" s="18" t="b">
        <f>IF(FIRE0104_working!P98=FIRE0104!O98,TRUE,"Error")</f>
        <v>1</v>
      </c>
      <c r="P267" s="18" t="b">
        <f>IF(FIRE0104_working!Q98=FIRE0104!P98,TRUE,"Error")</f>
        <v>1</v>
      </c>
      <c r="Q267" s="18" t="b">
        <f>IF(FIRE0104_working!R98=FIRE0104!Q98,TRUE,"Error")</f>
        <v>1</v>
      </c>
      <c r="R267" s="18" t="b">
        <f>IF(FIRE0104_working!S98=FIRE0104!R98,TRUE,"Error")</f>
        <v>1</v>
      </c>
      <c r="S267" s="18" t="b">
        <f>IF(FIRE0104_working!T98=FIRE0104!S98,TRUE,"Error")</f>
        <v>1</v>
      </c>
      <c r="T267" s="18" t="b">
        <f>IF(FIRE0104_working!U98=FIRE0104!T98,TRUE,"Error")</f>
        <v>1</v>
      </c>
      <c r="U267" s="18" t="b">
        <f>IF(FIRE0104_working!V98=FIRE0104!U98,TRUE,"Error")</f>
        <v>1</v>
      </c>
      <c r="V267" s="18" t="b">
        <f>IF(FIRE0104_working!W98=FIRE0104!V98,TRUE,"Error")</f>
        <v>1</v>
      </c>
      <c r="W267" s="18" t="b">
        <f>IF(FIRE0104_working!X98=FIRE0104!W98,TRUE,"Error")</f>
        <v>1</v>
      </c>
    </row>
    <row r="268" spans="1:23" x14ac:dyDescent="0.2">
      <c r="A268" s="18" t="s">
        <v>113</v>
      </c>
      <c r="B268" s="18" t="s">
        <v>64</v>
      </c>
      <c r="C268" s="18" t="s">
        <v>77</v>
      </c>
      <c r="D268" s="18" t="b">
        <f>IF(FIRE0104_working!E99=FIRE0104!D99,TRUE,"Error")</f>
        <v>1</v>
      </c>
      <c r="E268" s="18" t="b">
        <f>IF(FIRE0104_working!F99=FIRE0104!E99,TRUE,"Error")</f>
        <v>1</v>
      </c>
      <c r="F268" s="18" t="b">
        <f>IF(FIRE0104_working!G99=FIRE0104!F99,TRUE,"Error")</f>
        <v>1</v>
      </c>
      <c r="G268" s="18" t="b">
        <f>IF(FIRE0104_working!H99=FIRE0104!G99,TRUE,"Error")</f>
        <v>1</v>
      </c>
      <c r="H268" s="18" t="b">
        <f>IF(FIRE0104_working!I99=FIRE0104!H99,TRUE,"Error")</f>
        <v>1</v>
      </c>
      <c r="I268" s="18" t="b">
        <f>IF(FIRE0104_working!J99=FIRE0104!I99,TRUE,"Error")</f>
        <v>1</v>
      </c>
      <c r="J268" s="18" t="b">
        <f>IF(FIRE0104_working!K99=FIRE0104!J99,TRUE,"Error")</f>
        <v>1</v>
      </c>
      <c r="K268" s="18" t="b">
        <f>IF(FIRE0104_working!L99=FIRE0104!K99,TRUE,"Error")</f>
        <v>1</v>
      </c>
      <c r="L268" s="18" t="b">
        <f>IF(FIRE0104_working!M99=FIRE0104!L99,TRUE,"Error")</f>
        <v>1</v>
      </c>
      <c r="M268" s="18" t="b">
        <f>IF(FIRE0104_working!N99=FIRE0104!M99,TRUE,"Error")</f>
        <v>1</v>
      </c>
      <c r="N268" s="18" t="b">
        <f>IF(FIRE0104_working!O99=FIRE0104!N99,TRUE,"Error")</f>
        <v>1</v>
      </c>
      <c r="O268" s="18" t="b">
        <f>IF(FIRE0104_working!P99=FIRE0104!O99,TRUE,"Error")</f>
        <v>1</v>
      </c>
      <c r="P268" s="18" t="b">
        <f>IF(FIRE0104_working!Q99=FIRE0104!P99,TRUE,"Error")</f>
        <v>1</v>
      </c>
      <c r="Q268" s="18" t="b">
        <f>IF(FIRE0104_working!R99=FIRE0104!Q99,TRUE,"Error")</f>
        <v>1</v>
      </c>
      <c r="R268" s="18" t="b">
        <f>IF(FIRE0104_working!S99=FIRE0104!R99,TRUE,"Error")</f>
        <v>1</v>
      </c>
      <c r="S268" s="18" t="b">
        <f>IF(FIRE0104_working!T99=FIRE0104!S99,TRUE,"Error")</f>
        <v>1</v>
      </c>
      <c r="T268" s="18" t="b">
        <f>IF(FIRE0104_working!U99=FIRE0104!T99,TRUE,"Error")</f>
        <v>1</v>
      </c>
      <c r="U268" s="18" t="b">
        <f>IF(FIRE0104_working!V99=FIRE0104!U99,TRUE,"Error")</f>
        <v>1</v>
      </c>
      <c r="V268" s="18" t="b">
        <f>IF(FIRE0104_working!W99=FIRE0104!V99,TRUE,"Error")</f>
        <v>1</v>
      </c>
      <c r="W268" s="18" t="b">
        <f>IF(FIRE0104_working!X99=FIRE0104!W99,TRUE,"Error")</f>
        <v>1</v>
      </c>
    </row>
    <row r="269" spans="1:23" x14ac:dyDescent="0.2">
      <c r="A269" s="18" t="s">
        <v>113</v>
      </c>
      <c r="B269" s="18" t="s">
        <v>64</v>
      </c>
      <c r="C269" s="18" t="s">
        <v>81</v>
      </c>
      <c r="D269" s="18" t="b">
        <f>IF(FIRE0104_working!E100=FIRE0104!D100,TRUE,"Error")</f>
        <v>1</v>
      </c>
      <c r="E269" s="18" t="b">
        <f>IF(FIRE0104_working!F100=FIRE0104!E100,TRUE,"Error")</f>
        <v>1</v>
      </c>
      <c r="F269" s="18" t="b">
        <f>IF(FIRE0104_working!G100=FIRE0104!F100,TRUE,"Error")</f>
        <v>1</v>
      </c>
      <c r="G269" s="18" t="b">
        <f>IF(FIRE0104_working!H100=FIRE0104!G100,TRUE,"Error")</f>
        <v>1</v>
      </c>
      <c r="H269" s="18" t="b">
        <f>IF(FIRE0104_working!I100=FIRE0104!H100,TRUE,"Error")</f>
        <v>1</v>
      </c>
      <c r="I269" s="18" t="b">
        <f>IF(FIRE0104_working!J100=FIRE0104!I100,TRUE,"Error")</f>
        <v>1</v>
      </c>
      <c r="J269" s="18" t="b">
        <f>IF(FIRE0104_working!K100=FIRE0104!J100,TRUE,"Error")</f>
        <v>1</v>
      </c>
      <c r="K269" s="18" t="b">
        <f>IF(FIRE0104_working!L100=FIRE0104!K100,TRUE,"Error")</f>
        <v>1</v>
      </c>
      <c r="L269" s="18" t="b">
        <f>IF(FIRE0104_working!M100=FIRE0104!L100,TRUE,"Error")</f>
        <v>1</v>
      </c>
      <c r="M269" s="18" t="b">
        <f>IF(FIRE0104_working!N100=FIRE0104!M100,TRUE,"Error")</f>
        <v>1</v>
      </c>
      <c r="N269" s="18" t="b">
        <f>IF(FIRE0104_working!O100=FIRE0104!N100,TRUE,"Error")</f>
        <v>1</v>
      </c>
      <c r="O269" s="18" t="b">
        <f>IF(FIRE0104_working!P100=FIRE0104!O100,TRUE,"Error")</f>
        <v>1</v>
      </c>
      <c r="P269" s="18" t="b">
        <f>IF(FIRE0104_working!Q100=FIRE0104!P100,TRUE,"Error")</f>
        <v>1</v>
      </c>
      <c r="Q269" s="18" t="b">
        <f>IF(FIRE0104_working!R100=FIRE0104!Q100,TRUE,"Error")</f>
        <v>1</v>
      </c>
      <c r="R269" s="18" t="b">
        <f>IF(FIRE0104_working!S100=FIRE0104!R100,TRUE,"Error")</f>
        <v>1</v>
      </c>
      <c r="S269" s="18" t="b">
        <f>IF(FIRE0104_working!T100=FIRE0104!S100,TRUE,"Error")</f>
        <v>1</v>
      </c>
      <c r="T269" s="18" t="b">
        <f>IF(FIRE0104_working!U100=FIRE0104!T100,TRUE,"Error")</f>
        <v>1</v>
      </c>
      <c r="U269" s="18" t="b">
        <f>IF(FIRE0104_working!V100=FIRE0104!U100,TRUE,"Error")</f>
        <v>1</v>
      </c>
      <c r="V269" s="18" t="b">
        <f>IF(FIRE0104_working!W100=FIRE0104!V100,TRUE,"Error")</f>
        <v>1</v>
      </c>
      <c r="W269" s="18" t="b">
        <f>IF(FIRE0104_working!X100=FIRE0104!W100,TRUE,"Error")</f>
        <v>1</v>
      </c>
    </row>
    <row r="270" spans="1:23" x14ac:dyDescent="0.2">
      <c r="A270" s="18" t="s">
        <v>113</v>
      </c>
      <c r="B270" s="18" t="s">
        <v>64</v>
      </c>
      <c r="C270" s="18" t="s">
        <v>64</v>
      </c>
      <c r="D270" s="18" t="b">
        <f>IF(FIRE0104_working!E101=FIRE0104!D101,TRUE,"Error")</f>
        <v>1</v>
      </c>
      <c r="E270" s="18" t="b">
        <f>IF(FIRE0104_working!F101=FIRE0104!E101,TRUE,"Error")</f>
        <v>1</v>
      </c>
      <c r="F270" s="18" t="b">
        <f>IF(FIRE0104_working!G101=FIRE0104!F101,TRUE,"Error")</f>
        <v>1</v>
      </c>
      <c r="G270" s="18" t="b">
        <f>IF(FIRE0104_working!H101=FIRE0104!G101,TRUE,"Error")</f>
        <v>1</v>
      </c>
      <c r="H270" s="18" t="b">
        <f>IF(FIRE0104_working!I101=FIRE0104!H101,TRUE,"Error")</f>
        <v>1</v>
      </c>
      <c r="I270" s="18" t="b">
        <f>IF(FIRE0104_working!J101=FIRE0104!I101,TRUE,"Error")</f>
        <v>1</v>
      </c>
      <c r="J270" s="18" t="b">
        <f>IF(FIRE0104_working!K101=FIRE0104!J101,TRUE,"Error")</f>
        <v>1</v>
      </c>
      <c r="K270" s="18" t="b">
        <f>IF(FIRE0104_working!L101=FIRE0104!K101,TRUE,"Error")</f>
        <v>1</v>
      </c>
      <c r="L270" s="18" t="b">
        <f>IF(FIRE0104_working!M101=FIRE0104!L101,TRUE,"Error")</f>
        <v>1</v>
      </c>
      <c r="M270" s="18" t="b">
        <f>IF(FIRE0104_working!N101=FIRE0104!M101,TRUE,"Error")</f>
        <v>1</v>
      </c>
      <c r="N270" s="18" t="b">
        <f>IF(FIRE0104_working!O101=FIRE0104!N101,TRUE,"Error")</f>
        <v>1</v>
      </c>
      <c r="O270" s="18" t="b">
        <f>IF(FIRE0104_working!P101=FIRE0104!O101,TRUE,"Error")</f>
        <v>1</v>
      </c>
      <c r="P270" s="18" t="b">
        <f>IF(FIRE0104_working!Q101=FIRE0104!P101,TRUE,"Error")</f>
        <v>1</v>
      </c>
      <c r="Q270" s="18" t="b">
        <f>IF(FIRE0104_working!R101=FIRE0104!Q101,TRUE,"Error")</f>
        <v>1</v>
      </c>
      <c r="R270" s="18" t="b">
        <f>IF(FIRE0104_working!S101=FIRE0104!R101,TRUE,"Error")</f>
        <v>1</v>
      </c>
      <c r="S270" s="18" t="b">
        <f>IF(FIRE0104_working!T101=FIRE0104!S101,TRUE,"Error")</f>
        <v>1</v>
      </c>
      <c r="T270" s="18" t="b">
        <f>IF(FIRE0104_working!U101=FIRE0104!T101,TRUE,"Error")</f>
        <v>1</v>
      </c>
      <c r="U270" s="18" t="b">
        <f>IF(FIRE0104_working!V101=FIRE0104!U101,TRUE,"Error")</f>
        <v>1</v>
      </c>
      <c r="V270" s="18" t="b">
        <f>IF(FIRE0104_working!W101=FIRE0104!V101,TRUE,"Error")</f>
        <v>1</v>
      </c>
      <c r="W270" s="18" t="b">
        <f>IF(FIRE0104_working!X101=FIRE0104!W101,TRUE,"Error")</f>
        <v>1</v>
      </c>
    </row>
    <row r="271" spans="1:23" x14ac:dyDescent="0.2">
      <c r="A271" s="18" t="s">
        <v>113</v>
      </c>
      <c r="B271" s="18" t="s">
        <v>64</v>
      </c>
    </row>
    <row r="355" spans="1:20" x14ac:dyDescent="0.2">
      <c r="D355" s="18" t="s">
        <v>100</v>
      </c>
      <c r="E355" s="18" t="s">
        <v>100</v>
      </c>
      <c r="F355" s="18" t="s">
        <v>100</v>
      </c>
      <c r="G355" s="18" t="s">
        <v>100</v>
      </c>
      <c r="H355" s="18" t="s">
        <v>100</v>
      </c>
      <c r="I355" s="18" t="s">
        <v>100</v>
      </c>
      <c r="J355" s="18" t="s">
        <v>100</v>
      </c>
      <c r="K355" s="18" t="s">
        <v>100</v>
      </c>
      <c r="L355" s="18" t="s">
        <v>100</v>
      </c>
      <c r="M355" s="18" t="s">
        <v>100</v>
      </c>
      <c r="N355" s="18" t="s">
        <v>100</v>
      </c>
      <c r="O355" s="18" t="s">
        <v>100</v>
      </c>
      <c r="P355" s="18" t="s">
        <v>100</v>
      </c>
      <c r="Q355" s="18" t="s">
        <v>100</v>
      </c>
      <c r="R355" s="18" t="s">
        <v>100</v>
      </c>
      <c r="S355" s="18" t="s">
        <v>100</v>
      </c>
      <c r="T355" s="18" t="s">
        <v>100</v>
      </c>
    </row>
    <row r="356" spans="1:20" x14ac:dyDescent="0.2">
      <c r="A356" s="18" t="s">
        <v>113</v>
      </c>
      <c r="B356" s="18" t="s">
        <v>101</v>
      </c>
    </row>
  </sheetData>
  <mergeCells count="1">
    <mergeCell ref="A3:XFD3"/>
  </mergeCells>
  <conditionalFormatting sqref="A171:B171">
    <cfRule type="containsText" dxfId="81" priority="6" operator="containsText" text="true">
      <formula>NOT(ISERROR(SEARCH("true",A171)))</formula>
    </cfRule>
    <cfRule type="containsText" dxfId="80" priority="7" operator="containsText" text="error">
      <formula>NOT(ISERROR(SEARCH("error",A171)))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 A1:XFD6 S8:X87 AP8:XFD87 A8:A88 S88:XFD88 A89:XFD170">
    <cfRule type="containsText" dxfId="79" priority="20" operator="containsText" text="true">
      <formula>NOT(ISERROR(SEARCH("true",A1)))</formula>
    </cfRule>
  </conditionalFormatting>
  <conditionalFormatting sqref="A7:X7 Z7:XFD7 C171:XFD173 A171:B174 C174:AA174 AV174:XFD1048576 Y175:AU181 A175:X1048576 Y182:AA208 AB183:AU184 AB186:AU192 AB194:AU200 AB202:AU217 Y210:AA210 Y212:AA212 Y214:AA214 Y216:AA216 Y218:AU224 AB224:AU225 Y226:AU240 AB240:AU241 AA241:AU241 Y242:AU246 AB246:AU247 Y248:AU258 AB258:AU259 Y260:AU1048576">
    <cfRule type="containsText" dxfId="78" priority="19" operator="containsText" text="Error">
      <formula>NOT(ISERROR(SEARCH("Error",A7)))</formula>
    </cfRule>
  </conditionalFormatting>
  <conditionalFormatting sqref="A4:AH4 AZ4:XFD4">
    <cfRule type="containsText" dxfId="77" priority="26" operator="containsText" text="true">
      <formula>NOT(ISERROR(SEARCH("true",A4)))</formula>
    </cfRule>
    <cfRule type="containsText" dxfId="76" priority="27" operator="containsText" text="error">
      <formula>NOT(ISERROR(SEARCH("error",A4)))</formula>
    </cfRule>
  </conditionalFormatting>
  <conditionalFormatting sqref="A1:XFD7 A171:B1048576 C171:XFD174 S8:X87 AB8:XFD87 A8:A88 S88:XFD88 A89:XFD170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75" priority="13" operator="containsText" text="true">
      <formula>NOT(ISERROR(SEARCH("true",A1)))</formula>
    </cfRule>
  </conditionalFormatting>
  <conditionalFormatting sqref="A1:XFD7 S8:X87 AB8:XFD87 A8:A88 S88:XFD88 A89:XFD170 C171:XFD174 A171:B1048576 Y175:AU181 C175:X1048576 AV175:XFD1048576 Y182:AA208 AB183:AU184 AB186:AU192 AB194:AU200 AB202:AU217 Y210:AA210 Y212:AA212 Y214:AA214 Y216:AA216 Y218:AU224 AB224:AU225 Y226:AU240 AB240:AU241 AA241:AU241 Y242:AU246 AB246:AU247 Y248:AU258 AB258:AU259 Y260:AU1048576">
    <cfRule type="containsText" dxfId="74" priority="14" operator="containsText" text="Error">
      <formula>NOT(ISERROR(SEARCH("Error",A1)))</formula>
    </cfRule>
  </conditionalFormatting>
  <conditionalFormatting sqref="A1:XFD7 S8:X87 AB8:XFD87 A8:A88 S88:XFD88 A89:XFD1048576">
    <cfRule type="containsText" dxfId="73" priority="18" operator="containsText" text="Error">
      <formula>NOT(ISERROR(SEARCH("Error",A1)))</formula>
    </cfRule>
  </conditionalFormatting>
  <conditionalFormatting sqref="A89:XFD1048576 A1:XFD7 S8:X87 AB8:XFD87 A8:A88 S88:XFD88">
    <cfRule type="containsText" dxfId="72" priority="17" operator="containsText" text="True">
      <formula>NOT(ISERROR(SEARCH("True",A1)))</formula>
    </cfRule>
  </conditionalFormatting>
  <conditionalFormatting sqref="B1">
    <cfRule type="containsText" dxfId="71" priority="23" operator="containsText" text="PASS">
      <formula>NOT(ISERROR(SEARCH("PASS",B1)))</formula>
    </cfRule>
    <cfRule type="cellIs" dxfId="70" priority="24" operator="greaterThan">
      <formula>0</formula>
    </cfRule>
  </conditionalFormatting>
  <conditionalFormatting sqref="B4">
    <cfRule type="cellIs" dxfId="69" priority="25" operator="equal">
      <formula>0</formula>
    </cfRule>
    <cfRule type="cellIs" dxfId="68" priority="28" operator="greaterThan">
      <formula>0</formula>
    </cfRule>
  </conditionalFormatting>
  <conditionalFormatting sqref="B171">
    <cfRule type="cellIs" dxfId="67" priority="5" operator="equal">
      <formula>0</formula>
    </cfRule>
    <cfRule type="cellIs" dxfId="66" priority="8" operator="greaterThan">
      <formula>0</formula>
    </cfRule>
  </conditionalFormatting>
  <conditionalFormatting sqref="U252:V254 Y90:AR168">
    <cfRule type="containsText" dxfId="65" priority="21" operator="containsText" text="true">
      <formula>NOT(ISERROR(SEARCH("true",U90)))</formula>
    </cfRule>
  </conditionalFormatting>
  <conditionalFormatting sqref="Y4">
    <cfRule type="cellIs" dxfId="64" priority="9" operator="equal">
      <formula>0</formula>
    </cfRule>
    <cfRule type="cellIs" dxfId="63" priority="10" operator="greaterThan">
      <formula>0</formula>
    </cfRule>
  </conditionalFormatting>
  <conditionalFormatting sqref="Y171:Z171">
    <cfRule type="containsText" dxfId="62" priority="2" operator="containsText" text="true">
      <formula>NOT(ISERROR(SEARCH("true",Y171)))</formula>
    </cfRule>
    <cfRule type="containsText" dxfId="61" priority="3" operator="containsText" text="error">
      <formula>NOT(ISERROR(SEARCH("error",Y171)))</formula>
    </cfRule>
  </conditionalFormatting>
  <conditionalFormatting sqref="Y90:AR168 U252:V254">
    <cfRule type="containsText" dxfId="60" priority="22" operator="containsText" text="error">
      <formula>NOT(ISERROR(SEARCH("error",U90)))</formula>
    </cfRule>
  </conditionalFormatting>
  <conditionalFormatting sqref="Z171">
    <cfRule type="cellIs" dxfId="59" priority="1" operator="equal">
      <formula>0</formula>
    </cfRule>
    <cfRule type="cellIs" dxfId="58" priority="4" operator="greaterThan">
      <formula>0</formula>
    </cfRule>
  </conditionalFormatting>
  <conditionalFormatting sqref="AS246:AT248">
    <cfRule type="containsText" dxfId="57" priority="15" operator="containsText" text="true">
      <formula>NOT(ISERROR(SEARCH("true",AS246)))</formula>
    </cfRule>
    <cfRule type="containsText" dxfId="56" priority="16" operator="containsText" text="error">
      <formula>NOT(ISERROR(SEARCH("error",AS246)))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84406514-A244-4B9E-B6E3-5667F1ACD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1ED5D5-A83A-40FB-9B23-0923B473C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8D05D4-F618-44E0-AF9B-416816C0D392}">
  <ds:schemaRefs>
    <ds:schemaRef ds:uri="60b4899e-55b4-4231-8241-12d69350e13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7123c6c-b1ca-4f35-bd74-c830a9e7ea33"/>
    <ds:schemaRef ds:uri="http://schemas.openxmlformats.org/package/2006/metadata/core-properties"/>
    <ds:schemaRef ds:uri="http://schemas.microsoft.com/office/2006/metadata/properties"/>
    <ds:schemaRef ds:uri="2611856c-b04d-4a05-858c-1345b3915c9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Old Data</vt:lpstr>
      <vt:lpstr>Data</vt:lpstr>
      <vt:lpstr>FIRE0104_working</vt:lpstr>
      <vt:lpstr>FIRE0104</vt:lpstr>
      <vt:lpstr>QA checks</vt:lpstr>
      <vt:lpstr>Contents!Print_Area</vt:lpstr>
      <vt:lpstr>FIRE0104!Print_Area</vt:lpstr>
      <vt:lpstr>FIRE0104!Print_Titles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2025-03-06T13:47:06Z</dcterms:created>
  <dcterms:modified xsi:type="dcterms:W3CDTF">2026-04-21T15:00:25Z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