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defaultThemeVersion="166925"/>
  <xr:revisionPtr revIDLastSave="0" documentId="8_{E98E6865-EB8E-4EE8-AE6C-2C5F58EFED85}" xr6:coauthVersionLast="47" xr6:coauthVersionMax="47" xr10:uidLastSave="{00000000-0000-0000-0000-000000000000}"/>
  <workbookProtection workbookAlgorithmName="SHA-512" workbookHashValue="LRLQubhKeXjlIQUKFQ1v9W0C/iyORUJahBhf129KYBixwK95ZNnZI3Qifue16ZRNyUc8zVHs64r+ednq8wI8Mg==" workbookSaltValue="yJITY+xFoqrGJfVB8y8Jow==" workbookSpinCount="100000" lockStructure="1"/>
  <bookViews>
    <workbookView xWindow="-110" yWindow="-110" windowWidth="22780" windowHeight="14540" xr2:uid="{D791D519-5150-42F1-86F7-2E74FEDC8220}"/>
  </bookViews>
  <sheets>
    <sheet name="Cover_sheet" sheetId="5" r:id="rId1"/>
    <sheet name="config" sheetId="12" state="hidden" r:id="rId2"/>
    <sheet name="Contents" sheetId="6" r:id="rId3"/>
    <sheet name="0910" sheetId="7" state="hidden" r:id="rId4"/>
    <sheet name="Data - fires" sheetId="1" r:id="rId5"/>
    <sheet name="Data - fatalities" sheetId="2" r:id="rId6"/>
    <sheet name="Data - casualties" sheetId="3" r:id="rId7"/>
    <sheet name="FIRE0303_working" sheetId="9" state="hidden" r:id="rId8"/>
    <sheet name="FIRE0303" sheetId="8" r:id="rId9"/>
    <sheet name="QA checks" sheetId="11" state="hidden" r:id="rId10"/>
  </sheets>
  <calcPr calcId="191029"/>
  <pivotCaches>
    <pivotCache cacheId="0" r:id="rId11"/>
    <pivotCache cacheId="1" r:id="rId12"/>
    <pivotCache cacheId="2"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6" l="1"/>
  <c r="D8" i="6"/>
  <c r="D7" i="6"/>
  <c r="D6" i="6"/>
  <c r="A10" i="5"/>
  <c r="A9" i="5"/>
  <c r="A8" i="5"/>
  <c r="A5" i="5"/>
  <c r="L35" i="9" l="1" a="1"/>
  <c r="L35" i="9" s="1"/>
  <c r="K35" i="9" a="1"/>
  <c r="K35" i="9" s="1"/>
  <c r="H35" i="9" a="1"/>
  <c r="H35" i="9" s="1"/>
  <c r="G35" i="9" a="1"/>
  <c r="G35" i="9" s="1"/>
  <c r="D35" i="9" a="1"/>
  <c r="D35" i="9" s="1"/>
  <c r="C35" i="9" a="1"/>
  <c r="C35" i="9" s="1"/>
  <c r="A2" i="6"/>
  <c r="A3" i="5"/>
  <c r="F43" i="11" a="1"/>
  <c r="F28" i="11" a="1"/>
  <c r="F28" i="11" s="1"/>
  <c r="F7" i="11" a="1"/>
  <c r="F7" i="11" s="1"/>
  <c r="L32" i="9" a="1"/>
  <c r="L32" i="9" s="1"/>
  <c r="L33" i="9" a="1"/>
  <c r="L33" i="9" s="1"/>
  <c r="L34" i="9" a="1"/>
  <c r="L34" i="9" s="1"/>
  <c r="L31" i="9" a="1"/>
  <c r="L31" i="9" s="1"/>
  <c r="K32" i="9" a="1"/>
  <c r="K32" i="9" s="1"/>
  <c r="K33" i="9" a="1"/>
  <c r="K33" i="9" s="1"/>
  <c r="K34" i="9" a="1"/>
  <c r="K34" i="9" s="1"/>
  <c r="K31" i="9" a="1"/>
  <c r="K31" i="9" s="1"/>
  <c r="H32" i="9" a="1"/>
  <c r="H32" i="9" s="1"/>
  <c r="H33" i="9" a="1"/>
  <c r="H33" i="9" s="1"/>
  <c r="H34" i="9" a="1"/>
  <c r="H34" i="9" s="1"/>
  <c r="G32" i="9" a="1"/>
  <c r="G32" i="9" s="1"/>
  <c r="G33" i="9" a="1"/>
  <c r="G33" i="9" s="1"/>
  <c r="G34" i="9" a="1"/>
  <c r="G34" i="9" s="1"/>
  <c r="H31" i="9" a="1"/>
  <c r="H31" i="9" s="1"/>
  <c r="G31" i="9" a="1"/>
  <c r="G31" i="9" s="1"/>
  <c r="D31" i="9" a="1"/>
  <c r="D31" i="9" s="1"/>
  <c r="D32" i="9" a="1"/>
  <c r="D32" i="9" s="1"/>
  <c r="D33" i="9" a="1"/>
  <c r="D33" i="9" s="1"/>
  <c r="D34" i="9" a="1"/>
  <c r="D34" i="9" s="1"/>
  <c r="C32" i="9" a="1"/>
  <c r="C32" i="9" s="1"/>
  <c r="C33" i="9" a="1"/>
  <c r="C33" i="9" s="1"/>
  <c r="C34" i="9" a="1"/>
  <c r="C34" i="9" s="1"/>
  <c r="C31" i="9" a="1"/>
  <c r="C31" i="9" s="1"/>
  <c r="C30" i="9"/>
  <c r="D30" i="9"/>
  <c r="F30" i="9"/>
  <c r="G30" i="9"/>
  <c r="H30" i="9"/>
  <c r="J30" i="9"/>
  <c r="K30" i="9"/>
  <c r="L30" i="9"/>
  <c r="B30" i="9"/>
  <c r="G29" i="9"/>
  <c r="K29" i="9"/>
  <c r="C29" i="9"/>
  <c r="A4" i="9"/>
  <c r="D25" i="9" s="1" a="1"/>
  <c r="D25" i="9" s="1"/>
  <c r="F35" i="9" l="1"/>
  <c r="B35" i="9"/>
  <c r="J35" i="9"/>
  <c r="F43" i="11"/>
  <c r="G13" i="9" a="1"/>
  <c r="G13" i="9" s="1"/>
  <c r="B11" i="9" a="1"/>
  <c r="B11" i="9" s="1"/>
  <c r="B11" i="8" s="1"/>
  <c r="L11" i="11" s="1"/>
  <c r="H14" i="9" a="1"/>
  <c r="H14" i="9" s="1"/>
  <c r="H14" i="8" s="1"/>
  <c r="C13" i="9" a="1"/>
  <c r="C13" i="9" s="1"/>
  <c r="C13" i="8" s="1"/>
  <c r="M13" i="11" s="1"/>
  <c r="J14" i="9" a="1"/>
  <c r="J14" i="9" s="1"/>
  <c r="J14" i="8" s="1"/>
  <c r="L50" i="11" s="1"/>
  <c r="D13" i="9" a="1"/>
  <c r="D13" i="9" s="1"/>
  <c r="D13" i="8" s="1"/>
  <c r="N13" i="11" s="1"/>
  <c r="H10" i="9" a="1"/>
  <c r="H10" i="9" s="1"/>
  <c r="H10" i="8" s="1"/>
  <c r="N31" i="11" s="1"/>
  <c r="J15" i="9" a="1"/>
  <c r="J15" i="9" s="1"/>
  <c r="J15" i="8" s="1"/>
  <c r="L51" i="11" s="1"/>
  <c r="B16" i="9" a="1"/>
  <c r="B16" i="9" s="1"/>
  <c r="J10" i="9" a="1"/>
  <c r="J10" i="9" s="1"/>
  <c r="K15" i="9" a="1"/>
  <c r="K15" i="9" s="1"/>
  <c r="K15" i="8" s="1"/>
  <c r="C16" i="9" a="1"/>
  <c r="C16" i="9" s="1"/>
  <c r="C16" i="8" s="1"/>
  <c r="K11" i="9" a="1"/>
  <c r="K11" i="9" s="1"/>
  <c r="K11" i="8" s="1"/>
  <c r="K16" i="9" a="1"/>
  <c r="K16" i="9" s="1"/>
  <c r="K16" i="8" s="1"/>
  <c r="D19" i="9" a="1"/>
  <c r="D19" i="9" s="1"/>
  <c r="D19" i="8" s="1"/>
  <c r="L11" i="9" a="1"/>
  <c r="L11" i="9" s="1"/>
  <c r="L11" i="8" s="1"/>
  <c r="N47" i="11" s="1"/>
  <c r="L16" i="9" a="1"/>
  <c r="L16" i="9" s="1"/>
  <c r="L16" i="8" s="1"/>
  <c r="C22" i="9" a="1"/>
  <c r="C22" i="9" s="1"/>
  <c r="C22" i="8" s="1"/>
  <c r="F13" i="9" a="1"/>
  <c r="F13" i="9" s="1"/>
  <c r="F13" i="8" s="1"/>
  <c r="L34" i="11" s="1"/>
  <c r="D10" i="9" a="1"/>
  <c r="D10" i="9" s="1"/>
  <c r="D10" i="8" s="1"/>
  <c r="D22" i="9" a="1"/>
  <c r="D22" i="9" s="1"/>
  <c r="K10" i="9" a="1"/>
  <c r="K10" i="9" s="1"/>
  <c r="F12" i="9" a="1"/>
  <c r="F12" i="9" s="1"/>
  <c r="H13" i="9" a="1"/>
  <c r="H13" i="9" s="1"/>
  <c r="H13" i="8" s="1"/>
  <c r="K14" i="9" a="1"/>
  <c r="K14" i="9" s="1"/>
  <c r="K14" i="8" s="1"/>
  <c r="L15" i="9" a="1"/>
  <c r="L15" i="9" s="1"/>
  <c r="L15" i="8" s="1"/>
  <c r="J24" i="9" a="1"/>
  <c r="J24" i="9" s="1"/>
  <c r="C11" i="9" a="1"/>
  <c r="C11" i="9" s="1"/>
  <c r="C11" i="8" s="1"/>
  <c r="M11" i="11" s="1"/>
  <c r="B14" i="9" a="1"/>
  <c r="B14" i="9" s="1"/>
  <c r="B14" i="8" s="1"/>
  <c r="L14" i="11" s="1"/>
  <c r="D16" i="9" a="1"/>
  <c r="D16" i="9" s="1"/>
  <c r="D16" i="8" s="1"/>
  <c r="N16" i="11" s="1"/>
  <c r="C20" i="9" a="1"/>
  <c r="C20" i="9" s="1"/>
  <c r="C20" i="8" s="1"/>
  <c r="B24" i="9" a="1"/>
  <c r="B24" i="9" s="1"/>
  <c r="L10" i="9" a="1"/>
  <c r="L10" i="9" s="1"/>
  <c r="L10" i="8" s="1"/>
  <c r="G12" i="9" a="1"/>
  <c r="G12" i="9" s="1"/>
  <c r="J13" i="9" a="1"/>
  <c r="J13" i="9" s="1"/>
  <c r="L14" i="9" a="1"/>
  <c r="L14" i="9" s="1"/>
  <c r="L14" i="8" s="1"/>
  <c r="N50" i="11" s="1"/>
  <c r="F16" i="9" a="1"/>
  <c r="F16" i="9" s="1"/>
  <c r="F16" i="8" s="1"/>
  <c r="L37" i="11" s="1"/>
  <c r="K24" i="9" a="1"/>
  <c r="K24" i="9" s="1"/>
  <c r="D11" i="9" a="1"/>
  <c r="D11" i="9" s="1"/>
  <c r="D11" i="8" s="1"/>
  <c r="C14" i="9" a="1"/>
  <c r="C14" i="9" s="1"/>
  <c r="C14" i="8" s="1"/>
  <c r="B18" i="9" a="1"/>
  <c r="B18" i="9" s="1"/>
  <c r="B18" i="8" s="1"/>
  <c r="L18" i="11" s="1"/>
  <c r="D20" i="9" a="1"/>
  <c r="D20" i="9" s="1"/>
  <c r="D20" i="8" s="1"/>
  <c r="N20" i="11" s="1"/>
  <c r="C24" i="9" a="1"/>
  <c r="C24" i="9" s="1"/>
  <c r="B20" i="9" a="1"/>
  <c r="B20" i="9" s="1"/>
  <c r="B20" i="8" s="1"/>
  <c r="L20" i="11" s="1"/>
  <c r="F11" i="9" a="1"/>
  <c r="F11" i="9" s="1"/>
  <c r="F11" i="8" s="1"/>
  <c r="L32" i="11" s="1"/>
  <c r="H12" i="9" a="1"/>
  <c r="H12" i="9" s="1"/>
  <c r="H12" i="8" s="1"/>
  <c r="K13" i="9" a="1"/>
  <c r="K13" i="9" s="1"/>
  <c r="F15" i="9" a="1"/>
  <c r="F15" i="9" s="1"/>
  <c r="G16" i="9" a="1"/>
  <c r="G16" i="9" s="1"/>
  <c r="G16" i="8" s="1"/>
  <c r="M37" i="11" s="1"/>
  <c r="B12" i="9" a="1"/>
  <c r="B12" i="9" s="1"/>
  <c r="B12" i="8" s="1"/>
  <c r="L12" i="11" s="1"/>
  <c r="D14" i="9" a="1"/>
  <c r="D14" i="9" s="1"/>
  <c r="D14" i="8" s="1"/>
  <c r="C18" i="9" a="1"/>
  <c r="C18" i="9" s="1"/>
  <c r="C18" i="8" s="1"/>
  <c r="M18" i="11" s="1"/>
  <c r="B21" i="9" a="1"/>
  <c r="B21" i="9" s="1"/>
  <c r="B21" i="8" s="1"/>
  <c r="L21" i="11" s="1"/>
  <c r="D24" i="9" a="1"/>
  <c r="D24" i="9" s="1"/>
  <c r="G11" i="9" a="1"/>
  <c r="G11" i="9" s="1"/>
  <c r="G11" i="8" s="1"/>
  <c r="M32" i="11" s="1"/>
  <c r="J12" i="9" a="1"/>
  <c r="J12" i="9" s="1"/>
  <c r="J12" i="8" s="1"/>
  <c r="L48" i="11" s="1"/>
  <c r="L13" i="9" a="1"/>
  <c r="L13" i="9" s="1"/>
  <c r="L13" i="8" s="1"/>
  <c r="G15" i="9" a="1"/>
  <c r="G15" i="9" s="1"/>
  <c r="G15" i="8" s="1"/>
  <c r="L24" i="9" a="1"/>
  <c r="L24" i="9" s="1"/>
  <c r="C12" i="9" a="1"/>
  <c r="C12" i="9" s="1"/>
  <c r="C12" i="8" s="1"/>
  <c r="M12" i="11" s="1"/>
  <c r="B15" i="9" a="1"/>
  <c r="B15" i="9" s="1"/>
  <c r="B15" i="8" s="1"/>
  <c r="L15" i="11" s="1"/>
  <c r="D18" i="9" a="1"/>
  <c r="D18" i="9" s="1"/>
  <c r="D18" i="8" s="1"/>
  <c r="C21" i="9" a="1"/>
  <c r="C21" i="9" s="1"/>
  <c r="C21" i="8" s="1"/>
  <c r="M21" i="11" s="1"/>
  <c r="B25" i="9" a="1"/>
  <c r="B25" i="9" s="1"/>
  <c r="F10" i="9" a="1"/>
  <c r="F10" i="9" s="1"/>
  <c r="F10" i="8" s="1"/>
  <c r="L31" i="11" s="1"/>
  <c r="H11" i="9" a="1"/>
  <c r="H11" i="9" s="1"/>
  <c r="H11" i="8" s="1"/>
  <c r="K12" i="9" a="1"/>
  <c r="K12" i="9" s="1"/>
  <c r="K12" i="8" s="1"/>
  <c r="F14" i="9" a="1"/>
  <c r="F14" i="9" s="1"/>
  <c r="F14" i="8" s="1"/>
  <c r="L35" i="11" s="1"/>
  <c r="H15" i="9" a="1"/>
  <c r="H15" i="9" s="1"/>
  <c r="H15" i="8" s="1"/>
  <c r="N36" i="11" s="1"/>
  <c r="H16" i="9" a="1"/>
  <c r="H16" i="9" s="1"/>
  <c r="H16" i="8" s="1"/>
  <c r="N37" i="11" s="1"/>
  <c r="B10" i="9" a="1"/>
  <c r="B10" i="9" s="1"/>
  <c r="B10" i="8" s="1"/>
  <c r="L10" i="11" s="1"/>
  <c r="D12" i="9" a="1"/>
  <c r="D12" i="9" s="1"/>
  <c r="D12" i="8" s="1"/>
  <c r="C15" i="9" a="1"/>
  <c r="C15" i="9" s="1"/>
  <c r="C15" i="8" s="1"/>
  <c r="M15" i="11" s="1"/>
  <c r="B19" i="9" a="1"/>
  <c r="B19" i="9" s="1"/>
  <c r="B19" i="8" s="1"/>
  <c r="L19" i="11" s="1"/>
  <c r="D21" i="9" a="1"/>
  <c r="D21" i="9" s="1"/>
  <c r="D21" i="8" s="1"/>
  <c r="C25" i="9" a="1"/>
  <c r="C25" i="9" s="1"/>
  <c r="G10" i="9" a="1"/>
  <c r="G10" i="9" s="1"/>
  <c r="G10" i="8" s="1"/>
  <c r="M31" i="11" s="1"/>
  <c r="J11" i="9" a="1"/>
  <c r="J11" i="9" s="1"/>
  <c r="J11" i="8" s="1"/>
  <c r="L47" i="11" s="1"/>
  <c r="L12" i="9" a="1"/>
  <c r="L12" i="9" s="1"/>
  <c r="L12" i="8" s="1"/>
  <c r="N48" i="11" s="1"/>
  <c r="G14" i="9" a="1"/>
  <c r="G14" i="9" s="1"/>
  <c r="G14" i="8" s="1"/>
  <c r="M35" i="11" s="1"/>
  <c r="J16" i="9" a="1"/>
  <c r="J16" i="9" s="1"/>
  <c r="J16" i="8" s="1"/>
  <c r="C10" i="9" a="1"/>
  <c r="C10" i="9" s="1"/>
  <c r="C10" i="8" s="1"/>
  <c r="M10" i="11" s="1"/>
  <c r="B13" i="9" a="1"/>
  <c r="B13" i="9" s="1"/>
  <c r="B13" i="8" s="1"/>
  <c r="L13" i="11" s="1"/>
  <c r="D15" i="9" a="1"/>
  <c r="D15" i="9" s="1"/>
  <c r="D15" i="8" s="1"/>
  <c r="C19" i="9" a="1"/>
  <c r="C19" i="9" s="1"/>
  <c r="C19" i="8" s="1"/>
  <c r="B22" i="9" a="1"/>
  <c r="B22" i="9" s="1"/>
  <c r="B22" i="8" s="1"/>
  <c r="L22" i="11" s="1"/>
  <c r="J32" i="9"/>
  <c r="J31" i="9"/>
  <c r="F33" i="9"/>
  <c r="F32" i="9"/>
  <c r="F31" i="9"/>
  <c r="B33" i="9"/>
  <c r="B32" i="9"/>
  <c r="B31" i="9"/>
  <c r="J33" i="9"/>
  <c r="C37" i="9"/>
  <c r="C39" i="9"/>
  <c r="C38" i="9"/>
  <c r="B34" i="9"/>
  <c r="D37" i="9"/>
  <c r="D39" i="9"/>
  <c r="D38" i="9"/>
  <c r="F34" i="9"/>
  <c r="G38" i="9"/>
  <c r="G37" i="9"/>
  <c r="G39" i="9"/>
  <c r="H38" i="9"/>
  <c r="H39" i="9"/>
  <c r="H37" i="9"/>
  <c r="K39" i="9"/>
  <c r="K37" i="9"/>
  <c r="J34" i="9"/>
  <c r="K38" i="9"/>
  <c r="L39" i="9"/>
  <c r="L37" i="9"/>
  <c r="L38" i="9"/>
  <c r="J10" i="8"/>
  <c r="K10" i="8"/>
  <c r="J13" i="8"/>
  <c r="L49" i="11" s="1"/>
  <c r="K13" i="8"/>
  <c r="M49" i="11" s="1"/>
  <c r="F12" i="8"/>
  <c r="L33" i="11" s="1"/>
  <c r="G13" i="8"/>
  <c r="G12" i="8"/>
  <c r="F15" i="8"/>
  <c r="L36" i="11" s="1"/>
  <c r="D22" i="8"/>
  <c r="B16" i="8"/>
  <c r="L16" i="11" s="1"/>
  <c r="M46" i="11" l="1"/>
  <c r="M22" i="11"/>
  <c r="M33" i="11"/>
  <c r="N52" i="11"/>
  <c r="N12" i="11"/>
  <c r="N21" i="11"/>
  <c r="N15" i="11"/>
  <c r="L52" i="11"/>
  <c r="N10" i="11"/>
  <c r="M20" i="11"/>
  <c r="M34" i="11"/>
  <c r="N14" i="11"/>
  <c r="N11" i="11"/>
  <c r="N19" i="11"/>
  <c r="N35" i="11"/>
  <c r="N18" i="11"/>
  <c r="N51" i="11"/>
  <c r="M52" i="11"/>
  <c r="M19" i="11"/>
  <c r="M50" i="11"/>
  <c r="M47" i="11"/>
  <c r="N34" i="11"/>
  <c r="M16" i="11"/>
  <c r="M48" i="11"/>
  <c r="N32" i="11"/>
  <c r="M51" i="11"/>
  <c r="M36" i="11"/>
  <c r="N33" i="11"/>
  <c r="M14" i="11"/>
  <c r="N22" i="11"/>
  <c r="N49" i="11"/>
  <c r="N46" i="11"/>
  <c r="L46" i="11"/>
  <c r="B37" i="9"/>
  <c r="F38" i="9"/>
  <c r="F39" i="9"/>
  <c r="F37" i="9"/>
  <c r="B39" i="9"/>
  <c r="B38" i="9"/>
  <c r="J39" i="9"/>
  <c r="J37" i="9"/>
  <c r="J38" i="9"/>
  <c r="C17" i="9"/>
  <c r="C17" i="8" s="1"/>
  <c r="M17" i="11" s="1"/>
  <c r="L9" i="9"/>
  <c r="B9" i="9"/>
  <c r="K9" i="9"/>
  <c r="H9" i="9"/>
  <c r="B17" i="9"/>
  <c r="B17" i="8" s="1"/>
  <c r="L17" i="11" s="1"/>
  <c r="D17" i="9"/>
  <c r="D17" i="8" s="1"/>
  <c r="D9" i="9"/>
  <c r="J9" i="9"/>
  <c r="G9" i="9"/>
  <c r="F9" i="9"/>
  <c r="C9" i="9"/>
  <c r="N17" i="11" l="1"/>
  <c r="J9" i="8"/>
  <c r="L45" i="11" s="1"/>
  <c r="J8" i="9"/>
  <c r="J8" i="8" s="1"/>
  <c r="L44" i="11" s="1"/>
  <c r="K9" i="8"/>
  <c r="M45" i="11" s="1"/>
  <c r="K8" i="9"/>
  <c r="K8" i="8" s="1"/>
  <c r="M44" i="11" s="1"/>
  <c r="L8" i="9"/>
  <c r="L8" i="8" s="1"/>
  <c r="N44" i="11" s="1"/>
  <c r="L9" i="8"/>
  <c r="N45" i="11" s="1"/>
  <c r="F9" i="8"/>
  <c r="L30" i="11" s="1"/>
  <c r="F8" i="9"/>
  <c r="F8" i="8" s="1"/>
  <c r="L29" i="11" s="1"/>
  <c r="H9" i="8"/>
  <c r="N30" i="11" s="1"/>
  <c r="H8" i="9"/>
  <c r="H8" i="8" s="1"/>
  <c r="G8" i="9"/>
  <c r="G8" i="8" s="1"/>
  <c r="G9" i="8"/>
  <c r="C9" i="8"/>
  <c r="C8" i="9"/>
  <c r="C8" i="8" s="1"/>
  <c r="B8" i="9"/>
  <c r="B8" i="8" s="1"/>
  <c r="L8" i="11" s="1"/>
  <c r="B9" i="8"/>
  <c r="L9" i="11" s="1"/>
  <c r="D8" i="9"/>
  <c r="D8" i="8" s="1"/>
  <c r="N8" i="11" s="1"/>
  <c r="D9" i="8"/>
  <c r="N9" i="11" s="1"/>
  <c r="M29" i="11" l="1"/>
  <c r="N29" i="11"/>
  <c r="M8" i="11"/>
  <c r="M9" i="11"/>
  <c r="M30" i="11"/>
  <c r="B39" i="11"/>
  <c r="B3" i="11"/>
  <c r="B24" i="11" l="1"/>
  <c r="B1"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<sst xmlns="http://schemas.openxmlformats.org/spreadsheetml/2006/main" count="3318" uniqueCount="139">
  <si>
    <t>FINANCIAL_YEAR</t>
  </si>
  <si>
    <t>property_type_t0303</t>
  </si>
  <si>
    <t>acc_or_del_d</t>
  </si>
  <si>
    <t>Total outdoor fires</t>
  </si>
  <si>
    <t>Total casualties in outdoor fires</t>
  </si>
  <si>
    <t>Total fatalities in outdoor fires</t>
  </si>
  <si>
    <t>2010/11</t>
  </si>
  <si>
    <t>Primary Fires - Aircraft</t>
  </si>
  <si>
    <t>Accidental</t>
  </si>
  <si>
    <t>Deliberate</t>
  </si>
  <si>
    <t>Primary Fires - Boats</t>
  </si>
  <si>
    <t>Primary Fires - Grassland, woodland and crops</t>
  </si>
  <si>
    <t>Primary Fires - Other Outdoor Primary Fires</t>
  </si>
  <si>
    <t>Primary Fires - Outdoor equipment and machinery</t>
  </si>
  <si>
    <t>Primary Fires - Outdoor Strucures</t>
  </si>
  <si>
    <t>Primary Fires - Trains</t>
  </si>
  <si>
    <t>Secondary Fires - Derelict buildings</t>
  </si>
  <si>
    <t>Secondary Fires - Grassland, woodland and crops</t>
  </si>
  <si>
    <t>Secondary Fires - Other Outdoor Secondary Fires</t>
  </si>
  <si>
    <t>Secondary Fires - Refuse, refuse containers and refuse sites</t>
  </si>
  <si>
    <t>Secondary Fires - Derelict vehicles</t>
  </si>
  <si>
    <t>2011/12</t>
  </si>
  <si>
    <t>2012/13</t>
  </si>
  <si>
    <t>2013/14</t>
  </si>
  <si>
    <t>2014/15</t>
  </si>
  <si>
    <t>2015/16</t>
  </si>
  <si>
    <t>2016/17</t>
  </si>
  <si>
    <t>2017/18</t>
  </si>
  <si>
    <t>2018/19</t>
  </si>
  <si>
    <t>2019/20</t>
  </si>
  <si>
    <t>2020/21</t>
  </si>
  <si>
    <t>Fire and rescue incident statistics</t>
  </si>
  <si>
    <t>Contents</t>
  </si>
  <si>
    <t>We’re always looking to improve the accessibility of our documents.</t>
  </si>
  <si>
    <t>If you find any problems, or have any feedback, relating to accessibility</t>
  </si>
  <si>
    <t>Table 0303</t>
  </si>
  <si>
    <t xml:space="preserve">To access data tables, select the table number or tabs. </t>
  </si>
  <si>
    <t>Cover sheet</t>
  </si>
  <si>
    <t>Sheet</t>
  </si>
  <si>
    <t>Title</t>
  </si>
  <si>
    <t>Detail</t>
  </si>
  <si>
    <t>Period covered</t>
  </si>
  <si>
    <t>Yes</t>
  </si>
  <si>
    <t>Data - primary fires</t>
  </si>
  <si>
    <t>It is possible to create pivot tables from the data worksheets by using the insert pivot table function.</t>
  </si>
  <si>
    <t>Data - fatalities</t>
  </si>
  <si>
    <t>Data - casualties</t>
  </si>
  <si>
    <t>Fire0303</t>
  </si>
  <si>
    <t>Primary fires, fatalities and non-fatal casualties in outdoor primary locations and secondary fires by motive and building type, England</t>
  </si>
  <si>
    <t>Raw data for outdoor primary locations and secondary fires for the main data tables</t>
  </si>
  <si>
    <t>Raw data for fatalities in outdoor primary locations and secondary fires for the main data tables</t>
  </si>
  <si>
    <t>Raw data for casualties in outdoor primary locations and secondary fires for the main data tables</t>
  </si>
  <si>
    <t>Shows the number of primary fires, fire related fatalities and non-fatal casualties in outdoor primary locations and secondary fires by motive and building type for England.</t>
  </si>
  <si>
    <t>Fires</t>
  </si>
  <si>
    <t>Location</t>
  </si>
  <si>
    <t>Total</t>
  </si>
  <si>
    <t>Primary outdoor fires</t>
  </si>
  <si>
    <t>Outdoor structures</t>
  </si>
  <si>
    <t>Outdoor equipment and machinery</t>
  </si>
  <si>
    <t>Aircraft</t>
  </si>
  <si>
    <t>Boats</t>
  </si>
  <si>
    <t>Trains</t>
  </si>
  <si>
    <t>Grassland, woodland and crops</t>
  </si>
  <si>
    <t>Other outdoors (including land)</t>
  </si>
  <si>
    <t>Secondary fires</t>
  </si>
  <si>
    <t>Refuse, refuse containers and refuse sites</t>
  </si>
  <si>
    <t>Derelict buildings</t>
  </si>
  <si>
    <t>Derelict vehicles</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</si>
  <si>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</si>
  <si>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 xml:space="preserve">2 For more detailed technical definitions of fire-related non-fatal casualties, see the Fire Statistics Definitions document. </t>
  </si>
  <si>
    <t>3 The motive for the fire can be recorded as one of: Accidental, Deliberate or Not Known. For the purpose of these tables accidental is defined as when the motive was recorded as either Accidental or Not known.</t>
  </si>
  <si>
    <t>4 Other includes: the categories for Outdoor structures, Outdoor equipment and machinery and Other outdoors (including land); that do not fall within Refuse, refuse containers and refuse sites.</t>
  </si>
  <si>
    <t>Note on 2009/10:</t>
  </si>
  <si>
    <t>General note:</t>
  </si>
  <si>
    <t>.. Data not available.</t>
  </si>
  <si>
    <t>The full set of fire statistics releases, tables and guidance can be found on our landing page, here-</t>
  </si>
  <si>
    <t>https://www.gov.uk/government/collections/fire-statistics</t>
  </si>
  <si>
    <t>Source: Home Office Incident Recording System</t>
  </si>
  <si>
    <t>Contact: FireStatistics@homeoffice.gov.uk</t>
  </si>
  <si>
    <t>2009/10</t>
  </si>
  <si>
    <t>Non-fatal casualties</t>
  </si>
  <si>
    <t>Secondary outdoor fires</t>
  </si>
  <si>
    <t>..</t>
  </si>
  <si>
    <t>Unknown</t>
  </si>
  <si>
    <t>Primary Fires - Missing Data</t>
  </si>
  <si>
    <t>Secondary Fires - Missing Data</t>
  </si>
  <si>
    <t>2021/22</t>
  </si>
  <si>
    <t>Primary Fires - Outdoor Structures</t>
  </si>
  <si>
    <t>England</t>
  </si>
  <si>
    <t>10 years</t>
  </si>
  <si>
    <t>5 years</t>
  </si>
  <si>
    <t>Previous Year</t>
  </si>
  <si>
    <t>The statistics in this table are Accredited Official Statistics.</t>
  </si>
  <si>
    <t>Accredited Official Statistics?</t>
  </si>
  <si>
    <t>2023/24</t>
  </si>
  <si>
    <t>2022/23</t>
  </si>
  <si>
    <t>end of table</t>
  </si>
  <si>
    <t>QA</t>
  </si>
  <si>
    <t>Check incident numbers</t>
  </si>
  <si>
    <t>Column Labels</t>
  </si>
  <si>
    <t>Row Labels</t>
  </si>
  <si>
    <t>Grand Total</t>
  </si>
  <si>
    <t>Year</t>
  </si>
  <si>
    <t>Accidental4</t>
  </si>
  <si>
    <t>Deliberate4</t>
  </si>
  <si>
    <t>Check fatality numbers</t>
  </si>
  <si>
    <t>Check casualty numbers</t>
  </si>
  <si>
    <t>Sum of Total outdoor fires</t>
  </si>
  <si>
    <t>Other4</t>
  </si>
  <si>
    <t>Sum of Total fatalities in outdoor fires</t>
  </si>
  <si>
    <t>Sum of Total casualties in outdoor fires</t>
  </si>
  <si>
    <t>Press enquiries: NewsDesk@communities.gov.uk</t>
  </si>
  <si>
    <t>Pubdate</t>
  </si>
  <si>
    <t>Upcoming date</t>
  </si>
  <si>
    <t>N/A</t>
  </si>
  <si>
    <t>Datacut date</t>
  </si>
  <si>
    <t>Responsible statistician</t>
  </si>
  <si>
    <t>year ending month</t>
  </si>
  <si>
    <t xml:space="preserve">year    </t>
  </si>
  <si>
    <t>copyright year</t>
  </si>
  <si>
    <t>2024/25</t>
  </si>
  <si>
    <t>Please email us at firestatistics@communities.gov.uk</t>
  </si>
  <si>
    <t>10 July 2025</t>
  </si>
  <si>
    <t>1 May 2025</t>
  </si>
  <si>
    <t>Paul Gaught-Allen</t>
  </si>
  <si>
    <t>March</t>
  </si>
  <si>
    <t>Select a year from the drop-down list below:</t>
  </si>
  <si>
    <t>The data in this table are consistent with records that reached the IRS by 1 May 2025.</t>
  </si>
  <si>
    <t>Email: firestatistics@communities.gov.uk</t>
  </si>
  <si>
    <t xml:space="preserve">financial year </t>
  </si>
  <si>
    <t>As such totals for these Fire and Rescue Services were imputed. For these imputed records detailed breakdowns are not available. As such, some detailed breakdowns may not sum to their corresponding totals.</t>
  </si>
  <si>
    <t>During 2009/10, Greater Manchester Fire and Rescue Service were unable to fully supply their incident and casualty data, and Hertfordshire Fire and Rescue Service were unable to fully supply their casualty data.</t>
  </si>
  <si>
    <t>Fire data are collected by the Incident Recording System (IRS) which collects information on all incidents attended by fire and rescue services. For a variety of reasons some records take longer than others for</t>
  </si>
  <si>
    <t>fire services to upload to the IRS and therefore totals are constantly being amended (by relatively small numbers).</t>
  </si>
  <si>
    <r>
      <t>Fire-related fatalities</t>
    </r>
    <r>
      <rPr>
        <vertAlign val="superscript"/>
        <sz val="12"/>
        <color rgb="FF000000"/>
        <rFont val="Arial"/>
        <family val="2"/>
      </rPr>
      <t>1</t>
    </r>
  </si>
  <si>
    <r>
      <t>Fire-related fatalities</t>
    </r>
    <r>
      <rPr>
        <b/>
        <vertAlign val="superscript"/>
        <sz val="12"/>
        <color rgb="FF000000"/>
        <rFont val="Arial"/>
        <family val="2"/>
      </rPr>
      <t>1</t>
    </r>
  </si>
  <si>
    <r>
      <t>Non-fatal casualties</t>
    </r>
    <r>
      <rPr>
        <b/>
        <vertAlign val="superscript"/>
        <sz val="12"/>
        <color rgb="FF000000"/>
        <rFont val="Arial"/>
        <family val="2"/>
      </rPr>
      <t>2</t>
    </r>
  </si>
  <si>
    <r>
      <t>Other</t>
    </r>
    <r>
      <rPr>
        <vertAlign val="superscript"/>
        <sz val="12"/>
        <color rgb="FF000000"/>
        <rFont val="Arial"/>
        <family val="2"/>
      </rPr>
      <t>4</t>
    </r>
  </si>
  <si>
    <r>
      <t>FIRE STATISTICS TABLE 0303: Fires,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t>
    </r>
    <r>
      <rPr>
        <b/>
        <sz val="12"/>
        <color rgb="FF000000"/>
        <rFont val="Arial"/>
        <family val="2"/>
      </rPr>
      <t xml:space="preserve"> in outdoor primary locations and secondary fires by motive</t>
    </r>
    <r>
      <rPr>
        <b/>
        <vertAlign val="superscript"/>
        <sz val="12"/>
        <color rgb="FF000000"/>
        <rFont val="Arial"/>
        <family val="2"/>
      </rPr>
      <t>3</t>
    </r>
    <r>
      <rPr>
        <b/>
        <sz val="12"/>
        <color rgb="FF000000"/>
        <rFont val="Arial"/>
        <family val="2"/>
      </rPr>
      <t xml:space="preserve"> and location,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</si>
</sst>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11"/>
      <color theme="1"/>
      <name val="Calibri"/>
      <family val="2"/>
      <scheme val="minor"/>
    </font>
    <font>
      <sz val="12"/>
      <name val="Arial"/>
      <family val="2"/>
    </font>
    <font>
      <u/>
      <sz val="12"/>
      <color rgb="FF000000"/>
      <name val="Arial"/>
      <family val="2"/>
    </font>
    <font>
      <vertAlign val="superscript"/>
      <sz val="12"/>
      <color rgb="FF000000"/>
      <name val="Arial"/>
      <family val="2"/>
    </font>
    <font>
      <b/>
      <vertAlign val="superscript"/>
      <sz val="12"/>
      <color rgb="FF000000"/>
      <name val="Arial"/>
      <family val="2"/>
    </font>
    <font>
      <sz val="12"/>
      <color theme="0"/>
      <name val="Arial"/>
      <family val="2"/>
    </font>
  </fonts>
  <fills count="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2">
    <xf numFmtId="0" fontId="0" fillId="0" borderId="0"/>
    <xf numFmtId="0" fontId="1" fillId="0" borderId="0" applyNumberFormat="0" applyFill="0" applyBorder="0" applyAlignment="0" applyProtection="0"/>
    <xf numFmtId="0" fontId="2" fillId="0" borderId="0" applyNumberFormat="0" applyBorder="0" applyProtection="0"/>
    <xf numFmtId="0" fontId="3" fillId="0" borderId="0" applyNumberFormat="0" applyBorder="0" applyProtection="0"/>
    <xf numFmtId="0" fontId="10" fillId="0" borderId="0" applyNumberFormat="0" applyFont="0" applyBorder="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applyNumberFormat="0" applyBorder="0" applyProtection="0"/>
    <xf numFmtId="0" fontId="10" fillId="0" borderId="0"/>
    <xf numFmtId="0" fontId="10" fillId="0" borderId="0" applyNumberFormat="0" applyFont="0" applyBorder="0" applyProtection="0"/>
    <xf numFmtId="9" fontId="15" fillId="0" borderId="0" applyFont="0" applyFill="0" applyBorder="0" applyAlignment="0" applyProtection="0"/>
  </cellStyleXfs>
  <cellXfs count="80">
    <xf numFmtId="0" fontId="0" fillId="0" borderId="0" xfId="0"/>
    <xf numFmtId="0" fontId="3" fillId="2" borderId="0" xfId="2" applyFont="1" applyFill="1"/>
    <xf numFmtId="0" fontId="4" fillId="2" borderId="0" xfId="2" applyFont="1" applyFill="1"/>
    <xf numFmtId="0" fontId="5" fillId="2" borderId="0" xfId="3" applyFont="1" applyFill="1" applyAlignment="1">
      <alignment vertical="center"/>
    </xf>
    <xf numFmtId="0" fontId="6" fillId="2" borderId="0" xfId="2" applyFont="1" applyFill="1"/>
    <xf numFmtId="0" fontId="7" fillId="0" borderId="0" xfId="3" applyFont="1" applyAlignment="1">
      <alignment vertical="center"/>
    </xf>
    <xf numFmtId="0" fontId="8" fillId="0" borderId="0" xfId="2" applyFont="1"/>
    <xf numFmtId="0" fontId="2" fillId="2" borderId="0" xfId="2" applyFill="1"/>
    <xf numFmtId="0" fontId="2" fillId="2" borderId="0" xfId="4" applyFont="1" applyFill="1"/>
    <xf numFmtId="0" fontId="13" fillId="2" borderId="0" xfId="5" applyFont="1" applyFill="1" applyAlignment="1"/>
    <xf numFmtId="0" fontId="2" fillId="5" borderId="0" xfId="2" applyFill="1"/>
    <xf numFmtId="0" fontId="9" fillId="5" borderId="0" xfId="1" applyFont="1" applyFill="1" applyAlignment="1"/>
    <xf numFmtId="0" fontId="9" fillId="5" borderId="0" xfId="1" applyFont="1" applyFill="1"/>
    <xf numFmtId="0" fontId="13" fillId="5" borderId="0" xfId="6" applyFill="1" applyAlignment="1"/>
    <xf numFmtId="0" fontId="16" fillId="2" borderId="0" xfId="2" applyFont="1" applyFill="1"/>
    <xf numFmtId="0" fontId="9" fillId="2" borderId="0" xfId="1" applyFont="1" applyFill="1" applyAlignment="1" applyProtection="1"/>
    <xf numFmtId="0" fontId="3" fillId="5" borderId="0" xfId="2" applyFont="1" applyFill="1"/>
    <xf numFmtId="3" fontId="11" fillId="0" borderId="0" xfId="0" applyNumberFormat="1" applyFont="1"/>
    <xf numFmtId="3" fontId="2" fillId="0" borderId="0" xfId="0" applyNumberFormat="1" applyFont="1"/>
    <xf numFmtId="3" fontId="11" fillId="2" borderId="0" xfId="8" applyNumberFormat="1" applyFont="1" applyFill="1"/>
    <xf numFmtId="3" fontId="2" fillId="2" borderId="0" xfId="8" applyNumberFormat="1" applyFont="1" applyFill="1"/>
    <xf numFmtId="3" fontId="2" fillId="2" borderId="0" xfId="8" applyNumberFormat="1" applyFont="1" applyFill="1" applyAlignment="1">
      <alignment horizontal="left"/>
    </xf>
    <xf numFmtId="3" fontId="11" fillId="5" borderId="0" xfId="3" applyNumberFormat="1" applyFont="1" applyFill="1"/>
    <xf numFmtId="3" fontId="2" fillId="5" borderId="0" xfId="8" applyNumberFormat="1" applyFont="1" applyFill="1"/>
    <xf numFmtId="3" fontId="2" fillId="5" borderId="0" xfId="8" applyNumberFormat="1" applyFont="1" applyFill="1" applyAlignment="1">
      <alignment horizontal="left"/>
    </xf>
    <xf numFmtId="3" fontId="2" fillId="2" borderId="0" xfId="3" applyNumberFormat="1" applyFont="1" applyFill="1"/>
    <xf numFmtId="3" fontId="2" fillId="2" borderId="0" xfId="3" applyNumberFormat="1" applyFont="1" applyFill="1" applyAlignment="1">
      <alignment horizontal="left"/>
    </xf>
    <xf numFmtId="3" fontId="17" fillId="2" borderId="0" xfId="1" applyNumberFormat="1" applyFont="1" applyFill="1" applyAlignment="1">
      <alignment horizontal="left" vertical="center"/>
    </xf>
    <xf numFmtId="3" fontId="11" fillId="2" borderId="0" xfId="8" applyNumberFormat="1" applyFont="1" applyFill="1" applyAlignment="1">
      <alignment wrapText="1"/>
    </xf>
    <xf numFmtId="3" fontId="11" fillId="2" borderId="0" xfId="8" applyNumberFormat="1" applyFont="1" applyFill="1" applyAlignment="1">
      <alignment horizontal="left" wrapText="1"/>
    </xf>
    <xf numFmtId="3" fontId="2" fillId="2" borderId="0" xfId="9" applyNumberFormat="1" applyFont="1" applyFill="1"/>
    <xf numFmtId="3" fontId="2" fillId="2" borderId="0" xfId="10" applyNumberFormat="1" applyFont="1" applyFill="1" applyAlignment="1">
      <alignment horizontal="left" vertical="center" wrapText="1"/>
    </xf>
    <xf numFmtId="3" fontId="2" fillId="5" borderId="0" xfId="10" applyNumberFormat="1" applyFont="1" applyFill="1" applyAlignment="1">
      <alignment horizontal="left" vertical="center"/>
    </xf>
    <xf numFmtId="3" fontId="2" fillId="2" borderId="0" xfId="10" applyNumberFormat="1" applyFont="1" applyFill="1" applyAlignment="1">
      <alignment horizontal="left" vertical="center"/>
    </xf>
    <xf numFmtId="3" fontId="2" fillId="2" borderId="0" xfId="9" applyNumberFormat="1" applyFont="1" applyFill="1" applyAlignment="1">
      <alignment wrapText="1"/>
    </xf>
    <xf numFmtId="3" fontId="2" fillId="2" borderId="0" xfId="9" applyNumberFormat="1" applyFont="1" applyFill="1" applyAlignment="1">
      <alignment horizontal="left"/>
    </xf>
    <xf numFmtId="3" fontId="2" fillId="0" borderId="0" xfId="0" applyNumberFormat="1" applyFont="1" applyAlignment="1">
      <alignment wrapText="1"/>
    </xf>
    <xf numFmtId="3" fontId="2" fillId="0" borderId="0" xfId="0" applyNumberFormat="1" applyFont="1" applyAlignment="1">
      <alignment vertical="top" wrapText="1"/>
    </xf>
    <xf numFmtId="3" fontId="11" fillId="7" borderId="0" xfId="0" applyNumberFormat="1" applyFont="1" applyFill="1" applyAlignment="1">
      <alignment horizontal="right"/>
    </xf>
    <xf numFmtId="3" fontId="2" fillId="7" borderId="0" xfId="0" applyNumberFormat="1" applyFont="1" applyFill="1" applyAlignment="1">
      <alignment horizontal="right"/>
    </xf>
    <xf numFmtId="3" fontId="11" fillId="7" borderId="0" xfId="0" applyNumberFormat="1" applyFont="1" applyFill="1" applyAlignment="1">
      <alignment vertical="center" wrapText="1"/>
    </xf>
    <xf numFmtId="3" fontId="2" fillId="7" borderId="0" xfId="0" applyNumberFormat="1" applyFont="1" applyFill="1" applyAlignment="1">
      <alignment vertical="center" wrapText="1"/>
    </xf>
    <xf numFmtId="3" fontId="2" fillId="3" borderId="0" xfId="0" applyNumberFormat="1" applyFont="1" applyFill="1"/>
    <xf numFmtId="3" fontId="2" fillId="7" borderId="0" xfId="0" applyNumberFormat="1" applyFont="1" applyFill="1"/>
    <xf numFmtId="3" fontId="11" fillId="7" borderId="0" xfId="0" applyNumberFormat="1" applyFont="1" applyFill="1" applyAlignment="1">
      <alignment vertical="center"/>
    </xf>
    <xf numFmtId="3" fontId="2" fillId="7" borderId="0" xfId="0" applyNumberFormat="1" applyFont="1" applyFill="1" applyAlignment="1">
      <alignment horizontal="left" vertical="center"/>
    </xf>
    <xf numFmtId="3" fontId="2" fillId="7" borderId="0" xfId="0" applyNumberFormat="1" applyFont="1" applyFill="1" applyAlignment="1">
      <alignment horizontal="right" vertical="center"/>
    </xf>
    <xf numFmtId="3" fontId="11" fillId="7" borderId="0" xfId="0" applyNumberFormat="1" applyFont="1" applyFill="1"/>
    <xf numFmtId="3" fontId="2" fillId="7" borderId="3" xfId="0" applyNumberFormat="1" applyFont="1" applyFill="1" applyBorder="1"/>
    <xf numFmtId="3" fontId="11" fillId="7" borderId="0" xfId="11" applyNumberFormat="1" applyFont="1" applyFill="1"/>
    <xf numFmtId="3" fontId="11" fillId="7" borderId="2" xfId="0" applyNumberFormat="1" applyFont="1" applyFill="1" applyBorder="1" applyAlignment="1">
      <alignment horizontal="right" wrapText="1"/>
    </xf>
    <xf numFmtId="3" fontId="11" fillId="7" borderId="0" xfId="0" applyNumberFormat="1" applyFont="1" applyFill="1" applyAlignment="1">
      <alignment horizontal="right" wrapText="1"/>
    </xf>
    <xf numFmtId="3" fontId="2" fillId="7" borderId="0" xfId="0" applyNumberFormat="1" applyFont="1" applyFill="1" applyAlignment="1">
      <alignment horizontal="right" wrapText="1"/>
    </xf>
    <xf numFmtId="3" fontId="2" fillId="7" borderId="1" xfId="0" applyNumberFormat="1" applyFont="1" applyFill="1" applyBorder="1" applyAlignment="1">
      <alignment horizontal="right" wrapText="1"/>
    </xf>
    <xf numFmtId="3" fontId="11" fillId="7" borderId="0" xfId="0" applyNumberFormat="1" applyFont="1" applyFill="1" applyAlignment="1">
      <alignment horizontal="right" vertical="center" wrapText="1"/>
    </xf>
    <xf numFmtId="3" fontId="2" fillId="7" borderId="0" xfId="0" applyNumberFormat="1" applyFont="1" applyFill="1" applyAlignment="1">
      <alignment vertical="center"/>
    </xf>
    <xf numFmtId="3" fontId="11" fillId="7" borderId="0" xfId="0" applyNumberFormat="1" applyFont="1" applyFill="1" applyAlignment="1">
      <alignment horizontal="center" vertical="center"/>
    </xf>
    <xf numFmtId="3" fontId="11" fillId="7" borderId="1" xfId="0" applyNumberFormat="1" applyFont="1" applyFill="1" applyBorder="1" applyAlignment="1">
      <alignment horizontal="left" vertical="center"/>
    </xf>
    <xf numFmtId="3" fontId="11" fillId="7" borderId="1" xfId="0" applyNumberFormat="1" applyFont="1" applyFill="1" applyBorder="1" applyAlignment="1">
      <alignment horizontal="right" vertical="center"/>
    </xf>
    <xf numFmtId="3" fontId="11" fillId="7" borderId="2" xfId="0" applyNumberFormat="1" applyFont="1" applyFill="1" applyBorder="1"/>
    <xf numFmtId="3" fontId="2" fillId="7" borderId="1" xfId="0" applyNumberFormat="1" applyFont="1" applyFill="1" applyBorder="1"/>
    <xf numFmtId="3" fontId="2" fillId="7" borderId="0" xfId="0" applyNumberFormat="1" applyFont="1" applyFill="1" applyAlignment="1">
      <alignment horizontal="left"/>
    </xf>
    <xf numFmtId="3" fontId="17" fillId="7" borderId="0" xfId="1" applyNumberFormat="1" applyFont="1" applyFill="1" applyAlignment="1">
      <alignment horizontal="left" vertical="top"/>
    </xf>
    <xf numFmtId="3" fontId="2" fillId="7" borderId="0" xfId="0" applyNumberFormat="1" applyFont="1" applyFill="1" applyAlignment="1">
      <alignment vertical="top" wrapText="1"/>
    </xf>
    <xf numFmtId="3" fontId="2" fillId="3" borderId="0" xfId="0" applyNumberFormat="1" applyFont="1" applyFill="1" applyAlignment="1">
      <alignment vertical="top" wrapText="1"/>
    </xf>
    <xf numFmtId="3" fontId="2" fillId="7" borderId="0" xfId="0" applyNumberFormat="1" applyFont="1" applyFill="1" applyAlignment="1">
      <alignment horizontal="left" vertical="top"/>
    </xf>
    <xf numFmtId="3" fontId="2" fillId="7" borderId="0" xfId="0" applyNumberFormat="1" applyFont="1" applyFill="1" applyAlignment="1">
      <alignment horizontal="left" vertical="top" wrapText="1"/>
    </xf>
    <xf numFmtId="3" fontId="17" fillId="7" borderId="0" xfId="1" applyNumberFormat="1" applyFont="1" applyFill="1" applyAlignment="1">
      <alignment horizontal="left"/>
    </xf>
    <xf numFmtId="3" fontId="17" fillId="7" borderId="0" xfId="1" applyNumberFormat="1" applyFont="1" applyFill="1" applyAlignment="1"/>
    <xf numFmtId="3" fontId="17" fillId="7" borderId="0" xfId="1" applyNumberFormat="1" applyFont="1" applyFill="1" applyAlignment="1">
      <alignment horizontal="right"/>
    </xf>
    <xf numFmtId="3" fontId="11" fillId="6" borderId="0" xfId="0" applyNumberFormat="1" applyFont="1" applyFill="1" applyAlignment="1">
      <alignment horizontal="center" vertical="center"/>
    </xf>
    <xf numFmtId="3" fontId="11" fillId="0" borderId="0" xfId="0" applyNumberFormat="1" applyFont="1" applyAlignment="1">
      <alignment horizontal="center" vertical="center"/>
    </xf>
    <xf numFmtId="3" fontId="11" fillId="4" borderId="0" xfId="0" applyNumberFormat="1" applyFont="1" applyFill="1" applyAlignment="1">
      <alignment horizontal="left" vertical="center" wrapText="1"/>
    </xf>
    <xf numFmtId="3" fontId="2" fillId="0" borderId="0" xfId="0" pivotButton="1" applyNumberFormat="1" applyFont="1"/>
    <xf numFmtId="3" fontId="2" fillId="0" borderId="0" xfId="0" applyNumberFormat="1" applyFont="1" applyAlignment="1">
      <alignment horizontal="left"/>
    </xf>
    <xf numFmtId="3" fontId="20" fillId="7" borderId="0" xfId="0" applyNumberFormat="1" applyFont="1" applyFill="1"/>
    <xf numFmtId="3" fontId="11" fillId="7" borderId="0" xfId="0" applyNumberFormat="1" applyFont="1" applyFill="1" applyAlignment="1">
      <alignment horizontal="center" vertical="center"/>
    </xf>
    <xf numFmtId="3" fontId="2" fillId="7" borderId="0" xfId="0" applyNumberFormat="1" applyFont="1" applyFill="1" applyAlignment="1">
      <alignment horizontal="center"/>
    </xf>
    <xf numFmtId="3" fontId="2" fillId="7" borderId="0" xfId="0" applyNumberFormat="1" applyFont="1" applyFill="1" applyAlignment="1">
      <alignment horizontal="left" vertical="top" wrapText="1"/>
    </xf>
    <xf numFmtId="3" fontId="11" fillId="7" borderId="1" xfId="0" applyNumberFormat="1" applyFont="1" applyFill="1" applyBorder="1" applyAlignment="1">
      <alignment horizontal="center"/>
    </xf>
  </cellXfs>
  <cellStyles count="12">
    <cellStyle name="Hyperlink" xfId="1" builtinId="8"/>
    <cellStyle name="Hyperlink 2 2 2" xfId="5" xr:uid="{7A287736-C880-4673-B6DD-D64F0E00B7D5}"/>
    <cellStyle name="Hyperlink 3" xfId="7" xr:uid="{C0FE2C4E-8B2C-4692-91BC-74C5EB9505CD}"/>
    <cellStyle name="Hyperlink 6" xfId="6" xr:uid="{766E877C-55A0-4632-84DD-51F015D89AE1}"/>
    <cellStyle name="Normal" xfId="0" builtinId="0"/>
    <cellStyle name="Normal 2 2 2 2" xfId="3" xr:uid="{0A77F450-B869-40B2-B3EF-B3A82AFF80F3}"/>
    <cellStyle name="Normal 2 3" xfId="8" xr:uid="{ED5CDEFC-CFAF-4529-951C-D412DA42F372}"/>
    <cellStyle name="Normal 2 4" xfId="10" xr:uid="{FBE055DE-072D-4CFD-8A18-86F62628B33E}"/>
    <cellStyle name="Normal 5 2 2" xfId="9" xr:uid="{ADA5139A-AC3B-49EE-9A94-9AB0E15704E4}"/>
    <cellStyle name="Normal 6 2" xfId="2" xr:uid="{7C58D95C-8073-4DC8-9D22-6716309E4907}"/>
    <cellStyle name="Normal 7 2" xfId="4" xr:uid="{46062231-B9F3-40A9-B993-C55644A09105}"/>
    <cellStyle name="Percent" xfId="11" builtinId="5"/>
  </cellStyles>
  <dxfs count="14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fif"/><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fif"/><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3978278</xdr:colOff>
      <xdr:row>0</xdr:row>
      <xdr:rowOff>46350</xdr:rowOff>
    </xdr:from>
    <xdr:ext cx="996311" cy="969648"/>
    <xdr:pic>
      <xdr:nvPicPr>
        <xdr:cNvPr id="3" name="Picture 5" descr="Accredited Official Statistics logo">
          <a:extLst>
            <a:ext uri="{FF2B5EF4-FFF2-40B4-BE49-F238E27FC236}">
              <a16:creationId xmlns:a16="http://schemas.microsoft.com/office/drawing/2014/main" id="{F93B9C8F-85DD-4EEF-9300-11FD5FB15C3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3978278" y="46350"/>
          <a:ext cx="996311" cy="969648"/>
        </a:xfrm>
        <a:prstGeom prst="rect">
          <a:avLst/>
        </a:prstGeom>
        <a:noFill/>
        <a:ln cap="flat">
          <a:noFill/>
        </a:ln>
      </xdr:spPr>
    </xdr:pic>
    <xdr:clientData/>
  </xdr:oneCellAnchor>
  <xdr:oneCellAnchor>
    <xdr:from>
      <xdr:col>0</xdr:col>
      <xdr:colOff>38100</xdr:colOff>
      <xdr:row>0</xdr:row>
      <xdr:rowOff>38100</xdr:rowOff>
    </xdr:from>
    <xdr:ext cx="1685191" cy="876300"/>
    <xdr:pic>
      <xdr:nvPicPr>
        <xdr:cNvPr id="4" name="Picture 3" descr="Ministry of Housing, Communities and Local Government logo">
          <a:extLst>
            <a:ext uri="{FF2B5EF4-FFF2-40B4-BE49-F238E27FC236}">
              <a16:creationId xmlns:a16="http://schemas.microsoft.com/office/drawing/2014/main" id="{EAAD47BE-600C-4B65-BFC9-92EE494DEBF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8100" y="38100"/>
          <a:ext cx="1685191" cy="87630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5313861</xdr:colOff>
      <xdr:row>0</xdr:row>
      <xdr:rowOff>57150</xdr:rowOff>
    </xdr:from>
    <xdr:ext cx="917390" cy="906051"/>
    <xdr:pic>
      <xdr:nvPicPr>
        <xdr:cNvPr id="2" name="Picture 22" descr="Accredited Official Statistics logo">
          <a:extLst>
            <a:ext uri="{FF2B5EF4-FFF2-40B4-BE49-F238E27FC236}">
              <a16:creationId xmlns:a16="http://schemas.microsoft.com/office/drawing/2014/main" id="{004D65D4-DFF2-4CBB-8B87-BB9F777CCAE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10495461" y="57150"/>
          <a:ext cx="917390" cy="906051"/>
        </a:xfrm>
        <a:prstGeom prst="rect">
          <a:avLst/>
        </a:prstGeom>
        <a:noFill/>
        <a:ln cap="flat">
          <a:noFill/>
        </a:ln>
      </xdr:spPr>
    </xdr:pic>
    <xdr:clientData/>
  </xdr:oneCellAnchor>
  <xdr:oneCellAnchor>
    <xdr:from>
      <xdr:col>3</xdr:col>
      <xdr:colOff>466725</xdr:colOff>
      <xdr:row>0</xdr:row>
      <xdr:rowOff>52578</xdr:rowOff>
    </xdr:from>
    <xdr:ext cx="1437541" cy="747522"/>
    <xdr:pic>
      <xdr:nvPicPr>
        <xdr:cNvPr id="4" name="Picture 3" descr="Ministry of Housing, Communities and Local Government logo">
          <a:extLst>
            <a:ext uri="{FF2B5EF4-FFF2-40B4-BE49-F238E27FC236}">
              <a16:creationId xmlns:a16="http://schemas.microsoft.com/office/drawing/2014/main" id="{7004EFF8-5A53-42B1-9DE5-E8BDD3C8B3E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1477625" y="52578"/>
          <a:ext cx="1437541" cy="747522"/>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59589814818" createdVersion="8" refreshedVersion="8" minRefreshableVersion="3" recordCount="989" xr:uid="{C6D4194E-EB3E-4259-A36F-9ADE18AD496E}">
  <cacheSource type="worksheet">
    <worksheetSource ref="A1:D1048576" sheet="Data - fir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3" numFmtId="0">
      <sharedItems containsBlank="1" count="13">
        <s v="Primary Fires - Aircraft"/>
        <s v="Primary Fires - Boats"/>
        <s v="Primary Fires - Grassland, woodland and crops"/>
        <s v="Primary Fires - Other Outdoor Primary Fires"/>
        <s v="Primary Fires - Outdoor equipment and machinery"/>
        <s v="Primary Fires - Outdoor Structures"/>
        <s v="Primary Fires - Trains"/>
        <s v="Secondary Fires - Derelict buildings"/>
        <s v="Secondary Fires - Grassland, woodland and crops"/>
        <s v="Secondary Fires - Other Outdoor Secondary Fires"/>
        <s v="Secondary Fires - Refuse, refuse containers and refuse sites"/>
        <s v="Secondary Fires - Derelict vehicles"/>
        <m/>
      </sharedItems>
    </cacheField>
    <cacheField name="acc_or_del_d" numFmtId="0">
      <sharedItems containsBlank="1" count="3">
        <s v="Accidental"/>
        <s v="Deliberate"/>
        <m/>
      </sharedItems>
    </cacheField>
    <cacheField name="Total outdoor fires" numFmtId="0">
      <sharedItems containsBlank="1" containsMixedTypes="1" containsNumber="1" containsInteger="1" minValue="1" maxValue="5029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62070370369" createdVersion="8" refreshedVersion="8" minRefreshableVersion="3" recordCount="438" xr:uid="{9734FBE3-CCB3-49D5-AAB3-29682A30BC45}">
  <cacheSource type="worksheet">
    <worksheetSource ref="A1:D1048576" sheet="Data - fataliti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3" numFmtId="0">
      <sharedItems containsBlank="1" count="8">
        <s v="Primary Fires - Aircraft"/>
        <s v="Primary Fires - Boats"/>
        <s v="Primary Fires - Grassland, woodland and crops"/>
        <s v="Primary Fires - Other Outdoor Primary Fires"/>
        <s v="Primary Fires - Outdoor equipment and machinery"/>
        <s v="Primary Fires - Outdoor Structures"/>
        <s v="Primary Fires - Trains"/>
        <m/>
      </sharedItems>
    </cacheField>
    <cacheField name="acc_or_del_d" numFmtId="0">
      <sharedItems containsBlank="1" count="3">
        <s v="Accidental"/>
        <s v="Deliberate"/>
        <m/>
      </sharedItems>
    </cacheField>
    <cacheField name="Total fatalities in outdoor fires" numFmtId="0">
      <sharedItems containsBlank="1" containsMixedTypes="1" containsNumber="1" containsInteger="1" minValue="0" maxValue="1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62124189813" createdVersion="8" refreshedVersion="8" minRefreshableVersion="3" recordCount="438" xr:uid="{27899AF8-26EE-40BF-A041-143051D0F89D}">
  <cacheSource type="worksheet">
    <worksheetSource ref="A1:D1048576" sheet="Data - casualti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3" numFmtId="0">
      <sharedItems containsBlank="1" count="8">
        <s v="Primary Fires - Aircraft"/>
        <s v="Primary Fires - Boats"/>
        <s v="Primary Fires - Grassland, woodland and crops"/>
        <s v="Primary Fires - Other Outdoor Primary Fires"/>
        <s v="Primary Fires - Outdoor equipment and machinery"/>
        <s v="Primary Fires - Outdoor Structures"/>
        <s v="Primary Fires - Trains"/>
        <m/>
      </sharedItems>
    </cacheField>
    <cacheField name="acc_or_del_d" numFmtId="0">
      <sharedItems containsBlank="1" count="3">
        <s v="Accidental"/>
        <s v="Deliberate"/>
        <m/>
      </sharedItems>
    </cacheField>
    <cacheField name="Total casualties in outdoor fires" numFmtId="0">
      <sharedItems containsBlank="1" containsMixedTypes="1" containsNumber="1" containsInteger="1" minValue="0" maxValue="1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9">
  <r>
    <x v="0"/>
    <x v="0"/>
    <x v="0"/>
    <n v="21"/>
  </r>
  <r>
    <x v="0"/>
    <x v="0"/>
    <x v="1"/>
    <n v="1"/>
  </r>
  <r>
    <x v="0"/>
    <x v="1"/>
    <x v="0"/>
    <n v="145"/>
  </r>
  <r>
    <x v="0"/>
    <x v="1"/>
    <x v="1"/>
    <n v="57"/>
  </r>
  <r>
    <x v="0"/>
    <x v="2"/>
    <x v="0"/>
    <n v="907"/>
  </r>
  <r>
    <x v="0"/>
    <x v="2"/>
    <x v="1"/>
    <n v="1206"/>
  </r>
  <r>
    <x v="0"/>
    <x v="3"/>
    <x v="0"/>
    <n v="57"/>
  </r>
  <r>
    <x v="0"/>
    <x v="3"/>
    <x v="0"/>
    <n v="183"/>
  </r>
  <r>
    <x v="0"/>
    <x v="3"/>
    <x v="1"/>
    <n v="27"/>
  </r>
  <r>
    <x v="0"/>
    <x v="3"/>
    <x v="1"/>
    <n v="604"/>
  </r>
  <r>
    <x v="0"/>
    <x v="4"/>
    <x v="0"/>
    <n v="698"/>
  </r>
  <r>
    <x v="0"/>
    <x v="4"/>
    <x v="1"/>
    <n v="266"/>
  </r>
  <r>
    <x v="0"/>
    <x v="5"/>
    <x v="0"/>
    <n v="1225"/>
  </r>
  <r>
    <x v="0"/>
    <x v="5"/>
    <x v="1"/>
    <n v="1711"/>
  </r>
  <r>
    <x v="0"/>
    <x v="6"/>
    <x v="0"/>
    <n v="42"/>
  </r>
  <r>
    <x v="0"/>
    <x v="6"/>
    <x v="1"/>
    <n v="5"/>
  </r>
  <r>
    <x v="0"/>
    <x v="7"/>
    <x v="0"/>
    <n v="92"/>
  </r>
  <r>
    <x v="0"/>
    <x v="7"/>
    <x v="1"/>
    <n v="633"/>
  </r>
  <r>
    <x v="0"/>
    <x v="7"/>
    <x v="0"/>
    <n v="375"/>
  </r>
  <r>
    <x v="0"/>
    <x v="7"/>
    <x v="1"/>
    <n v="2056"/>
  </r>
  <r>
    <x v="0"/>
    <x v="8"/>
    <x v="0"/>
    <n v="15262"/>
  </r>
  <r>
    <x v="0"/>
    <x v="8"/>
    <x v="1"/>
    <n v="24661"/>
  </r>
  <r>
    <x v="0"/>
    <x v="9"/>
    <x v="0"/>
    <n v="1373"/>
  </r>
  <r>
    <x v="0"/>
    <x v="9"/>
    <x v="0"/>
    <n v="3040"/>
  </r>
  <r>
    <x v="0"/>
    <x v="9"/>
    <x v="0"/>
    <n v="773"/>
  </r>
  <r>
    <x v="0"/>
    <x v="9"/>
    <x v="0"/>
    <n v="3"/>
  </r>
  <r>
    <x v="0"/>
    <x v="9"/>
    <x v="1"/>
    <n v="6056"/>
  </r>
  <r>
    <x v="0"/>
    <x v="9"/>
    <x v="1"/>
    <n v="12"/>
  </r>
  <r>
    <x v="0"/>
    <x v="9"/>
    <x v="1"/>
    <n v="2"/>
  </r>
  <r>
    <x v="0"/>
    <x v="9"/>
    <x v="1"/>
    <n v="2672"/>
  </r>
  <r>
    <x v="0"/>
    <x v="9"/>
    <x v="1"/>
    <n v="1"/>
  </r>
  <r>
    <x v="0"/>
    <x v="9"/>
    <x v="1"/>
    <n v="272"/>
  </r>
  <r>
    <x v="0"/>
    <x v="10"/>
    <x v="0"/>
    <n v="20040"/>
  </r>
  <r>
    <x v="0"/>
    <x v="10"/>
    <x v="1"/>
    <n v="50292"/>
  </r>
  <r>
    <x v="0"/>
    <x v="11"/>
    <x v="0"/>
    <n v="196"/>
  </r>
  <r>
    <x v="0"/>
    <x v="11"/>
    <x v="1"/>
    <n v="662"/>
  </r>
  <r>
    <x v="1"/>
    <x v="0"/>
    <x v="0"/>
    <n v="26"/>
  </r>
  <r>
    <x v="1"/>
    <x v="1"/>
    <x v="0"/>
    <n v="112"/>
  </r>
  <r>
    <x v="1"/>
    <x v="1"/>
    <x v="1"/>
    <n v="43"/>
  </r>
  <r>
    <x v="1"/>
    <x v="2"/>
    <x v="0"/>
    <n v="981"/>
  </r>
  <r>
    <x v="1"/>
    <x v="2"/>
    <x v="1"/>
    <n v="1385"/>
  </r>
  <r>
    <x v="1"/>
    <x v="3"/>
    <x v="0"/>
    <n v="199"/>
  </r>
  <r>
    <x v="1"/>
    <x v="3"/>
    <x v="0"/>
    <n v="49"/>
  </r>
  <r>
    <x v="1"/>
    <x v="3"/>
    <x v="1"/>
    <n v="31"/>
  </r>
  <r>
    <x v="1"/>
    <x v="3"/>
    <x v="1"/>
    <n v="633"/>
  </r>
  <r>
    <x v="1"/>
    <x v="4"/>
    <x v="0"/>
    <n v="675"/>
  </r>
  <r>
    <x v="1"/>
    <x v="4"/>
    <x v="1"/>
    <n v="314"/>
  </r>
  <r>
    <x v="1"/>
    <x v="5"/>
    <x v="0"/>
    <n v="1225"/>
  </r>
  <r>
    <x v="1"/>
    <x v="5"/>
    <x v="1"/>
    <n v="1680"/>
  </r>
  <r>
    <x v="1"/>
    <x v="6"/>
    <x v="0"/>
    <n v="40"/>
  </r>
  <r>
    <x v="1"/>
    <x v="6"/>
    <x v="1"/>
    <n v="5"/>
  </r>
  <r>
    <x v="1"/>
    <x v="7"/>
    <x v="0"/>
    <n v="65"/>
  </r>
  <r>
    <x v="1"/>
    <x v="7"/>
    <x v="1"/>
    <n v="532"/>
  </r>
  <r>
    <x v="1"/>
    <x v="7"/>
    <x v="0"/>
    <n v="299"/>
  </r>
  <r>
    <x v="1"/>
    <x v="7"/>
    <x v="1"/>
    <n v="1981"/>
  </r>
  <r>
    <x v="1"/>
    <x v="8"/>
    <x v="0"/>
    <n v="15781"/>
  </r>
  <r>
    <x v="1"/>
    <x v="8"/>
    <x v="1"/>
    <n v="25505"/>
  </r>
  <r>
    <x v="1"/>
    <x v="9"/>
    <x v="0"/>
    <n v="8"/>
  </r>
  <r>
    <x v="1"/>
    <x v="9"/>
    <x v="0"/>
    <n v="715"/>
  </r>
  <r>
    <x v="1"/>
    <x v="9"/>
    <x v="0"/>
    <n v="2907"/>
  </r>
  <r>
    <x v="1"/>
    <x v="9"/>
    <x v="0"/>
    <n v="3"/>
  </r>
  <r>
    <x v="1"/>
    <x v="9"/>
    <x v="0"/>
    <n v="1707"/>
  </r>
  <r>
    <x v="1"/>
    <x v="9"/>
    <x v="1"/>
    <n v="16"/>
  </r>
  <r>
    <x v="1"/>
    <x v="9"/>
    <x v="1"/>
    <n v="2775"/>
  </r>
  <r>
    <x v="1"/>
    <x v="9"/>
    <x v="1"/>
    <n v="271"/>
  </r>
  <r>
    <x v="1"/>
    <x v="9"/>
    <x v="1"/>
    <n v="6957"/>
  </r>
  <r>
    <x v="1"/>
    <x v="10"/>
    <x v="0"/>
    <n v="20682"/>
  </r>
  <r>
    <x v="1"/>
    <x v="10"/>
    <x v="1"/>
    <n v="50223"/>
  </r>
  <r>
    <x v="1"/>
    <x v="11"/>
    <x v="0"/>
    <n v="161"/>
  </r>
  <r>
    <x v="1"/>
    <x v="11"/>
    <x v="1"/>
    <n v="532"/>
  </r>
  <r>
    <x v="2"/>
    <x v="0"/>
    <x v="0"/>
    <n v="15"/>
  </r>
  <r>
    <x v="2"/>
    <x v="0"/>
    <x v="1"/>
    <n v="2"/>
  </r>
  <r>
    <x v="2"/>
    <x v="1"/>
    <x v="0"/>
    <n v="125"/>
  </r>
  <r>
    <x v="2"/>
    <x v="1"/>
    <x v="1"/>
    <n v="27"/>
  </r>
  <r>
    <x v="2"/>
    <x v="2"/>
    <x v="0"/>
    <n v="416"/>
  </r>
  <r>
    <x v="2"/>
    <x v="2"/>
    <x v="1"/>
    <n v="739"/>
  </r>
  <r>
    <x v="2"/>
    <x v="3"/>
    <x v="0"/>
    <n v="131"/>
  </r>
  <r>
    <x v="2"/>
    <x v="3"/>
    <x v="0"/>
    <n v="46"/>
  </r>
  <r>
    <x v="2"/>
    <x v="3"/>
    <x v="1"/>
    <n v="40"/>
  </r>
  <r>
    <x v="2"/>
    <x v="3"/>
    <x v="1"/>
    <n v="365"/>
  </r>
  <r>
    <x v="2"/>
    <x v="4"/>
    <x v="0"/>
    <n v="565"/>
  </r>
  <r>
    <x v="2"/>
    <x v="4"/>
    <x v="1"/>
    <n v="171"/>
  </r>
  <r>
    <x v="2"/>
    <x v="5"/>
    <x v="0"/>
    <n v="816"/>
  </r>
  <r>
    <x v="2"/>
    <x v="5"/>
    <x v="1"/>
    <n v="1080"/>
  </r>
  <r>
    <x v="2"/>
    <x v="6"/>
    <x v="0"/>
    <n v="44"/>
  </r>
  <r>
    <x v="2"/>
    <x v="6"/>
    <x v="1"/>
    <n v="5"/>
  </r>
  <r>
    <x v="2"/>
    <x v="7"/>
    <x v="0"/>
    <n v="52"/>
  </r>
  <r>
    <x v="2"/>
    <x v="7"/>
    <x v="1"/>
    <n v="321"/>
  </r>
  <r>
    <x v="2"/>
    <x v="7"/>
    <x v="0"/>
    <n v="206"/>
  </r>
  <r>
    <x v="2"/>
    <x v="7"/>
    <x v="1"/>
    <n v="1370"/>
  </r>
  <r>
    <x v="2"/>
    <x v="8"/>
    <x v="0"/>
    <n v="5622"/>
  </r>
  <r>
    <x v="2"/>
    <x v="8"/>
    <x v="1"/>
    <n v="9191"/>
  </r>
  <r>
    <x v="2"/>
    <x v="9"/>
    <x v="0"/>
    <n v="625"/>
  </r>
  <r>
    <x v="2"/>
    <x v="9"/>
    <x v="0"/>
    <n v="1066"/>
  </r>
  <r>
    <x v="2"/>
    <x v="9"/>
    <x v="0"/>
    <n v="1448"/>
  </r>
  <r>
    <x v="2"/>
    <x v="9"/>
    <x v="0"/>
    <n v="4"/>
  </r>
  <r>
    <x v="2"/>
    <x v="9"/>
    <x v="1"/>
    <n v="3834"/>
  </r>
  <r>
    <x v="2"/>
    <x v="9"/>
    <x v="1"/>
    <n v="172"/>
  </r>
  <r>
    <x v="2"/>
    <x v="9"/>
    <x v="1"/>
    <n v="1741"/>
  </r>
  <r>
    <x v="2"/>
    <x v="9"/>
    <x v="1"/>
    <n v="4"/>
  </r>
  <r>
    <x v="2"/>
    <x v="10"/>
    <x v="0"/>
    <n v="14047"/>
  </r>
  <r>
    <x v="2"/>
    <x v="10"/>
    <x v="1"/>
    <n v="32290"/>
  </r>
  <r>
    <x v="2"/>
    <x v="11"/>
    <x v="0"/>
    <n v="117"/>
  </r>
  <r>
    <x v="2"/>
    <x v="11"/>
    <x v="1"/>
    <n v="386"/>
  </r>
  <r>
    <x v="3"/>
    <x v="0"/>
    <x v="0"/>
    <n v="14"/>
  </r>
  <r>
    <x v="3"/>
    <x v="1"/>
    <x v="0"/>
    <n v="120"/>
  </r>
  <r>
    <x v="3"/>
    <x v="1"/>
    <x v="1"/>
    <n v="31"/>
  </r>
  <r>
    <x v="3"/>
    <x v="2"/>
    <x v="0"/>
    <n v="778"/>
  </r>
  <r>
    <x v="3"/>
    <x v="2"/>
    <x v="1"/>
    <n v="889"/>
  </r>
  <r>
    <x v="3"/>
    <x v="3"/>
    <x v="0"/>
    <n v="139"/>
  </r>
  <r>
    <x v="3"/>
    <x v="3"/>
    <x v="0"/>
    <n v="44"/>
  </r>
  <r>
    <x v="3"/>
    <x v="3"/>
    <x v="1"/>
    <n v="320"/>
  </r>
  <r>
    <x v="3"/>
    <x v="3"/>
    <x v="1"/>
    <n v="32"/>
  </r>
  <r>
    <x v="3"/>
    <x v="4"/>
    <x v="0"/>
    <n v="620"/>
  </r>
  <r>
    <x v="3"/>
    <x v="4"/>
    <x v="1"/>
    <n v="155"/>
  </r>
  <r>
    <x v="3"/>
    <x v="5"/>
    <x v="0"/>
    <n v="967"/>
  </r>
  <r>
    <x v="3"/>
    <x v="5"/>
    <x v="1"/>
    <n v="977"/>
  </r>
  <r>
    <x v="3"/>
    <x v="6"/>
    <x v="0"/>
    <n v="48"/>
  </r>
  <r>
    <x v="3"/>
    <x v="6"/>
    <x v="1"/>
    <n v="3"/>
  </r>
  <r>
    <x v="3"/>
    <x v="7"/>
    <x v="0"/>
    <n v="72"/>
  </r>
  <r>
    <x v="3"/>
    <x v="7"/>
    <x v="1"/>
    <n v="274"/>
  </r>
  <r>
    <x v="3"/>
    <x v="7"/>
    <x v="0"/>
    <n v="214"/>
  </r>
  <r>
    <x v="3"/>
    <x v="7"/>
    <x v="1"/>
    <n v="1278"/>
  </r>
  <r>
    <x v="3"/>
    <x v="8"/>
    <x v="0"/>
    <n v="11130"/>
  </r>
  <r>
    <x v="3"/>
    <x v="8"/>
    <x v="1"/>
    <n v="16449"/>
  </r>
  <r>
    <x v="3"/>
    <x v="9"/>
    <x v="0"/>
    <n v="2053"/>
  </r>
  <r>
    <x v="3"/>
    <x v="9"/>
    <x v="0"/>
    <n v="689"/>
  </r>
  <r>
    <x v="3"/>
    <x v="9"/>
    <x v="0"/>
    <n v="1"/>
  </r>
  <r>
    <x v="3"/>
    <x v="9"/>
    <x v="0"/>
    <n v="1667"/>
  </r>
  <r>
    <x v="3"/>
    <x v="9"/>
    <x v="1"/>
    <n v="6"/>
  </r>
  <r>
    <x v="3"/>
    <x v="9"/>
    <x v="1"/>
    <n v="191"/>
  </r>
  <r>
    <x v="3"/>
    <x v="9"/>
    <x v="1"/>
    <n v="5458"/>
  </r>
  <r>
    <x v="3"/>
    <x v="9"/>
    <x v="1"/>
    <n v="1910"/>
  </r>
  <r>
    <x v="3"/>
    <x v="10"/>
    <x v="0"/>
    <n v="16493"/>
  </r>
  <r>
    <x v="3"/>
    <x v="10"/>
    <x v="1"/>
    <n v="33711"/>
  </r>
  <r>
    <x v="3"/>
    <x v="11"/>
    <x v="0"/>
    <n v="114"/>
  </r>
  <r>
    <x v="3"/>
    <x v="11"/>
    <x v="1"/>
    <n v="423"/>
  </r>
  <r>
    <x v="4"/>
    <x v="0"/>
    <x v="0"/>
    <n v="17"/>
  </r>
  <r>
    <x v="4"/>
    <x v="1"/>
    <x v="0"/>
    <n v="103"/>
  </r>
  <r>
    <x v="4"/>
    <x v="1"/>
    <x v="1"/>
    <n v="29"/>
  </r>
  <r>
    <x v="4"/>
    <x v="2"/>
    <x v="0"/>
    <n v="601"/>
  </r>
  <r>
    <x v="4"/>
    <x v="2"/>
    <x v="1"/>
    <n v="874"/>
  </r>
  <r>
    <x v="4"/>
    <x v="3"/>
    <x v="0"/>
    <n v="49"/>
  </r>
  <r>
    <x v="4"/>
    <x v="3"/>
    <x v="0"/>
    <n v="148"/>
  </r>
  <r>
    <x v="4"/>
    <x v="3"/>
    <x v="1"/>
    <n v="261"/>
  </r>
  <r>
    <x v="4"/>
    <x v="3"/>
    <x v="1"/>
    <n v="24"/>
  </r>
  <r>
    <x v="4"/>
    <x v="4"/>
    <x v="0"/>
    <n v="591"/>
  </r>
  <r>
    <x v="4"/>
    <x v="4"/>
    <x v="1"/>
    <n v="184"/>
  </r>
  <r>
    <x v="4"/>
    <x v="5"/>
    <x v="0"/>
    <n v="882"/>
  </r>
  <r>
    <x v="4"/>
    <x v="5"/>
    <x v="1"/>
    <n v="935"/>
  </r>
  <r>
    <x v="4"/>
    <x v="6"/>
    <x v="0"/>
    <n v="32"/>
  </r>
  <r>
    <x v="4"/>
    <x v="6"/>
    <x v="1"/>
    <n v="3"/>
  </r>
  <r>
    <x v="4"/>
    <x v="7"/>
    <x v="0"/>
    <n v="55"/>
  </r>
  <r>
    <x v="4"/>
    <x v="7"/>
    <x v="1"/>
    <n v="207"/>
  </r>
  <r>
    <x v="4"/>
    <x v="7"/>
    <x v="0"/>
    <n v="231"/>
  </r>
  <r>
    <x v="4"/>
    <x v="7"/>
    <x v="1"/>
    <n v="1126"/>
  </r>
  <r>
    <x v="4"/>
    <x v="8"/>
    <x v="0"/>
    <n v="7806"/>
  </r>
  <r>
    <x v="4"/>
    <x v="8"/>
    <x v="1"/>
    <n v="11676"/>
  </r>
  <r>
    <x v="4"/>
    <x v="9"/>
    <x v="0"/>
    <n v="1"/>
  </r>
  <r>
    <x v="4"/>
    <x v="9"/>
    <x v="0"/>
    <n v="5"/>
  </r>
  <r>
    <x v="4"/>
    <x v="9"/>
    <x v="0"/>
    <n v="636"/>
  </r>
  <r>
    <x v="4"/>
    <x v="9"/>
    <x v="0"/>
    <n v="1844"/>
  </r>
  <r>
    <x v="4"/>
    <x v="9"/>
    <x v="0"/>
    <n v="1403"/>
  </r>
  <r>
    <x v="4"/>
    <x v="9"/>
    <x v="1"/>
    <n v="9"/>
  </r>
  <r>
    <x v="4"/>
    <x v="9"/>
    <x v="1"/>
    <n v="4940"/>
  </r>
  <r>
    <x v="4"/>
    <x v="9"/>
    <x v="1"/>
    <n v="149"/>
  </r>
  <r>
    <x v="4"/>
    <x v="9"/>
    <x v="1"/>
    <n v="1715"/>
  </r>
  <r>
    <x v="4"/>
    <x v="10"/>
    <x v="0"/>
    <n v="15504"/>
  </r>
  <r>
    <x v="4"/>
    <x v="10"/>
    <x v="1"/>
    <n v="30950"/>
  </r>
  <r>
    <x v="4"/>
    <x v="11"/>
    <x v="0"/>
    <n v="129"/>
  </r>
  <r>
    <x v="4"/>
    <x v="11"/>
    <x v="1"/>
    <n v="386"/>
  </r>
  <r>
    <x v="5"/>
    <x v="0"/>
    <x v="0"/>
    <n v="26"/>
  </r>
  <r>
    <x v="5"/>
    <x v="1"/>
    <x v="0"/>
    <n v="105"/>
  </r>
  <r>
    <x v="5"/>
    <x v="1"/>
    <x v="1"/>
    <n v="32"/>
  </r>
  <r>
    <x v="5"/>
    <x v="2"/>
    <x v="0"/>
    <n v="784"/>
  </r>
  <r>
    <x v="5"/>
    <x v="2"/>
    <x v="1"/>
    <n v="952"/>
  </r>
  <r>
    <x v="5"/>
    <x v="3"/>
    <x v="0"/>
    <n v="39"/>
  </r>
  <r>
    <x v="5"/>
    <x v="3"/>
    <x v="0"/>
    <n v="128"/>
  </r>
  <r>
    <x v="5"/>
    <x v="3"/>
    <x v="1"/>
    <n v="309"/>
  </r>
  <r>
    <x v="5"/>
    <x v="3"/>
    <x v="1"/>
    <n v="28"/>
  </r>
  <r>
    <x v="5"/>
    <x v="4"/>
    <x v="0"/>
    <n v="601"/>
  </r>
  <r>
    <x v="5"/>
    <x v="4"/>
    <x v="1"/>
    <n v="173"/>
  </r>
  <r>
    <x v="5"/>
    <x v="5"/>
    <x v="0"/>
    <n v="1031"/>
  </r>
  <r>
    <x v="5"/>
    <x v="5"/>
    <x v="1"/>
    <n v="981"/>
  </r>
  <r>
    <x v="5"/>
    <x v="6"/>
    <x v="0"/>
    <n v="25"/>
  </r>
  <r>
    <x v="5"/>
    <x v="6"/>
    <x v="1"/>
    <n v="4"/>
  </r>
  <r>
    <x v="5"/>
    <x v="7"/>
    <x v="0"/>
    <n v="52"/>
  </r>
  <r>
    <x v="5"/>
    <x v="7"/>
    <x v="1"/>
    <n v="264"/>
  </r>
  <r>
    <x v="5"/>
    <x v="7"/>
    <x v="0"/>
    <n v="265"/>
  </r>
  <r>
    <x v="5"/>
    <x v="7"/>
    <x v="1"/>
    <n v="1268"/>
  </r>
  <r>
    <x v="5"/>
    <x v="8"/>
    <x v="0"/>
    <n v="9290"/>
  </r>
  <r>
    <x v="5"/>
    <x v="8"/>
    <x v="1"/>
    <n v="12839"/>
  </r>
  <r>
    <x v="5"/>
    <x v="9"/>
    <x v="0"/>
    <n v="636"/>
  </r>
  <r>
    <x v="5"/>
    <x v="9"/>
    <x v="0"/>
    <n v="2012"/>
  </r>
  <r>
    <x v="5"/>
    <x v="9"/>
    <x v="0"/>
    <n v="3"/>
  </r>
  <r>
    <x v="5"/>
    <x v="9"/>
    <x v="0"/>
    <n v="1641"/>
  </r>
  <r>
    <x v="5"/>
    <x v="9"/>
    <x v="1"/>
    <n v="156"/>
  </r>
  <r>
    <x v="5"/>
    <x v="9"/>
    <x v="1"/>
    <n v="1747"/>
  </r>
  <r>
    <x v="5"/>
    <x v="9"/>
    <x v="1"/>
    <n v="6"/>
  </r>
  <r>
    <x v="5"/>
    <x v="9"/>
    <x v="1"/>
    <n v="4943"/>
  </r>
  <r>
    <x v="5"/>
    <x v="10"/>
    <x v="0"/>
    <n v="16279"/>
  </r>
  <r>
    <x v="5"/>
    <x v="10"/>
    <x v="1"/>
    <n v="32564"/>
  </r>
  <r>
    <x v="5"/>
    <x v="11"/>
    <x v="0"/>
    <n v="135"/>
  </r>
  <r>
    <x v="5"/>
    <x v="11"/>
    <x v="1"/>
    <n v="497"/>
  </r>
  <r>
    <x v="6"/>
    <x v="0"/>
    <x v="0"/>
    <n v="14"/>
  </r>
  <r>
    <x v="6"/>
    <x v="1"/>
    <x v="0"/>
    <n v="117"/>
  </r>
  <r>
    <x v="6"/>
    <x v="1"/>
    <x v="1"/>
    <n v="37"/>
  </r>
  <r>
    <x v="6"/>
    <x v="2"/>
    <x v="0"/>
    <n v="727"/>
  </r>
  <r>
    <x v="6"/>
    <x v="2"/>
    <x v="1"/>
    <n v="1030"/>
  </r>
  <r>
    <x v="6"/>
    <x v="3"/>
    <x v="0"/>
    <n v="60"/>
  </r>
  <r>
    <x v="6"/>
    <x v="3"/>
    <x v="0"/>
    <n v="109"/>
  </r>
  <r>
    <x v="6"/>
    <x v="3"/>
    <x v="1"/>
    <n v="268"/>
  </r>
  <r>
    <x v="6"/>
    <x v="3"/>
    <x v="1"/>
    <n v="36"/>
  </r>
  <r>
    <x v="6"/>
    <x v="4"/>
    <x v="0"/>
    <n v="621"/>
  </r>
  <r>
    <x v="6"/>
    <x v="4"/>
    <x v="1"/>
    <n v="176"/>
  </r>
  <r>
    <x v="6"/>
    <x v="5"/>
    <x v="0"/>
    <n v="948"/>
  </r>
  <r>
    <x v="6"/>
    <x v="5"/>
    <x v="1"/>
    <n v="999"/>
  </r>
  <r>
    <x v="6"/>
    <x v="6"/>
    <x v="0"/>
    <n v="36"/>
  </r>
  <r>
    <x v="6"/>
    <x v="6"/>
    <x v="1"/>
    <n v="5"/>
  </r>
  <r>
    <x v="6"/>
    <x v="7"/>
    <x v="0"/>
    <n v="62"/>
  </r>
  <r>
    <x v="6"/>
    <x v="7"/>
    <x v="1"/>
    <n v="282"/>
  </r>
  <r>
    <x v="6"/>
    <x v="7"/>
    <x v="0"/>
    <n v="219"/>
  </r>
  <r>
    <x v="6"/>
    <x v="7"/>
    <x v="1"/>
    <n v="1509"/>
  </r>
  <r>
    <x v="6"/>
    <x v="8"/>
    <x v="0"/>
    <n v="8317"/>
  </r>
  <r>
    <x v="6"/>
    <x v="8"/>
    <x v="1"/>
    <n v="11183"/>
  </r>
  <r>
    <x v="6"/>
    <x v="9"/>
    <x v="0"/>
    <n v="645"/>
  </r>
  <r>
    <x v="6"/>
    <x v="9"/>
    <x v="0"/>
    <n v="6"/>
  </r>
  <r>
    <x v="6"/>
    <x v="9"/>
    <x v="0"/>
    <n v="1540"/>
  </r>
  <r>
    <x v="6"/>
    <x v="9"/>
    <x v="0"/>
    <n v="1876"/>
  </r>
  <r>
    <x v="6"/>
    <x v="9"/>
    <x v="1"/>
    <n v="2"/>
  </r>
  <r>
    <x v="6"/>
    <x v="9"/>
    <x v="1"/>
    <n v="9"/>
  </r>
  <r>
    <x v="6"/>
    <x v="9"/>
    <x v="1"/>
    <n v="1761"/>
  </r>
  <r>
    <x v="6"/>
    <x v="9"/>
    <x v="1"/>
    <n v="4880"/>
  </r>
  <r>
    <x v="6"/>
    <x v="9"/>
    <x v="1"/>
    <n v="144"/>
  </r>
  <r>
    <x v="6"/>
    <x v="10"/>
    <x v="0"/>
    <n v="15957"/>
  </r>
  <r>
    <x v="6"/>
    <x v="10"/>
    <x v="1"/>
    <n v="33682"/>
  </r>
  <r>
    <x v="6"/>
    <x v="11"/>
    <x v="0"/>
    <n v="163"/>
  </r>
  <r>
    <x v="6"/>
    <x v="11"/>
    <x v="1"/>
    <n v="636"/>
  </r>
  <r>
    <x v="7"/>
    <x v="0"/>
    <x v="0"/>
    <n v="15"/>
  </r>
  <r>
    <x v="7"/>
    <x v="1"/>
    <x v="0"/>
    <n v="110"/>
  </r>
  <r>
    <x v="7"/>
    <x v="1"/>
    <x v="1"/>
    <n v="36"/>
  </r>
  <r>
    <x v="7"/>
    <x v="2"/>
    <x v="0"/>
    <n v="780"/>
  </r>
  <r>
    <x v="7"/>
    <x v="2"/>
    <x v="1"/>
    <n v="1149"/>
  </r>
  <r>
    <x v="7"/>
    <x v="3"/>
    <x v="0"/>
    <n v="43"/>
  </r>
  <r>
    <x v="7"/>
    <x v="3"/>
    <x v="0"/>
    <n v="146"/>
  </r>
  <r>
    <x v="7"/>
    <x v="3"/>
    <x v="1"/>
    <n v="37"/>
  </r>
  <r>
    <x v="7"/>
    <x v="3"/>
    <x v="1"/>
    <n v="234"/>
  </r>
  <r>
    <x v="7"/>
    <x v="4"/>
    <x v="0"/>
    <n v="575"/>
  </r>
  <r>
    <x v="7"/>
    <x v="4"/>
    <x v="1"/>
    <n v="185"/>
  </r>
  <r>
    <x v="7"/>
    <x v="5"/>
    <x v="0"/>
    <n v="1032"/>
  </r>
  <r>
    <x v="7"/>
    <x v="5"/>
    <x v="1"/>
    <n v="1003"/>
  </r>
  <r>
    <x v="7"/>
    <x v="6"/>
    <x v="0"/>
    <n v="31"/>
  </r>
  <r>
    <x v="7"/>
    <x v="6"/>
    <x v="1"/>
    <n v="3"/>
  </r>
  <r>
    <x v="7"/>
    <x v="7"/>
    <x v="0"/>
    <n v="51"/>
  </r>
  <r>
    <x v="7"/>
    <x v="7"/>
    <x v="1"/>
    <n v="265"/>
  </r>
  <r>
    <x v="7"/>
    <x v="7"/>
    <x v="0"/>
    <n v="205"/>
  </r>
  <r>
    <x v="7"/>
    <x v="7"/>
    <x v="1"/>
    <n v="1418"/>
  </r>
  <r>
    <x v="7"/>
    <x v="8"/>
    <x v="0"/>
    <n v="8625"/>
  </r>
  <r>
    <x v="7"/>
    <x v="8"/>
    <x v="1"/>
    <n v="13357"/>
  </r>
  <r>
    <x v="7"/>
    <x v="9"/>
    <x v="0"/>
    <n v="2115"/>
  </r>
  <r>
    <x v="7"/>
    <x v="9"/>
    <x v="0"/>
    <n v="1601"/>
  </r>
  <r>
    <x v="7"/>
    <x v="9"/>
    <x v="0"/>
    <n v="2"/>
  </r>
  <r>
    <x v="7"/>
    <x v="9"/>
    <x v="0"/>
    <n v="658"/>
  </r>
  <r>
    <x v="7"/>
    <x v="9"/>
    <x v="1"/>
    <n v="192"/>
  </r>
  <r>
    <x v="7"/>
    <x v="9"/>
    <x v="1"/>
    <n v="5"/>
  </r>
  <r>
    <x v="7"/>
    <x v="9"/>
    <x v="1"/>
    <n v="2"/>
  </r>
  <r>
    <x v="7"/>
    <x v="9"/>
    <x v="1"/>
    <n v="5252"/>
  </r>
  <r>
    <x v="7"/>
    <x v="9"/>
    <x v="1"/>
    <n v="1728"/>
  </r>
  <r>
    <x v="7"/>
    <x v="10"/>
    <x v="0"/>
    <n v="16559"/>
  </r>
  <r>
    <x v="7"/>
    <x v="10"/>
    <x v="1"/>
    <n v="36287"/>
  </r>
  <r>
    <x v="7"/>
    <x v="11"/>
    <x v="0"/>
    <n v="170"/>
  </r>
  <r>
    <x v="7"/>
    <x v="11"/>
    <x v="1"/>
    <n v="572"/>
  </r>
  <r>
    <x v="8"/>
    <x v="0"/>
    <x v="0"/>
    <n v="15"/>
  </r>
  <r>
    <x v="8"/>
    <x v="1"/>
    <x v="0"/>
    <n v="97"/>
  </r>
  <r>
    <x v="8"/>
    <x v="1"/>
    <x v="1"/>
    <n v="32"/>
  </r>
  <r>
    <x v="8"/>
    <x v="2"/>
    <x v="0"/>
    <n v="1623"/>
  </r>
  <r>
    <x v="8"/>
    <x v="2"/>
    <x v="1"/>
    <n v="1412"/>
  </r>
  <r>
    <x v="8"/>
    <x v="3"/>
    <x v="0"/>
    <n v="61"/>
  </r>
  <r>
    <x v="8"/>
    <x v="3"/>
    <x v="0"/>
    <n v="176"/>
  </r>
  <r>
    <x v="8"/>
    <x v="3"/>
    <x v="1"/>
    <n v="179"/>
  </r>
  <r>
    <x v="8"/>
    <x v="3"/>
    <x v="1"/>
    <n v="40"/>
  </r>
  <r>
    <x v="8"/>
    <x v="4"/>
    <x v="0"/>
    <n v="622"/>
  </r>
  <r>
    <x v="8"/>
    <x v="4"/>
    <x v="1"/>
    <n v="206"/>
  </r>
  <r>
    <x v="8"/>
    <x v="5"/>
    <x v="0"/>
    <n v="1255"/>
  </r>
  <r>
    <x v="8"/>
    <x v="5"/>
    <x v="1"/>
    <n v="972"/>
  </r>
  <r>
    <x v="8"/>
    <x v="6"/>
    <x v="0"/>
    <n v="37"/>
  </r>
  <r>
    <x v="8"/>
    <x v="6"/>
    <x v="1"/>
    <n v="2"/>
  </r>
  <r>
    <x v="8"/>
    <x v="7"/>
    <x v="0"/>
    <n v="58"/>
  </r>
  <r>
    <x v="8"/>
    <x v="7"/>
    <x v="1"/>
    <n v="200"/>
  </r>
  <r>
    <x v="8"/>
    <x v="7"/>
    <x v="0"/>
    <n v="245"/>
  </r>
  <r>
    <x v="8"/>
    <x v="7"/>
    <x v="1"/>
    <n v="1145"/>
  </r>
  <r>
    <x v="8"/>
    <x v="8"/>
    <x v="0"/>
    <n v="17127"/>
  </r>
  <r>
    <x v="8"/>
    <x v="8"/>
    <x v="1"/>
    <n v="18796"/>
  </r>
  <r>
    <x v="8"/>
    <x v="9"/>
    <x v="0"/>
    <n v="3506"/>
  </r>
  <r>
    <x v="8"/>
    <x v="9"/>
    <x v="0"/>
    <n v="2210"/>
  </r>
  <r>
    <x v="8"/>
    <x v="9"/>
    <x v="0"/>
    <n v="783"/>
  </r>
  <r>
    <x v="8"/>
    <x v="9"/>
    <x v="0"/>
    <n v="4"/>
  </r>
  <r>
    <x v="8"/>
    <x v="9"/>
    <x v="1"/>
    <n v="6669"/>
  </r>
  <r>
    <x v="8"/>
    <x v="9"/>
    <x v="1"/>
    <n v="215"/>
  </r>
  <r>
    <x v="8"/>
    <x v="9"/>
    <x v="1"/>
    <n v="1702"/>
  </r>
  <r>
    <x v="8"/>
    <x v="9"/>
    <x v="1"/>
    <n v="8"/>
  </r>
  <r>
    <x v="8"/>
    <x v="10"/>
    <x v="0"/>
    <n v="18776"/>
  </r>
  <r>
    <x v="8"/>
    <x v="10"/>
    <x v="1"/>
    <n v="34205"/>
  </r>
  <r>
    <x v="8"/>
    <x v="11"/>
    <x v="0"/>
    <n v="172"/>
  </r>
  <r>
    <x v="8"/>
    <x v="11"/>
    <x v="1"/>
    <n v="501"/>
  </r>
  <r>
    <x v="9"/>
    <x v="0"/>
    <x v="0"/>
    <n v="16"/>
  </r>
  <r>
    <x v="9"/>
    <x v="1"/>
    <x v="0"/>
    <n v="105"/>
  </r>
  <r>
    <x v="9"/>
    <x v="1"/>
    <x v="1"/>
    <n v="34"/>
  </r>
  <r>
    <x v="9"/>
    <x v="2"/>
    <x v="0"/>
    <n v="907"/>
  </r>
  <r>
    <x v="9"/>
    <x v="2"/>
    <x v="1"/>
    <n v="1247"/>
  </r>
  <r>
    <x v="9"/>
    <x v="3"/>
    <x v="0"/>
    <n v="55"/>
  </r>
  <r>
    <x v="9"/>
    <x v="3"/>
    <x v="0"/>
    <n v="146"/>
  </r>
  <r>
    <x v="9"/>
    <x v="3"/>
    <x v="1"/>
    <n v="31"/>
  </r>
  <r>
    <x v="9"/>
    <x v="3"/>
    <x v="1"/>
    <n v="147"/>
  </r>
  <r>
    <x v="9"/>
    <x v="4"/>
    <x v="0"/>
    <n v="569"/>
  </r>
  <r>
    <x v="9"/>
    <x v="4"/>
    <x v="1"/>
    <n v="154"/>
  </r>
  <r>
    <x v="9"/>
    <x v="5"/>
    <x v="0"/>
    <n v="1082"/>
  </r>
  <r>
    <x v="9"/>
    <x v="5"/>
    <x v="1"/>
    <n v="845"/>
  </r>
  <r>
    <x v="9"/>
    <x v="6"/>
    <x v="0"/>
    <n v="39"/>
  </r>
  <r>
    <x v="9"/>
    <x v="6"/>
    <x v="1"/>
    <n v="1"/>
  </r>
  <r>
    <x v="9"/>
    <x v="7"/>
    <x v="0"/>
    <n v="60"/>
  </r>
  <r>
    <x v="9"/>
    <x v="7"/>
    <x v="1"/>
    <n v="212"/>
  </r>
  <r>
    <x v="9"/>
    <x v="7"/>
    <x v="0"/>
    <n v="251"/>
  </r>
  <r>
    <x v="9"/>
    <x v="7"/>
    <x v="1"/>
    <n v="1211"/>
  </r>
  <r>
    <x v="9"/>
    <x v="8"/>
    <x v="0"/>
    <n v="9764"/>
  </r>
  <r>
    <x v="9"/>
    <x v="8"/>
    <x v="1"/>
    <n v="12600"/>
  </r>
  <r>
    <x v="9"/>
    <x v="9"/>
    <x v="0"/>
    <n v="2342"/>
  </r>
  <r>
    <x v="9"/>
    <x v="9"/>
    <x v="0"/>
    <n v="720"/>
  </r>
  <r>
    <x v="9"/>
    <x v="9"/>
    <x v="0"/>
    <n v="3"/>
  </r>
  <r>
    <x v="9"/>
    <x v="9"/>
    <x v="0"/>
    <n v="1748"/>
  </r>
  <r>
    <x v="9"/>
    <x v="9"/>
    <x v="1"/>
    <n v="19"/>
  </r>
  <r>
    <x v="9"/>
    <x v="9"/>
    <x v="1"/>
    <n v="1459"/>
  </r>
  <r>
    <x v="9"/>
    <x v="9"/>
    <x v="1"/>
    <n v="184"/>
  </r>
  <r>
    <x v="9"/>
    <x v="9"/>
    <x v="1"/>
    <n v="4775"/>
  </r>
  <r>
    <x v="9"/>
    <x v="10"/>
    <x v="0"/>
    <n v="16527"/>
  </r>
  <r>
    <x v="9"/>
    <x v="10"/>
    <x v="1"/>
    <n v="29738"/>
  </r>
  <r>
    <x v="9"/>
    <x v="11"/>
    <x v="0"/>
    <n v="185"/>
  </r>
  <r>
    <x v="9"/>
    <x v="11"/>
    <x v="1"/>
    <n v="467"/>
  </r>
  <r>
    <x v="10"/>
    <x v="0"/>
    <x v="0"/>
    <n v="5"/>
  </r>
  <r>
    <x v="10"/>
    <x v="1"/>
    <x v="0"/>
    <n v="89"/>
  </r>
  <r>
    <x v="10"/>
    <x v="1"/>
    <x v="1"/>
    <n v="21"/>
  </r>
  <r>
    <x v="10"/>
    <x v="2"/>
    <x v="0"/>
    <n v="1094"/>
  </r>
  <r>
    <x v="10"/>
    <x v="2"/>
    <x v="1"/>
    <n v="1126"/>
  </r>
  <r>
    <x v="10"/>
    <x v="3"/>
    <x v="0"/>
    <n v="169"/>
  </r>
  <r>
    <x v="10"/>
    <x v="3"/>
    <x v="0"/>
    <n v="52"/>
  </r>
  <r>
    <x v="10"/>
    <x v="3"/>
    <x v="1"/>
    <n v="114"/>
  </r>
  <r>
    <x v="10"/>
    <x v="3"/>
    <x v="1"/>
    <n v="29"/>
  </r>
  <r>
    <x v="10"/>
    <x v="4"/>
    <x v="0"/>
    <n v="673"/>
  </r>
  <r>
    <x v="10"/>
    <x v="4"/>
    <x v="1"/>
    <n v="130"/>
  </r>
  <r>
    <x v="10"/>
    <x v="5"/>
    <x v="0"/>
    <n v="1279"/>
  </r>
  <r>
    <x v="10"/>
    <x v="5"/>
    <x v="1"/>
    <n v="639"/>
  </r>
  <r>
    <x v="10"/>
    <x v="6"/>
    <x v="0"/>
    <n v="33"/>
  </r>
  <r>
    <x v="10"/>
    <x v="6"/>
    <x v="1"/>
    <n v="3"/>
  </r>
  <r>
    <x v="10"/>
    <x v="7"/>
    <x v="0"/>
    <n v="47"/>
  </r>
  <r>
    <x v="10"/>
    <x v="7"/>
    <x v="1"/>
    <n v="143"/>
  </r>
  <r>
    <x v="10"/>
    <x v="7"/>
    <x v="0"/>
    <n v="257"/>
  </r>
  <r>
    <x v="10"/>
    <x v="7"/>
    <x v="1"/>
    <n v="925"/>
  </r>
  <r>
    <x v="10"/>
    <x v="8"/>
    <x v="0"/>
    <n v="12752"/>
  </r>
  <r>
    <x v="10"/>
    <x v="8"/>
    <x v="1"/>
    <n v="12598"/>
  </r>
  <r>
    <x v="10"/>
    <x v="9"/>
    <x v="0"/>
    <n v="842"/>
  </r>
  <r>
    <x v="10"/>
    <x v="9"/>
    <x v="0"/>
    <n v="2154"/>
  </r>
  <r>
    <x v="10"/>
    <x v="9"/>
    <x v="0"/>
    <n v="5"/>
  </r>
  <r>
    <x v="10"/>
    <x v="9"/>
    <x v="0"/>
    <n v="1"/>
  </r>
  <r>
    <x v="10"/>
    <x v="9"/>
    <x v="0"/>
    <n v="2943"/>
  </r>
  <r>
    <x v="10"/>
    <x v="9"/>
    <x v="1"/>
    <n v="9"/>
  </r>
  <r>
    <x v="10"/>
    <x v="9"/>
    <x v="1"/>
    <n v="1291"/>
  </r>
  <r>
    <x v="10"/>
    <x v="9"/>
    <x v="1"/>
    <n v="1"/>
  </r>
  <r>
    <x v="10"/>
    <x v="9"/>
    <x v="1"/>
    <n v="4570"/>
  </r>
  <r>
    <x v="10"/>
    <x v="9"/>
    <x v="1"/>
    <n v="260"/>
  </r>
  <r>
    <x v="10"/>
    <x v="10"/>
    <x v="0"/>
    <n v="18495"/>
  </r>
  <r>
    <x v="10"/>
    <x v="10"/>
    <x v="1"/>
    <n v="28178"/>
  </r>
  <r>
    <x v="10"/>
    <x v="11"/>
    <x v="0"/>
    <n v="180"/>
  </r>
  <r>
    <x v="10"/>
    <x v="11"/>
    <x v="1"/>
    <n v="435"/>
  </r>
  <r>
    <x v="11"/>
    <x v="0"/>
    <x v="0"/>
    <n v="8"/>
  </r>
  <r>
    <x v="11"/>
    <x v="1"/>
    <x v="0"/>
    <n v="90"/>
  </r>
  <r>
    <x v="11"/>
    <x v="1"/>
    <x v="1"/>
    <n v="26"/>
  </r>
  <r>
    <x v="11"/>
    <x v="2"/>
    <x v="0"/>
    <n v="797"/>
  </r>
  <r>
    <x v="11"/>
    <x v="2"/>
    <x v="1"/>
    <n v="1077"/>
  </r>
  <r>
    <x v="11"/>
    <x v="3"/>
    <x v="0"/>
    <n v="148"/>
  </r>
  <r>
    <x v="11"/>
    <x v="3"/>
    <x v="0"/>
    <n v="44"/>
  </r>
  <r>
    <x v="11"/>
    <x v="3"/>
    <x v="1"/>
    <n v="29"/>
  </r>
  <r>
    <x v="11"/>
    <x v="3"/>
    <x v="1"/>
    <n v="124"/>
  </r>
  <r>
    <x v="11"/>
    <x v="4"/>
    <x v="0"/>
    <n v="631"/>
  </r>
  <r>
    <x v="11"/>
    <x v="4"/>
    <x v="1"/>
    <n v="126"/>
  </r>
  <r>
    <x v="11"/>
    <x v="5"/>
    <x v="0"/>
    <n v="1090"/>
  </r>
  <r>
    <x v="11"/>
    <x v="5"/>
    <x v="1"/>
    <n v="771"/>
  </r>
  <r>
    <x v="11"/>
    <x v="6"/>
    <x v="0"/>
    <n v="36"/>
  </r>
  <r>
    <x v="11"/>
    <x v="6"/>
    <x v="1"/>
    <n v="2"/>
  </r>
  <r>
    <x v="11"/>
    <x v="7"/>
    <x v="0"/>
    <n v="43"/>
  </r>
  <r>
    <x v="11"/>
    <x v="7"/>
    <x v="1"/>
    <n v="161"/>
  </r>
  <r>
    <x v="11"/>
    <x v="7"/>
    <x v="0"/>
    <n v="240"/>
  </r>
  <r>
    <x v="11"/>
    <x v="7"/>
    <x v="1"/>
    <n v="1218"/>
  </r>
  <r>
    <x v="11"/>
    <x v="8"/>
    <x v="0"/>
    <n v="9283"/>
  </r>
  <r>
    <x v="11"/>
    <x v="8"/>
    <x v="1"/>
    <n v="14466"/>
  </r>
  <r>
    <x v="11"/>
    <x v="9"/>
    <x v="0"/>
    <n v="1747"/>
  </r>
  <r>
    <x v="11"/>
    <x v="9"/>
    <x v="0"/>
    <n v="1"/>
  </r>
  <r>
    <x v="11"/>
    <x v="9"/>
    <x v="0"/>
    <n v="1"/>
  </r>
  <r>
    <x v="11"/>
    <x v="9"/>
    <x v="0"/>
    <n v="2"/>
  </r>
  <r>
    <x v="11"/>
    <x v="9"/>
    <x v="0"/>
    <n v="2630"/>
  </r>
  <r>
    <x v="11"/>
    <x v="9"/>
    <x v="0"/>
    <n v="730"/>
  </r>
  <r>
    <x v="11"/>
    <x v="9"/>
    <x v="1"/>
    <n v="241"/>
  </r>
  <r>
    <x v="11"/>
    <x v="9"/>
    <x v="1"/>
    <n v="8"/>
  </r>
  <r>
    <x v="11"/>
    <x v="9"/>
    <x v="1"/>
    <n v="5303"/>
  </r>
  <r>
    <x v="11"/>
    <x v="9"/>
    <x v="1"/>
    <n v="1"/>
  </r>
  <r>
    <x v="11"/>
    <x v="9"/>
    <x v="1"/>
    <n v="1461"/>
  </r>
  <r>
    <x v="11"/>
    <x v="10"/>
    <x v="0"/>
    <n v="17645"/>
  </r>
  <r>
    <x v="11"/>
    <x v="10"/>
    <x v="1"/>
    <n v="30830"/>
  </r>
  <r>
    <x v="11"/>
    <x v="11"/>
    <x v="0"/>
    <n v="160"/>
  </r>
  <r>
    <x v="11"/>
    <x v="11"/>
    <x v="1"/>
    <n v="370"/>
  </r>
  <r>
    <x v="12"/>
    <x v="0"/>
    <x v="0"/>
    <n v="10"/>
  </r>
  <r>
    <x v="12"/>
    <x v="1"/>
    <x v="0"/>
    <n v="104"/>
  </r>
  <r>
    <x v="12"/>
    <x v="1"/>
    <x v="1"/>
    <n v="24"/>
  </r>
  <r>
    <x v="12"/>
    <x v="2"/>
    <x v="0"/>
    <n v="2243"/>
  </r>
  <r>
    <x v="12"/>
    <x v="2"/>
    <x v="1"/>
    <n v="1550"/>
  </r>
  <r>
    <x v="12"/>
    <x v="3"/>
    <x v="0"/>
    <n v="66"/>
  </r>
  <r>
    <x v="12"/>
    <x v="3"/>
    <x v="0"/>
    <n v="160"/>
  </r>
  <r>
    <x v="12"/>
    <x v="3"/>
    <x v="1"/>
    <n v="135"/>
  </r>
  <r>
    <x v="12"/>
    <x v="3"/>
    <x v="1"/>
    <n v="49"/>
  </r>
  <r>
    <x v="12"/>
    <x v="4"/>
    <x v="0"/>
    <n v="687"/>
  </r>
  <r>
    <x v="12"/>
    <x v="4"/>
    <x v="1"/>
    <n v="146"/>
  </r>
  <r>
    <x v="12"/>
    <x v="5"/>
    <x v="0"/>
    <n v="1269"/>
  </r>
  <r>
    <x v="12"/>
    <x v="5"/>
    <x v="1"/>
    <n v="755"/>
  </r>
  <r>
    <x v="12"/>
    <x v="6"/>
    <x v="0"/>
    <n v="44"/>
  </r>
  <r>
    <x v="12"/>
    <x v="6"/>
    <x v="1"/>
    <n v="2"/>
  </r>
  <r>
    <x v="12"/>
    <x v="7"/>
    <x v="0"/>
    <n v="73"/>
  </r>
  <r>
    <x v="12"/>
    <x v="7"/>
    <x v="1"/>
    <n v="229"/>
  </r>
  <r>
    <x v="12"/>
    <x v="7"/>
    <x v="0"/>
    <n v="281"/>
  </r>
  <r>
    <x v="12"/>
    <x v="7"/>
    <x v="1"/>
    <n v="1697"/>
  </r>
  <r>
    <x v="12"/>
    <x v="8"/>
    <x v="0"/>
    <n v="19207"/>
  </r>
  <r>
    <x v="12"/>
    <x v="8"/>
    <x v="1"/>
    <n v="21173"/>
  </r>
  <r>
    <x v="12"/>
    <x v="9"/>
    <x v="0"/>
    <n v="759"/>
  </r>
  <r>
    <x v="12"/>
    <x v="9"/>
    <x v="0"/>
    <n v="1"/>
  </r>
  <r>
    <x v="12"/>
    <x v="9"/>
    <x v="0"/>
    <n v="2267"/>
  </r>
  <r>
    <x v="12"/>
    <x v="9"/>
    <x v="0"/>
    <n v="4211"/>
  </r>
  <r>
    <x v="12"/>
    <x v="9"/>
    <x v="0"/>
    <n v="5"/>
  </r>
  <r>
    <x v="12"/>
    <x v="9"/>
    <x v="1"/>
    <n v="6720"/>
  </r>
  <r>
    <x v="12"/>
    <x v="9"/>
    <x v="1"/>
    <n v="248"/>
  </r>
  <r>
    <x v="12"/>
    <x v="9"/>
    <x v="1"/>
    <n v="1651"/>
  </r>
  <r>
    <x v="12"/>
    <x v="9"/>
    <x v="1"/>
    <n v="10"/>
  </r>
  <r>
    <x v="12"/>
    <x v="10"/>
    <x v="0"/>
    <n v="19312"/>
  </r>
  <r>
    <x v="12"/>
    <x v="10"/>
    <x v="1"/>
    <n v="31108"/>
  </r>
  <r>
    <x v="12"/>
    <x v="11"/>
    <x v="0"/>
    <n v="185"/>
  </r>
  <r>
    <x v="12"/>
    <x v="11"/>
    <x v="1"/>
    <n v="385"/>
  </r>
  <r>
    <x v="13"/>
    <x v="0"/>
    <x v="0"/>
    <n v="14"/>
  </r>
  <r>
    <x v="13"/>
    <x v="1"/>
    <x v="0"/>
    <n v="107"/>
  </r>
  <r>
    <x v="13"/>
    <x v="1"/>
    <x v="1"/>
    <n v="21"/>
  </r>
  <r>
    <x v="13"/>
    <x v="2"/>
    <x v="0"/>
    <n v="812"/>
  </r>
  <r>
    <x v="13"/>
    <x v="2"/>
    <x v="1"/>
    <n v="820"/>
  </r>
  <r>
    <x v="13"/>
    <x v="3"/>
    <x v="0"/>
    <n v="155"/>
  </r>
  <r>
    <x v="13"/>
    <x v="3"/>
    <x v="0"/>
    <n v="43"/>
  </r>
  <r>
    <x v="13"/>
    <x v="3"/>
    <x v="1"/>
    <n v="30"/>
  </r>
  <r>
    <x v="13"/>
    <x v="3"/>
    <x v="1"/>
    <n v="104"/>
  </r>
  <r>
    <x v="13"/>
    <x v="4"/>
    <x v="0"/>
    <n v="584"/>
  </r>
  <r>
    <x v="13"/>
    <x v="4"/>
    <x v="1"/>
    <n v="111"/>
  </r>
  <r>
    <x v="13"/>
    <x v="5"/>
    <x v="0"/>
    <n v="902"/>
  </r>
  <r>
    <x v="13"/>
    <x v="5"/>
    <x v="1"/>
    <n v="669"/>
  </r>
  <r>
    <x v="13"/>
    <x v="6"/>
    <x v="0"/>
    <n v="36"/>
  </r>
  <r>
    <x v="13"/>
    <x v="7"/>
    <x v="0"/>
    <n v="65"/>
  </r>
  <r>
    <x v="13"/>
    <x v="7"/>
    <x v="1"/>
    <n v="238"/>
  </r>
  <r>
    <x v="13"/>
    <x v="7"/>
    <x v="0"/>
    <n v="291"/>
  </r>
  <r>
    <x v="13"/>
    <x v="7"/>
    <x v="1"/>
    <n v="1346"/>
  </r>
  <r>
    <x v="13"/>
    <x v="8"/>
    <x v="0"/>
    <n v="8800"/>
  </r>
  <r>
    <x v="13"/>
    <x v="8"/>
    <x v="1"/>
    <n v="10643"/>
  </r>
  <r>
    <x v="13"/>
    <x v="9"/>
    <x v="0"/>
    <n v="686"/>
  </r>
  <r>
    <x v="13"/>
    <x v="9"/>
    <x v="0"/>
    <n v="2889"/>
  </r>
  <r>
    <x v="13"/>
    <x v="9"/>
    <x v="0"/>
    <n v="3"/>
  </r>
  <r>
    <x v="13"/>
    <x v="9"/>
    <x v="0"/>
    <n v="1"/>
  </r>
  <r>
    <x v="13"/>
    <x v="9"/>
    <x v="0"/>
    <n v="1552"/>
  </r>
  <r>
    <x v="13"/>
    <x v="9"/>
    <x v="1"/>
    <n v="227"/>
  </r>
  <r>
    <x v="13"/>
    <x v="9"/>
    <x v="1"/>
    <n v="4"/>
  </r>
  <r>
    <x v="13"/>
    <x v="9"/>
    <x v="1"/>
    <n v="1185"/>
  </r>
  <r>
    <x v="13"/>
    <x v="9"/>
    <x v="1"/>
    <n v="4457"/>
  </r>
  <r>
    <x v="13"/>
    <x v="9"/>
    <x v="1"/>
    <n v="7"/>
  </r>
  <r>
    <x v="13"/>
    <x v="10"/>
    <x v="0"/>
    <n v="16981"/>
  </r>
  <r>
    <x v="13"/>
    <x v="10"/>
    <x v="1"/>
    <n v="24992"/>
  </r>
  <r>
    <x v="13"/>
    <x v="11"/>
    <x v="0"/>
    <n v="157"/>
  </r>
  <r>
    <x v="13"/>
    <x v="11"/>
    <x v="1"/>
    <n v="345"/>
  </r>
  <r>
    <x v="14"/>
    <x v="0"/>
    <x v="0"/>
    <n v="11"/>
  </r>
  <r>
    <x v="14"/>
    <x v="1"/>
    <x v="0"/>
    <n v="117"/>
  </r>
  <r>
    <x v="14"/>
    <x v="1"/>
    <x v="1"/>
    <n v="21"/>
  </r>
  <r>
    <x v="14"/>
    <x v="2"/>
    <x v="0"/>
    <n v="787"/>
  </r>
  <r>
    <x v="14"/>
    <x v="2"/>
    <x v="1"/>
    <n v="860"/>
  </r>
  <r>
    <x v="14"/>
    <x v="3"/>
    <x v="0"/>
    <n v="185"/>
  </r>
  <r>
    <x v="14"/>
    <x v="3"/>
    <x v="0"/>
    <n v="49"/>
  </r>
  <r>
    <x v="14"/>
    <x v="3"/>
    <x v="1"/>
    <n v="35"/>
  </r>
  <r>
    <x v="14"/>
    <x v="3"/>
    <x v="1"/>
    <n v="110"/>
  </r>
  <r>
    <x v="14"/>
    <x v="4"/>
    <x v="0"/>
    <n v="611"/>
  </r>
  <r>
    <x v="14"/>
    <x v="4"/>
    <x v="1"/>
    <n v="143"/>
  </r>
  <r>
    <x v="14"/>
    <x v="5"/>
    <x v="0"/>
    <n v="1024"/>
  </r>
  <r>
    <x v="14"/>
    <x v="5"/>
    <x v="1"/>
    <n v="685"/>
  </r>
  <r>
    <x v="14"/>
    <x v="6"/>
    <x v="0"/>
    <n v="46"/>
  </r>
  <r>
    <x v="14"/>
    <x v="6"/>
    <x v="1"/>
    <n v="3"/>
  </r>
  <r>
    <x v="14"/>
    <x v="7"/>
    <x v="0"/>
    <n v="73"/>
  </r>
  <r>
    <x v="14"/>
    <x v="7"/>
    <x v="1"/>
    <n v="185"/>
  </r>
  <r>
    <x v="14"/>
    <x v="7"/>
    <x v="0"/>
    <n v="282"/>
  </r>
  <r>
    <x v="14"/>
    <x v="7"/>
    <x v="1"/>
    <n v="1282"/>
  </r>
  <r>
    <x v="14"/>
    <x v="8"/>
    <x v="0"/>
    <n v="8818"/>
  </r>
  <r>
    <x v="14"/>
    <x v="8"/>
    <x v="1"/>
    <n v="11369"/>
  </r>
  <r>
    <x v="14"/>
    <x v="9"/>
    <x v="0"/>
    <n v="696"/>
  </r>
  <r>
    <x v="14"/>
    <x v="9"/>
    <x v="0"/>
    <n v="1"/>
  </r>
  <r>
    <x v="14"/>
    <x v="9"/>
    <x v="0"/>
    <n v="1530"/>
  </r>
  <r>
    <x v="14"/>
    <x v="9"/>
    <x v="0"/>
    <n v="3026"/>
  </r>
  <r>
    <x v="14"/>
    <x v="9"/>
    <x v="1"/>
    <n v="10"/>
  </r>
  <r>
    <x v="14"/>
    <x v="9"/>
    <x v="1"/>
    <n v="5275"/>
  </r>
  <r>
    <x v="14"/>
    <x v="9"/>
    <x v="1"/>
    <n v="1178"/>
  </r>
  <r>
    <x v="14"/>
    <x v="9"/>
    <x v="1"/>
    <n v="1"/>
  </r>
  <r>
    <x v="14"/>
    <x v="9"/>
    <x v="1"/>
    <n v="141"/>
  </r>
  <r>
    <x v="14"/>
    <x v="10"/>
    <x v="0"/>
    <n v="18078"/>
  </r>
  <r>
    <x v="14"/>
    <x v="10"/>
    <x v="1"/>
    <n v="26344"/>
  </r>
  <r>
    <x v="14"/>
    <x v="11"/>
    <x v="0"/>
    <n v="187"/>
  </r>
  <r>
    <x v="14"/>
    <x v="11"/>
    <x v="1"/>
    <n v="350"/>
  </r>
  <r>
    <x v="0"/>
    <x v="11"/>
    <x v="0"/>
    <s v="196"/>
  </r>
  <r>
    <x v="0"/>
    <x v="11"/>
    <x v="1"/>
    <s v="662"/>
  </r>
  <r>
    <x v="1"/>
    <x v="0"/>
    <x v="0"/>
    <s v="26"/>
  </r>
  <r>
    <x v="1"/>
    <x v="1"/>
    <x v="0"/>
    <s v="112"/>
  </r>
  <r>
    <x v="1"/>
    <x v="1"/>
    <x v="1"/>
    <s v="43"/>
  </r>
  <r>
    <x v="1"/>
    <x v="2"/>
    <x v="0"/>
    <s v="981"/>
  </r>
  <r>
    <x v="1"/>
    <x v="2"/>
    <x v="1"/>
    <s v="1385"/>
  </r>
  <r>
    <x v="1"/>
    <x v="3"/>
    <x v="0"/>
    <s v="49"/>
  </r>
  <r>
    <x v="1"/>
    <x v="3"/>
    <x v="0"/>
    <s v="199"/>
  </r>
  <r>
    <x v="1"/>
    <x v="3"/>
    <x v="1"/>
    <s v="633"/>
  </r>
  <r>
    <x v="1"/>
    <x v="3"/>
    <x v="1"/>
    <s v="31"/>
  </r>
  <r>
    <x v="1"/>
    <x v="4"/>
    <x v="0"/>
    <s v="675"/>
  </r>
  <r>
    <x v="1"/>
    <x v="4"/>
    <x v="1"/>
    <s v="314"/>
  </r>
  <r>
    <x v="1"/>
    <x v="5"/>
    <x v="0"/>
    <s v="1225"/>
  </r>
  <r>
    <x v="1"/>
    <x v="5"/>
    <x v="1"/>
    <s v="1680"/>
  </r>
  <r>
    <x v="1"/>
    <x v="6"/>
    <x v="0"/>
    <s v="40"/>
  </r>
  <r>
    <x v="1"/>
    <x v="6"/>
    <x v="1"/>
    <s v="5"/>
  </r>
  <r>
    <x v="1"/>
    <x v="7"/>
    <x v="0"/>
    <s v="65"/>
  </r>
  <r>
    <x v="1"/>
    <x v="7"/>
    <x v="1"/>
    <s v="532"/>
  </r>
  <r>
    <x v="1"/>
    <x v="7"/>
    <x v="0"/>
    <s v="299"/>
  </r>
  <r>
    <x v="1"/>
    <x v="7"/>
    <x v="1"/>
    <s v="1981"/>
  </r>
  <r>
    <x v="1"/>
    <x v="8"/>
    <x v="0"/>
    <s v="15781"/>
  </r>
  <r>
    <x v="1"/>
    <x v="8"/>
    <x v="1"/>
    <s v="25505"/>
  </r>
  <r>
    <x v="1"/>
    <x v="9"/>
    <x v="0"/>
    <s v="8"/>
  </r>
  <r>
    <x v="1"/>
    <x v="9"/>
    <x v="0"/>
    <s v="715"/>
  </r>
  <r>
    <x v="1"/>
    <x v="9"/>
    <x v="0"/>
    <s v="2907"/>
  </r>
  <r>
    <x v="1"/>
    <x v="9"/>
    <x v="0"/>
    <s v="3"/>
  </r>
  <r>
    <x v="1"/>
    <x v="9"/>
    <x v="0"/>
    <s v="1707"/>
  </r>
  <r>
    <x v="1"/>
    <x v="9"/>
    <x v="1"/>
    <s v="16"/>
  </r>
  <r>
    <x v="1"/>
    <x v="9"/>
    <x v="1"/>
    <s v="2775"/>
  </r>
  <r>
    <x v="1"/>
    <x v="9"/>
    <x v="1"/>
    <s v="271"/>
  </r>
  <r>
    <x v="1"/>
    <x v="9"/>
    <x v="1"/>
    <s v="6957"/>
  </r>
  <r>
    <x v="1"/>
    <x v="10"/>
    <x v="0"/>
    <s v="20682"/>
  </r>
  <r>
    <x v="1"/>
    <x v="10"/>
    <x v="1"/>
    <s v="50223"/>
  </r>
  <r>
    <x v="1"/>
    <x v="11"/>
    <x v="0"/>
    <s v="161"/>
  </r>
  <r>
    <x v="1"/>
    <x v="11"/>
    <x v="1"/>
    <s v="532"/>
  </r>
  <r>
    <x v="2"/>
    <x v="0"/>
    <x v="0"/>
    <s v="15"/>
  </r>
  <r>
    <x v="2"/>
    <x v="0"/>
    <x v="1"/>
    <s v="2"/>
  </r>
  <r>
    <x v="2"/>
    <x v="1"/>
    <x v="0"/>
    <s v="125"/>
  </r>
  <r>
    <x v="2"/>
    <x v="1"/>
    <x v="1"/>
    <s v="27"/>
  </r>
  <r>
    <x v="2"/>
    <x v="2"/>
    <x v="0"/>
    <s v="416"/>
  </r>
  <r>
    <x v="2"/>
    <x v="2"/>
    <x v="1"/>
    <s v="739"/>
  </r>
  <r>
    <x v="2"/>
    <x v="3"/>
    <x v="0"/>
    <s v="131"/>
  </r>
  <r>
    <x v="2"/>
    <x v="3"/>
    <x v="0"/>
    <s v="46"/>
  </r>
  <r>
    <x v="2"/>
    <x v="3"/>
    <x v="1"/>
    <s v="40"/>
  </r>
  <r>
    <x v="2"/>
    <x v="3"/>
    <x v="1"/>
    <s v="365"/>
  </r>
  <r>
    <x v="2"/>
    <x v="4"/>
    <x v="0"/>
    <s v="565"/>
  </r>
  <r>
    <x v="2"/>
    <x v="4"/>
    <x v="1"/>
    <s v="171"/>
  </r>
  <r>
    <x v="2"/>
    <x v="5"/>
    <x v="0"/>
    <s v="816"/>
  </r>
  <r>
    <x v="2"/>
    <x v="5"/>
    <x v="1"/>
    <s v="1080"/>
  </r>
  <r>
    <x v="2"/>
    <x v="6"/>
    <x v="0"/>
    <s v="44"/>
  </r>
  <r>
    <x v="2"/>
    <x v="6"/>
    <x v="1"/>
    <s v="5"/>
  </r>
  <r>
    <x v="2"/>
    <x v="7"/>
    <x v="0"/>
    <s v="52"/>
  </r>
  <r>
    <x v="2"/>
    <x v="7"/>
    <x v="1"/>
    <s v="321"/>
  </r>
  <r>
    <x v="2"/>
    <x v="7"/>
    <x v="0"/>
    <s v="206"/>
  </r>
  <r>
    <x v="2"/>
    <x v="7"/>
    <x v="1"/>
    <s v="1370"/>
  </r>
  <r>
    <x v="2"/>
    <x v="8"/>
    <x v="0"/>
    <s v="5622"/>
  </r>
  <r>
    <x v="2"/>
    <x v="8"/>
    <x v="1"/>
    <s v="9191"/>
  </r>
  <r>
    <x v="2"/>
    <x v="9"/>
    <x v="0"/>
    <s v="625"/>
  </r>
  <r>
    <x v="2"/>
    <x v="9"/>
    <x v="0"/>
    <s v="1066"/>
  </r>
  <r>
    <x v="2"/>
    <x v="9"/>
    <x v="0"/>
    <s v="1448"/>
  </r>
  <r>
    <x v="2"/>
    <x v="9"/>
    <x v="0"/>
    <s v="4"/>
  </r>
  <r>
    <x v="2"/>
    <x v="9"/>
    <x v="1"/>
    <s v="3834"/>
  </r>
  <r>
    <x v="2"/>
    <x v="9"/>
    <x v="1"/>
    <s v="172"/>
  </r>
  <r>
    <x v="2"/>
    <x v="9"/>
    <x v="1"/>
    <s v="1741"/>
  </r>
  <r>
    <x v="2"/>
    <x v="9"/>
    <x v="1"/>
    <s v="4"/>
  </r>
  <r>
    <x v="2"/>
    <x v="10"/>
    <x v="0"/>
    <s v="14047"/>
  </r>
  <r>
    <x v="2"/>
    <x v="10"/>
    <x v="1"/>
    <s v="32290"/>
  </r>
  <r>
    <x v="2"/>
    <x v="11"/>
    <x v="0"/>
    <s v="117"/>
  </r>
  <r>
    <x v="2"/>
    <x v="11"/>
    <x v="1"/>
    <s v="386"/>
  </r>
  <r>
    <x v="3"/>
    <x v="0"/>
    <x v="0"/>
    <s v="14"/>
  </r>
  <r>
    <x v="3"/>
    <x v="1"/>
    <x v="0"/>
    <s v="120"/>
  </r>
  <r>
    <x v="3"/>
    <x v="1"/>
    <x v="1"/>
    <s v="31"/>
  </r>
  <r>
    <x v="3"/>
    <x v="2"/>
    <x v="0"/>
    <s v="778"/>
  </r>
  <r>
    <x v="3"/>
    <x v="2"/>
    <x v="1"/>
    <s v="889"/>
  </r>
  <r>
    <x v="3"/>
    <x v="3"/>
    <x v="0"/>
    <s v="139"/>
  </r>
  <r>
    <x v="3"/>
    <x v="3"/>
    <x v="0"/>
    <s v="44"/>
  </r>
  <r>
    <x v="3"/>
    <x v="3"/>
    <x v="1"/>
    <s v="320"/>
  </r>
  <r>
    <x v="3"/>
    <x v="3"/>
    <x v="1"/>
    <s v="32"/>
  </r>
  <r>
    <x v="3"/>
    <x v="4"/>
    <x v="0"/>
    <s v="620"/>
  </r>
  <r>
    <x v="3"/>
    <x v="4"/>
    <x v="1"/>
    <s v="155"/>
  </r>
  <r>
    <x v="3"/>
    <x v="5"/>
    <x v="0"/>
    <s v="967"/>
  </r>
  <r>
    <x v="3"/>
    <x v="5"/>
    <x v="1"/>
    <s v="977"/>
  </r>
  <r>
    <x v="3"/>
    <x v="6"/>
    <x v="0"/>
    <s v="48"/>
  </r>
  <r>
    <x v="3"/>
    <x v="6"/>
    <x v="1"/>
    <s v="3"/>
  </r>
  <r>
    <x v="3"/>
    <x v="7"/>
    <x v="0"/>
    <s v="72"/>
  </r>
  <r>
    <x v="3"/>
    <x v="7"/>
    <x v="1"/>
    <s v="274"/>
  </r>
  <r>
    <x v="3"/>
    <x v="7"/>
    <x v="0"/>
    <s v="214"/>
  </r>
  <r>
    <x v="3"/>
    <x v="7"/>
    <x v="1"/>
    <s v="1278"/>
  </r>
  <r>
    <x v="3"/>
    <x v="8"/>
    <x v="0"/>
    <s v="11130"/>
  </r>
  <r>
    <x v="3"/>
    <x v="8"/>
    <x v="1"/>
    <s v="16449"/>
  </r>
  <r>
    <x v="3"/>
    <x v="9"/>
    <x v="0"/>
    <s v="2053"/>
  </r>
  <r>
    <x v="3"/>
    <x v="9"/>
    <x v="0"/>
    <s v="1"/>
  </r>
  <r>
    <x v="3"/>
    <x v="9"/>
    <x v="0"/>
    <s v="689"/>
  </r>
  <r>
    <x v="3"/>
    <x v="9"/>
    <x v="0"/>
    <s v="1667"/>
  </r>
  <r>
    <x v="3"/>
    <x v="9"/>
    <x v="1"/>
    <s v="191"/>
  </r>
  <r>
    <x v="3"/>
    <x v="9"/>
    <x v="1"/>
    <s v="6"/>
  </r>
  <r>
    <x v="3"/>
    <x v="9"/>
    <x v="1"/>
    <s v="5458"/>
  </r>
  <r>
    <x v="3"/>
    <x v="9"/>
    <x v="1"/>
    <s v="1910"/>
  </r>
  <r>
    <x v="3"/>
    <x v="10"/>
    <x v="0"/>
    <s v="16493"/>
  </r>
  <r>
    <x v="3"/>
    <x v="10"/>
    <x v="1"/>
    <s v="33711"/>
  </r>
  <r>
    <x v="3"/>
    <x v="11"/>
    <x v="0"/>
    <s v="114"/>
  </r>
  <r>
    <x v="3"/>
    <x v="11"/>
    <x v="1"/>
    <s v="423"/>
  </r>
  <r>
    <x v="4"/>
    <x v="0"/>
    <x v="0"/>
    <s v="17"/>
  </r>
  <r>
    <x v="4"/>
    <x v="1"/>
    <x v="0"/>
    <s v="103"/>
  </r>
  <r>
    <x v="4"/>
    <x v="1"/>
    <x v="1"/>
    <s v="29"/>
  </r>
  <r>
    <x v="4"/>
    <x v="2"/>
    <x v="0"/>
    <s v="601"/>
  </r>
  <r>
    <x v="4"/>
    <x v="2"/>
    <x v="1"/>
    <s v="874"/>
  </r>
  <r>
    <x v="4"/>
    <x v="3"/>
    <x v="0"/>
    <s v="49"/>
  </r>
  <r>
    <x v="4"/>
    <x v="3"/>
    <x v="0"/>
    <s v="148"/>
  </r>
  <r>
    <x v="4"/>
    <x v="3"/>
    <x v="1"/>
    <s v="261"/>
  </r>
  <r>
    <x v="4"/>
    <x v="3"/>
    <x v="1"/>
    <s v="24"/>
  </r>
  <r>
    <x v="4"/>
    <x v="4"/>
    <x v="0"/>
    <s v="591"/>
  </r>
  <r>
    <x v="4"/>
    <x v="4"/>
    <x v="1"/>
    <s v="184"/>
  </r>
  <r>
    <x v="4"/>
    <x v="5"/>
    <x v="0"/>
    <s v="882"/>
  </r>
  <r>
    <x v="4"/>
    <x v="5"/>
    <x v="1"/>
    <s v="935"/>
  </r>
  <r>
    <x v="4"/>
    <x v="6"/>
    <x v="0"/>
    <s v="32"/>
  </r>
  <r>
    <x v="4"/>
    <x v="6"/>
    <x v="1"/>
    <s v="3"/>
  </r>
  <r>
    <x v="4"/>
    <x v="7"/>
    <x v="0"/>
    <s v="55"/>
  </r>
  <r>
    <x v="4"/>
    <x v="7"/>
    <x v="1"/>
    <s v="207"/>
  </r>
  <r>
    <x v="4"/>
    <x v="7"/>
    <x v="0"/>
    <s v="231"/>
  </r>
  <r>
    <x v="4"/>
    <x v="7"/>
    <x v="1"/>
    <s v="1126"/>
  </r>
  <r>
    <x v="4"/>
    <x v="8"/>
    <x v="0"/>
    <s v="7806"/>
  </r>
  <r>
    <x v="4"/>
    <x v="8"/>
    <x v="1"/>
    <s v="11676"/>
  </r>
  <r>
    <x v="4"/>
    <x v="9"/>
    <x v="0"/>
    <s v="1"/>
  </r>
  <r>
    <x v="4"/>
    <x v="9"/>
    <x v="0"/>
    <s v="5"/>
  </r>
  <r>
    <x v="4"/>
    <x v="9"/>
    <x v="0"/>
    <s v="636"/>
  </r>
  <r>
    <x v="4"/>
    <x v="9"/>
    <x v="0"/>
    <s v="1844"/>
  </r>
  <r>
    <x v="4"/>
    <x v="9"/>
    <x v="0"/>
    <s v="1403"/>
  </r>
  <r>
    <x v="4"/>
    <x v="9"/>
    <x v="1"/>
    <s v="9"/>
  </r>
  <r>
    <x v="4"/>
    <x v="9"/>
    <x v="1"/>
    <s v="4940"/>
  </r>
  <r>
    <x v="4"/>
    <x v="9"/>
    <x v="1"/>
    <s v="149"/>
  </r>
  <r>
    <x v="4"/>
    <x v="9"/>
    <x v="1"/>
    <s v="1715"/>
  </r>
  <r>
    <x v="4"/>
    <x v="10"/>
    <x v="0"/>
    <s v="15504"/>
  </r>
  <r>
    <x v="4"/>
    <x v="10"/>
    <x v="1"/>
    <s v="30950"/>
  </r>
  <r>
    <x v="4"/>
    <x v="11"/>
    <x v="0"/>
    <s v="129"/>
  </r>
  <r>
    <x v="4"/>
    <x v="11"/>
    <x v="1"/>
    <s v="386"/>
  </r>
  <r>
    <x v="5"/>
    <x v="0"/>
    <x v="0"/>
    <s v="26"/>
  </r>
  <r>
    <x v="5"/>
    <x v="1"/>
    <x v="0"/>
    <s v="105"/>
  </r>
  <r>
    <x v="5"/>
    <x v="1"/>
    <x v="1"/>
    <s v="32"/>
  </r>
  <r>
    <x v="5"/>
    <x v="2"/>
    <x v="0"/>
    <s v="784"/>
  </r>
  <r>
    <x v="5"/>
    <x v="2"/>
    <x v="1"/>
    <s v="952"/>
  </r>
  <r>
    <x v="5"/>
    <x v="3"/>
    <x v="0"/>
    <s v="39"/>
  </r>
  <r>
    <x v="5"/>
    <x v="3"/>
    <x v="0"/>
    <s v="128"/>
  </r>
  <r>
    <x v="5"/>
    <x v="3"/>
    <x v="1"/>
    <s v="309"/>
  </r>
  <r>
    <x v="5"/>
    <x v="3"/>
    <x v="1"/>
    <s v="28"/>
  </r>
  <r>
    <x v="5"/>
    <x v="4"/>
    <x v="0"/>
    <s v="601"/>
  </r>
  <r>
    <x v="5"/>
    <x v="4"/>
    <x v="1"/>
    <s v="173"/>
  </r>
  <r>
    <x v="5"/>
    <x v="5"/>
    <x v="0"/>
    <s v="1031"/>
  </r>
  <r>
    <x v="5"/>
    <x v="5"/>
    <x v="1"/>
    <s v="981"/>
  </r>
  <r>
    <x v="5"/>
    <x v="6"/>
    <x v="0"/>
    <s v="25"/>
  </r>
  <r>
    <x v="5"/>
    <x v="6"/>
    <x v="1"/>
    <s v="4"/>
  </r>
  <r>
    <x v="5"/>
    <x v="7"/>
    <x v="0"/>
    <s v="52"/>
  </r>
  <r>
    <x v="5"/>
    <x v="7"/>
    <x v="1"/>
    <s v="264"/>
  </r>
  <r>
    <x v="5"/>
    <x v="7"/>
    <x v="0"/>
    <s v="265"/>
  </r>
  <r>
    <x v="5"/>
    <x v="7"/>
    <x v="1"/>
    <s v="1268"/>
  </r>
  <r>
    <x v="5"/>
    <x v="8"/>
    <x v="0"/>
    <s v="9290"/>
  </r>
  <r>
    <x v="5"/>
    <x v="8"/>
    <x v="1"/>
    <s v="12839"/>
  </r>
  <r>
    <x v="5"/>
    <x v="9"/>
    <x v="0"/>
    <s v="636"/>
  </r>
  <r>
    <x v="5"/>
    <x v="9"/>
    <x v="0"/>
    <s v="2012"/>
  </r>
  <r>
    <x v="5"/>
    <x v="9"/>
    <x v="0"/>
    <s v="3"/>
  </r>
  <r>
    <x v="5"/>
    <x v="9"/>
    <x v="0"/>
    <s v="1641"/>
  </r>
  <r>
    <x v="5"/>
    <x v="9"/>
    <x v="1"/>
    <s v="156"/>
  </r>
  <r>
    <x v="5"/>
    <x v="9"/>
    <x v="1"/>
    <s v="1747"/>
  </r>
  <r>
    <x v="5"/>
    <x v="9"/>
    <x v="1"/>
    <s v="6"/>
  </r>
  <r>
    <x v="5"/>
    <x v="9"/>
    <x v="1"/>
    <s v="4943"/>
  </r>
  <r>
    <x v="5"/>
    <x v="10"/>
    <x v="0"/>
    <s v="16279"/>
  </r>
  <r>
    <x v="5"/>
    <x v="10"/>
    <x v="1"/>
    <s v="32564"/>
  </r>
  <r>
    <x v="5"/>
    <x v="11"/>
    <x v="0"/>
    <s v="135"/>
  </r>
  <r>
    <x v="5"/>
    <x v="11"/>
    <x v="1"/>
    <s v="497"/>
  </r>
  <r>
    <x v="6"/>
    <x v="0"/>
    <x v="0"/>
    <s v="14"/>
  </r>
  <r>
    <x v="6"/>
    <x v="1"/>
    <x v="0"/>
    <s v="117"/>
  </r>
  <r>
    <x v="6"/>
    <x v="1"/>
    <x v="1"/>
    <s v="37"/>
  </r>
  <r>
    <x v="6"/>
    <x v="2"/>
    <x v="0"/>
    <s v="727"/>
  </r>
  <r>
    <x v="6"/>
    <x v="2"/>
    <x v="1"/>
    <s v="1030"/>
  </r>
  <r>
    <x v="6"/>
    <x v="3"/>
    <x v="0"/>
    <s v="60"/>
  </r>
  <r>
    <x v="6"/>
    <x v="3"/>
    <x v="0"/>
    <s v="109"/>
  </r>
  <r>
    <x v="6"/>
    <x v="3"/>
    <x v="1"/>
    <s v="268"/>
  </r>
  <r>
    <x v="6"/>
    <x v="3"/>
    <x v="1"/>
    <s v="36"/>
  </r>
  <r>
    <x v="6"/>
    <x v="4"/>
    <x v="0"/>
    <s v="621"/>
  </r>
  <r>
    <x v="6"/>
    <x v="4"/>
    <x v="1"/>
    <s v="176"/>
  </r>
  <r>
    <x v="6"/>
    <x v="5"/>
    <x v="0"/>
    <s v="948"/>
  </r>
  <r>
    <x v="6"/>
    <x v="5"/>
    <x v="1"/>
    <s v="999"/>
  </r>
  <r>
    <x v="6"/>
    <x v="6"/>
    <x v="0"/>
    <s v="36"/>
  </r>
  <r>
    <x v="6"/>
    <x v="6"/>
    <x v="1"/>
    <s v="5"/>
  </r>
  <r>
    <x v="6"/>
    <x v="7"/>
    <x v="0"/>
    <s v="62"/>
  </r>
  <r>
    <x v="6"/>
    <x v="7"/>
    <x v="1"/>
    <s v="282"/>
  </r>
  <r>
    <x v="6"/>
    <x v="7"/>
    <x v="0"/>
    <s v="219"/>
  </r>
  <r>
    <x v="6"/>
    <x v="7"/>
    <x v="1"/>
    <s v="1509"/>
  </r>
  <r>
    <x v="6"/>
    <x v="8"/>
    <x v="0"/>
    <s v="8317"/>
  </r>
  <r>
    <x v="6"/>
    <x v="8"/>
    <x v="1"/>
    <s v="11183"/>
  </r>
  <r>
    <x v="6"/>
    <x v="9"/>
    <x v="0"/>
    <s v="645"/>
  </r>
  <r>
    <x v="6"/>
    <x v="9"/>
    <x v="0"/>
    <s v="6"/>
  </r>
  <r>
    <x v="6"/>
    <x v="9"/>
    <x v="0"/>
    <s v="1540"/>
  </r>
  <r>
    <x v="6"/>
    <x v="9"/>
    <x v="0"/>
    <s v="1876"/>
  </r>
  <r>
    <x v="6"/>
    <x v="9"/>
    <x v="1"/>
    <s v="2"/>
  </r>
  <r>
    <x v="6"/>
    <x v="9"/>
    <x v="1"/>
    <s v="9"/>
  </r>
  <r>
    <x v="6"/>
    <x v="9"/>
    <x v="1"/>
    <s v="1761"/>
  </r>
  <r>
    <x v="6"/>
    <x v="9"/>
    <x v="1"/>
    <s v="4880"/>
  </r>
  <r>
    <x v="6"/>
    <x v="9"/>
    <x v="1"/>
    <s v="144"/>
  </r>
  <r>
    <x v="6"/>
    <x v="10"/>
    <x v="0"/>
    <s v="15957"/>
  </r>
  <r>
    <x v="6"/>
    <x v="10"/>
    <x v="1"/>
    <s v="33682"/>
  </r>
  <r>
    <x v="6"/>
    <x v="11"/>
    <x v="0"/>
    <s v="163"/>
  </r>
  <r>
    <x v="6"/>
    <x v="11"/>
    <x v="1"/>
    <s v="636"/>
  </r>
  <r>
    <x v="7"/>
    <x v="0"/>
    <x v="0"/>
    <s v="15"/>
  </r>
  <r>
    <x v="7"/>
    <x v="1"/>
    <x v="0"/>
    <s v="110"/>
  </r>
  <r>
    <x v="7"/>
    <x v="1"/>
    <x v="1"/>
    <s v="36"/>
  </r>
  <r>
    <x v="7"/>
    <x v="2"/>
    <x v="0"/>
    <s v="780"/>
  </r>
  <r>
    <x v="7"/>
    <x v="2"/>
    <x v="1"/>
    <s v="1149"/>
  </r>
  <r>
    <x v="7"/>
    <x v="3"/>
    <x v="0"/>
    <s v="43"/>
  </r>
  <r>
    <x v="7"/>
    <x v="3"/>
    <x v="0"/>
    <s v="146"/>
  </r>
  <r>
    <x v="7"/>
    <x v="3"/>
    <x v="1"/>
    <s v="37"/>
  </r>
  <r>
    <x v="7"/>
    <x v="3"/>
    <x v="1"/>
    <s v="234"/>
  </r>
  <r>
    <x v="7"/>
    <x v="4"/>
    <x v="0"/>
    <s v="575"/>
  </r>
  <r>
    <x v="7"/>
    <x v="4"/>
    <x v="1"/>
    <s v="185"/>
  </r>
  <r>
    <x v="7"/>
    <x v="5"/>
    <x v="0"/>
    <s v="1032"/>
  </r>
  <r>
    <x v="7"/>
    <x v="5"/>
    <x v="1"/>
    <s v="1003"/>
  </r>
  <r>
    <x v="7"/>
    <x v="6"/>
    <x v="0"/>
    <s v="31"/>
  </r>
  <r>
    <x v="7"/>
    <x v="6"/>
    <x v="1"/>
    <s v="3"/>
  </r>
  <r>
    <x v="7"/>
    <x v="7"/>
    <x v="0"/>
    <s v="51"/>
  </r>
  <r>
    <x v="7"/>
    <x v="7"/>
    <x v="1"/>
    <s v="265"/>
  </r>
  <r>
    <x v="7"/>
    <x v="7"/>
    <x v="0"/>
    <s v="205"/>
  </r>
  <r>
    <x v="7"/>
    <x v="7"/>
    <x v="1"/>
    <s v="1418"/>
  </r>
  <r>
    <x v="7"/>
    <x v="8"/>
    <x v="0"/>
    <s v="8625"/>
  </r>
  <r>
    <x v="7"/>
    <x v="8"/>
    <x v="1"/>
    <s v="13357"/>
  </r>
  <r>
    <x v="7"/>
    <x v="9"/>
    <x v="0"/>
    <s v="2115"/>
  </r>
  <r>
    <x v="7"/>
    <x v="9"/>
    <x v="0"/>
    <s v="1601"/>
  </r>
  <r>
    <x v="7"/>
    <x v="9"/>
    <x v="0"/>
    <s v="2"/>
  </r>
  <r>
    <x v="7"/>
    <x v="9"/>
    <x v="0"/>
    <s v="658"/>
  </r>
  <r>
    <x v="7"/>
    <x v="9"/>
    <x v="1"/>
    <s v="192"/>
  </r>
  <r>
    <x v="7"/>
    <x v="9"/>
    <x v="1"/>
    <s v="5"/>
  </r>
  <r>
    <x v="7"/>
    <x v="9"/>
    <x v="1"/>
    <s v="2"/>
  </r>
  <r>
    <x v="7"/>
    <x v="9"/>
    <x v="1"/>
    <s v="5252"/>
  </r>
  <r>
    <x v="7"/>
    <x v="9"/>
    <x v="1"/>
    <s v="1728"/>
  </r>
  <r>
    <x v="7"/>
    <x v="10"/>
    <x v="0"/>
    <s v="16559"/>
  </r>
  <r>
    <x v="7"/>
    <x v="10"/>
    <x v="1"/>
    <s v="36287"/>
  </r>
  <r>
    <x v="7"/>
    <x v="11"/>
    <x v="0"/>
    <s v="170"/>
  </r>
  <r>
    <x v="7"/>
    <x v="11"/>
    <x v="1"/>
    <s v="572"/>
  </r>
  <r>
    <x v="8"/>
    <x v="0"/>
    <x v="0"/>
    <s v="15"/>
  </r>
  <r>
    <x v="8"/>
    <x v="1"/>
    <x v="0"/>
    <s v="97"/>
  </r>
  <r>
    <x v="8"/>
    <x v="1"/>
    <x v="1"/>
    <s v="32"/>
  </r>
  <r>
    <x v="8"/>
    <x v="2"/>
    <x v="0"/>
    <s v="1623"/>
  </r>
  <r>
    <x v="8"/>
    <x v="2"/>
    <x v="1"/>
    <s v="1412"/>
  </r>
  <r>
    <x v="8"/>
    <x v="3"/>
    <x v="0"/>
    <s v="61"/>
  </r>
  <r>
    <x v="8"/>
    <x v="3"/>
    <x v="0"/>
    <s v="176"/>
  </r>
  <r>
    <x v="8"/>
    <x v="3"/>
    <x v="1"/>
    <s v="179"/>
  </r>
  <r>
    <x v="8"/>
    <x v="3"/>
    <x v="1"/>
    <s v="40"/>
  </r>
  <r>
    <x v="8"/>
    <x v="4"/>
    <x v="0"/>
    <s v="622"/>
  </r>
  <r>
    <x v="8"/>
    <x v="4"/>
    <x v="1"/>
    <s v="206"/>
  </r>
  <r>
    <x v="8"/>
    <x v="5"/>
    <x v="0"/>
    <s v="1255"/>
  </r>
  <r>
    <x v="8"/>
    <x v="5"/>
    <x v="1"/>
    <s v="972"/>
  </r>
  <r>
    <x v="8"/>
    <x v="6"/>
    <x v="0"/>
    <s v="37"/>
  </r>
  <r>
    <x v="8"/>
    <x v="6"/>
    <x v="1"/>
    <s v="2"/>
  </r>
  <r>
    <x v="8"/>
    <x v="7"/>
    <x v="0"/>
    <s v="58"/>
  </r>
  <r>
    <x v="8"/>
    <x v="7"/>
    <x v="1"/>
    <s v="200"/>
  </r>
  <r>
    <x v="8"/>
    <x v="7"/>
    <x v="0"/>
    <s v="245"/>
  </r>
  <r>
    <x v="8"/>
    <x v="7"/>
    <x v="1"/>
    <s v="1145"/>
  </r>
  <r>
    <x v="8"/>
    <x v="8"/>
    <x v="0"/>
    <s v="17127"/>
  </r>
  <r>
    <x v="8"/>
    <x v="8"/>
    <x v="1"/>
    <s v="18796"/>
  </r>
  <r>
    <x v="8"/>
    <x v="9"/>
    <x v="0"/>
    <s v="3506"/>
  </r>
  <r>
    <x v="8"/>
    <x v="9"/>
    <x v="0"/>
    <s v="2210"/>
  </r>
  <r>
    <x v="8"/>
    <x v="9"/>
    <x v="0"/>
    <s v="783"/>
  </r>
  <r>
    <x v="8"/>
    <x v="9"/>
    <x v="0"/>
    <s v="4"/>
  </r>
  <r>
    <x v="8"/>
    <x v="9"/>
    <x v="1"/>
    <s v="6669"/>
  </r>
  <r>
    <x v="8"/>
    <x v="9"/>
    <x v="1"/>
    <s v="215"/>
  </r>
  <r>
    <x v="8"/>
    <x v="9"/>
    <x v="1"/>
    <s v="1702"/>
  </r>
  <r>
    <x v="8"/>
    <x v="9"/>
    <x v="1"/>
    <s v="8"/>
  </r>
  <r>
    <x v="8"/>
    <x v="10"/>
    <x v="0"/>
    <s v="18776"/>
  </r>
  <r>
    <x v="8"/>
    <x v="10"/>
    <x v="1"/>
    <s v="34205"/>
  </r>
  <r>
    <x v="8"/>
    <x v="11"/>
    <x v="0"/>
    <s v="172"/>
  </r>
  <r>
    <x v="8"/>
    <x v="11"/>
    <x v="1"/>
    <s v="501"/>
  </r>
  <r>
    <x v="9"/>
    <x v="0"/>
    <x v="0"/>
    <s v="16"/>
  </r>
  <r>
    <x v="9"/>
    <x v="1"/>
    <x v="0"/>
    <s v="105"/>
  </r>
  <r>
    <x v="9"/>
    <x v="1"/>
    <x v="1"/>
    <s v="34"/>
  </r>
  <r>
    <x v="9"/>
    <x v="2"/>
    <x v="0"/>
    <s v="907"/>
  </r>
  <r>
    <x v="9"/>
    <x v="2"/>
    <x v="1"/>
    <s v="1247"/>
  </r>
  <r>
    <x v="9"/>
    <x v="3"/>
    <x v="0"/>
    <s v="55"/>
  </r>
  <r>
    <x v="9"/>
    <x v="3"/>
    <x v="0"/>
    <s v="146"/>
  </r>
  <r>
    <x v="9"/>
    <x v="3"/>
    <x v="1"/>
    <s v="31"/>
  </r>
  <r>
    <x v="9"/>
    <x v="3"/>
    <x v="1"/>
    <s v="147"/>
  </r>
  <r>
    <x v="9"/>
    <x v="4"/>
    <x v="0"/>
    <s v="569"/>
  </r>
  <r>
    <x v="9"/>
    <x v="4"/>
    <x v="1"/>
    <s v="154"/>
  </r>
  <r>
    <x v="9"/>
    <x v="5"/>
    <x v="0"/>
    <s v="1082"/>
  </r>
  <r>
    <x v="9"/>
    <x v="5"/>
    <x v="1"/>
    <s v="845"/>
  </r>
  <r>
    <x v="9"/>
    <x v="6"/>
    <x v="0"/>
    <s v="39"/>
  </r>
  <r>
    <x v="9"/>
    <x v="6"/>
    <x v="1"/>
    <s v="1"/>
  </r>
  <r>
    <x v="9"/>
    <x v="7"/>
    <x v="0"/>
    <s v="60"/>
  </r>
  <r>
    <x v="9"/>
    <x v="7"/>
    <x v="1"/>
    <s v="212"/>
  </r>
  <r>
    <x v="9"/>
    <x v="7"/>
    <x v="0"/>
    <s v="251"/>
  </r>
  <r>
    <x v="9"/>
    <x v="7"/>
    <x v="1"/>
    <s v="1211"/>
  </r>
  <r>
    <x v="9"/>
    <x v="8"/>
    <x v="0"/>
    <s v="9764"/>
  </r>
  <r>
    <x v="9"/>
    <x v="8"/>
    <x v="1"/>
    <s v="12600"/>
  </r>
  <r>
    <x v="9"/>
    <x v="9"/>
    <x v="0"/>
    <s v="2342"/>
  </r>
  <r>
    <x v="9"/>
    <x v="9"/>
    <x v="0"/>
    <s v="720"/>
  </r>
  <r>
    <x v="9"/>
    <x v="9"/>
    <x v="0"/>
    <s v="3"/>
  </r>
  <r>
    <x v="9"/>
    <x v="9"/>
    <x v="0"/>
    <s v="1748"/>
  </r>
  <r>
    <x v="9"/>
    <x v="9"/>
    <x v="1"/>
    <s v="19"/>
  </r>
  <r>
    <x v="9"/>
    <x v="9"/>
    <x v="1"/>
    <s v="1459"/>
  </r>
  <r>
    <x v="9"/>
    <x v="9"/>
    <x v="1"/>
    <s v="184"/>
  </r>
  <r>
    <x v="9"/>
    <x v="9"/>
    <x v="1"/>
    <s v="4775"/>
  </r>
  <r>
    <x v="9"/>
    <x v="10"/>
    <x v="0"/>
    <s v="16527"/>
  </r>
  <r>
    <x v="9"/>
    <x v="10"/>
    <x v="1"/>
    <s v="29738"/>
  </r>
  <r>
    <x v="9"/>
    <x v="11"/>
    <x v="0"/>
    <s v="185"/>
  </r>
  <r>
    <x v="9"/>
    <x v="11"/>
    <x v="1"/>
    <s v="467"/>
  </r>
  <r>
    <x v="10"/>
    <x v="0"/>
    <x v="0"/>
    <s v="5"/>
  </r>
  <r>
    <x v="10"/>
    <x v="1"/>
    <x v="0"/>
    <s v="89"/>
  </r>
  <r>
    <x v="10"/>
    <x v="1"/>
    <x v="1"/>
    <s v="21"/>
  </r>
  <r>
    <x v="10"/>
    <x v="2"/>
    <x v="0"/>
    <s v="1094"/>
  </r>
  <r>
    <x v="10"/>
    <x v="2"/>
    <x v="1"/>
    <s v="1126"/>
  </r>
  <r>
    <x v="10"/>
    <x v="3"/>
    <x v="0"/>
    <s v="169"/>
  </r>
  <r>
    <x v="10"/>
    <x v="3"/>
    <x v="0"/>
    <s v="52"/>
  </r>
  <r>
    <x v="10"/>
    <x v="3"/>
    <x v="1"/>
    <s v="114"/>
  </r>
  <r>
    <x v="10"/>
    <x v="3"/>
    <x v="1"/>
    <s v="29"/>
  </r>
  <r>
    <x v="10"/>
    <x v="4"/>
    <x v="0"/>
    <s v="673"/>
  </r>
  <r>
    <x v="10"/>
    <x v="4"/>
    <x v="1"/>
    <s v="130"/>
  </r>
  <r>
    <x v="10"/>
    <x v="5"/>
    <x v="0"/>
    <s v="1279"/>
  </r>
  <r>
    <x v="10"/>
    <x v="5"/>
    <x v="1"/>
    <s v="639"/>
  </r>
  <r>
    <x v="10"/>
    <x v="6"/>
    <x v="0"/>
    <s v="33"/>
  </r>
  <r>
    <x v="10"/>
    <x v="6"/>
    <x v="1"/>
    <s v="3"/>
  </r>
  <r>
    <x v="10"/>
    <x v="7"/>
    <x v="0"/>
    <s v="47"/>
  </r>
  <r>
    <x v="10"/>
    <x v="7"/>
    <x v="1"/>
    <s v="143"/>
  </r>
  <r>
    <x v="10"/>
    <x v="7"/>
    <x v="0"/>
    <s v="257"/>
  </r>
  <r>
    <x v="10"/>
    <x v="7"/>
    <x v="1"/>
    <s v="925"/>
  </r>
  <r>
    <x v="10"/>
    <x v="8"/>
    <x v="0"/>
    <s v="12752"/>
  </r>
  <r>
    <x v="10"/>
    <x v="8"/>
    <x v="1"/>
    <s v="12598"/>
  </r>
  <r>
    <x v="10"/>
    <x v="9"/>
    <x v="0"/>
    <s v="842"/>
  </r>
  <r>
    <x v="10"/>
    <x v="9"/>
    <x v="0"/>
    <s v="5"/>
  </r>
  <r>
    <x v="10"/>
    <x v="9"/>
    <x v="0"/>
    <s v="2154"/>
  </r>
  <r>
    <x v="10"/>
    <x v="9"/>
    <x v="0"/>
    <s v="2943"/>
  </r>
  <r>
    <x v="10"/>
    <x v="9"/>
    <x v="0"/>
    <s v="1"/>
  </r>
  <r>
    <x v="10"/>
    <x v="9"/>
    <x v="1"/>
    <s v="9"/>
  </r>
  <r>
    <x v="10"/>
    <x v="9"/>
    <x v="1"/>
    <s v="1291"/>
  </r>
  <r>
    <x v="10"/>
    <x v="9"/>
    <x v="1"/>
    <s v="1"/>
  </r>
  <r>
    <x v="10"/>
    <x v="9"/>
    <x v="1"/>
    <s v="4570"/>
  </r>
  <r>
    <x v="10"/>
    <x v="9"/>
    <x v="1"/>
    <s v="260"/>
  </r>
  <r>
    <x v="10"/>
    <x v="10"/>
    <x v="0"/>
    <s v="18495"/>
  </r>
  <r>
    <x v="10"/>
    <x v="10"/>
    <x v="1"/>
    <s v="28178"/>
  </r>
  <r>
    <x v="10"/>
    <x v="11"/>
    <x v="0"/>
    <s v="180"/>
  </r>
  <r>
    <x v="10"/>
    <x v="11"/>
    <x v="1"/>
    <s v="435"/>
  </r>
  <r>
    <x v="11"/>
    <x v="0"/>
    <x v="0"/>
    <s v="8"/>
  </r>
  <r>
    <x v="11"/>
    <x v="1"/>
    <x v="0"/>
    <s v="90"/>
  </r>
  <r>
    <x v="11"/>
    <x v="1"/>
    <x v="1"/>
    <s v="26"/>
  </r>
  <r>
    <x v="11"/>
    <x v="2"/>
    <x v="0"/>
    <s v="797"/>
  </r>
  <r>
    <x v="11"/>
    <x v="2"/>
    <x v="1"/>
    <s v="1077"/>
  </r>
  <r>
    <x v="11"/>
    <x v="3"/>
    <x v="0"/>
    <s v="148"/>
  </r>
  <r>
    <x v="11"/>
    <x v="3"/>
    <x v="0"/>
    <s v="44"/>
  </r>
  <r>
    <x v="11"/>
    <x v="3"/>
    <x v="1"/>
    <s v="29"/>
  </r>
  <r>
    <x v="11"/>
    <x v="3"/>
    <x v="1"/>
    <s v="124"/>
  </r>
  <r>
    <x v="11"/>
    <x v="4"/>
    <x v="0"/>
    <s v="631"/>
  </r>
  <r>
    <x v="11"/>
    <x v="4"/>
    <x v="1"/>
    <s v="126"/>
  </r>
  <r>
    <x v="11"/>
    <x v="5"/>
    <x v="0"/>
    <s v="1090"/>
  </r>
  <r>
    <x v="11"/>
    <x v="5"/>
    <x v="1"/>
    <s v="771"/>
  </r>
  <r>
    <x v="11"/>
    <x v="6"/>
    <x v="0"/>
    <s v="36"/>
  </r>
  <r>
    <x v="11"/>
    <x v="6"/>
    <x v="1"/>
    <s v="2"/>
  </r>
  <r>
    <x v="11"/>
    <x v="7"/>
    <x v="0"/>
    <s v="43"/>
  </r>
  <r>
    <x v="11"/>
    <x v="7"/>
    <x v="1"/>
    <s v="161"/>
  </r>
  <r>
    <x v="11"/>
    <x v="7"/>
    <x v="0"/>
    <s v="240"/>
  </r>
  <r>
    <x v="11"/>
    <x v="7"/>
    <x v="1"/>
    <s v="1218"/>
  </r>
  <r>
    <x v="11"/>
    <x v="8"/>
    <x v="0"/>
    <s v="9283"/>
  </r>
  <r>
    <x v="11"/>
    <x v="8"/>
    <x v="1"/>
    <s v="14466"/>
  </r>
  <r>
    <x v="11"/>
    <x v="9"/>
    <x v="0"/>
    <s v="1747"/>
  </r>
  <r>
    <x v="11"/>
    <x v="9"/>
    <x v="0"/>
    <s v="1"/>
  </r>
  <r>
    <x v="11"/>
    <x v="9"/>
    <x v="0"/>
    <s v="1"/>
  </r>
  <r>
    <x v="11"/>
    <x v="9"/>
    <x v="0"/>
    <s v="2630"/>
  </r>
  <r>
    <x v="11"/>
    <x v="9"/>
    <x v="0"/>
    <s v="2"/>
  </r>
  <r>
    <x v="11"/>
    <x v="9"/>
    <x v="0"/>
    <s v="730"/>
  </r>
  <r>
    <x v="11"/>
    <x v="9"/>
    <x v="1"/>
    <s v="241"/>
  </r>
  <r>
    <x v="11"/>
    <x v="9"/>
    <x v="1"/>
    <s v="8"/>
  </r>
  <r>
    <x v="11"/>
    <x v="9"/>
    <x v="1"/>
    <s v="5303"/>
  </r>
  <r>
    <x v="11"/>
    <x v="9"/>
    <x v="1"/>
    <s v="1"/>
  </r>
  <r>
    <x v="11"/>
    <x v="9"/>
    <x v="1"/>
    <s v="1461"/>
  </r>
  <r>
    <x v="11"/>
    <x v="10"/>
    <x v="0"/>
    <s v="17645"/>
  </r>
  <r>
    <x v="11"/>
    <x v="10"/>
    <x v="1"/>
    <s v="30830"/>
  </r>
  <r>
    <x v="11"/>
    <x v="11"/>
    <x v="0"/>
    <s v="160"/>
  </r>
  <r>
    <x v="11"/>
    <x v="11"/>
    <x v="1"/>
    <s v="370"/>
  </r>
  <r>
    <x v="12"/>
    <x v="0"/>
    <x v="0"/>
    <s v="10"/>
  </r>
  <r>
    <x v="12"/>
    <x v="1"/>
    <x v="0"/>
    <s v="104"/>
  </r>
  <r>
    <x v="12"/>
    <x v="1"/>
    <x v="1"/>
    <s v="24"/>
  </r>
  <r>
    <x v="12"/>
    <x v="2"/>
    <x v="0"/>
    <s v="2243"/>
  </r>
  <r>
    <x v="12"/>
    <x v="2"/>
    <x v="1"/>
    <s v="1550"/>
  </r>
  <r>
    <x v="12"/>
    <x v="3"/>
    <x v="0"/>
    <s v="66"/>
  </r>
  <r>
    <x v="12"/>
    <x v="3"/>
    <x v="0"/>
    <s v="160"/>
  </r>
  <r>
    <x v="12"/>
    <x v="3"/>
    <x v="1"/>
    <s v="135"/>
  </r>
  <r>
    <x v="12"/>
    <x v="3"/>
    <x v="1"/>
    <s v="49"/>
  </r>
  <r>
    <x v="12"/>
    <x v="4"/>
    <x v="0"/>
    <s v="687"/>
  </r>
  <r>
    <x v="12"/>
    <x v="4"/>
    <x v="1"/>
    <s v="146"/>
  </r>
  <r>
    <x v="12"/>
    <x v="5"/>
    <x v="0"/>
    <s v="1269"/>
  </r>
  <r>
    <x v="12"/>
    <x v="5"/>
    <x v="1"/>
    <s v="755"/>
  </r>
  <r>
    <x v="12"/>
    <x v="6"/>
    <x v="0"/>
    <s v="44"/>
  </r>
  <r>
    <x v="12"/>
    <x v="6"/>
    <x v="1"/>
    <s v="2"/>
  </r>
  <r>
    <x v="12"/>
    <x v="7"/>
    <x v="0"/>
    <s v="73"/>
  </r>
  <r>
    <x v="12"/>
    <x v="7"/>
    <x v="1"/>
    <s v="229"/>
  </r>
  <r>
    <x v="12"/>
    <x v="7"/>
    <x v="0"/>
    <s v="281"/>
  </r>
  <r>
    <x v="12"/>
    <x v="7"/>
    <x v="1"/>
    <s v="1697"/>
  </r>
  <r>
    <x v="12"/>
    <x v="8"/>
    <x v="0"/>
    <s v="19207"/>
  </r>
  <r>
    <x v="12"/>
    <x v="8"/>
    <x v="1"/>
    <s v="21173"/>
  </r>
  <r>
    <x v="12"/>
    <x v="9"/>
    <x v="0"/>
    <s v="759"/>
  </r>
  <r>
    <x v="12"/>
    <x v="9"/>
    <x v="0"/>
    <s v="1"/>
  </r>
  <r>
    <x v="12"/>
    <x v="9"/>
    <x v="0"/>
    <s v="2267"/>
  </r>
  <r>
    <x v="12"/>
    <x v="9"/>
    <x v="0"/>
    <s v="4211"/>
  </r>
  <r>
    <x v="12"/>
    <x v="9"/>
    <x v="0"/>
    <s v="5"/>
  </r>
  <r>
    <x v="12"/>
    <x v="9"/>
    <x v="1"/>
    <s v="6720"/>
  </r>
  <r>
    <x v="12"/>
    <x v="9"/>
    <x v="1"/>
    <s v="248"/>
  </r>
  <r>
    <x v="12"/>
    <x v="9"/>
    <x v="1"/>
    <s v="1651"/>
  </r>
  <r>
    <x v="12"/>
    <x v="9"/>
    <x v="1"/>
    <s v="10"/>
  </r>
  <r>
    <x v="12"/>
    <x v="10"/>
    <x v="0"/>
    <s v="19312"/>
  </r>
  <r>
    <x v="12"/>
    <x v="10"/>
    <x v="1"/>
    <s v="31108"/>
  </r>
  <r>
    <x v="12"/>
    <x v="11"/>
    <x v="0"/>
    <s v="185"/>
  </r>
  <r>
    <x v="12"/>
    <x v="11"/>
    <x v="1"/>
    <s v="385"/>
  </r>
  <r>
    <x v="13"/>
    <x v="0"/>
    <x v="0"/>
    <s v="14"/>
  </r>
  <r>
    <x v="13"/>
    <x v="1"/>
    <x v="0"/>
    <s v="107"/>
  </r>
  <r>
    <x v="13"/>
    <x v="1"/>
    <x v="1"/>
    <s v="21"/>
  </r>
  <r>
    <x v="13"/>
    <x v="2"/>
    <x v="0"/>
    <s v="812"/>
  </r>
  <r>
    <x v="13"/>
    <x v="2"/>
    <x v="1"/>
    <s v="820"/>
  </r>
  <r>
    <x v="13"/>
    <x v="3"/>
    <x v="0"/>
    <s v="155"/>
  </r>
  <r>
    <x v="13"/>
    <x v="3"/>
    <x v="0"/>
    <s v="43"/>
  </r>
  <r>
    <x v="13"/>
    <x v="3"/>
    <x v="1"/>
    <s v="30"/>
  </r>
  <r>
    <x v="13"/>
    <x v="3"/>
    <x v="1"/>
    <s v="104"/>
  </r>
  <r>
    <x v="13"/>
    <x v="4"/>
    <x v="0"/>
    <s v="584"/>
  </r>
  <r>
    <x v="13"/>
    <x v="4"/>
    <x v="1"/>
    <s v="111"/>
  </r>
  <r>
    <x v="13"/>
    <x v="5"/>
    <x v="0"/>
    <s v="902"/>
  </r>
  <r>
    <x v="13"/>
    <x v="5"/>
    <x v="1"/>
    <s v="669"/>
  </r>
  <r>
    <x v="13"/>
    <x v="6"/>
    <x v="0"/>
    <s v="36"/>
  </r>
  <r>
    <x v="13"/>
    <x v="7"/>
    <x v="0"/>
    <s v="65"/>
  </r>
  <r>
    <x v="13"/>
    <x v="7"/>
    <x v="1"/>
    <s v="238"/>
  </r>
  <r>
    <x v="13"/>
    <x v="7"/>
    <x v="0"/>
    <s v="291"/>
  </r>
  <r>
    <x v="13"/>
    <x v="7"/>
    <x v="1"/>
    <s v="1346"/>
  </r>
  <r>
    <x v="13"/>
    <x v="8"/>
    <x v="0"/>
    <s v="8800"/>
  </r>
  <r>
    <x v="13"/>
    <x v="8"/>
    <x v="1"/>
    <s v="10643"/>
  </r>
  <r>
    <x v="13"/>
    <x v="9"/>
    <x v="0"/>
    <s v="2889"/>
  </r>
  <r>
    <x v="13"/>
    <x v="9"/>
    <x v="0"/>
    <s v="686"/>
  </r>
  <r>
    <x v="13"/>
    <x v="9"/>
    <x v="0"/>
    <s v="3"/>
  </r>
  <r>
    <x v="13"/>
    <x v="9"/>
    <x v="0"/>
    <s v="1"/>
  </r>
  <r>
    <x v="13"/>
    <x v="9"/>
    <x v="0"/>
    <s v="1552"/>
  </r>
  <r>
    <x v="13"/>
    <x v="9"/>
    <x v="1"/>
    <s v="227"/>
  </r>
  <r>
    <x v="13"/>
    <x v="9"/>
    <x v="1"/>
    <s v="4"/>
  </r>
  <r>
    <x v="13"/>
    <x v="9"/>
    <x v="1"/>
    <s v="1185"/>
  </r>
  <r>
    <x v="13"/>
    <x v="9"/>
    <x v="1"/>
    <s v="4457"/>
  </r>
  <r>
    <x v="13"/>
    <x v="9"/>
    <x v="1"/>
    <s v="7"/>
  </r>
  <r>
    <x v="13"/>
    <x v="10"/>
    <x v="0"/>
    <s v="16981"/>
  </r>
  <r>
    <x v="13"/>
    <x v="10"/>
    <x v="1"/>
    <s v="24992"/>
  </r>
  <r>
    <x v="13"/>
    <x v="11"/>
    <x v="0"/>
    <s v="157"/>
  </r>
  <r>
    <x v="13"/>
    <x v="11"/>
    <x v="1"/>
    <s v="345"/>
  </r>
  <r>
    <x v="14"/>
    <x v="0"/>
    <x v="0"/>
    <s v="11"/>
  </r>
  <r>
    <x v="14"/>
    <x v="1"/>
    <x v="0"/>
    <s v="117"/>
  </r>
  <r>
    <x v="14"/>
    <x v="1"/>
    <x v="1"/>
    <s v="21"/>
  </r>
  <r>
    <x v="14"/>
    <x v="2"/>
    <x v="0"/>
    <s v="789"/>
  </r>
  <r>
    <x v="14"/>
    <x v="2"/>
    <x v="1"/>
    <s v="873"/>
  </r>
  <r>
    <x v="14"/>
    <x v="3"/>
    <x v="0"/>
    <s v="183"/>
  </r>
  <r>
    <x v="14"/>
    <x v="3"/>
    <x v="0"/>
    <s v="49"/>
  </r>
  <r>
    <x v="14"/>
    <x v="3"/>
    <x v="1"/>
    <s v="34"/>
  </r>
  <r>
    <x v="14"/>
    <x v="3"/>
    <x v="1"/>
    <s v="110"/>
  </r>
  <r>
    <x v="14"/>
    <x v="4"/>
    <x v="0"/>
    <s v="613"/>
  </r>
  <r>
    <x v="14"/>
    <x v="4"/>
    <x v="1"/>
    <s v="144"/>
  </r>
  <r>
    <x v="14"/>
    <x v="5"/>
    <x v="0"/>
    <s v="1023"/>
  </r>
  <r>
    <x v="14"/>
    <x v="5"/>
    <x v="1"/>
    <s v="685"/>
  </r>
  <r>
    <x v="14"/>
    <x v="6"/>
    <x v="0"/>
    <s v="46"/>
  </r>
  <r>
    <x v="14"/>
    <x v="6"/>
    <x v="1"/>
    <s v="3"/>
  </r>
  <r>
    <x v="14"/>
    <x v="7"/>
    <x v="0"/>
    <s v="73"/>
  </r>
  <r>
    <x v="14"/>
    <x v="7"/>
    <x v="1"/>
    <s v="185"/>
  </r>
  <r>
    <x v="14"/>
    <x v="7"/>
    <x v="0"/>
    <s v="281"/>
  </r>
  <r>
    <x v="14"/>
    <x v="7"/>
    <x v="1"/>
    <s v="1280"/>
  </r>
  <r>
    <x v="14"/>
    <x v="8"/>
    <x v="0"/>
    <s v="8757"/>
  </r>
  <r>
    <x v="14"/>
    <x v="8"/>
    <x v="1"/>
    <s v="11322"/>
  </r>
  <r>
    <x v="14"/>
    <x v="9"/>
    <x v="0"/>
    <s v="1"/>
  </r>
  <r>
    <x v="14"/>
    <x v="9"/>
    <x v="0"/>
    <s v="693"/>
  </r>
  <r>
    <x v="14"/>
    <x v="9"/>
    <x v="0"/>
    <s v="1523"/>
  </r>
  <r>
    <x v="14"/>
    <x v="9"/>
    <x v="0"/>
    <s v="3013"/>
  </r>
  <r>
    <x v="14"/>
    <x v="9"/>
    <x v="1"/>
    <s v="9"/>
  </r>
  <r>
    <x v="14"/>
    <x v="9"/>
    <x v="1"/>
    <s v="5244"/>
  </r>
  <r>
    <x v="14"/>
    <x v="9"/>
    <x v="1"/>
    <s v="1176"/>
  </r>
  <r>
    <x v="14"/>
    <x v="9"/>
    <x v="1"/>
    <s v="1"/>
  </r>
  <r>
    <x v="14"/>
    <x v="9"/>
    <x v="1"/>
    <s v="139"/>
  </r>
  <r>
    <x v="14"/>
    <x v="10"/>
    <x v="0"/>
    <s v="18017"/>
  </r>
  <r>
    <x v="14"/>
    <x v="10"/>
    <x v="1"/>
    <s v="26264"/>
  </r>
  <r>
    <x v="14"/>
    <x v="11"/>
    <x v="0"/>
    <s v="187"/>
  </r>
  <r>
    <x v="14"/>
    <x v="11"/>
    <x v="1"/>
    <s v="349"/>
  </r>
  <r>
    <x v="15"/>
    <x v="12"/>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x v="0"/>
    <x v="0"/>
    <x v="0"/>
    <n v="5"/>
  </r>
  <r>
    <x v="0"/>
    <x v="0"/>
    <x v="1"/>
    <n v="0"/>
  </r>
  <r>
    <x v="0"/>
    <x v="1"/>
    <x v="0"/>
    <n v="0"/>
  </r>
  <r>
    <x v="0"/>
    <x v="1"/>
    <x v="1"/>
    <n v="0"/>
  </r>
  <r>
    <x v="0"/>
    <x v="2"/>
    <x v="0"/>
    <n v="3"/>
  </r>
  <r>
    <x v="0"/>
    <x v="2"/>
    <x v="1"/>
    <n v="4"/>
  </r>
  <r>
    <x v="0"/>
    <x v="3"/>
    <x v="0"/>
    <n v="2"/>
  </r>
  <r>
    <x v="0"/>
    <x v="3"/>
    <x v="0"/>
    <n v="0"/>
  </r>
  <r>
    <x v="0"/>
    <x v="3"/>
    <x v="1"/>
    <n v="0"/>
  </r>
  <r>
    <x v="0"/>
    <x v="3"/>
    <x v="1"/>
    <n v="3"/>
  </r>
  <r>
    <x v="0"/>
    <x v="4"/>
    <x v="0"/>
    <n v="1"/>
  </r>
  <r>
    <x v="0"/>
    <x v="4"/>
    <x v="1"/>
    <n v="0"/>
  </r>
  <r>
    <x v="0"/>
    <x v="5"/>
    <x v="0"/>
    <n v="2"/>
  </r>
  <r>
    <x v="0"/>
    <x v="5"/>
    <x v="1"/>
    <n v="1"/>
  </r>
  <r>
    <x v="0"/>
    <x v="6"/>
    <x v="0"/>
    <n v="0"/>
  </r>
  <r>
    <x v="0"/>
    <x v="6"/>
    <x v="1"/>
    <n v="0"/>
  </r>
  <r>
    <x v="1"/>
    <x v="0"/>
    <x v="0"/>
    <n v="2"/>
  </r>
  <r>
    <x v="1"/>
    <x v="1"/>
    <x v="0"/>
    <n v="0"/>
  </r>
  <r>
    <x v="1"/>
    <x v="1"/>
    <x v="1"/>
    <n v="1"/>
  </r>
  <r>
    <x v="1"/>
    <x v="2"/>
    <x v="0"/>
    <n v="3"/>
  </r>
  <r>
    <x v="1"/>
    <x v="2"/>
    <x v="1"/>
    <n v="10"/>
  </r>
  <r>
    <x v="1"/>
    <x v="3"/>
    <x v="0"/>
    <n v="1"/>
  </r>
  <r>
    <x v="1"/>
    <x v="3"/>
    <x v="0"/>
    <n v="3"/>
  </r>
  <r>
    <x v="1"/>
    <x v="3"/>
    <x v="1"/>
    <n v="1"/>
  </r>
  <r>
    <x v="1"/>
    <x v="3"/>
    <x v="1"/>
    <n v="5"/>
  </r>
  <r>
    <x v="1"/>
    <x v="4"/>
    <x v="0"/>
    <n v="0"/>
  </r>
  <r>
    <x v="1"/>
    <x v="4"/>
    <x v="1"/>
    <n v="0"/>
  </r>
  <r>
    <x v="1"/>
    <x v="5"/>
    <x v="0"/>
    <n v="1"/>
  </r>
  <r>
    <x v="1"/>
    <x v="5"/>
    <x v="1"/>
    <n v="1"/>
  </r>
  <r>
    <x v="1"/>
    <x v="6"/>
    <x v="0"/>
    <n v="0"/>
  </r>
  <r>
    <x v="1"/>
    <x v="6"/>
    <x v="1"/>
    <n v="1"/>
  </r>
  <r>
    <x v="2"/>
    <x v="0"/>
    <x v="0"/>
    <n v="1"/>
  </r>
  <r>
    <x v="2"/>
    <x v="0"/>
    <x v="1"/>
    <n v="0"/>
  </r>
  <r>
    <x v="2"/>
    <x v="1"/>
    <x v="0"/>
    <n v="2"/>
  </r>
  <r>
    <x v="2"/>
    <x v="1"/>
    <x v="1"/>
    <n v="0"/>
  </r>
  <r>
    <x v="2"/>
    <x v="2"/>
    <x v="0"/>
    <n v="1"/>
  </r>
  <r>
    <x v="2"/>
    <x v="2"/>
    <x v="1"/>
    <n v="6"/>
  </r>
  <r>
    <x v="2"/>
    <x v="3"/>
    <x v="0"/>
    <n v="0"/>
  </r>
  <r>
    <x v="2"/>
    <x v="3"/>
    <x v="0"/>
    <n v="5"/>
  </r>
  <r>
    <x v="2"/>
    <x v="3"/>
    <x v="1"/>
    <n v="6"/>
  </r>
  <r>
    <x v="2"/>
    <x v="3"/>
    <x v="1"/>
    <n v="1"/>
  </r>
  <r>
    <x v="2"/>
    <x v="4"/>
    <x v="0"/>
    <n v="0"/>
  </r>
  <r>
    <x v="2"/>
    <x v="4"/>
    <x v="1"/>
    <n v="0"/>
  </r>
  <r>
    <x v="2"/>
    <x v="5"/>
    <x v="0"/>
    <n v="2"/>
  </r>
  <r>
    <x v="2"/>
    <x v="5"/>
    <x v="1"/>
    <n v="1"/>
  </r>
  <r>
    <x v="2"/>
    <x v="6"/>
    <x v="0"/>
    <n v="0"/>
  </r>
  <r>
    <x v="2"/>
    <x v="6"/>
    <x v="1"/>
    <n v="0"/>
  </r>
  <r>
    <x v="3"/>
    <x v="0"/>
    <x v="0"/>
    <n v="2"/>
  </r>
  <r>
    <x v="3"/>
    <x v="1"/>
    <x v="0"/>
    <n v="1"/>
  </r>
  <r>
    <x v="3"/>
    <x v="1"/>
    <x v="1"/>
    <n v="0"/>
  </r>
  <r>
    <x v="3"/>
    <x v="2"/>
    <x v="0"/>
    <n v="0"/>
  </r>
  <r>
    <x v="3"/>
    <x v="2"/>
    <x v="1"/>
    <n v="3"/>
  </r>
  <r>
    <x v="3"/>
    <x v="3"/>
    <x v="0"/>
    <n v="2"/>
  </r>
  <r>
    <x v="3"/>
    <x v="3"/>
    <x v="0"/>
    <n v="0"/>
  </r>
  <r>
    <x v="3"/>
    <x v="3"/>
    <x v="1"/>
    <n v="3"/>
  </r>
  <r>
    <x v="3"/>
    <x v="3"/>
    <x v="1"/>
    <n v="0"/>
  </r>
  <r>
    <x v="3"/>
    <x v="4"/>
    <x v="0"/>
    <n v="0"/>
  </r>
  <r>
    <x v="3"/>
    <x v="4"/>
    <x v="1"/>
    <n v="0"/>
  </r>
  <r>
    <x v="3"/>
    <x v="5"/>
    <x v="0"/>
    <n v="1"/>
  </r>
  <r>
    <x v="3"/>
    <x v="5"/>
    <x v="1"/>
    <n v="2"/>
  </r>
  <r>
    <x v="3"/>
    <x v="6"/>
    <x v="0"/>
    <n v="0"/>
  </r>
  <r>
    <x v="3"/>
    <x v="6"/>
    <x v="1"/>
    <n v="0"/>
  </r>
  <r>
    <x v="4"/>
    <x v="0"/>
    <x v="0"/>
    <n v="0"/>
  </r>
  <r>
    <x v="4"/>
    <x v="1"/>
    <x v="0"/>
    <n v="0"/>
  </r>
  <r>
    <x v="4"/>
    <x v="1"/>
    <x v="1"/>
    <n v="0"/>
  </r>
  <r>
    <x v="4"/>
    <x v="2"/>
    <x v="0"/>
    <n v="2"/>
  </r>
  <r>
    <x v="4"/>
    <x v="2"/>
    <x v="1"/>
    <n v="2"/>
  </r>
  <r>
    <x v="4"/>
    <x v="3"/>
    <x v="0"/>
    <n v="2"/>
  </r>
  <r>
    <x v="4"/>
    <x v="3"/>
    <x v="0"/>
    <n v="0"/>
  </r>
  <r>
    <x v="4"/>
    <x v="3"/>
    <x v="1"/>
    <n v="0"/>
  </r>
  <r>
    <x v="4"/>
    <x v="3"/>
    <x v="1"/>
    <n v="7"/>
  </r>
  <r>
    <x v="4"/>
    <x v="4"/>
    <x v="0"/>
    <n v="1"/>
  </r>
  <r>
    <x v="4"/>
    <x v="4"/>
    <x v="1"/>
    <n v="0"/>
  </r>
  <r>
    <x v="4"/>
    <x v="5"/>
    <x v="0"/>
    <n v="1"/>
  </r>
  <r>
    <x v="4"/>
    <x v="5"/>
    <x v="1"/>
    <n v="0"/>
  </r>
  <r>
    <x v="4"/>
    <x v="6"/>
    <x v="0"/>
    <n v="0"/>
  </r>
  <r>
    <x v="4"/>
    <x v="6"/>
    <x v="1"/>
    <n v="0"/>
  </r>
  <r>
    <x v="5"/>
    <x v="0"/>
    <x v="0"/>
    <n v="19"/>
  </r>
  <r>
    <x v="5"/>
    <x v="1"/>
    <x v="0"/>
    <n v="1"/>
  </r>
  <r>
    <x v="5"/>
    <x v="1"/>
    <x v="1"/>
    <n v="0"/>
  </r>
  <r>
    <x v="5"/>
    <x v="2"/>
    <x v="0"/>
    <n v="1"/>
  </r>
  <r>
    <x v="5"/>
    <x v="2"/>
    <x v="1"/>
    <n v="0"/>
  </r>
  <r>
    <x v="5"/>
    <x v="3"/>
    <x v="0"/>
    <n v="2"/>
  </r>
  <r>
    <x v="5"/>
    <x v="3"/>
    <x v="0"/>
    <n v="0"/>
  </r>
  <r>
    <x v="5"/>
    <x v="3"/>
    <x v="1"/>
    <n v="0"/>
  </r>
  <r>
    <x v="5"/>
    <x v="3"/>
    <x v="1"/>
    <n v="3"/>
  </r>
  <r>
    <x v="5"/>
    <x v="4"/>
    <x v="0"/>
    <n v="0"/>
  </r>
  <r>
    <x v="5"/>
    <x v="4"/>
    <x v="1"/>
    <n v="0"/>
  </r>
  <r>
    <x v="5"/>
    <x v="5"/>
    <x v="0"/>
    <n v="1"/>
  </r>
  <r>
    <x v="5"/>
    <x v="5"/>
    <x v="1"/>
    <n v="0"/>
  </r>
  <r>
    <x v="5"/>
    <x v="6"/>
    <x v="0"/>
    <n v="1"/>
  </r>
  <r>
    <x v="5"/>
    <x v="6"/>
    <x v="1"/>
    <n v="0"/>
  </r>
  <r>
    <x v="6"/>
    <x v="0"/>
    <x v="0"/>
    <n v="0"/>
  </r>
  <r>
    <x v="6"/>
    <x v="1"/>
    <x v="0"/>
    <n v="1"/>
  </r>
  <r>
    <x v="6"/>
    <x v="1"/>
    <x v="1"/>
    <n v="0"/>
  </r>
  <r>
    <x v="6"/>
    <x v="2"/>
    <x v="0"/>
    <n v="1"/>
  </r>
  <r>
    <x v="6"/>
    <x v="2"/>
    <x v="1"/>
    <n v="1"/>
  </r>
  <r>
    <x v="6"/>
    <x v="3"/>
    <x v="0"/>
    <n v="3"/>
  </r>
  <r>
    <x v="6"/>
    <x v="3"/>
    <x v="0"/>
    <n v="0"/>
  </r>
  <r>
    <x v="6"/>
    <x v="3"/>
    <x v="1"/>
    <n v="0"/>
  </r>
  <r>
    <x v="6"/>
    <x v="3"/>
    <x v="1"/>
    <n v="4"/>
  </r>
  <r>
    <x v="6"/>
    <x v="4"/>
    <x v="0"/>
    <n v="0"/>
  </r>
  <r>
    <x v="6"/>
    <x v="4"/>
    <x v="1"/>
    <n v="0"/>
  </r>
  <r>
    <x v="6"/>
    <x v="5"/>
    <x v="0"/>
    <n v="1"/>
  </r>
  <r>
    <x v="6"/>
    <x v="5"/>
    <x v="1"/>
    <n v="0"/>
  </r>
  <r>
    <x v="6"/>
    <x v="6"/>
    <x v="0"/>
    <n v="0"/>
  </r>
  <r>
    <x v="6"/>
    <x v="6"/>
    <x v="1"/>
    <n v="0"/>
  </r>
  <r>
    <x v="7"/>
    <x v="0"/>
    <x v="0"/>
    <n v="7"/>
  </r>
  <r>
    <x v="7"/>
    <x v="1"/>
    <x v="0"/>
    <n v="1"/>
  </r>
  <r>
    <x v="7"/>
    <x v="1"/>
    <x v="1"/>
    <n v="0"/>
  </r>
  <r>
    <x v="7"/>
    <x v="2"/>
    <x v="0"/>
    <n v="2"/>
  </r>
  <r>
    <x v="7"/>
    <x v="2"/>
    <x v="1"/>
    <n v="5"/>
  </r>
  <r>
    <x v="7"/>
    <x v="3"/>
    <x v="0"/>
    <n v="2"/>
  </r>
  <r>
    <x v="7"/>
    <x v="3"/>
    <x v="0"/>
    <n v="0"/>
  </r>
  <r>
    <x v="7"/>
    <x v="3"/>
    <x v="1"/>
    <n v="6"/>
  </r>
  <r>
    <x v="7"/>
    <x v="3"/>
    <x v="1"/>
    <n v="2"/>
  </r>
  <r>
    <x v="7"/>
    <x v="4"/>
    <x v="0"/>
    <n v="0"/>
  </r>
  <r>
    <x v="7"/>
    <x v="4"/>
    <x v="1"/>
    <n v="0"/>
  </r>
  <r>
    <x v="7"/>
    <x v="5"/>
    <x v="0"/>
    <n v="0"/>
  </r>
  <r>
    <x v="7"/>
    <x v="5"/>
    <x v="1"/>
    <n v="0"/>
  </r>
  <r>
    <x v="7"/>
    <x v="6"/>
    <x v="0"/>
    <n v="0"/>
  </r>
  <r>
    <x v="7"/>
    <x v="6"/>
    <x v="1"/>
    <n v="0"/>
  </r>
  <r>
    <x v="8"/>
    <x v="0"/>
    <x v="0"/>
    <n v="6"/>
  </r>
  <r>
    <x v="8"/>
    <x v="1"/>
    <x v="0"/>
    <n v="1"/>
  </r>
  <r>
    <x v="8"/>
    <x v="1"/>
    <x v="1"/>
    <n v="0"/>
  </r>
  <r>
    <x v="8"/>
    <x v="2"/>
    <x v="0"/>
    <n v="1"/>
  </r>
  <r>
    <x v="8"/>
    <x v="2"/>
    <x v="1"/>
    <n v="2"/>
  </r>
  <r>
    <x v="8"/>
    <x v="3"/>
    <x v="0"/>
    <n v="1"/>
  </r>
  <r>
    <x v="8"/>
    <x v="3"/>
    <x v="0"/>
    <n v="1"/>
  </r>
  <r>
    <x v="8"/>
    <x v="3"/>
    <x v="1"/>
    <n v="0"/>
  </r>
  <r>
    <x v="8"/>
    <x v="3"/>
    <x v="1"/>
    <n v="2"/>
  </r>
  <r>
    <x v="8"/>
    <x v="4"/>
    <x v="0"/>
    <n v="1"/>
  </r>
  <r>
    <x v="8"/>
    <x v="4"/>
    <x v="1"/>
    <n v="0"/>
  </r>
  <r>
    <x v="8"/>
    <x v="5"/>
    <x v="0"/>
    <n v="1"/>
  </r>
  <r>
    <x v="8"/>
    <x v="5"/>
    <x v="1"/>
    <n v="0"/>
  </r>
  <r>
    <x v="8"/>
    <x v="6"/>
    <x v="0"/>
    <n v="0"/>
  </r>
  <r>
    <x v="8"/>
    <x v="6"/>
    <x v="1"/>
    <n v="0"/>
  </r>
  <r>
    <x v="9"/>
    <x v="0"/>
    <x v="0"/>
    <n v="0"/>
  </r>
  <r>
    <x v="9"/>
    <x v="1"/>
    <x v="0"/>
    <n v="0"/>
  </r>
  <r>
    <x v="9"/>
    <x v="1"/>
    <x v="1"/>
    <n v="0"/>
  </r>
  <r>
    <x v="9"/>
    <x v="2"/>
    <x v="0"/>
    <n v="0"/>
  </r>
  <r>
    <x v="9"/>
    <x v="2"/>
    <x v="1"/>
    <n v="2"/>
  </r>
  <r>
    <x v="9"/>
    <x v="3"/>
    <x v="0"/>
    <n v="3"/>
  </r>
  <r>
    <x v="9"/>
    <x v="3"/>
    <x v="0"/>
    <n v="0"/>
  </r>
  <r>
    <x v="9"/>
    <x v="3"/>
    <x v="1"/>
    <n v="4"/>
  </r>
  <r>
    <x v="9"/>
    <x v="3"/>
    <x v="1"/>
    <n v="0"/>
  </r>
  <r>
    <x v="9"/>
    <x v="4"/>
    <x v="0"/>
    <n v="0"/>
  </r>
  <r>
    <x v="9"/>
    <x v="4"/>
    <x v="1"/>
    <n v="0"/>
  </r>
  <r>
    <x v="9"/>
    <x v="5"/>
    <x v="0"/>
    <n v="0"/>
  </r>
  <r>
    <x v="9"/>
    <x v="5"/>
    <x v="1"/>
    <n v="1"/>
  </r>
  <r>
    <x v="9"/>
    <x v="6"/>
    <x v="0"/>
    <n v="1"/>
  </r>
  <r>
    <x v="9"/>
    <x v="6"/>
    <x v="1"/>
    <n v="0"/>
  </r>
  <r>
    <x v="10"/>
    <x v="0"/>
    <x v="0"/>
    <n v="0"/>
  </r>
  <r>
    <x v="10"/>
    <x v="1"/>
    <x v="0"/>
    <n v="0"/>
  </r>
  <r>
    <x v="10"/>
    <x v="1"/>
    <x v="1"/>
    <n v="0"/>
  </r>
  <r>
    <x v="10"/>
    <x v="2"/>
    <x v="0"/>
    <n v="0"/>
  </r>
  <r>
    <x v="10"/>
    <x v="2"/>
    <x v="1"/>
    <n v="3"/>
  </r>
  <r>
    <x v="10"/>
    <x v="3"/>
    <x v="0"/>
    <n v="1"/>
  </r>
  <r>
    <x v="10"/>
    <x v="3"/>
    <x v="0"/>
    <n v="1"/>
  </r>
  <r>
    <x v="10"/>
    <x v="3"/>
    <x v="1"/>
    <n v="0"/>
  </r>
  <r>
    <x v="10"/>
    <x v="3"/>
    <x v="1"/>
    <n v="5"/>
  </r>
  <r>
    <x v="10"/>
    <x v="4"/>
    <x v="0"/>
    <n v="0"/>
  </r>
  <r>
    <x v="10"/>
    <x v="4"/>
    <x v="1"/>
    <n v="0"/>
  </r>
  <r>
    <x v="10"/>
    <x v="5"/>
    <x v="0"/>
    <n v="1"/>
  </r>
  <r>
    <x v="10"/>
    <x v="5"/>
    <x v="1"/>
    <n v="1"/>
  </r>
  <r>
    <x v="10"/>
    <x v="6"/>
    <x v="0"/>
    <n v="0"/>
  </r>
  <r>
    <x v="10"/>
    <x v="6"/>
    <x v="1"/>
    <n v="0"/>
  </r>
  <r>
    <x v="11"/>
    <x v="0"/>
    <x v="0"/>
    <n v="3"/>
  </r>
  <r>
    <x v="11"/>
    <x v="1"/>
    <x v="0"/>
    <n v="0"/>
  </r>
  <r>
    <x v="11"/>
    <x v="1"/>
    <x v="1"/>
    <n v="0"/>
  </r>
  <r>
    <x v="11"/>
    <x v="2"/>
    <x v="0"/>
    <n v="2"/>
  </r>
  <r>
    <x v="11"/>
    <x v="2"/>
    <x v="1"/>
    <n v="1"/>
  </r>
  <r>
    <x v="11"/>
    <x v="3"/>
    <x v="0"/>
    <n v="3"/>
  </r>
  <r>
    <x v="11"/>
    <x v="3"/>
    <x v="0"/>
    <n v="0"/>
  </r>
  <r>
    <x v="11"/>
    <x v="3"/>
    <x v="1"/>
    <n v="1"/>
  </r>
  <r>
    <x v="11"/>
    <x v="3"/>
    <x v="1"/>
    <n v="7"/>
  </r>
  <r>
    <x v="11"/>
    <x v="4"/>
    <x v="0"/>
    <n v="1"/>
  </r>
  <r>
    <x v="11"/>
    <x v="4"/>
    <x v="1"/>
    <n v="0"/>
  </r>
  <r>
    <x v="11"/>
    <x v="5"/>
    <x v="0"/>
    <n v="0"/>
  </r>
  <r>
    <x v="11"/>
    <x v="5"/>
    <x v="1"/>
    <n v="0"/>
  </r>
  <r>
    <x v="11"/>
    <x v="6"/>
    <x v="0"/>
    <n v="0"/>
  </r>
  <r>
    <x v="11"/>
    <x v="6"/>
    <x v="1"/>
    <n v="0"/>
  </r>
  <r>
    <x v="12"/>
    <x v="0"/>
    <x v="0"/>
    <n v="3"/>
  </r>
  <r>
    <x v="12"/>
    <x v="1"/>
    <x v="0"/>
    <n v="2"/>
  </r>
  <r>
    <x v="12"/>
    <x v="1"/>
    <x v="1"/>
    <n v="0"/>
  </r>
  <r>
    <x v="12"/>
    <x v="2"/>
    <x v="0"/>
    <n v="1"/>
  </r>
  <r>
    <x v="12"/>
    <x v="2"/>
    <x v="1"/>
    <n v="2"/>
  </r>
  <r>
    <x v="12"/>
    <x v="3"/>
    <x v="0"/>
    <n v="3"/>
  </r>
  <r>
    <x v="12"/>
    <x v="3"/>
    <x v="0"/>
    <n v="1"/>
  </r>
  <r>
    <x v="12"/>
    <x v="3"/>
    <x v="1"/>
    <n v="0"/>
  </r>
  <r>
    <x v="12"/>
    <x v="3"/>
    <x v="1"/>
    <n v="7"/>
  </r>
  <r>
    <x v="12"/>
    <x v="4"/>
    <x v="0"/>
    <n v="0"/>
  </r>
  <r>
    <x v="12"/>
    <x v="4"/>
    <x v="1"/>
    <n v="0"/>
  </r>
  <r>
    <x v="12"/>
    <x v="5"/>
    <x v="0"/>
    <n v="1"/>
  </r>
  <r>
    <x v="12"/>
    <x v="5"/>
    <x v="1"/>
    <n v="0"/>
  </r>
  <r>
    <x v="12"/>
    <x v="6"/>
    <x v="0"/>
    <n v="0"/>
  </r>
  <r>
    <x v="12"/>
    <x v="6"/>
    <x v="1"/>
    <n v="0"/>
  </r>
  <r>
    <x v="13"/>
    <x v="0"/>
    <x v="0"/>
    <n v="3"/>
  </r>
  <r>
    <x v="13"/>
    <x v="1"/>
    <x v="0"/>
    <n v="1"/>
  </r>
  <r>
    <x v="13"/>
    <x v="1"/>
    <x v="1"/>
    <n v="0"/>
  </r>
  <r>
    <x v="13"/>
    <x v="2"/>
    <x v="0"/>
    <n v="0"/>
  </r>
  <r>
    <x v="13"/>
    <x v="2"/>
    <x v="1"/>
    <n v="1"/>
  </r>
  <r>
    <x v="13"/>
    <x v="3"/>
    <x v="0"/>
    <n v="1"/>
  </r>
  <r>
    <x v="13"/>
    <x v="3"/>
    <x v="0"/>
    <n v="2"/>
  </r>
  <r>
    <x v="13"/>
    <x v="3"/>
    <x v="1"/>
    <n v="7"/>
  </r>
  <r>
    <x v="13"/>
    <x v="3"/>
    <x v="1"/>
    <n v="0"/>
  </r>
  <r>
    <x v="13"/>
    <x v="4"/>
    <x v="0"/>
    <n v="1"/>
  </r>
  <r>
    <x v="13"/>
    <x v="4"/>
    <x v="1"/>
    <n v="0"/>
  </r>
  <r>
    <x v="13"/>
    <x v="5"/>
    <x v="0"/>
    <n v="0"/>
  </r>
  <r>
    <x v="13"/>
    <x v="5"/>
    <x v="1"/>
    <n v="1"/>
  </r>
  <r>
    <x v="13"/>
    <x v="6"/>
    <x v="0"/>
    <n v="0"/>
  </r>
  <r>
    <x v="14"/>
    <x v="0"/>
    <x v="0"/>
    <n v="3"/>
  </r>
  <r>
    <x v="14"/>
    <x v="1"/>
    <x v="0"/>
    <n v="2"/>
  </r>
  <r>
    <x v="14"/>
    <x v="1"/>
    <x v="1"/>
    <n v="0"/>
  </r>
  <r>
    <x v="14"/>
    <x v="2"/>
    <x v="0"/>
    <n v="0"/>
  </r>
  <r>
    <x v="14"/>
    <x v="2"/>
    <x v="1"/>
    <n v="0"/>
  </r>
  <r>
    <x v="14"/>
    <x v="3"/>
    <x v="0"/>
    <n v="0"/>
  </r>
  <r>
    <x v="14"/>
    <x v="3"/>
    <x v="0"/>
    <n v="3"/>
  </r>
  <r>
    <x v="14"/>
    <x v="3"/>
    <x v="1"/>
    <n v="2"/>
  </r>
  <r>
    <x v="14"/>
    <x v="3"/>
    <x v="1"/>
    <n v="9"/>
  </r>
  <r>
    <x v="14"/>
    <x v="4"/>
    <x v="0"/>
    <n v="0"/>
  </r>
  <r>
    <x v="14"/>
    <x v="4"/>
    <x v="1"/>
    <n v="0"/>
  </r>
  <r>
    <x v="14"/>
    <x v="5"/>
    <x v="0"/>
    <n v="1"/>
  </r>
  <r>
    <x v="14"/>
    <x v="5"/>
    <x v="1"/>
    <n v="1"/>
  </r>
  <r>
    <x v="14"/>
    <x v="6"/>
    <x v="0"/>
    <n v="0"/>
  </r>
  <r>
    <x v="14"/>
    <x v="6"/>
    <x v="1"/>
    <n v="0"/>
  </r>
  <r>
    <x v="0"/>
    <x v="6"/>
    <x v="1"/>
    <s v="0"/>
  </r>
  <r>
    <x v="1"/>
    <x v="0"/>
    <x v="0"/>
    <s v="2"/>
  </r>
  <r>
    <x v="1"/>
    <x v="1"/>
    <x v="0"/>
    <s v="0"/>
  </r>
  <r>
    <x v="1"/>
    <x v="1"/>
    <x v="1"/>
    <s v="1"/>
  </r>
  <r>
    <x v="1"/>
    <x v="2"/>
    <x v="0"/>
    <s v="3"/>
  </r>
  <r>
    <x v="1"/>
    <x v="2"/>
    <x v="1"/>
    <s v="10"/>
  </r>
  <r>
    <x v="1"/>
    <x v="3"/>
    <x v="0"/>
    <s v="1"/>
  </r>
  <r>
    <x v="1"/>
    <x v="3"/>
    <x v="0"/>
    <s v="3"/>
  </r>
  <r>
    <x v="1"/>
    <x v="3"/>
    <x v="1"/>
    <s v="1"/>
  </r>
  <r>
    <x v="1"/>
    <x v="3"/>
    <x v="1"/>
    <s v="5"/>
  </r>
  <r>
    <x v="1"/>
    <x v="4"/>
    <x v="0"/>
    <s v="0"/>
  </r>
  <r>
    <x v="1"/>
    <x v="4"/>
    <x v="1"/>
    <s v="0"/>
  </r>
  <r>
    <x v="1"/>
    <x v="5"/>
    <x v="0"/>
    <s v="1"/>
  </r>
  <r>
    <x v="1"/>
    <x v="5"/>
    <x v="1"/>
    <s v="1"/>
  </r>
  <r>
    <x v="1"/>
    <x v="6"/>
    <x v="0"/>
    <s v="0"/>
  </r>
  <r>
    <x v="1"/>
    <x v="6"/>
    <x v="1"/>
    <s v="1"/>
  </r>
  <r>
    <x v="2"/>
    <x v="0"/>
    <x v="0"/>
    <s v="1"/>
  </r>
  <r>
    <x v="2"/>
    <x v="0"/>
    <x v="1"/>
    <s v="0"/>
  </r>
  <r>
    <x v="2"/>
    <x v="1"/>
    <x v="0"/>
    <s v="2"/>
  </r>
  <r>
    <x v="2"/>
    <x v="1"/>
    <x v="1"/>
    <s v="0"/>
  </r>
  <r>
    <x v="2"/>
    <x v="2"/>
    <x v="0"/>
    <s v="1"/>
  </r>
  <r>
    <x v="2"/>
    <x v="2"/>
    <x v="1"/>
    <s v="6"/>
  </r>
  <r>
    <x v="2"/>
    <x v="3"/>
    <x v="0"/>
    <s v="0"/>
  </r>
  <r>
    <x v="2"/>
    <x v="3"/>
    <x v="0"/>
    <s v="5"/>
  </r>
  <r>
    <x v="2"/>
    <x v="3"/>
    <x v="1"/>
    <s v="6"/>
  </r>
  <r>
    <x v="2"/>
    <x v="3"/>
    <x v="1"/>
    <s v="1"/>
  </r>
  <r>
    <x v="2"/>
    <x v="4"/>
    <x v="0"/>
    <s v="0"/>
  </r>
  <r>
    <x v="2"/>
    <x v="4"/>
    <x v="1"/>
    <s v="0"/>
  </r>
  <r>
    <x v="2"/>
    <x v="5"/>
    <x v="0"/>
    <s v="2"/>
  </r>
  <r>
    <x v="2"/>
    <x v="5"/>
    <x v="1"/>
    <s v="1"/>
  </r>
  <r>
    <x v="2"/>
    <x v="6"/>
    <x v="0"/>
    <s v="0"/>
  </r>
  <r>
    <x v="2"/>
    <x v="6"/>
    <x v="1"/>
    <s v="0"/>
  </r>
  <r>
    <x v="3"/>
    <x v="0"/>
    <x v="0"/>
    <s v="2"/>
  </r>
  <r>
    <x v="3"/>
    <x v="1"/>
    <x v="0"/>
    <s v="1"/>
  </r>
  <r>
    <x v="3"/>
    <x v="1"/>
    <x v="1"/>
    <s v="0"/>
  </r>
  <r>
    <x v="3"/>
    <x v="2"/>
    <x v="0"/>
    <s v="0"/>
  </r>
  <r>
    <x v="3"/>
    <x v="2"/>
    <x v="1"/>
    <s v="3"/>
  </r>
  <r>
    <x v="3"/>
    <x v="3"/>
    <x v="0"/>
    <s v="2"/>
  </r>
  <r>
    <x v="3"/>
    <x v="3"/>
    <x v="0"/>
    <s v="0"/>
  </r>
  <r>
    <x v="3"/>
    <x v="3"/>
    <x v="1"/>
    <s v="3"/>
  </r>
  <r>
    <x v="3"/>
    <x v="3"/>
    <x v="1"/>
    <s v="0"/>
  </r>
  <r>
    <x v="3"/>
    <x v="4"/>
    <x v="0"/>
    <s v="0"/>
  </r>
  <r>
    <x v="3"/>
    <x v="4"/>
    <x v="1"/>
    <s v="0"/>
  </r>
  <r>
    <x v="3"/>
    <x v="5"/>
    <x v="0"/>
    <s v="1"/>
  </r>
  <r>
    <x v="3"/>
    <x v="5"/>
    <x v="1"/>
    <s v="2"/>
  </r>
  <r>
    <x v="3"/>
    <x v="6"/>
    <x v="0"/>
    <s v="0"/>
  </r>
  <r>
    <x v="3"/>
    <x v="6"/>
    <x v="1"/>
    <s v="0"/>
  </r>
  <r>
    <x v="4"/>
    <x v="0"/>
    <x v="0"/>
    <s v="0"/>
  </r>
  <r>
    <x v="4"/>
    <x v="1"/>
    <x v="0"/>
    <s v="0"/>
  </r>
  <r>
    <x v="4"/>
    <x v="1"/>
    <x v="1"/>
    <s v="0"/>
  </r>
  <r>
    <x v="4"/>
    <x v="2"/>
    <x v="0"/>
    <s v="2"/>
  </r>
  <r>
    <x v="4"/>
    <x v="2"/>
    <x v="1"/>
    <s v="2"/>
  </r>
  <r>
    <x v="4"/>
    <x v="3"/>
    <x v="0"/>
    <s v="2"/>
  </r>
  <r>
    <x v="4"/>
    <x v="3"/>
    <x v="0"/>
    <s v="0"/>
  </r>
  <r>
    <x v="4"/>
    <x v="3"/>
    <x v="1"/>
    <s v="0"/>
  </r>
  <r>
    <x v="4"/>
    <x v="3"/>
    <x v="1"/>
    <s v="7"/>
  </r>
  <r>
    <x v="4"/>
    <x v="4"/>
    <x v="0"/>
    <s v="1"/>
  </r>
  <r>
    <x v="4"/>
    <x v="4"/>
    <x v="1"/>
    <s v="0"/>
  </r>
  <r>
    <x v="4"/>
    <x v="5"/>
    <x v="0"/>
    <s v="1"/>
  </r>
  <r>
    <x v="4"/>
    <x v="5"/>
    <x v="1"/>
    <s v="0"/>
  </r>
  <r>
    <x v="4"/>
    <x v="6"/>
    <x v="0"/>
    <s v="0"/>
  </r>
  <r>
    <x v="4"/>
    <x v="6"/>
    <x v="1"/>
    <s v="0"/>
  </r>
  <r>
    <x v="5"/>
    <x v="0"/>
    <x v="0"/>
    <s v="19"/>
  </r>
  <r>
    <x v="5"/>
    <x v="1"/>
    <x v="0"/>
    <s v="1"/>
  </r>
  <r>
    <x v="5"/>
    <x v="1"/>
    <x v="1"/>
    <s v="0"/>
  </r>
  <r>
    <x v="5"/>
    <x v="2"/>
    <x v="0"/>
    <s v="1"/>
  </r>
  <r>
    <x v="5"/>
    <x v="2"/>
    <x v="1"/>
    <s v="0"/>
  </r>
  <r>
    <x v="5"/>
    <x v="3"/>
    <x v="0"/>
    <s v="2"/>
  </r>
  <r>
    <x v="5"/>
    <x v="3"/>
    <x v="0"/>
    <s v="0"/>
  </r>
  <r>
    <x v="5"/>
    <x v="3"/>
    <x v="1"/>
    <s v="0"/>
  </r>
  <r>
    <x v="5"/>
    <x v="3"/>
    <x v="1"/>
    <s v="3"/>
  </r>
  <r>
    <x v="5"/>
    <x v="4"/>
    <x v="0"/>
    <s v="0"/>
  </r>
  <r>
    <x v="5"/>
    <x v="4"/>
    <x v="1"/>
    <s v="0"/>
  </r>
  <r>
    <x v="5"/>
    <x v="5"/>
    <x v="0"/>
    <s v="1"/>
  </r>
  <r>
    <x v="5"/>
    <x v="5"/>
    <x v="1"/>
    <s v="0"/>
  </r>
  <r>
    <x v="5"/>
    <x v="6"/>
    <x v="0"/>
    <s v="1"/>
  </r>
  <r>
    <x v="5"/>
    <x v="6"/>
    <x v="1"/>
    <s v="0"/>
  </r>
  <r>
    <x v="6"/>
    <x v="0"/>
    <x v="0"/>
    <s v="0"/>
  </r>
  <r>
    <x v="6"/>
    <x v="1"/>
    <x v="0"/>
    <s v="1"/>
  </r>
  <r>
    <x v="6"/>
    <x v="1"/>
    <x v="1"/>
    <s v="0"/>
  </r>
  <r>
    <x v="6"/>
    <x v="2"/>
    <x v="0"/>
    <s v="1"/>
  </r>
  <r>
    <x v="6"/>
    <x v="2"/>
    <x v="1"/>
    <s v="1"/>
  </r>
  <r>
    <x v="6"/>
    <x v="3"/>
    <x v="0"/>
    <s v="3"/>
  </r>
  <r>
    <x v="6"/>
    <x v="3"/>
    <x v="0"/>
    <s v="0"/>
  </r>
  <r>
    <x v="6"/>
    <x v="3"/>
    <x v="1"/>
    <s v="0"/>
  </r>
  <r>
    <x v="6"/>
    <x v="3"/>
    <x v="1"/>
    <s v="4"/>
  </r>
  <r>
    <x v="6"/>
    <x v="4"/>
    <x v="0"/>
    <s v="0"/>
  </r>
  <r>
    <x v="6"/>
    <x v="4"/>
    <x v="1"/>
    <s v="0"/>
  </r>
  <r>
    <x v="6"/>
    <x v="5"/>
    <x v="0"/>
    <s v="1"/>
  </r>
  <r>
    <x v="6"/>
    <x v="5"/>
    <x v="1"/>
    <s v="0"/>
  </r>
  <r>
    <x v="6"/>
    <x v="6"/>
    <x v="0"/>
    <s v="0"/>
  </r>
  <r>
    <x v="6"/>
    <x v="6"/>
    <x v="1"/>
    <s v="0"/>
  </r>
  <r>
    <x v="7"/>
    <x v="0"/>
    <x v="0"/>
    <s v="7"/>
  </r>
  <r>
    <x v="7"/>
    <x v="1"/>
    <x v="0"/>
    <s v="1"/>
  </r>
  <r>
    <x v="7"/>
    <x v="1"/>
    <x v="1"/>
    <s v="0"/>
  </r>
  <r>
    <x v="7"/>
    <x v="2"/>
    <x v="0"/>
    <s v="2"/>
  </r>
  <r>
    <x v="7"/>
    <x v="2"/>
    <x v="1"/>
    <s v="5"/>
  </r>
  <r>
    <x v="7"/>
    <x v="3"/>
    <x v="0"/>
    <s v="2"/>
  </r>
  <r>
    <x v="7"/>
    <x v="3"/>
    <x v="0"/>
    <s v="0"/>
  </r>
  <r>
    <x v="7"/>
    <x v="3"/>
    <x v="1"/>
    <s v="6"/>
  </r>
  <r>
    <x v="7"/>
    <x v="3"/>
    <x v="1"/>
    <s v="2"/>
  </r>
  <r>
    <x v="7"/>
    <x v="4"/>
    <x v="0"/>
    <s v="0"/>
  </r>
  <r>
    <x v="7"/>
    <x v="4"/>
    <x v="1"/>
    <s v="0"/>
  </r>
  <r>
    <x v="7"/>
    <x v="5"/>
    <x v="0"/>
    <s v="0"/>
  </r>
  <r>
    <x v="7"/>
    <x v="5"/>
    <x v="1"/>
    <s v="0"/>
  </r>
  <r>
    <x v="7"/>
    <x v="6"/>
    <x v="0"/>
    <s v="0"/>
  </r>
  <r>
    <x v="7"/>
    <x v="6"/>
    <x v="1"/>
    <s v="0"/>
  </r>
  <r>
    <x v="8"/>
    <x v="0"/>
    <x v="0"/>
    <s v="6"/>
  </r>
  <r>
    <x v="8"/>
    <x v="1"/>
    <x v="0"/>
    <s v="1"/>
  </r>
  <r>
    <x v="8"/>
    <x v="1"/>
    <x v="1"/>
    <s v="0"/>
  </r>
  <r>
    <x v="8"/>
    <x v="2"/>
    <x v="0"/>
    <s v="1"/>
  </r>
  <r>
    <x v="8"/>
    <x v="2"/>
    <x v="1"/>
    <s v="2"/>
  </r>
  <r>
    <x v="8"/>
    <x v="3"/>
    <x v="0"/>
    <s v="1"/>
  </r>
  <r>
    <x v="8"/>
    <x v="3"/>
    <x v="0"/>
    <s v="1"/>
  </r>
  <r>
    <x v="8"/>
    <x v="3"/>
    <x v="1"/>
    <s v="0"/>
  </r>
  <r>
    <x v="8"/>
    <x v="3"/>
    <x v="1"/>
    <s v="2"/>
  </r>
  <r>
    <x v="8"/>
    <x v="4"/>
    <x v="0"/>
    <s v="1"/>
  </r>
  <r>
    <x v="8"/>
    <x v="4"/>
    <x v="1"/>
    <s v="0"/>
  </r>
  <r>
    <x v="8"/>
    <x v="5"/>
    <x v="0"/>
    <s v="1"/>
  </r>
  <r>
    <x v="8"/>
    <x v="5"/>
    <x v="1"/>
    <s v="0"/>
  </r>
  <r>
    <x v="8"/>
    <x v="6"/>
    <x v="0"/>
    <s v="0"/>
  </r>
  <r>
    <x v="8"/>
    <x v="6"/>
    <x v="1"/>
    <s v="0"/>
  </r>
  <r>
    <x v="9"/>
    <x v="0"/>
    <x v="0"/>
    <s v="0"/>
  </r>
  <r>
    <x v="9"/>
    <x v="1"/>
    <x v="0"/>
    <s v="0"/>
  </r>
  <r>
    <x v="9"/>
    <x v="1"/>
    <x v="1"/>
    <s v="0"/>
  </r>
  <r>
    <x v="9"/>
    <x v="2"/>
    <x v="0"/>
    <s v="0"/>
  </r>
  <r>
    <x v="9"/>
    <x v="2"/>
    <x v="1"/>
    <s v="2"/>
  </r>
  <r>
    <x v="9"/>
    <x v="3"/>
    <x v="0"/>
    <s v="3"/>
  </r>
  <r>
    <x v="9"/>
    <x v="3"/>
    <x v="0"/>
    <s v="0"/>
  </r>
  <r>
    <x v="9"/>
    <x v="3"/>
    <x v="1"/>
    <s v="4"/>
  </r>
  <r>
    <x v="9"/>
    <x v="3"/>
    <x v="1"/>
    <s v="0"/>
  </r>
  <r>
    <x v="9"/>
    <x v="4"/>
    <x v="0"/>
    <s v="0"/>
  </r>
  <r>
    <x v="9"/>
    <x v="4"/>
    <x v="1"/>
    <s v="0"/>
  </r>
  <r>
    <x v="9"/>
    <x v="5"/>
    <x v="0"/>
    <s v="0"/>
  </r>
  <r>
    <x v="9"/>
    <x v="5"/>
    <x v="1"/>
    <s v="1"/>
  </r>
  <r>
    <x v="9"/>
    <x v="6"/>
    <x v="0"/>
    <s v="1"/>
  </r>
  <r>
    <x v="9"/>
    <x v="6"/>
    <x v="1"/>
    <s v="0"/>
  </r>
  <r>
    <x v="10"/>
    <x v="0"/>
    <x v="0"/>
    <s v="0"/>
  </r>
  <r>
    <x v="10"/>
    <x v="1"/>
    <x v="0"/>
    <s v="0"/>
  </r>
  <r>
    <x v="10"/>
    <x v="1"/>
    <x v="1"/>
    <s v="0"/>
  </r>
  <r>
    <x v="10"/>
    <x v="2"/>
    <x v="0"/>
    <s v="0"/>
  </r>
  <r>
    <x v="10"/>
    <x v="2"/>
    <x v="1"/>
    <s v="3"/>
  </r>
  <r>
    <x v="10"/>
    <x v="3"/>
    <x v="0"/>
    <s v="1"/>
  </r>
  <r>
    <x v="10"/>
    <x v="3"/>
    <x v="0"/>
    <s v="1"/>
  </r>
  <r>
    <x v="10"/>
    <x v="3"/>
    <x v="1"/>
    <s v="0"/>
  </r>
  <r>
    <x v="10"/>
    <x v="3"/>
    <x v="1"/>
    <s v="5"/>
  </r>
  <r>
    <x v="10"/>
    <x v="4"/>
    <x v="0"/>
    <s v="0"/>
  </r>
  <r>
    <x v="10"/>
    <x v="4"/>
    <x v="1"/>
    <s v="0"/>
  </r>
  <r>
    <x v="10"/>
    <x v="5"/>
    <x v="0"/>
    <s v="1"/>
  </r>
  <r>
    <x v="10"/>
    <x v="5"/>
    <x v="1"/>
    <s v="1"/>
  </r>
  <r>
    <x v="10"/>
    <x v="6"/>
    <x v="0"/>
    <s v="0"/>
  </r>
  <r>
    <x v="10"/>
    <x v="6"/>
    <x v="1"/>
    <s v="0"/>
  </r>
  <r>
    <x v="11"/>
    <x v="0"/>
    <x v="0"/>
    <s v="3"/>
  </r>
  <r>
    <x v="11"/>
    <x v="1"/>
    <x v="0"/>
    <s v="0"/>
  </r>
  <r>
    <x v="11"/>
    <x v="1"/>
    <x v="1"/>
    <s v="0"/>
  </r>
  <r>
    <x v="11"/>
    <x v="2"/>
    <x v="0"/>
    <s v="2"/>
  </r>
  <r>
    <x v="11"/>
    <x v="2"/>
    <x v="1"/>
    <s v="1"/>
  </r>
  <r>
    <x v="11"/>
    <x v="3"/>
    <x v="0"/>
    <s v="3"/>
  </r>
  <r>
    <x v="11"/>
    <x v="3"/>
    <x v="0"/>
    <s v="0"/>
  </r>
  <r>
    <x v="11"/>
    <x v="3"/>
    <x v="1"/>
    <s v="1"/>
  </r>
  <r>
    <x v="11"/>
    <x v="3"/>
    <x v="1"/>
    <s v="7"/>
  </r>
  <r>
    <x v="11"/>
    <x v="4"/>
    <x v="0"/>
    <s v="1"/>
  </r>
  <r>
    <x v="11"/>
    <x v="4"/>
    <x v="1"/>
    <s v="0"/>
  </r>
  <r>
    <x v="11"/>
    <x v="5"/>
    <x v="0"/>
    <s v="0"/>
  </r>
  <r>
    <x v="11"/>
    <x v="5"/>
    <x v="1"/>
    <s v="0"/>
  </r>
  <r>
    <x v="11"/>
    <x v="6"/>
    <x v="0"/>
    <s v="0"/>
  </r>
  <r>
    <x v="11"/>
    <x v="6"/>
    <x v="1"/>
    <s v="0"/>
  </r>
  <r>
    <x v="12"/>
    <x v="0"/>
    <x v="0"/>
    <s v="3"/>
  </r>
  <r>
    <x v="12"/>
    <x v="1"/>
    <x v="0"/>
    <s v="2"/>
  </r>
  <r>
    <x v="12"/>
    <x v="1"/>
    <x v="1"/>
    <s v="0"/>
  </r>
  <r>
    <x v="12"/>
    <x v="2"/>
    <x v="0"/>
    <s v="1"/>
  </r>
  <r>
    <x v="12"/>
    <x v="2"/>
    <x v="1"/>
    <s v="2"/>
  </r>
  <r>
    <x v="12"/>
    <x v="3"/>
    <x v="0"/>
    <s v="3"/>
  </r>
  <r>
    <x v="12"/>
    <x v="3"/>
    <x v="0"/>
    <s v="1"/>
  </r>
  <r>
    <x v="12"/>
    <x v="3"/>
    <x v="1"/>
    <s v="0"/>
  </r>
  <r>
    <x v="12"/>
    <x v="3"/>
    <x v="1"/>
    <s v="7"/>
  </r>
  <r>
    <x v="12"/>
    <x v="4"/>
    <x v="0"/>
    <s v="0"/>
  </r>
  <r>
    <x v="12"/>
    <x v="4"/>
    <x v="1"/>
    <s v="0"/>
  </r>
  <r>
    <x v="12"/>
    <x v="5"/>
    <x v="0"/>
    <s v="1"/>
  </r>
  <r>
    <x v="12"/>
    <x v="5"/>
    <x v="1"/>
    <s v="0"/>
  </r>
  <r>
    <x v="12"/>
    <x v="6"/>
    <x v="0"/>
    <s v="0"/>
  </r>
  <r>
    <x v="12"/>
    <x v="6"/>
    <x v="1"/>
    <s v="0"/>
  </r>
  <r>
    <x v="13"/>
    <x v="0"/>
    <x v="0"/>
    <s v="3"/>
  </r>
  <r>
    <x v="13"/>
    <x v="1"/>
    <x v="0"/>
    <s v="1"/>
  </r>
  <r>
    <x v="13"/>
    <x v="1"/>
    <x v="1"/>
    <s v="0"/>
  </r>
  <r>
    <x v="13"/>
    <x v="2"/>
    <x v="0"/>
    <s v="0"/>
  </r>
  <r>
    <x v="13"/>
    <x v="2"/>
    <x v="1"/>
    <s v="1"/>
  </r>
  <r>
    <x v="13"/>
    <x v="3"/>
    <x v="0"/>
    <s v="1"/>
  </r>
  <r>
    <x v="13"/>
    <x v="3"/>
    <x v="0"/>
    <s v="2"/>
  </r>
  <r>
    <x v="13"/>
    <x v="3"/>
    <x v="1"/>
    <s v="7"/>
  </r>
  <r>
    <x v="13"/>
    <x v="3"/>
    <x v="1"/>
    <s v="0"/>
  </r>
  <r>
    <x v="13"/>
    <x v="4"/>
    <x v="0"/>
    <s v="1"/>
  </r>
  <r>
    <x v="13"/>
    <x v="4"/>
    <x v="1"/>
    <s v="0"/>
  </r>
  <r>
    <x v="13"/>
    <x v="5"/>
    <x v="0"/>
    <s v="0"/>
  </r>
  <r>
    <x v="13"/>
    <x v="5"/>
    <x v="1"/>
    <s v="1"/>
  </r>
  <r>
    <x v="13"/>
    <x v="6"/>
    <x v="0"/>
    <s v="0"/>
  </r>
  <r>
    <x v="14"/>
    <x v="0"/>
    <x v="0"/>
    <s v="4"/>
  </r>
  <r>
    <x v="14"/>
    <x v="1"/>
    <x v="0"/>
    <s v="2"/>
  </r>
  <r>
    <x v="14"/>
    <x v="1"/>
    <x v="1"/>
    <s v="0"/>
  </r>
  <r>
    <x v="14"/>
    <x v="2"/>
    <x v="0"/>
    <s v="0"/>
  </r>
  <r>
    <x v="14"/>
    <x v="2"/>
    <x v="1"/>
    <s v="0"/>
  </r>
  <r>
    <x v="14"/>
    <x v="3"/>
    <x v="0"/>
    <s v="0"/>
  </r>
  <r>
    <x v="14"/>
    <x v="3"/>
    <x v="0"/>
    <s v="3"/>
  </r>
  <r>
    <x v="14"/>
    <x v="3"/>
    <x v="1"/>
    <s v="2"/>
  </r>
  <r>
    <x v="14"/>
    <x v="3"/>
    <x v="1"/>
    <s v="8"/>
  </r>
  <r>
    <x v="14"/>
    <x v="4"/>
    <x v="0"/>
    <s v="0"/>
  </r>
  <r>
    <x v="14"/>
    <x v="4"/>
    <x v="1"/>
    <s v="0"/>
  </r>
  <r>
    <x v="14"/>
    <x v="5"/>
    <x v="0"/>
    <s v="1"/>
  </r>
  <r>
    <x v="14"/>
    <x v="5"/>
    <x v="1"/>
    <s v="1"/>
  </r>
  <r>
    <x v="14"/>
    <x v="6"/>
    <x v="0"/>
    <s v="0"/>
  </r>
  <r>
    <x v="14"/>
    <x v="6"/>
    <x v="1"/>
    <s v="0"/>
  </r>
  <r>
    <x v="15"/>
    <x v="7"/>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x v="0"/>
    <x v="0"/>
    <x v="0"/>
    <n v="7"/>
  </r>
  <r>
    <x v="0"/>
    <x v="0"/>
    <x v="1"/>
    <n v="0"/>
  </r>
  <r>
    <x v="0"/>
    <x v="1"/>
    <x v="0"/>
    <n v="21"/>
  </r>
  <r>
    <x v="0"/>
    <x v="1"/>
    <x v="1"/>
    <n v="1"/>
  </r>
  <r>
    <x v="0"/>
    <x v="2"/>
    <x v="0"/>
    <n v="48"/>
  </r>
  <r>
    <x v="0"/>
    <x v="2"/>
    <x v="1"/>
    <n v="34"/>
  </r>
  <r>
    <x v="0"/>
    <x v="3"/>
    <x v="0"/>
    <n v="36"/>
  </r>
  <r>
    <x v="0"/>
    <x v="3"/>
    <x v="0"/>
    <n v="48"/>
  </r>
  <r>
    <x v="0"/>
    <x v="3"/>
    <x v="1"/>
    <n v="48"/>
  </r>
  <r>
    <x v="0"/>
    <x v="3"/>
    <x v="1"/>
    <n v="18"/>
  </r>
  <r>
    <x v="0"/>
    <x v="4"/>
    <x v="0"/>
    <n v="41"/>
  </r>
  <r>
    <x v="0"/>
    <x v="4"/>
    <x v="1"/>
    <n v="3"/>
  </r>
  <r>
    <x v="0"/>
    <x v="5"/>
    <x v="0"/>
    <n v="78"/>
  </r>
  <r>
    <x v="0"/>
    <x v="5"/>
    <x v="1"/>
    <n v="29"/>
  </r>
  <r>
    <x v="0"/>
    <x v="6"/>
    <x v="0"/>
    <n v="0"/>
  </r>
  <r>
    <x v="0"/>
    <x v="6"/>
    <x v="1"/>
    <n v="0"/>
  </r>
  <r>
    <x v="1"/>
    <x v="0"/>
    <x v="0"/>
    <n v="4"/>
  </r>
  <r>
    <x v="1"/>
    <x v="1"/>
    <x v="0"/>
    <n v="21"/>
  </r>
  <r>
    <x v="1"/>
    <x v="1"/>
    <x v="1"/>
    <n v="0"/>
  </r>
  <r>
    <x v="1"/>
    <x v="2"/>
    <x v="0"/>
    <n v="56"/>
  </r>
  <r>
    <x v="1"/>
    <x v="2"/>
    <x v="1"/>
    <n v="40"/>
  </r>
  <r>
    <x v="1"/>
    <x v="3"/>
    <x v="0"/>
    <n v="57"/>
  </r>
  <r>
    <x v="1"/>
    <x v="3"/>
    <x v="0"/>
    <n v="39"/>
  </r>
  <r>
    <x v="1"/>
    <x v="3"/>
    <x v="1"/>
    <n v="62"/>
  </r>
  <r>
    <x v="1"/>
    <x v="3"/>
    <x v="1"/>
    <n v="13"/>
  </r>
  <r>
    <x v="1"/>
    <x v="4"/>
    <x v="0"/>
    <n v="45"/>
  </r>
  <r>
    <x v="1"/>
    <x v="4"/>
    <x v="1"/>
    <n v="0"/>
  </r>
  <r>
    <x v="1"/>
    <x v="5"/>
    <x v="0"/>
    <n v="106"/>
  </r>
  <r>
    <x v="1"/>
    <x v="5"/>
    <x v="1"/>
    <n v="16"/>
  </r>
  <r>
    <x v="1"/>
    <x v="6"/>
    <x v="0"/>
    <n v="3"/>
  </r>
  <r>
    <x v="1"/>
    <x v="6"/>
    <x v="1"/>
    <n v="1"/>
  </r>
  <r>
    <x v="2"/>
    <x v="0"/>
    <x v="0"/>
    <n v="3"/>
  </r>
  <r>
    <x v="2"/>
    <x v="0"/>
    <x v="1"/>
    <n v="0"/>
  </r>
  <r>
    <x v="2"/>
    <x v="1"/>
    <x v="0"/>
    <n v="15"/>
  </r>
  <r>
    <x v="2"/>
    <x v="1"/>
    <x v="1"/>
    <n v="0"/>
  </r>
  <r>
    <x v="2"/>
    <x v="2"/>
    <x v="0"/>
    <n v="29"/>
  </r>
  <r>
    <x v="2"/>
    <x v="2"/>
    <x v="1"/>
    <n v="14"/>
  </r>
  <r>
    <x v="2"/>
    <x v="3"/>
    <x v="0"/>
    <n v="39"/>
  </r>
  <r>
    <x v="2"/>
    <x v="3"/>
    <x v="0"/>
    <n v="38"/>
  </r>
  <r>
    <x v="2"/>
    <x v="3"/>
    <x v="1"/>
    <n v="25"/>
  </r>
  <r>
    <x v="2"/>
    <x v="3"/>
    <x v="1"/>
    <n v="54"/>
  </r>
  <r>
    <x v="2"/>
    <x v="4"/>
    <x v="0"/>
    <n v="35"/>
  </r>
  <r>
    <x v="2"/>
    <x v="4"/>
    <x v="1"/>
    <n v="1"/>
  </r>
  <r>
    <x v="2"/>
    <x v="5"/>
    <x v="0"/>
    <n v="44"/>
  </r>
  <r>
    <x v="2"/>
    <x v="5"/>
    <x v="1"/>
    <n v="10"/>
  </r>
  <r>
    <x v="2"/>
    <x v="6"/>
    <x v="0"/>
    <n v="0"/>
  </r>
  <r>
    <x v="2"/>
    <x v="6"/>
    <x v="1"/>
    <n v="0"/>
  </r>
  <r>
    <x v="3"/>
    <x v="0"/>
    <x v="0"/>
    <n v="0"/>
  </r>
  <r>
    <x v="3"/>
    <x v="1"/>
    <x v="0"/>
    <n v="21"/>
  </r>
  <r>
    <x v="3"/>
    <x v="1"/>
    <x v="1"/>
    <n v="0"/>
  </r>
  <r>
    <x v="3"/>
    <x v="2"/>
    <x v="0"/>
    <n v="53"/>
  </r>
  <r>
    <x v="3"/>
    <x v="2"/>
    <x v="1"/>
    <n v="24"/>
  </r>
  <r>
    <x v="3"/>
    <x v="3"/>
    <x v="0"/>
    <n v="27"/>
  </r>
  <r>
    <x v="3"/>
    <x v="3"/>
    <x v="0"/>
    <n v="50"/>
  </r>
  <r>
    <x v="3"/>
    <x v="3"/>
    <x v="1"/>
    <n v="20"/>
  </r>
  <r>
    <x v="3"/>
    <x v="3"/>
    <x v="1"/>
    <n v="38"/>
  </r>
  <r>
    <x v="3"/>
    <x v="4"/>
    <x v="0"/>
    <n v="33"/>
  </r>
  <r>
    <x v="3"/>
    <x v="4"/>
    <x v="1"/>
    <n v="2"/>
  </r>
  <r>
    <x v="3"/>
    <x v="5"/>
    <x v="0"/>
    <n v="48"/>
  </r>
  <r>
    <x v="3"/>
    <x v="5"/>
    <x v="1"/>
    <n v="10"/>
  </r>
  <r>
    <x v="3"/>
    <x v="6"/>
    <x v="0"/>
    <n v="3"/>
  </r>
  <r>
    <x v="3"/>
    <x v="6"/>
    <x v="1"/>
    <n v="0"/>
  </r>
  <r>
    <x v="4"/>
    <x v="0"/>
    <x v="0"/>
    <n v="1"/>
  </r>
  <r>
    <x v="4"/>
    <x v="1"/>
    <x v="0"/>
    <n v="29"/>
  </r>
  <r>
    <x v="4"/>
    <x v="1"/>
    <x v="1"/>
    <n v="0"/>
  </r>
  <r>
    <x v="4"/>
    <x v="2"/>
    <x v="0"/>
    <n v="47"/>
  </r>
  <r>
    <x v="4"/>
    <x v="2"/>
    <x v="1"/>
    <n v="23"/>
  </r>
  <r>
    <x v="4"/>
    <x v="3"/>
    <x v="0"/>
    <n v="42"/>
  </r>
  <r>
    <x v="4"/>
    <x v="3"/>
    <x v="0"/>
    <n v="55"/>
  </r>
  <r>
    <x v="4"/>
    <x v="3"/>
    <x v="1"/>
    <n v="38"/>
  </r>
  <r>
    <x v="4"/>
    <x v="3"/>
    <x v="1"/>
    <n v="15"/>
  </r>
  <r>
    <x v="4"/>
    <x v="4"/>
    <x v="0"/>
    <n v="43"/>
  </r>
  <r>
    <x v="4"/>
    <x v="4"/>
    <x v="1"/>
    <n v="2"/>
  </r>
  <r>
    <x v="4"/>
    <x v="5"/>
    <x v="0"/>
    <n v="28"/>
  </r>
  <r>
    <x v="4"/>
    <x v="5"/>
    <x v="1"/>
    <n v="10"/>
  </r>
  <r>
    <x v="4"/>
    <x v="6"/>
    <x v="0"/>
    <n v="5"/>
  </r>
  <r>
    <x v="4"/>
    <x v="6"/>
    <x v="1"/>
    <n v="2"/>
  </r>
  <r>
    <x v="5"/>
    <x v="0"/>
    <x v="0"/>
    <n v="2"/>
  </r>
  <r>
    <x v="5"/>
    <x v="1"/>
    <x v="0"/>
    <n v="25"/>
  </r>
  <r>
    <x v="5"/>
    <x v="1"/>
    <x v="1"/>
    <n v="1"/>
  </r>
  <r>
    <x v="5"/>
    <x v="2"/>
    <x v="0"/>
    <n v="48"/>
  </r>
  <r>
    <x v="5"/>
    <x v="2"/>
    <x v="1"/>
    <n v="20"/>
  </r>
  <r>
    <x v="5"/>
    <x v="3"/>
    <x v="0"/>
    <n v="17"/>
  </r>
  <r>
    <x v="5"/>
    <x v="3"/>
    <x v="0"/>
    <n v="46"/>
  </r>
  <r>
    <x v="5"/>
    <x v="3"/>
    <x v="1"/>
    <n v="49"/>
  </r>
  <r>
    <x v="5"/>
    <x v="3"/>
    <x v="1"/>
    <n v="15"/>
  </r>
  <r>
    <x v="5"/>
    <x v="4"/>
    <x v="0"/>
    <n v="43"/>
  </r>
  <r>
    <x v="5"/>
    <x v="4"/>
    <x v="1"/>
    <n v="1"/>
  </r>
  <r>
    <x v="5"/>
    <x v="5"/>
    <x v="0"/>
    <n v="50"/>
  </r>
  <r>
    <x v="5"/>
    <x v="5"/>
    <x v="1"/>
    <n v="16"/>
  </r>
  <r>
    <x v="5"/>
    <x v="6"/>
    <x v="0"/>
    <n v="0"/>
  </r>
  <r>
    <x v="5"/>
    <x v="6"/>
    <x v="1"/>
    <n v="0"/>
  </r>
  <r>
    <x v="6"/>
    <x v="0"/>
    <x v="0"/>
    <n v="2"/>
  </r>
  <r>
    <x v="6"/>
    <x v="1"/>
    <x v="0"/>
    <n v="17"/>
  </r>
  <r>
    <x v="6"/>
    <x v="1"/>
    <x v="1"/>
    <n v="1"/>
  </r>
  <r>
    <x v="6"/>
    <x v="2"/>
    <x v="0"/>
    <n v="43"/>
  </r>
  <r>
    <x v="6"/>
    <x v="2"/>
    <x v="1"/>
    <n v="17"/>
  </r>
  <r>
    <x v="6"/>
    <x v="3"/>
    <x v="0"/>
    <n v="40"/>
  </r>
  <r>
    <x v="6"/>
    <x v="3"/>
    <x v="0"/>
    <n v="52"/>
  </r>
  <r>
    <x v="6"/>
    <x v="3"/>
    <x v="1"/>
    <n v="33"/>
  </r>
  <r>
    <x v="6"/>
    <x v="3"/>
    <x v="1"/>
    <n v="18"/>
  </r>
  <r>
    <x v="6"/>
    <x v="4"/>
    <x v="0"/>
    <n v="34"/>
  </r>
  <r>
    <x v="6"/>
    <x v="4"/>
    <x v="1"/>
    <n v="1"/>
  </r>
  <r>
    <x v="6"/>
    <x v="5"/>
    <x v="0"/>
    <n v="34"/>
  </r>
  <r>
    <x v="6"/>
    <x v="5"/>
    <x v="1"/>
    <n v="15"/>
  </r>
  <r>
    <x v="6"/>
    <x v="6"/>
    <x v="0"/>
    <n v="1"/>
  </r>
  <r>
    <x v="6"/>
    <x v="6"/>
    <x v="1"/>
    <n v="0"/>
  </r>
  <r>
    <x v="7"/>
    <x v="0"/>
    <x v="0"/>
    <n v="1"/>
  </r>
  <r>
    <x v="7"/>
    <x v="1"/>
    <x v="0"/>
    <n v="36"/>
  </r>
  <r>
    <x v="7"/>
    <x v="1"/>
    <x v="1"/>
    <n v="1"/>
  </r>
  <r>
    <x v="7"/>
    <x v="2"/>
    <x v="0"/>
    <n v="51"/>
  </r>
  <r>
    <x v="7"/>
    <x v="2"/>
    <x v="1"/>
    <n v="16"/>
  </r>
  <r>
    <x v="7"/>
    <x v="3"/>
    <x v="0"/>
    <n v="30"/>
  </r>
  <r>
    <x v="7"/>
    <x v="3"/>
    <x v="0"/>
    <n v="48"/>
  </r>
  <r>
    <x v="7"/>
    <x v="3"/>
    <x v="1"/>
    <n v="19"/>
  </r>
  <r>
    <x v="7"/>
    <x v="3"/>
    <x v="1"/>
    <n v="39"/>
  </r>
  <r>
    <x v="7"/>
    <x v="4"/>
    <x v="0"/>
    <n v="25"/>
  </r>
  <r>
    <x v="7"/>
    <x v="4"/>
    <x v="1"/>
    <n v="4"/>
  </r>
  <r>
    <x v="7"/>
    <x v="5"/>
    <x v="0"/>
    <n v="39"/>
  </r>
  <r>
    <x v="7"/>
    <x v="5"/>
    <x v="1"/>
    <n v="17"/>
  </r>
  <r>
    <x v="7"/>
    <x v="6"/>
    <x v="0"/>
    <n v="5"/>
  </r>
  <r>
    <x v="7"/>
    <x v="6"/>
    <x v="1"/>
    <n v="29"/>
  </r>
  <r>
    <x v="8"/>
    <x v="0"/>
    <x v="0"/>
    <n v="1"/>
  </r>
  <r>
    <x v="8"/>
    <x v="1"/>
    <x v="0"/>
    <n v="23"/>
  </r>
  <r>
    <x v="8"/>
    <x v="1"/>
    <x v="1"/>
    <n v="0"/>
  </r>
  <r>
    <x v="8"/>
    <x v="2"/>
    <x v="0"/>
    <n v="103"/>
  </r>
  <r>
    <x v="8"/>
    <x v="2"/>
    <x v="1"/>
    <n v="32"/>
  </r>
  <r>
    <x v="8"/>
    <x v="3"/>
    <x v="0"/>
    <n v="33"/>
  </r>
  <r>
    <x v="8"/>
    <x v="3"/>
    <x v="0"/>
    <n v="62"/>
  </r>
  <r>
    <x v="8"/>
    <x v="3"/>
    <x v="1"/>
    <n v="30"/>
  </r>
  <r>
    <x v="8"/>
    <x v="3"/>
    <x v="1"/>
    <n v="18"/>
  </r>
  <r>
    <x v="8"/>
    <x v="4"/>
    <x v="0"/>
    <n v="27"/>
  </r>
  <r>
    <x v="8"/>
    <x v="4"/>
    <x v="1"/>
    <n v="1"/>
  </r>
  <r>
    <x v="8"/>
    <x v="5"/>
    <x v="0"/>
    <n v="57"/>
  </r>
  <r>
    <x v="8"/>
    <x v="5"/>
    <x v="1"/>
    <n v="8"/>
  </r>
  <r>
    <x v="8"/>
    <x v="6"/>
    <x v="0"/>
    <n v="1"/>
  </r>
  <r>
    <x v="8"/>
    <x v="6"/>
    <x v="1"/>
    <n v="0"/>
  </r>
  <r>
    <x v="9"/>
    <x v="0"/>
    <x v="0"/>
    <n v="1"/>
  </r>
  <r>
    <x v="9"/>
    <x v="1"/>
    <x v="0"/>
    <n v="26"/>
  </r>
  <r>
    <x v="9"/>
    <x v="1"/>
    <x v="1"/>
    <n v="0"/>
  </r>
  <r>
    <x v="9"/>
    <x v="2"/>
    <x v="0"/>
    <n v="71"/>
  </r>
  <r>
    <x v="9"/>
    <x v="2"/>
    <x v="1"/>
    <n v="26"/>
  </r>
  <r>
    <x v="9"/>
    <x v="3"/>
    <x v="0"/>
    <n v="29"/>
  </r>
  <r>
    <x v="9"/>
    <x v="3"/>
    <x v="0"/>
    <n v="44"/>
  </r>
  <r>
    <x v="9"/>
    <x v="3"/>
    <x v="1"/>
    <n v="16"/>
  </r>
  <r>
    <x v="9"/>
    <x v="3"/>
    <x v="1"/>
    <n v="29"/>
  </r>
  <r>
    <x v="9"/>
    <x v="4"/>
    <x v="0"/>
    <n v="44"/>
  </r>
  <r>
    <x v="9"/>
    <x v="4"/>
    <x v="1"/>
    <n v="1"/>
  </r>
  <r>
    <x v="9"/>
    <x v="5"/>
    <x v="0"/>
    <n v="52"/>
  </r>
  <r>
    <x v="9"/>
    <x v="5"/>
    <x v="1"/>
    <n v="14"/>
  </r>
  <r>
    <x v="9"/>
    <x v="6"/>
    <x v="0"/>
    <n v="0"/>
  </r>
  <r>
    <x v="9"/>
    <x v="6"/>
    <x v="1"/>
    <n v="0"/>
  </r>
  <r>
    <x v="10"/>
    <x v="0"/>
    <x v="0"/>
    <n v="1"/>
  </r>
  <r>
    <x v="10"/>
    <x v="1"/>
    <x v="0"/>
    <n v="23"/>
  </r>
  <r>
    <x v="10"/>
    <x v="1"/>
    <x v="1"/>
    <n v="0"/>
  </r>
  <r>
    <x v="10"/>
    <x v="2"/>
    <x v="0"/>
    <n v="61"/>
  </r>
  <r>
    <x v="10"/>
    <x v="2"/>
    <x v="1"/>
    <n v="13"/>
  </r>
  <r>
    <x v="10"/>
    <x v="3"/>
    <x v="0"/>
    <n v="74"/>
  </r>
  <r>
    <x v="10"/>
    <x v="3"/>
    <x v="0"/>
    <n v="32"/>
  </r>
  <r>
    <x v="10"/>
    <x v="3"/>
    <x v="1"/>
    <n v="21"/>
  </r>
  <r>
    <x v="10"/>
    <x v="3"/>
    <x v="1"/>
    <n v="18"/>
  </r>
  <r>
    <x v="10"/>
    <x v="4"/>
    <x v="0"/>
    <n v="41"/>
  </r>
  <r>
    <x v="10"/>
    <x v="4"/>
    <x v="1"/>
    <n v="3"/>
  </r>
  <r>
    <x v="10"/>
    <x v="5"/>
    <x v="0"/>
    <n v="50"/>
  </r>
  <r>
    <x v="10"/>
    <x v="5"/>
    <x v="1"/>
    <n v="5"/>
  </r>
  <r>
    <x v="10"/>
    <x v="6"/>
    <x v="0"/>
    <n v="2"/>
  </r>
  <r>
    <x v="10"/>
    <x v="6"/>
    <x v="1"/>
    <n v="0"/>
  </r>
  <r>
    <x v="11"/>
    <x v="0"/>
    <x v="0"/>
    <n v="0"/>
  </r>
  <r>
    <x v="11"/>
    <x v="1"/>
    <x v="0"/>
    <n v="11"/>
  </r>
  <r>
    <x v="11"/>
    <x v="1"/>
    <x v="1"/>
    <n v="2"/>
  </r>
  <r>
    <x v="11"/>
    <x v="2"/>
    <x v="0"/>
    <n v="61"/>
  </r>
  <r>
    <x v="11"/>
    <x v="2"/>
    <x v="1"/>
    <n v="25"/>
  </r>
  <r>
    <x v="11"/>
    <x v="3"/>
    <x v="0"/>
    <n v="25"/>
  </r>
  <r>
    <x v="11"/>
    <x v="3"/>
    <x v="0"/>
    <n v="53"/>
  </r>
  <r>
    <x v="11"/>
    <x v="3"/>
    <x v="1"/>
    <n v="23"/>
  </r>
  <r>
    <x v="11"/>
    <x v="3"/>
    <x v="1"/>
    <n v="18"/>
  </r>
  <r>
    <x v="11"/>
    <x v="4"/>
    <x v="0"/>
    <n v="34"/>
  </r>
  <r>
    <x v="11"/>
    <x v="4"/>
    <x v="1"/>
    <n v="3"/>
  </r>
  <r>
    <x v="11"/>
    <x v="5"/>
    <x v="0"/>
    <n v="38"/>
  </r>
  <r>
    <x v="11"/>
    <x v="5"/>
    <x v="1"/>
    <n v="16"/>
  </r>
  <r>
    <x v="11"/>
    <x v="6"/>
    <x v="0"/>
    <n v="0"/>
  </r>
  <r>
    <x v="11"/>
    <x v="6"/>
    <x v="1"/>
    <n v="0"/>
  </r>
  <r>
    <x v="12"/>
    <x v="0"/>
    <x v="0"/>
    <n v="0"/>
  </r>
  <r>
    <x v="12"/>
    <x v="1"/>
    <x v="0"/>
    <n v="18"/>
  </r>
  <r>
    <x v="12"/>
    <x v="1"/>
    <x v="1"/>
    <n v="0"/>
  </r>
  <r>
    <x v="12"/>
    <x v="2"/>
    <x v="0"/>
    <n v="113"/>
  </r>
  <r>
    <x v="12"/>
    <x v="2"/>
    <x v="1"/>
    <n v="27"/>
  </r>
  <r>
    <x v="12"/>
    <x v="3"/>
    <x v="0"/>
    <n v="28"/>
  </r>
  <r>
    <x v="12"/>
    <x v="3"/>
    <x v="0"/>
    <n v="41"/>
  </r>
  <r>
    <x v="12"/>
    <x v="3"/>
    <x v="1"/>
    <n v="26"/>
  </r>
  <r>
    <x v="12"/>
    <x v="3"/>
    <x v="1"/>
    <n v="20"/>
  </r>
  <r>
    <x v="12"/>
    <x v="4"/>
    <x v="0"/>
    <n v="30"/>
  </r>
  <r>
    <x v="12"/>
    <x v="4"/>
    <x v="1"/>
    <n v="0"/>
  </r>
  <r>
    <x v="12"/>
    <x v="5"/>
    <x v="0"/>
    <n v="59"/>
  </r>
  <r>
    <x v="12"/>
    <x v="5"/>
    <x v="1"/>
    <n v="8"/>
  </r>
  <r>
    <x v="12"/>
    <x v="6"/>
    <x v="0"/>
    <n v="0"/>
  </r>
  <r>
    <x v="12"/>
    <x v="6"/>
    <x v="1"/>
    <n v="0"/>
  </r>
  <r>
    <x v="13"/>
    <x v="0"/>
    <x v="0"/>
    <n v="0"/>
  </r>
  <r>
    <x v="13"/>
    <x v="1"/>
    <x v="0"/>
    <n v="13"/>
  </r>
  <r>
    <x v="13"/>
    <x v="1"/>
    <x v="1"/>
    <n v="3"/>
  </r>
  <r>
    <x v="13"/>
    <x v="2"/>
    <x v="0"/>
    <n v="53"/>
  </r>
  <r>
    <x v="13"/>
    <x v="2"/>
    <x v="1"/>
    <n v="13"/>
  </r>
  <r>
    <x v="13"/>
    <x v="3"/>
    <x v="0"/>
    <n v="45"/>
  </r>
  <r>
    <x v="13"/>
    <x v="3"/>
    <x v="0"/>
    <n v="19"/>
  </r>
  <r>
    <x v="13"/>
    <x v="3"/>
    <x v="1"/>
    <n v="16"/>
  </r>
  <r>
    <x v="13"/>
    <x v="3"/>
    <x v="1"/>
    <n v="21"/>
  </r>
  <r>
    <x v="13"/>
    <x v="4"/>
    <x v="0"/>
    <n v="30"/>
  </r>
  <r>
    <x v="13"/>
    <x v="4"/>
    <x v="1"/>
    <n v="0"/>
  </r>
  <r>
    <x v="13"/>
    <x v="5"/>
    <x v="0"/>
    <n v="68"/>
  </r>
  <r>
    <x v="13"/>
    <x v="5"/>
    <x v="1"/>
    <n v="8"/>
  </r>
  <r>
    <x v="13"/>
    <x v="6"/>
    <x v="0"/>
    <n v="0"/>
  </r>
  <r>
    <x v="14"/>
    <x v="0"/>
    <x v="0"/>
    <n v="0"/>
  </r>
  <r>
    <x v="14"/>
    <x v="1"/>
    <x v="0"/>
    <n v="23"/>
  </r>
  <r>
    <x v="14"/>
    <x v="1"/>
    <x v="1"/>
    <n v="0"/>
  </r>
  <r>
    <x v="14"/>
    <x v="2"/>
    <x v="0"/>
    <n v="56"/>
  </r>
  <r>
    <x v="14"/>
    <x v="2"/>
    <x v="1"/>
    <n v="21"/>
  </r>
  <r>
    <x v="14"/>
    <x v="3"/>
    <x v="0"/>
    <n v="62"/>
  </r>
  <r>
    <x v="14"/>
    <x v="3"/>
    <x v="0"/>
    <n v="27"/>
  </r>
  <r>
    <x v="14"/>
    <x v="3"/>
    <x v="1"/>
    <n v="27"/>
  </r>
  <r>
    <x v="14"/>
    <x v="3"/>
    <x v="1"/>
    <n v="20"/>
  </r>
  <r>
    <x v="14"/>
    <x v="4"/>
    <x v="0"/>
    <n v="29"/>
  </r>
  <r>
    <x v="14"/>
    <x v="4"/>
    <x v="1"/>
    <n v="1"/>
  </r>
  <r>
    <x v="14"/>
    <x v="5"/>
    <x v="0"/>
    <n v="47"/>
  </r>
  <r>
    <x v="14"/>
    <x v="5"/>
    <x v="1"/>
    <n v="6"/>
  </r>
  <r>
    <x v="14"/>
    <x v="6"/>
    <x v="0"/>
    <n v="0"/>
  </r>
  <r>
    <x v="14"/>
    <x v="6"/>
    <x v="1"/>
    <n v="1"/>
  </r>
  <r>
    <x v="0"/>
    <x v="6"/>
    <x v="1"/>
    <s v="0"/>
  </r>
  <r>
    <x v="1"/>
    <x v="0"/>
    <x v="0"/>
    <s v="4"/>
  </r>
  <r>
    <x v="1"/>
    <x v="1"/>
    <x v="0"/>
    <s v="21"/>
  </r>
  <r>
    <x v="1"/>
    <x v="1"/>
    <x v="1"/>
    <s v="0"/>
  </r>
  <r>
    <x v="1"/>
    <x v="2"/>
    <x v="0"/>
    <s v="56"/>
  </r>
  <r>
    <x v="1"/>
    <x v="2"/>
    <x v="1"/>
    <s v="40"/>
  </r>
  <r>
    <x v="1"/>
    <x v="3"/>
    <x v="0"/>
    <s v="57"/>
  </r>
  <r>
    <x v="1"/>
    <x v="3"/>
    <x v="0"/>
    <s v="39"/>
  </r>
  <r>
    <x v="1"/>
    <x v="3"/>
    <x v="1"/>
    <s v="62"/>
  </r>
  <r>
    <x v="1"/>
    <x v="3"/>
    <x v="1"/>
    <s v="13"/>
  </r>
  <r>
    <x v="1"/>
    <x v="4"/>
    <x v="0"/>
    <s v="45"/>
  </r>
  <r>
    <x v="1"/>
    <x v="4"/>
    <x v="1"/>
    <s v="0"/>
  </r>
  <r>
    <x v="1"/>
    <x v="5"/>
    <x v="0"/>
    <s v="106"/>
  </r>
  <r>
    <x v="1"/>
    <x v="5"/>
    <x v="1"/>
    <s v="16"/>
  </r>
  <r>
    <x v="1"/>
    <x v="6"/>
    <x v="0"/>
    <s v="3"/>
  </r>
  <r>
    <x v="1"/>
    <x v="6"/>
    <x v="1"/>
    <s v="1"/>
  </r>
  <r>
    <x v="2"/>
    <x v="0"/>
    <x v="0"/>
    <s v="3"/>
  </r>
  <r>
    <x v="2"/>
    <x v="0"/>
    <x v="1"/>
    <s v="0"/>
  </r>
  <r>
    <x v="2"/>
    <x v="1"/>
    <x v="0"/>
    <s v="15"/>
  </r>
  <r>
    <x v="2"/>
    <x v="1"/>
    <x v="1"/>
    <s v="0"/>
  </r>
  <r>
    <x v="2"/>
    <x v="2"/>
    <x v="0"/>
    <s v="29"/>
  </r>
  <r>
    <x v="2"/>
    <x v="2"/>
    <x v="1"/>
    <s v="14"/>
  </r>
  <r>
    <x v="2"/>
    <x v="3"/>
    <x v="0"/>
    <s v="39"/>
  </r>
  <r>
    <x v="2"/>
    <x v="3"/>
    <x v="0"/>
    <s v="38"/>
  </r>
  <r>
    <x v="2"/>
    <x v="3"/>
    <x v="1"/>
    <s v="25"/>
  </r>
  <r>
    <x v="2"/>
    <x v="3"/>
    <x v="1"/>
    <s v="54"/>
  </r>
  <r>
    <x v="2"/>
    <x v="4"/>
    <x v="0"/>
    <s v="35"/>
  </r>
  <r>
    <x v="2"/>
    <x v="4"/>
    <x v="1"/>
    <s v="1"/>
  </r>
  <r>
    <x v="2"/>
    <x v="5"/>
    <x v="0"/>
    <s v="44"/>
  </r>
  <r>
    <x v="2"/>
    <x v="5"/>
    <x v="1"/>
    <s v="10"/>
  </r>
  <r>
    <x v="2"/>
    <x v="6"/>
    <x v="0"/>
    <s v="0"/>
  </r>
  <r>
    <x v="2"/>
    <x v="6"/>
    <x v="1"/>
    <s v="0"/>
  </r>
  <r>
    <x v="3"/>
    <x v="0"/>
    <x v="0"/>
    <s v="0"/>
  </r>
  <r>
    <x v="3"/>
    <x v="1"/>
    <x v="0"/>
    <s v="21"/>
  </r>
  <r>
    <x v="3"/>
    <x v="1"/>
    <x v="1"/>
    <s v="0"/>
  </r>
  <r>
    <x v="3"/>
    <x v="2"/>
    <x v="0"/>
    <s v="53"/>
  </r>
  <r>
    <x v="3"/>
    <x v="2"/>
    <x v="1"/>
    <s v="24"/>
  </r>
  <r>
    <x v="3"/>
    <x v="3"/>
    <x v="0"/>
    <s v="27"/>
  </r>
  <r>
    <x v="3"/>
    <x v="3"/>
    <x v="0"/>
    <s v="50"/>
  </r>
  <r>
    <x v="3"/>
    <x v="3"/>
    <x v="1"/>
    <s v="20"/>
  </r>
  <r>
    <x v="3"/>
    <x v="3"/>
    <x v="1"/>
    <s v="38"/>
  </r>
  <r>
    <x v="3"/>
    <x v="4"/>
    <x v="0"/>
    <s v="33"/>
  </r>
  <r>
    <x v="3"/>
    <x v="4"/>
    <x v="1"/>
    <s v="2"/>
  </r>
  <r>
    <x v="3"/>
    <x v="5"/>
    <x v="0"/>
    <s v="48"/>
  </r>
  <r>
    <x v="3"/>
    <x v="5"/>
    <x v="1"/>
    <s v="10"/>
  </r>
  <r>
    <x v="3"/>
    <x v="6"/>
    <x v="0"/>
    <s v="3"/>
  </r>
  <r>
    <x v="3"/>
    <x v="6"/>
    <x v="1"/>
    <s v="0"/>
  </r>
  <r>
    <x v="4"/>
    <x v="0"/>
    <x v="0"/>
    <s v="1"/>
  </r>
  <r>
    <x v="4"/>
    <x v="1"/>
    <x v="0"/>
    <s v="29"/>
  </r>
  <r>
    <x v="4"/>
    <x v="1"/>
    <x v="1"/>
    <s v="0"/>
  </r>
  <r>
    <x v="4"/>
    <x v="2"/>
    <x v="0"/>
    <s v="47"/>
  </r>
  <r>
    <x v="4"/>
    <x v="2"/>
    <x v="1"/>
    <s v="23"/>
  </r>
  <r>
    <x v="4"/>
    <x v="3"/>
    <x v="0"/>
    <s v="42"/>
  </r>
  <r>
    <x v="4"/>
    <x v="3"/>
    <x v="0"/>
    <s v="55"/>
  </r>
  <r>
    <x v="4"/>
    <x v="3"/>
    <x v="1"/>
    <s v="38"/>
  </r>
  <r>
    <x v="4"/>
    <x v="3"/>
    <x v="1"/>
    <s v="15"/>
  </r>
  <r>
    <x v="4"/>
    <x v="4"/>
    <x v="0"/>
    <s v="43"/>
  </r>
  <r>
    <x v="4"/>
    <x v="4"/>
    <x v="1"/>
    <s v="2"/>
  </r>
  <r>
    <x v="4"/>
    <x v="5"/>
    <x v="0"/>
    <s v="28"/>
  </r>
  <r>
    <x v="4"/>
    <x v="5"/>
    <x v="1"/>
    <s v="10"/>
  </r>
  <r>
    <x v="4"/>
    <x v="6"/>
    <x v="0"/>
    <s v="5"/>
  </r>
  <r>
    <x v="4"/>
    <x v="6"/>
    <x v="1"/>
    <s v="2"/>
  </r>
  <r>
    <x v="5"/>
    <x v="0"/>
    <x v="0"/>
    <s v="2"/>
  </r>
  <r>
    <x v="5"/>
    <x v="1"/>
    <x v="0"/>
    <s v="25"/>
  </r>
  <r>
    <x v="5"/>
    <x v="1"/>
    <x v="1"/>
    <s v="1"/>
  </r>
  <r>
    <x v="5"/>
    <x v="2"/>
    <x v="0"/>
    <s v="48"/>
  </r>
  <r>
    <x v="5"/>
    <x v="2"/>
    <x v="1"/>
    <s v="20"/>
  </r>
  <r>
    <x v="5"/>
    <x v="3"/>
    <x v="0"/>
    <s v="17"/>
  </r>
  <r>
    <x v="5"/>
    <x v="3"/>
    <x v="0"/>
    <s v="46"/>
  </r>
  <r>
    <x v="5"/>
    <x v="3"/>
    <x v="1"/>
    <s v="49"/>
  </r>
  <r>
    <x v="5"/>
    <x v="3"/>
    <x v="1"/>
    <s v="15"/>
  </r>
  <r>
    <x v="5"/>
    <x v="4"/>
    <x v="0"/>
    <s v="43"/>
  </r>
  <r>
    <x v="5"/>
    <x v="4"/>
    <x v="1"/>
    <s v="1"/>
  </r>
  <r>
    <x v="5"/>
    <x v="5"/>
    <x v="0"/>
    <s v="50"/>
  </r>
  <r>
    <x v="5"/>
    <x v="5"/>
    <x v="1"/>
    <s v="16"/>
  </r>
  <r>
    <x v="5"/>
    <x v="6"/>
    <x v="0"/>
    <s v="0"/>
  </r>
  <r>
    <x v="5"/>
    <x v="6"/>
    <x v="1"/>
    <s v="0"/>
  </r>
  <r>
    <x v="6"/>
    <x v="0"/>
    <x v="0"/>
    <s v="2"/>
  </r>
  <r>
    <x v="6"/>
    <x v="1"/>
    <x v="0"/>
    <s v="17"/>
  </r>
  <r>
    <x v="6"/>
    <x v="1"/>
    <x v="1"/>
    <s v="1"/>
  </r>
  <r>
    <x v="6"/>
    <x v="2"/>
    <x v="0"/>
    <s v="43"/>
  </r>
  <r>
    <x v="6"/>
    <x v="2"/>
    <x v="1"/>
    <s v="17"/>
  </r>
  <r>
    <x v="6"/>
    <x v="3"/>
    <x v="0"/>
    <s v="40"/>
  </r>
  <r>
    <x v="6"/>
    <x v="3"/>
    <x v="0"/>
    <s v="52"/>
  </r>
  <r>
    <x v="6"/>
    <x v="3"/>
    <x v="1"/>
    <s v="33"/>
  </r>
  <r>
    <x v="6"/>
    <x v="3"/>
    <x v="1"/>
    <s v="18"/>
  </r>
  <r>
    <x v="6"/>
    <x v="4"/>
    <x v="0"/>
    <s v="34"/>
  </r>
  <r>
    <x v="6"/>
    <x v="4"/>
    <x v="1"/>
    <s v="1"/>
  </r>
  <r>
    <x v="6"/>
    <x v="5"/>
    <x v="0"/>
    <s v="34"/>
  </r>
  <r>
    <x v="6"/>
    <x v="5"/>
    <x v="1"/>
    <s v="15"/>
  </r>
  <r>
    <x v="6"/>
    <x v="6"/>
    <x v="0"/>
    <s v="1"/>
  </r>
  <r>
    <x v="6"/>
    <x v="6"/>
    <x v="1"/>
    <s v="0"/>
  </r>
  <r>
    <x v="7"/>
    <x v="0"/>
    <x v="0"/>
    <s v="1"/>
  </r>
  <r>
    <x v="7"/>
    <x v="1"/>
    <x v="0"/>
    <s v="36"/>
  </r>
  <r>
    <x v="7"/>
    <x v="1"/>
    <x v="1"/>
    <s v="1"/>
  </r>
  <r>
    <x v="7"/>
    <x v="2"/>
    <x v="0"/>
    <s v="51"/>
  </r>
  <r>
    <x v="7"/>
    <x v="2"/>
    <x v="1"/>
    <s v="16"/>
  </r>
  <r>
    <x v="7"/>
    <x v="3"/>
    <x v="0"/>
    <s v="30"/>
  </r>
  <r>
    <x v="7"/>
    <x v="3"/>
    <x v="0"/>
    <s v="48"/>
  </r>
  <r>
    <x v="7"/>
    <x v="3"/>
    <x v="1"/>
    <s v="19"/>
  </r>
  <r>
    <x v="7"/>
    <x v="3"/>
    <x v="1"/>
    <s v="39"/>
  </r>
  <r>
    <x v="7"/>
    <x v="4"/>
    <x v="0"/>
    <s v="25"/>
  </r>
  <r>
    <x v="7"/>
    <x v="4"/>
    <x v="1"/>
    <s v="4"/>
  </r>
  <r>
    <x v="7"/>
    <x v="5"/>
    <x v="0"/>
    <s v="39"/>
  </r>
  <r>
    <x v="7"/>
    <x v="5"/>
    <x v="1"/>
    <s v="17"/>
  </r>
  <r>
    <x v="7"/>
    <x v="6"/>
    <x v="0"/>
    <s v="5"/>
  </r>
  <r>
    <x v="7"/>
    <x v="6"/>
    <x v="1"/>
    <s v="29"/>
  </r>
  <r>
    <x v="8"/>
    <x v="0"/>
    <x v="0"/>
    <s v="1"/>
  </r>
  <r>
    <x v="8"/>
    <x v="1"/>
    <x v="0"/>
    <s v="23"/>
  </r>
  <r>
    <x v="8"/>
    <x v="1"/>
    <x v="1"/>
    <s v="0"/>
  </r>
  <r>
    <x v="8"/>
    <x v="2"/>
    <x v="0"/>
    <s v="103"/>
  </r>
  <r>
    <x v="8"/>
    <x v="2"/>
    <x v="1"/>
    <s v="32"/>
  </r>
  <r>
    <x v="8"/>
    <x v="3"/>
    <x v="0"/>
    <s v="33"/>
  </r>
  <r>
    <x v="8"/>
    <x v="3"/>
    <x v="0"/>
    <s v="62"/>
  </r>
  <r>
    <x v="8"/>
    <x v="3"/>
    <x v="1"/>
    <s v="30"/>
  </r>
  <r>
    <x v="8"/>
    <x v="3"/>
    <x v="1"/>
    <s v="18"/>
  </r>
  <r>
    <x v="8"/>
    <x v="4"/>
    <x v="0"/>
    <s v="27"/>
  </r>
  <r>
    <x v="8"/>
    <x v="4"/>
    <x v="1"/>
    <s v="1"/>
  </r>
  <r>
    <x v="8"/>
    <x v="5"/>
    <x v="0"/>
    <s v="57"/>
  </r>
  <r>
    <x v="8"/>
    <x v="5"/>
    <x v="1"/>
    <s v="8"/>
  </r>
  <r>
    <x v="8"/>
    <x v="6"/>
    <x v="0"/>
    <s v="1"/>
  </r>
  <r>
    <x v="8"/>
    <x v="6"/>
    <x v="1"/>
    <s v="0"/>
  </r>
  <r>
    <x v="9"/>
    <x v="0"/>
    <x v="0"/>
    <s v="1"/>
  </r>
  <r>
    <x v="9"/>
    <x v="1"/>
    <x v="0"/>
    <s v="26"/>
  </r>
  <r>
    <x v="9"/>
    <x v="1"/>
    <x v="1"/>
    <s v="0"/>
  </r>
  <r>
    <x v="9"/>
    <x v="2"/>
    <x v="0"/>
    <s v="71"/>
  </r>
  <r>
    <x v="9"/>
    <x v="2"/>
    <x v="1"/>
    <s v="26"/>
  </r>
  <r>
    <x v="9"/>
    <x v="3"/>
    <x v="0"/>
    <s v="29"/>
  </r>
  <r>
    <x v="9"/>
    <x v="3"/>
    <x v="0"/>
    <s v="44"/>
  </r>
  <r>
    <x v="9"/>
    <x v="3"/>
    <x v="1"/>
    <s v="16"/>
  </r>
  <r>
    <x v="9"/>
    <x v="3"/>
    <x v="1"/>
    <s v="29"/>
  </r>
  <r>
    <x v="9"/>
    <x v="4"/>
    <x v="0"/>
    <s v="44"/>
  </r>
  <r>
    <x v="9"/>
    <x v="4"/>
    <x v="1"/>
    <s v="1"/>
  </r>
  <r>
    <x v="9"/>
    <x v="5"/>
    <x v="0"/>
    <s v="52"/>
  </r>
  <r>
    <x v="9"/>
    <x v="5"/>
    <x v="1"/>
    <s v="14"/>
  </r>
  <r>
    <x v="9"/>
    <x v="6"/>
    <x v="0"/>
    <s v="0"/>
  </r>
  <r>
    <x v="9"/>
    <x v="6"/>
    <x v="1"/>
    <s v="0"/>
  </r>
  <r>
    <x v="10"/>
    <x v="0"/>
    <x v="0"/>
    <s v="1"/>
  </r>
  <r>
    <x v="10"/>
    <x v="1"/>
    <x v="0"/>
    <s v="23"/>
  </r>
  <r>
    <x v="10"/>
    <x v="1"/>
    <x v="1"/>
    <s v="0"/>
  </r>
  <r>
    <x v="10"/>
    <x v="2"/>
    <x v="0"/>
    <s v="61"/>
  </r>
  <r>
    <x v="10"/>
    <x v="2"/>
    <x v="1"/>
    <s v="13"/>
  </r>
  <r>
    <x v="10"/>
    <x v="3"/>
    <x v="0"/>
    <s v="74"/>
  </r>
  <r>
    <x v="10"/>
    <x v="3"/>
    <x v="0"/>
    <s v="32"/>
  </r>
  <r>
    <x v="10"/>
    <x v="3"/>
    <x v="1"/>
    <s v="21"/>
  </r>
  <r>
    <x v="10"/>
    <x v="3"/>
    <x v="1"/>
    <s v="18"/>
  </r>
  <r>
    <x v="10"/>
    <x v="4"/>
    <x v="0"/>
    <s v="41"/>
  </r>
  <r>
    <x v="10"/>
    <x v="4"/>
    <x v="1"/>
    <s v="3"/>
  </r>
  <r>
    <x v="10"/>
    <x v="5"/>
    <x v="0"/>
    <s v="50"/>
  </r>
  <r>
    <x v="10"/>
    <x v="5"/>
    <x v="1"/>
    <s v="5"/>
  </r>
  <r>
    <x v="10"/>
    <x v="6"/>
    <x v="0"/>
    <s v="2"/>
  </r>
  <r>
    <x v="10"/>
    <x v="6"/>
    <x v="1"/>
    <s v="0"/>
  </r>
  <r>
    <x v="11"/>
    <x v="0"/>
    <x v="0"/>
    <s v="0"/>
  </r>
  <r>
    <x v="11"/>
    <x v="1"/>
    <x v="0"/>
    <s v="11"/>
  </r>
  <r>
    <x v="11"/>
    <x v="1"/>
    <x v="1"/>
    <s v="2"/>
  </r>
  <r>
    <x v="11"/>
    <x v="2"/>
    <x v="0"/>
    <s v="61"/>
  </r>
  <r>
    <x v="11"/>
    <x v="2"/>
    <x v="1"/>
    <s v="25"/>
  </r>
  <r>
    <x v="11"/>
    <x v="3"/>
    <x v="0"/>
    <s v="25"/>
  </r>
  <r>
    <x v="11"/>
    <x v="3"/>
    <x v="0"/>
    <s v="53"/>
  </r>
  <r>
    <x v="11"/>
    <x v="3"/>
    <x v="1"/>
    <s v="23"/>
  </r>
  <r>
    <x v="11"/>
    <x v="3"/>
    <x v="1"/>
    <s v="18"/>
  </r>
  <r>
    <x v="11"/>
    <x v="4"/>
    <x v="0"/>
    <s v="34"/>
  </r>
  <r>
    <x v="11"/>
    <x v="4"/>
    <x v="1"/>
    <s v="3"/>
  </r>
  <r>
    <x v="11"/>
    <x v="5"/>
    <x v="0"/>
    <s v="38"/>
  </r>
  <r>
    <x v="11"/>
    <x v="5"/>
    <x v="1"/>
    <s v="16"/>
  </r>
  <r>
    <x v="11"/>
    <x v="6"/>
    <x v="0"/>
    <s v="0"/>
  </r>
  <r>
    <x v="11"/>
    <x v="6"/>
    <x v="1"/>
    <s v="0"/>
  </r>
  <r>
    <x v="12"/>
    <x v="0"/>
    <x v="0"/>
    <s v="0"/>
  </r>
  <r>
    <x v="12"/>
    <x v="1"/>
    <x v="0"/>
    <s v="18"/>
  </r>
  <r>
    <x v="12"/>
    <x v="1"/>
    <x v="1"/>
    <s v="0"/>
  </r>
  <r>
    <x v="12"/>
    <x v="2"/>
    <x v="0"/>
    <s v="113"/>
  </r>
  <r>
    <x v="12"/>
    <x v="2"/>
    <x v="1"/>
    <s v="27"/>
  </r>
  <r>
    <x v="12"/>
    <x v="3"/>
    <x v="0"/>
    <s v="28"/>
  </r>
  <r>
    <x v="12"/>
    <x v="3"/>
    <x v="0"/>
    <s v="41"/>
  </r>
  <r>
    <x v="12"/>
    <x v="3"/>
    <x v="1"/>
    <s v="26"/>
  </r>
  <r>
    <x v="12"/>
    <x v="3"/>
    <x v="1"/>
    <s v="20"/>
  </r>
  <r>
    <x v="12"/>
    <x v="4"/>
    <x v="0"/>
    <s v="30"/>
  </r>
  <r>
    <x v="12"/>
    <x v="4"/>
    <x v="1"/>
    <s v="0"/>
  </r>
  <r>
    <x v="12"/>
    <x v="5"/>
    <x v="0"/>
    <s v="59"/>
  </r>
  <r>
    <x v="12"/>
    <x v="5"/>
    <x v="1"/>
    <s v="8"/>
  </r>
  <r>
    <x v="12"/>
    <x v="6"/>
    <x v="0"/>
    <s v="0"/>
  </r>
  <r>
    <x v="12"/>
    <x v="6"/>
    <x v="1"/>
    <s v="0"/>
  </r>
  <r>
    <x v="13"/>
    <x v="0"/>
    <x v="0"/>
    <s v="0"/>
  </r>
  <r>
    <x v="13"/>
    <x v="1"/>
    <x v="0"/>
    <s v="13"/>
  </r>
  <r>
    <x v="13"/>
    <x v="1"/>
    <x v="1"/>
    <s v="3"/>
  </r>
  <r>
    <x v="13"/>
    <x v="2"/>
    <x v="0"/>
    <s v="53"/>
  </r>
  <r>
    <x v="13"/>
    <x v="2"/>
    <x v="1"/>
    <s v="13"/>
  </r>
  <r>
    <x v="13"/>
    <x v="3"/>
    <x v="0"/>
    <s v="45"/>
  </r>
  <r>
    <x v="13"/>
    <x v="3"/>
    <x v="0"/>
    <s v="19"/>
  </r>
  <r>
    <x v="13"/>
    <x v="3"/>
    <x v="1"/>
    <s v="16"/>
  </r>
  <r>
    <x v="13"/>
    <x v="3"/>
    <x v="1"/>
    <s v="21"/>
  </r>
  <r>
    <x v="13"/>
    <x v="4"/>
    <x v="0"/>
    <s v="30"/>
  </r>
  <r>
    <x v="13"/>
    <x v="4"/>
    <x v="1"/>
    <s v="0"/>
  </r>
  <r>
    <x v="13"/>
    <x v="5"/>
    <x v="0"/>
    <s v="68"/>
  </r>
  <r>
    <x v="13"/>
    <x v="5"/>
    <x v="1"/>
    <s v="8"/>
  </r>
  <r>
    <x v="13"/>
    <x v="6"/>
    <x v="0"/>
    <s v="0"/>
  </r>
  <r>
    <x v="14"/>
    <x v="0"/>
    <x v="0"/>
    <s v="0"/>
  </r>
  <r>
    <x v="14"/>
    <x v="1"/>
    <x v="0"/>
    <s v="23"/>
  </r>
  <r>
    <x v="14"/>
    <x v="1"/>
    <x v="1"/>
    <s v="0"/>
  </r>
  <r>
    <x v="14"/>
    <x v="2"/>
    <x v="0"/>
    <s v="56"/>
  </r>
  <r>
    <x v="14"/>
    <x v="2"/>
    <x v="1"/>
    <s v="21"/>
  </r>
  <r>
    <x v="14"/>
    <x v="3"/>
    <x v="0"/>
    <s v="62"/>
  </r>
  <r>
    <x v="14"/>
    <x v="3"/>
    <x v="0"/>
    <s v="27"/>
  </r>
  <r>
    <x v="14"/>
    <x v="3"/>
    <x v="1"/>
    <s v="27"/>
  </r>
  <r>
    <x v="14"/>
    <x v="3"/>
    <x v="1"/>
    <s v="20"/>
  </r>
  <r>
    <x v="14"/>
    <x v="4"/>
    <x v="0"/>
    <s v="29"/>
  </r>
  <r>
    <x v="14"/>
    <x v="4"/>
    <x v="1"/>
    <s v="1"/>
  </r>
  <r>
    <x v="14"/>
    <x v="5"/>
    <x v="0"/>
    <s v="47"/>
  </r>
  <r>
    <x v="14"/>
    <x v="5"/>
    <x v="1"/>
    <s v="6"/>
  </r>
  <r>
    <x v="14"/>
    <x v="6"/>
    <x v="0"/>
    <s v="0"/>
  </r>
  <r>
    <x v="14"/>
    <x v="6"/>
    <x v="1"/>
    <s v="1"/>
  </r>
  <r>
    <x v="15"/>
    <x v="7"/>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C8FD30E-9FC0-4BF9-A857-8A5AA5E2FEDA}" name="PivotTable1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D20"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14">
        <item x="0"/>
        <item x="1"/>
        <item x="2"/>
        <item x="3"/>
        <item x="4"/>
        <item x="5"/>
        <item x="6"/>
        <item x="7"/>
        <item x="11"/>
        <item x="8"/>
        <item x="9"/>
        <item x="10"/>
        <item x="12"/>
        <item t="default"/>
      </items>
    </pivotField>
    <pivotField axis="axisCol" showAll="0">
      <items count="4">
        <item h="1" x="2"/>
        <item x="0"/>
        <item x="1"/>
        <item t="default"/>
      </items>
    </pivotField>
    <pivotField dataField="1" showAll="0"/>
  </pivotFields>
  <rowFields count="1">
    <field x="1"/>
  </rowFields>
  <rowItems count="13">
    <i>
      <x/>
    </i>
    <i>
      <x v="1"/>
    </i>
    <i>
      <x v="2"/>
    </i>
    <i>
      <x v="3"/>
    </i>
    <i>
      <x v="4"/>
    </i>
    <i>
      <x v="5"/>
    </i>
    <i>
      <x v="6"/>
    </i>
    <i>
      <x v="7"/>
    </i>
    <i>
      <x v="8"/>
    </i>
    <i>
      <x v="9"/>
    </i>
    <i>
      <x v="10"/>
    </i>
    <i>
      <x v="11"/>
    </i>
    <i t="grand">
      <x/>
    </i>
  </rowItems>
  <colFields count="1">
    <field x="2"/>
  </colFields>
  <colItems count="3">
    <i>
      <x v="1"/>
    </i>
    <i>
      <x v="2"/>
    </i>
    <i t="grand">
      <x/>
    </i>
  </colItems>
  <pageFields count="1">
    <pageField fld="0" hier="-1"/>
  </pageFields>
  <dataFields count="1">
    <dataField name="Sum of Total outdoor fires" fld="3" baseField="0" baseItem="0" numFmtId="3"/>
  </dataFields>
  <formats count="40">
    <format dxfId="61">
      <pivotArea type="all" dataOnly="0" outline="0" fieldPosition="0"/>
    </format>
    <format dxfId="60">
      <pivotArea outline="0" collapsedLevelsAreSubtotals="1" fieldPosition="0"/>
    </format>
    <format dxfId="59">
      <pivotArea type="origin" dataOnly="0" labelOnly="1" outline="0" fieldPosition="0"/>
    </format>
    <format dxfId="58">
      <pivotArea field="2" type="button" dataOnly="0" labelOnly="1" outline="0" axis="axisCol" fieldPosition="0"/>
    </format>
    <format dxfId="57">
      <pivotArea type="topRight" dataOnly="0" labelOnly="1" outline="0" fieldPosition="0"/>
    </format>
    <format dxfId="56">
      <pivotArea field="1" type="button" dataOnly="0" labelOnly="1" outline="0" axis="axisRow" fieldPosition="0"/>
    </format>
    <format dxfId="55">
      <pivotArea dataOnly="0" labelOnly="1" fieldPosition="0">
        <references count="1">
          <reference field="1" count="12">
            <x v="0"/>
            <x v="1"/>
            <x v="2"/>
            <x v="3"/>
            <x v="4"/>
            <x v="5"/>
            <x v="6"/>
            <x v="7"/>
            <x v="8"/>
            <x v="9"/>
            <x v="10"/>
            <x v="11"/>
          </reference>
        </references>
      </pivotArea>
    </format>
    <format dxfId="54">
      <pivotArea dataOnly="0" labelOnly="1" grandRow="1" outline="0" fieldPosition="0"/>
    </format>
    <format dxfId="53">
      <pivotArea dataOnly="0" labelOnly="1" fieldPosition="0">
        <references count="1">
          <reference field="2" count="0"/>
        </references>
      </pivotArea>
    </format>
    <format dxfId="52">
      <pivotArea dataOnly="0" labelOnly="1" grandCol="1" outline="0" fieldPosition="0"/>
    </format>
    <format dxfId="51">
      <pivotArea type="all" dataOnly="0" outline="0" fieldPosition="0"/>
    </format>
    <format dxfId="50">
      <pivotArea outline="0" collapsedLevelsAreSubtotals="1" fieldPosition="0"/>
    </format>
    <format dxfId="49">
      <pivotArea type="origin" dataOnly="0" labelOnly="1" outline="0" fieldPosition="0"/>
    </format>
    <format dxfId="48">
      <pivotArea field="2" type="button" dataOnly="0" labelOnly="1" outline="0" axis="axisCol" fieldPosition="0"/>
    </format>
    <format dxfId="47">
      <pivotArea type="topRight" dataOnly="0" labelOnly="1" outline="0" fieldPosition="0"/>
    </format>
    <format dxfId="46">
      <pivotArea field="1" type="button" dataOnly="0" labelOnly="1" outline="0" axis="axisRow" fieldPosition="0"/>
    </format>
    <format dxfId="45">
      <pivotArea dataOnly="0" labelOnly="1" fieldPosition="0">
        <references count="1">
          <reference field="1" count="12">
            <x v="0"/>
            <x v="1"/>
            <x v="2"/>
            <x v="3"/>
            <x v="4"/>
            <x v="5"/>
            <x v="6"/>
            <x v="7"/>
            <x v="8"/>
            <x v="9"/>
            <x v="10"/>
            <x v="11"/>
          </reference>
        </references>
      </pivotArea>
    </format>
    <format dxfId="44">
      <pivotArea dataOnly="0" labelOnly="1" grandRow="1" outline="0" fieldPosition="0"/>
    </format>
    <format dxfId="43">
      <pivotArea dataOnly="0" labelOnly="1" fieldPosition="0">
        <references count="1">
          <reference field="2" count="0"/>
        </references>
      </pivotArea>
    </format>
    <format dxfId="42">
      <pivotArea dataOnly="0" labelOnly="1" grandCol="1" outline="0" fieldPosition="0"/>
    </format>
    <format dxfId="41">
      <pivotArea type="all" dataOnly="0" outline="0" fieldPosition="0"/>
    </format>
    <format dxfId="40">
      <pivotArea outline="0" collapsedLevelsAreSubtotals="1" fieldPosition="0"/>
    </format>
    <format dxfId="39">
      <pivotArea type="origin" dataOnly="0" labelOnly="1" outline="0" fieldPosition="0"/>
    </format>
    <format dxfId="38">
      <pivotArea field="2" type="button" dataOnly="0" labelOnly="1" outline="0" axis="axisCol" fieldPosition="0"/>
    </format>
    <format dxfId="37">
      <pivotArea type="topRight" dataOnly="0" labelOnly="1" outline="0" fieldPosition="0"/>
    </format>
    <format dxfId="36">
      <pivotArea field="1" type="button" dataOnly="0" labelOnly="1" outline="0" axis="axisRow" fieldPosition="0"/>
    </format>
    <format dxfId="35">
      <pivotArea dataOnly="0" labelOnly="1" fieldPosition="0">
        <references count="1">
          <reference field="1" count="12">
            <x v="0"/>
            <x v="1"/>
            <x v="2"/>
            <x v="3"/>
            <x v="4"/>
            <x v="5"/>
            <x v="6"/>
            <x v="7"/>
            <x v="8"/>
            <x v="9"/>
            <x v="10"/>
            <x v="11"/>
          </reference>
        </references>
      </pivotArea>
    </format>
    <format dxfId="34">
      <pivotArea dataOnly="0" labelOnly="1" grandRow="1" outline="0" fieldPosition="0"/>
    </format>
    <format dxfId="33">
      <pivotArea dataOnly="0" labelOnly="1" fieldPosition="0">
        <references count="1">
          <reference field="2" count="0"/>
        </references>
      </pivotArea>
    </format>
    <format dxfId="32">
      <pivotArea dataOnly="0" labelOnly="1" grandCol="1" outline="0" fieldPosition="0"/>
    </format>
    <format dxfId="31">
      <pivotArea type="all" dataOnly="0" outline="0" fieldPosition="0"/>
    </format>
    <format dxfId="30">
      <pivotArea outline="0" collapsedLevelsAreSubtotals="1" fieldPosition="0"/>
    </format>
    <format dxfId="29">
      <pivotArea type="origin" dataOnly="0" labelOnly="1" outline="0" fieldPosition="0"/>
    </format>
    <format dxfId="28">
      <pivotArea field="2" type="button" dataOnly="0" labelOnly="1" outline="0" axis="axisCol" fieldPosition="0"/>
    </format>
    <format dxfId="27">
      <pivotArea type="topRight" dataOnly="0" labelOnly="1" outline="0" fieldPosition="0"/>
    </format>
    <format dxfId="26">
      <pivotArea field="1" type="button" dataOnly="0" labelOnly="1" outline="0" axis="axisRow" fieldPosition="0"/>
    </format>
    <format dxfId="25">
      <pivotArea dataOnly="0" labelOnly="1" fieldPosition="0">
        <references count="1">
          <reference field="1" count="12">
            <x v="0"/>
            <x v="1"/>
            <x v="2"/>
            <x v="3"/>
            <x v="4"/>
            <x v="5"/>
            <x v="6"/>
            <x v="7"/>
            <x v="8"/>
            <x v="9"/>
            <x v="10"/>
            <x v="11"/>
          </reference>
        </references>
      </pivotArea>
    </format>
    <format dxfId="24">
      <pivotArea dataOnly="0" labelOnly="1" grandRow="1" outline="0" fieldPosition="0"/>
    </format>
    <format dxfId="23">
      <pivotArea dataOnly="0" labelOnly="1" fieldPosition="0">
        <references count="1">
          <reference field="2" count="0"/>
        </references>
      </pivotArea>
    </format>
    <format dxfId="2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9CA5DF7-3398-4C2C-A95F-4ADA05DF0547}" name="PivotTable18"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2:D51"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9">
        <item x="0"/>
        <item x="1"/>
        <item x="2"/>
        <item x="3"/>
        <item x="4"/>
        <item x="5"/>
        <item x="6"/>
        <item x="7"/>
        <item t="default"/>
      </items>
    </pivotField>
    <pivotField axis="axisCol" showAll="0">
      <items count="4">
        <item h="1" x="2"/>
        <item x="0"/>
        <item x="1"/>
        <item t="default"/>
      </items>
    </pivotField>
    <pivotField dataField="1" showAll="0"/>
  </pivotFields>
  <rowFields count="1">
    <field x="1"/>
  </rowFields>
  <rowItems count="8">
    <i>
      <x/>
    </i>
    <i>
      <x v="1"/>
    </i>
    <i>
      <x v="2"/>
    </i>
    <i>
      <x v="3"/>
    </i>
    <i>
      <x v="4"/>
    </i>
    <i>
      <x v="5"/>
    </i>
    <i>
      <x v="6"/>
    </i>
    <i t="grand">
      <x/>
    </i>
  </rowItems>
  <colFields count="1">
    <field x="2"/>
  </colFields>
  <colItems count="3">
    <i>
      <x v="1"/>
    </i>
    <i>
      <x v="2"/>
    </i>
    <i t="grand">
      <x/>
    </i>
  </colItems>
  <pageFields count="1">
    <pageField fld="0" hier="-1"/>
  </pageFields>
  <dataFields count="1">
    <dataField name="Sum of Total casualties in outdoor fires" fld="3" baseField="0" baseItem="0" numFmtId="3"/>
  </dataFields>
  <formats count="40">
    <format dxfId="101">
      <pivotArea type="all" dataOnly="0" outline="0" fieldPosition="0"/>
    </format>
    <format dxfId="100">
      <pivotArea outline="0" collapsedLevelsAreSubtotals="1" fieldPosition="0"/>
    </format>
    <format dxfId="99">
      <pivotArea type="origin" dataOnly="0" labelOnly="1" outline="0" fieldPosition="0"/>
    </format>
    <format dxfId="98">
      <pivotArea field="2" type="button" dataOnly="0" labelOnly="1" outline="0" axis="axisCol" fieldPosition="0"/>
    </format>
    <format dxfId="97">
      <pivotArea type="topRight" dataOnly="0" labelOnly="1" outline="0" fieldPosition="0"/>
    </format>
    <format dxfId="96">
      <pivotArea field="1" type="button" dataOnly="0" labelOnly="1" outline="0" axis="axisRow" fieldPosition="0"/>
    </format>
    <format dxfId="95">
      <pivotArea dataOnly="0" labelOnly="1" fieldPosition="0">
        <references count="1">
          <reference field="1" count="7">
            <x v="0"/>
            <x v="1"/>
            <x v="2"/>
            <x v="3"/>
            <x v="4"/>
            <x v="5"/>
            <x v="6"/>
          </reference>
        </references>
      </pivotArea>
    </format>
    <format dxfId="94">
      <pivotArea dataOnly="0" labelOnly="1" grandRow="1" outline="0" fieldPosition="0"/>
    </format>
    <format dxfId="93">
      <pivotArea dataOnly="0" labelOnly="1" fieldPosition="0">
        <references count="1">
          <reference field="2" count="0"/>
        </references>
      </pivotArea>
    </format>
    <format dxfId="92">
      <pivotArea dataOnly="0" labelOnly="1" grandCol="1" outline="0" fieldPosition="0"/>
    </format>
    <format dxfId="91">
      <pivotArea type="all" dataOnly="0" outline="0" fieldPosition="0"/>
    </format>
    <format dxfId="90">
      <pivotArea outline="0" collapsedLevelsAreSubtotals="1" fieldPosition="0"/>
    </format>
    <format dxfId="89">
      <pivotArea type="origin" dataOnly="0" labelOnly="1" outline="0" fieldPosition="0"/>
    </format>
    <format dxfId="88">
      <pivotArea field="2" type="button" dataOnly="0" labelOnly="1" outline="0" axis="axisCol" fieldPosition="0"/>
    </format>
    <format dxfId="87">
      <pivotArea type="topRight" dataOnly="0" labelOnly="1" outline="0" fieldPosition="0"/>
    </format>
    <format dxfId="86">
      <pivotArea field="1" type="button" dataOnly="0" labelOnly="1" outline="0" axis="axisRow" fieldPosition="0"/>
    </format>
    <format dxfId="85">
      <pivotArea dataOnly="0" labelOnly="1" fieldPosition="0">
        <references count="1">
          <reference field="1" count="7">
            <x v="0"/>
            <x v="1"/>
            <x v="2"/>
            <x v="3"/>
            <x v="4"/>
            <x v="5"/>
            <x v="6"/>
          </reference>
        </references>
      </pivotArea>
    </format>
    <format dxfId="84">
      <pivotArea dataOnly="0" labelOnly="1" grandRow="1" outline="0" fieldPosition="0"/>
    </format>
    <format dxfId="83">
      <pivotArea dataOnly="0" labelOnly="1" fieldPosition="0">
        <references count="1">
          <reference field="2" count="0"/>
        </references>
      </pivotArea>
    </format>
    <format dxfId="82">
      <pivotArea dataOnly="0" labelOnly="1" grandCol="1" outline="0" fieldPosition="0"/>
    </format>
    <format dxfId="81">
      <pivotArea type="all" dataOnly="0" outline="0" fieldPosition="0"/>
    </format>
    <format dxfId="80">
      <pivotArea outline="0" collapsedLevelsAreSubtotals="1" fieldPosition="0"/>
    </format>
    <format dxfId="79">
      <pivotArea type="origin" dataOnly="0" labelOnly="1" outline="0" fieldPosition="0"/>
    </format>
    <format dxfId="78">
      <pivotArea field="2" type="button" dataOnly="0" labelOnly="1" outline="0" axis="axisCol" fieldPosition="0"/>
    </format>
    <format dxfId="77">
      <pivotArea type="topRight" dataOnly="0" labelOnly="1" outline="0" fieldPosition="0"/>
    </format>
    <format dxfId="76">
      <pivotArea field="1" type="button" dataOnly="0" labelOnly="1" outline="0" axis="axisRow" fieldPosition="0"/>
    </format>
    <format dxfId="75">
      <pivotArea dataOnly="0" labelOnly="1" fieldPosition="0">
        <references count="1">
          <reference field="1" count="7">
            <x v="0"/>
            <x v="1"/>
            <x v="2"/>
            <x v="3"/>
            <x v="4"/>
            <x v="5"/>
            <x v="6"/>
          </reference>
        </references>
      </pivotArea>
    </format>
    <format dxfId="74">
      <pivotArea dataOnly="0" labelOnly="1" grandRow="1" outline="0" fieldPosition="0"/>
    </format>
    <format dxfId="73">
      <pivotArea dataOnly="0" labelOnly="1" fieldPosition="0">
        <references count="1">
          <reference field="2" count="0"/>
        </references>
      </pivotArea>
    </format>
    <format dxfId="72">
      <pivotArea dataOnly="0" labelOnly="1" grandCol="1" outline="0" fieldPosition="0"/>
    </format>
    <format dxfId="71">
      <pivotArea type="all" dataOnly="0" outline="0" fieldPosition="0"/>
    </format>
    <format dxfId="70">
      <pivotArea outline="0" collapsedLevelsAreSubtotals="1" fieldPosition="0"/>
    </format>
    <format dxfId="69">
      <pivotArea type="origin" dataOnly="0" labelOnly="1" outline="0" fieldPosition="0"/>
    </format>
    <format dxfId="68">
      <pivotArea field="2" type="button" dataOnly="0" labelOnly="1" outline="0" axis="axisCol" fieldPosition="0"/>
    </format>
    <format dxfId="67">
      <pivotArea type="topRight" dataOnly="0" labelOnly="1" outline="0" fieldPosition="0"/>
    </format>
    <format dxfId="66">
      <pivotArea field="1" type="button" dataOnly="0" labelOnly="1" outline="0" axis="axisRow" fieldPosition="0"/>
    </format>
    <format dxfId="65">
      <pivotArea dataOnly="0" labelOnly="1" fieldPosition="0">
        <references count="1">
          <reference field="1" count="7">
            <x v="0"/>
            <x v="1"/>
            <x v="2"/>
            <x v="3"/>
            <x v="4"/>
            <x v="5"/>
            <x v="6"/>
          </reference>
        </references>
      </pivotArea>
    </format>
    <format dxfId="64">
      <pivotArea dataOnly="0" labelOnly="1" grandRow="1" outline="0" fieldPosition="0"/>
    </format>
    <format dxfId="63">
      <pivotArea dataOnly="0" labelOnly="1" fieldPosition="0">
        <references count="1">
          <reference field="2" count="0"/>
        </references>
      </pivotArea>
    </format>
    <format dxfId="6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725D7B4-8C94-4802-B570-0241307B55CC}" name="PivotTable1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7:D36"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9">
        <item x="0"/>
        <item x="1"/>
        <item x="2"/>
        <item x="3"/>
        <item x="4"/>
        <item x="5"/>
        <item x="6"/>
        <item x="7"/>
        <item t="default"/>
      </items>
    </pivotField>
    <pivotField axis="axisCol" showAll="0">
      <items count="4">
        <item h="1" x="2"/>
        <item x="0"/>
        <item x="1"/>
        <item t="default"/>
      </items>
    </pivotField>
    <pivotField dataField="1" showAll="0"/>
  </pivotFields>
  <rowFields count="1">
    <field x="1"/>
  </rowFields>
  <rowItems count="8">
    <i>
      <x/>
    </i>
    <i>
      <x v="1"/>
    </i>
    <i>
      <x v="2"/>
    </i>
    <i>
      <x v="3"/>
    </i>
    <i>
      <x v="4"/>
    </i>
    <i>
      <x v="5"/>
    </i>
    <i>
      <x v="6"/>
    </i>
    <i t="grand">
      <x/>
    </i>
  </rowItems>
  <colFields count="1">
    <field x="2"/>
  </colFields>
  <colItems count="3">
    <i>
      <x v="1"/>
    </i>
    <i>
      <x v="2"/>
    </i>
    <i t="grand">
      <x/>
    </i>
  </colItems>
  <pageFields count="1">
    <pageField fld="0" hier="-1"/>
  </pageFields>
  <dataFields count="1">
    <dataField name="Sum of Total fatalities in outdoor fires" fld="3" baseField="0" baseItem="0" numFmtId="3"/>
  </dataFields>
  <formats count="40">
    <format dxfId="141">
      <pivotArea type="all" dataOnly="0" outline="0" fieldPosition="0"/>
    </format>
    <format dxfId="140">
      <pivotArea outline="0" collapsedLevelsAreSubtotals="1" fieldPosition="0"/>
    </format>
    <format dxfId="139">
      <pivotArea type="origin" dataOnly="0" labelOnly="1" outline="0" fieldPosition="0"/>
    </format>
    <format dxfId="138">
      <pivotArea field="2" type="button" dataOnly="0" labelOnly="1" outline="0" axis="axisCol" fieldPosition="0"/>
    </format>
    <format dxfId="137">
      <pivotArea type="topRight" dataOnly="0" labelOnly="1" outline="0" fieldPosition="0"/>
    </format>
    <format dxfId="136">
      <pivotArea field="1" type="button" dataOnly="0" labelOnly="1" outline="0" axis="axisRow" fieldPosition="0"/>
    </format>
    <format dxfId="135">
      <pivotArea dataOnly="0" labelOnly="1" fieldPosition="0">
        <references count="1">
          <reference field="1" count="7">
            <x v="0"/>
            <x v="1"/>
            <x v="2"/>
            <x v="3"/>
            <x v="4"/>
            <x v="5"/>
            <x v="6"/>
          </reference>
        </references>
      </pivotArea>
    </format>
    <format dxfId="134">
      <pivotArea dataOnly="0" labelOnly="1" grandRow="1" outline="0" fieldPosition="0"/>
    </format>
    <format dxfId="133">
      <pivotArea dataOnly="0" labelOnly="1" fieldPosition="0">
        <references count="1">
          <reference field="2" count="0"/>
        </references>
      </pivotArea>
    </format>
    <format dxfId="132">
      <pivotArea dataOnly="0" labelOnly="1" grandCol="1" outline="0" fieldPosition="0"/>
    </format>
    <format dxfId="131">
      <pivotArea type="all" dataOnly="0" outline="0" fieldPosition="0"/>
    </format>
    <format dxfId="130">
      <pivotArea outline="0" collapsedLevelsAreSubtotals="1" fieldPosition="0"/>
    </format>
    <format dxfId="129">
      <pivotArea type="origin" dataOnly="0" labelOnly="1" outline="0" fieldPosition="0"/>
    </format>
    <format dxfId="128">
      <pivotArea field="2" type="button" dataOnly="0" labelOnly="1" outline="0" axis="axisCol" fieldPosition="0"/>
    </format>
    <format dxfId="127">
      <pivotArea type="topRight" dataOnly="0" labelOnly="1" outline="0" fieldPosition="0"/>
    </format>
    <format dxfId="126">
      <pivotArea field="1" type="button" dataOnly="0" labelOnly="1" outline="0" axis="axisRow" fieldPosition="0"/>
    </format>
    <format dxfId="125">
      <pivotArea dataOnly="0" labelOnly="1" fieldPosition="0">
        <references count="1">
          <reference field="1" count="7">
            <x v="0"/>
            <x v="1"/>
            <x v="2"/>
            <x v="3"/>
            <x v="4"/>
            <x v="5"/>
            <x v="6"/>
          </reference>
        </references>
      </pivotArea>
    </format>
    <format dxfId="124">
      <pivotArea dataOnly="0" labelOnly="1" grandRow="1" outline="0" fieldPosition="0"/>
    </format>
    <format dxfId="123">
      <pivotArea dataOnly="0" labelOnly="1" fieldPosition="0">
        <references count="1">
          <reference field="2" count="0"/>
        </references>
      </pivotArea>
    </format>
    <format dxfId="122">
      <pivotArea dataOnly="0" labelOnly="1" grandCol="1" outline="0" fieldPosition="0"/>
    </format>
    <format dxfId="121">
      <pivotArea type="all" dataOnly="0" outline="0" fieldPosition="0"/>
    </format>
    <format dxfId="120">
      <pivotArea outline="0" collapsedLevelsAreSubtotals="1" fieldPosition="0"/>
    </format>
    <format dxfId="119">
      <pivotArea type="origin" dataOnly="0" labelOnly="1" outline="0" fieldPosition="0"/>
    </format>
    <format dxfId="118">
      <pivotArea field="2" type="button" dataOnly="0" labelOnly="1" outline="0" axis="axisCol" fieldPosition="0"/>
    </format>
    <format dxfId="117">
      <pivotArea type="topRight" dataOnly="0" labelOnly="1" outline="0" fieldPosition="0"/>
    </format>
    <format dxfId="116">
      <pivotArea field="1" type="button" dataOnly="0" labelOnly="1" outline="0" axis="axisRow" fieldPosition="0"/>
    </format>
    <format dxfId="115">
      <pivotArea dataOnly="0" labelOnly="1" fieldPosition="0">
        <references count="1">
          <reference field="1" count="7">
            <x v="0"/>
            <x v="1"/>
            <x v="2"/>
            <x v="3"/>
            <x v="4"/>
            <x v="5"/>
            <x v="6"/>
          </reference>
        </references>
      </pivotArea>
    </format>
    <format dxfId="114">
      <pivotArea dataOnly="0" labelOnly="1" grandRow="1" outline="0" fieldPosition="0"/>
    </format>
    <format dxfId="113">
      <pivotArea dataOnly="0" labelOnly="1" fieldPosition="0">
        <references count="1">
          <reference field="2" count="0"/>
        </references>
      </pivotArea>
    </format>
    <format dxfId="112">
      <pivotArea dataOnly="0" labelOnly="1" grandCol="1" outline="0" fieldPosition="0"/>
    </format>
    <format dxfId="111">
      <pivotArea type="all" dataOnly="0" outline="0" fieldPosition="0"/>
    </format>
    <format dxfId="110">
      <pivotArea outline="0" collapsedLevelsAreSubtotals="1" fieldPosition="0"/>
    </format>
    <format dxfId="109">
      <pivotArea type="origin" dataOnly="0" labelOnly="1" outline="0" fieldPosition="0"/>
    </format>
    <format dxfId="108">
      <pivotArea field="2" type="button" dataOnly="0" labelOnly="1" outline="0" axis="axisCol" fieldPosition="0"/>
    </format>
    <format dxfId="107">
      <pivotArea type="topRight" dataOnly="0" labelOnly="1" outline="0" fieldPosition="0"/>
    </format>
    <format dxfId="106">
      <pivotArea field="1" type="button" dataOnly="0" labelOnly="1" outline="0" axis="axisRow" fieldPosition="0"/>
    </format>
    <format dxfId="105">
      <pivotArea dataOnly="0" labelOnly="1" fieldPosition="0">
        <references count="1">
          <reference field="1" count="7">
            <x v="0"/>
            <x v="1"/>
            <x v="2"/>
            <x v="3"/>
            <x v="4"/>
            <x v="5"/>
            <x v="6"/>
          </reference>
        </references>
      </pivotArea>
    </format>
    <format dxfId="104">
      <pivotArea dataOnly="0" labelOnly="1" grandRow="1" outline="0" fieldPosition="0"/>
    </format>
    <format dxfId="103">
      <pivotArea dataOnly="0" labelOnly="1" fieldPosition="0">
        <references count="1">
          <reference field="2" count="0"/>
        </references>
      </pivotArea>
    </format>
    <format dxfId="10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9.bin"/><Relationship Id="rId5" Type="http://schemas.openxmlformats.org/officeDocument/2006/relationships/hyperlink" Target="https://code.statisticsauthority.gov.uk/" TargetMode="External"/><Relationship Id="rId4" Type="http://schemas.openxmlformats.org/officeDocument/2006/relationships/hyperlink" Target="https://www.gov.uk/government/statistical-data-sets/fire-statistics-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AF089-0CF8-470C-8673-5B90437A383B}">
  <sheetPr codeName="Sheet1"/>
  <dimension ref="A1:K17"/>
  <sheetViews>
    <sheetView tabSelected="1" workbookViewId="0"/>
  </sheetViews>
  <sheetFormatPr defaultRowHeight="12.5" x14ac:dyDescent="0.25"/>
  <cols>
    <col min="1" max="1" width="74" style="1" bestFit="1" customWidth="1"/>
    <col min="2" max="255" width="9.453125" style="1" customWidth="1"/>
    <col min="256" max="256" width="2.81640625" style="1" customWidth="1"/>
    <col min="257" max="257" width="74" style="1" bestFit="1" customWidth="1"/>
    <col min="258" max="511" width="9.453125" style="1" customWidth="1"/>
    <col min="512" max="512" width="2.81640625" style="1" customWidth="1"/>
    <col min="513" max="513" width="74" style="1" bestFit="1" customWidth="1"/>
    <col min="514" max="767" width="9.453125" style="1" customWidth="1"/>
    <col min="768" max="768" width="2.81640625" style="1" customWidth="1"/>
    <col min="769" max="769" width="74" style="1" bestFit="1" customWidth="1"/>
    <col min="770" max="1023" width="9.453125" style="1" customWidth="1"/>
    <col min="1024" max="1024" width="2.81640625" style="1" customWidth="1"/>
    <col min="1025" max="1025" width="74" style="1" bestFit="1" customWidth="1"/>
    <col min="1026" max="1279" width="9.453125" style="1" customWidth="1"/>
    <col min="1280" max="1280" width="2.81640625" style="1" customWidth="1"/>
    <col min="1281" max="1281" width="74" style="1" bestFit="1" customWidth="1"/>
    <col min="1282" max="1535" width="9.453125" style="1" customWidth="1"/>
    <col min="1536" max="1536" width="2.81640625" style="1" customWidth="1"/>
    <col min="1537" max="1537" width="74" style="1" bestFit="1" customWidth="1"/>
    <col min="1538" max="1791" width="9.453125" style="1" customWidth="1"/>
    <col min="1792" max="1792" width="2.81640625" style="1" customWidth="1"/>
    <col min="1793" max="1793" width="74" style="1" bestFit="1" customWidth="1"/>
    <col min="1794" max="2047" width="9.453125" style="1" customWidth="1"/>
    <col min="2048" max="2048" width="2.81640625" style="1" customWidth="1"/>
    <col min="2049" max="2049" width="74" style="1" bestFit="1" customWidth="1"/>
    <col min="2050" max="2303" width="9.453125" style="1" customWidth="1"/>
    <col min="2304" max="2304" width="2.81640625" style="1" customWidth="1"/>
    <col min="2305" max="2305" width="74" style="1" bestFit="1" customWidth="1"/>
    <col min="2306" max="2559" width="9.453125" style="1" customWidth="1"/>
    <col min="2560" max="2560" width="2.81640625" style="1" customWidth="1"/>
    <col min="2561" max="2561" width="74" style="1" bestFit="1" customWidth="1"/>
    <col min="2562" max="2815" width="9.453125" style="1" customWidth="1"/>
    <col min="2816" max="2816" width="2.81640625" style="1" customWidth="1"/>
    <col min="2817" max="2817" width="74" style="1" bestFit="1" customWidth="1"/>
    <col min="2818" max="3071" width="9.453125" style="1" customWidth="1"/>
    <col min="3072" max="3072" width="2.81640625" style="1" customWidth="1"/>
    <col min="3073" max="3073" width="74" style="1" bestFit="1" customWidth="1"/>
    <col min="3074" max="3327" width="9.453125" style="1" customWidth="1"/>
    <col min="3328" max="3328" width="2.81640625" style="1" customWidth="1"/>
    <col min="3329" max="3329" width="74" style="1" bestFit="1" customWidth="1"/>
    <col min="3330" max="3583" width="9.453125" style="1" customWidth="1"/>
    <col min="3584" max="3584" width="2.81640625" style="1" customWidth="1"/>
    <col min="3585" max="3585" width="74" style="1" bestFit="1" customWidth="1"/>
    <col min="3586" max="3839" width="9.453125" style="1" customWidth="1"/>
    <col min="3840" max="3840" width="2.81640625" style="1" customWidth="1"/>
    <col min="3841" max="3841" width="74" style="1" bestFit="1" customWidth="1"/>
    <col min="3842" max="4095" width="9.453125" style="1" customWidth="1"/>
    <col min="4096" max="4096" width="2.81640625" style="1" customWidth="1"/>
    <col min="4097" max="4097" width="74" style="1" bestFit="1" customWidth="1"/>
    <col min="4098" max="4351" width="9.453125" style="1" customWidth="1"/>
    <col min="4352" max="4352" width="2.81640625" style="1" customWidth="1"/>
    <col min="4353" max="4353" width="74" style="1" bestFit="1" customWidth="1"/>
    <col min="4354" max="4607" width="9.453125" style="1" customWidth="1"/>
    <col min="4608" max="4608" width="2.81640625" style="1" customWidth="1"/>
    <col min="4609" max="4609" width="74" style="1" bestFit="1" customWidth="1"/>
    <col min="4610" max="4863" width="9.453125" style="1" customWidth="1"/>
    <col min="4864" max="4864" width="2.81640625" style="1" customWidth="1"/>
    <col min="4865" max="4865" width="74" style="1" bestFit="1" customWidth="1"/>
    <col min="4866" max="5119" width="9.453125" style="1" customWidth="1"/>
    <col min="5120" max="5120" width="2.81640625" style="1" customWidth="1"/>
    <col min="5121" max="5121" width="74" style="1" bestFit="1" customWidth="1"/>
    <col min="5122" max="5375" width="9.453125" style="1" customWidth="1"/>
    <col min="5376" max="5376" width="2.81640625" style="1" customWidth="1"/>
    <col min="5377" max="5377" width="74" style="1" bestFit="1" customWidth="1"/>
    <col min="5378" max="5631" width="9.453125" style="1" customWidth="1"/>
    <col min="5632" max="5632" width="2.81640625" style="1" customWidth="1"/>
    <col min="5633" max="5633" width="74" style="1" bestFit="1" customWidth="1"/>
    <col min="5634" max="5887" width="9.453125" style="1" customWidth="1"/>
    <col min="5888" max="5888" width="2.81640625" style="1" customWidth="1"/>
    <col min="5889" max="5889" width="74" style="1" bestFit="1" customWidth="1"/>
    <col min="5890" max="6143" width="9.453125" style="1" customWidth="1"/>
    <col min="6144" max="6144" width="2.81640625" style="1" customWidth="1"/>
    <col min="6145" max="6145" width="74" style="1" bestFit="1" customWidth="1"/>
    <col min="6146" max="6399" width="9.453125" style="1" customWidth="1"/>
    <col min="6400" max="6400" width="2.81640625" style="1" customWidth="1"/>
    <col min="6401" max="6401" width="74" style="1" bestFit="1" customWidth="1"/>
    <col min="6402" max="6655" width="9.453125" style="1" customWidth="1"/>
    <col min="6656" max="6656" width="2.81640625" style="1" customWidth="1"/>
    <col min="6657" max="6657" width="74" style="1" bestFit="1" customWidth="1"/>
    <col min="6658" max="6911" width="9.453125" style="1" customWidth="1"/>
    <col min="6912" max="6912" width="2.81640625" style="1" customWidth="1"/>
    <col min="6913" max="6913" width="74" style="1" bestFit="1" customWidth="1"/>
    <col min="6914" max="7167" width="9.453125" style="1" customWidth="1"/>
    <col min="7168" max="7168" width="2.81640625" style="1" customWidth="1"/>
    <col min="7169" max="7169" width="74" style="1" bestFit="1" customWidth="1"/>
    <col min="7170" max="7423" width="9.453125" style="1" customWidth="1"/>
    <col min="7424" max="7424" width="2.81640625" style="1" customWidth="1"/>
    <col min="7425" max="7425" width="74" style="1" bestFit="1" customWidth="1"/>
    <col min="7426" max="7679" width="9.453125" style="1" customWidth="1"/>
    <col min="7680" max="7680" width="2.81640625" style="1" customWidth="1"/>
    <col min="7681" max="7681" width="74" style="1" bestFit="1" customWidth="1"/>
    <col min="7682" max="7935" width="9.453125" style="1" customWidth="1"/>
    <col min="7936" max="7936" width="2.81640625" style="1" customWidth="1"/>
    <col min="7937" max="7937" width="74" style="1" bestFit="1" customWidth="1"/>
    <col min="7938" max="8191" width="9.453125" style="1" customWidth="1"/>
    <col min="8192" max="8192" width="2.81640625" style="1" customWidth="1"/>
    <col min="8193" max="8193" width="74" style="1" bestFit="1" customWidth="1"/>
    <col min="8194" max="8447" width="9.453125" style="1" customWidth="1"/>
    <col min="8448" max="8448" width="2.81640625" style="1" customWidth="1"/>
    <col min="8449" max="8449" width="74" style="1" bestFit="1" customWidth="1"/>
    <col min="8450" max="8703" width="9.453125" style="1" customWidth="1"/>
    <col min="8704" max="8704" width="2.81640625" style="1" customWidth="1"/>
    <col min="8705" max="8705" width="74" style="1" bestFit="1" customWidth="1"/>
    <col min="8706" max="8959" width="9.453125" style="1" customWidth="1"/>
    <col min="8960" max="8960" width="2.81640625" style="1" customWidth="1"/>
    <col min="8961" max="8961" width="74" style="1" bestFit="1" customWidth="1"/>
    <col min="8962" max="9215" width="9.453125" style="1" customWidth="1"/>
    <col min="9216" max="9216" width="2.81640625" style="1" customWidth="1"/>
    <col min="9217" max="9217" width="74" style="1" bestFit="1" customWidth="1"/>
    <col min="9218" max="9471" width="9.453125" style="1" customWidth="1"/>
    <col min="9472" max="9472" width="2.81640625" style="1" customWidth="1"/>
    <col min="9473" max="9473" width="74" style="1" bestFit="1" customWidth="1"/>
    <col min="9474" max="9727" width="9.453125" style="1" customWidth="1"/>
    <col min="9728" max="9728" width="2.81640625" style="1" customWidth="1"/>
    <col min="9729" max="9729" width="74" style="1" bestFit="1" customWidth="1"/>
    <col min="9730" max="9983" width="9.453125" style="1" customWidth="1"/>
    <col min="9984" max="9984" width="2.81640625" style="1" customWidth="1"/>
    <col min="9985" max="9985" width="74" style="1" bestFit="1" customWidth="1"/>
    <col min="9986" max="10239" width="9.453125" style="1" customWidth="1"/>
    <col min="10240" max="10240" width="2.81640625" style="1" customWidth="1"/>
    <col min="10241" max="10241" width="74" style="1" bestFit="1" customWidth="1"/>
    <col min="10242" max="10495" width="9.453125" style="1" customWidth="1"/>
    <col min="10496" max="10496" width="2.81640625" style="1" customWidth="1"/>
    <col min="10497" max="10497" width="74" style="1" bestFit="1" customWidth="1"/>
    <col min="10498" max="10751" width="9.453125" style="1" customWidth="1"/>
    <col min="10752" max="10752" width="2.81640625" style="1" customWidth="1"/>
    <col min="10753" max="10753" width="74" style="1" bestFit="1" customWidth="1"/>
    <col min="10754" max="11007" width="9.453125" style="1" customWidth="1"/>
    <col min="11008" max="11008" width="2.81640625" style="1" customWidth="1"/>
    <col min="11009" max="11009" width="74" style="1" bestFit="1" customWidth="1"/>
    <col min="11010" max="11263" width="9.453125" style="1" customWidth="1"/>
    <col min="11264" max="11264" width="2.81640625" style="1" customWidth="1"/>
    <col min="11265" max="11265" width="74" style="1" bestFit="1" customWidth="1"/>
    <col min="11266" max="11519" width="9.453125" style="1" customWidth="1"/>
    <col min="11520" max="11520" width="2.81640625" style="1" customWidth="1"/>
    <col min="11521" max="11521" width="74" style="1" bestFit="1" customWidth="1"/>
    <col min="11522" max="11775" width="9.453125" style="1" customWidth="1"/>
    <col min="11776" max="11776" width="2.81640625" style="1" customWidth="1"/>
    <col min="11777" max="11777" width="74" style="1" bestFit="1" customWidth="1"/>
    <col min="11778" max="12031" width="9.453125" style="1" customWidth="1"/>
    <col min="12032" max="12032" width="2.81640625" style="1" customWidth="1"/>
    <col min="12033" max="12033" width="74" style="1" bestFit="1" customWidth="1"/>
    <col min="12034" max="12287" width="9.453125" style="1" customWidth="1"/>
    <col min="12288" max="12288" width="2.81640625" style="1" customWidth="1"/>
    <col min="12289" max="12289" width="74" style="1" bestFit="1" customWidth="1"/>
    <col min="12290" max="12543" width="9.453125" style="1" customWidth="1"/>
    <col min="12544" max="12544" width="2.81640625" style="1" customWidth="1"/>
    <col min="12545" max="12545" width="74" style="1" bestFit="1" customWidth="1"/>
    <col min="12546" max="12799" width="9.453125" style="1" customWidth="1"/>
    <col min="12800" max="12800" width="2.81640625" style="1" customWidth="1"/>
    <col min="12801" max="12801" width="74" style="1" bestFit="1" customWidth="1"/>
    <col min="12802" max="13055" width="9.453125" style="1" customWidth="1"/>
    <col min="13056" max="13056" width="2.81640625" style="1" customWidth="1"/>
    <col min="13057" max="13057" width="74" style="1" bestFit="1" customWidth="1"/>
    <col min="13058" max="13311" width="9.453125" style="1" customWidth="1"/>
    <col min="13312" max="13312" width="2.81640625" style="1" customWidth="1"/>
    <col min="13313" max="13313" width="74" style="1" bestFit="1" customWidth="1"/>
    <col min="13314" max="13567" width="9.453125" style="1" customWidth="1"/>
    <col min="13568" max="13568" width="2.81640625" style="1" customWidth="1"/>
    <col min="13569" max="13569" width="74" style="1" bestFit="1" customWidth="1"/>
    <col min="13570" max="13823" width="9.453125" style="1" customWidth="1"/>
    <col min="13824" max="13824" width="2.81640625" style="1" customWidth="1"/>
    <col min="13825" max="13825" width="74" style="1" bestFit="1" customWidth="1"/>
    <col min="13826" max="14079" width="9.453125" style="1" customWidth="1"/>
    <col min="14080" max="14080" width="2.81640625" style="1" customWidth="1"/>
    <col min="14081" max="14081" width="74" style="1" bestFit="1" customWidth="1"/>
    <col min="14082" max="14335" width="9.453125" style="1" customWidth="1"/>
    <col min="14336" max="14336" width="2.81640625" style="1" customWidth="1"/>
    <col min="14337" max="14337" width="74" style="1" bestFit="1" customWidth="1"/>
    <col min="14338" max="14591" width="9.453125" style="1" customWidth="1"/>
    <col min="14592" max="14592" width="2.81640625" style="1" customWidth="1"/>
    <col min="14593" max="14593" width="74" style="1" bestFit="1" customWidth="1"/>
    <col min="14594" max="14847" width="9.453125" style="1" customWidth="1"/>
    <col min="14848" max="14848" width="2.81640625" style="1" customWidth="1"/>
    <col min="14849" max="14849" width="74" style="1" bestFit="1" customWidth="1"/>
    <col min="14850" max="15103" width="9.453125" style="1" customWidth="1"/>
    <col min="15104" max="15104" width="2.81640625" style="1" customWidth="1"/>
    <col min="15105" max="15105" width="74" style="1" bestFit="1" customWidth="1"/>
    <col min="15106" max="15359" width="9.453125" style="1" customWidth="1"/>
    <col min="15360" max="15360" width="2.81640625" style="1" customWidth="1"/>
    <col min="15361" max="15361" width="74" style="1" bestFit="1" customWidth="1"/>
    <col min="15362" max="15615" width="9.453125" style="1" customWidth="1"/>
    <col min="15616" max="15616" width="2.81640625" style="1" customWidth="1"/>
    <col min="15617" max="15617" width="74" style="1" bestFit="1" customWidth="1"/>
    <col min="15618" max="15871" width="9.453125" style="1" customWidth="1"/>
    <col min="15872" max="15872" width="2.81640625" style="1" customWidth="1"/>
    <col min="15873" max="15873" width="74" style="1" bestFit="1" customWidth="1"/>
    <col min="15874" max="16127" width="9.453125" style="1" customWidth="1"/>
    <col min="16128" max="16128" width="2.81640625" style="1" customWidth="1"/>
    <col min="16129" max="16129" width="74" style="1" bestFit="1" customWidth="1"/>
    <col min="16130" max="16384" width="9.453125" style="1" customWidth="1"/>
  </cols>
  <sheetData>
    <row r="1" spans="1:11" ht="84" customHeight="1" x14ac:dyDescent="0.25"/>
    <row r="2" spans="1:11" ht="27.5" x14ac:dyDescent="0.55000000000000004">
      <c r="A2" s="2" t="s">
        <v>31</v>
      </c>
    </row>
    <row r="3" spans="1:11" ht="22.5" x14ac:dyDescent="0.25">
      <c r="A3" s="3" t="str">
        <f>_xlfn.CONCAT("England, year ending ",config!B5," ",config!B6,": data tables")</f>
        <v>England, year ending March 2025: data tables</v>
      </c>
    </row>
    <row r="4" spans="1:11" ht="45" customHeight="1" x14ac:dyDescent="0.35">
      <c r="A4" s="4" t="s">
        <v>35</v>
      </c>
      <c r="C4" s="5"/>
      <c r="K4" s="6"/>
    </row>
    <row r="5" spans="1:11" ht="32.25" customHeight="1" x14ac:dyDescent="0.35">
      <c r="A5" s="10" t="str">
        <f>_xlfn.CONCAT("Responsible Statistician: ",config!B4)</f>
        <v>Responsible Statistician: Paul Gaught-Allen</v>
      </c>
      <c r="B5" s="7"/>
    </row>
    <row r="6" spans="1:11" ht="15.5" x14ac:dyDescent="0.35">
      <c r="A6" s="11" t="s">
        <v>128</v>
      </c>
      <c r="B6" s="7"/>
    </row>
    <row r="7" spans="1:11" ht="15.5" x14ac:dyDescent="0.35">
      <c r="A7" s="12" t="s">
        <v>111</v>
      </c>
      <c r="B7" s="9"/>
    </row>
    <row r="8" spans="1:11" ht="28.5" customHeight="1" x14ac:dyDescent="0.35">
      <c r="A8" s="12" t="str">
        <f>_xlfn.CONCAT("Published: ",config!B1)</f>
        <v>Published: 10 July 2025</v>
      </c>
      <c r="B8" s="8"/>
    </row>
    <row r="9" spans="1:11" ht="15.5" x14ac:dyDescent="0.35">
      <c r="A9" s="12" t="str">
        <f>_xlfn.CONCAT("Next update: ",config!B2)</f>
        <v>Next update: N/A</v>
      </c>
      <c r="B9" s="8"/>
    </row>
    <row r="10" spans="1:11" ht="30" customHeight="1" x14ac:dyDescent="0.35">
      <c r="A10" s="10" t="str">
        <f>_xlfn.CONCAT("Crown copyright © ",config!B8)</f>
        <v>Crown copyright © 2025</v>
      </c>
    </row>
    <row r="11" spans="1:11" ht="15.5" x14ac:dyDescent="0.35">
      <c r="A11" s="13" t="s">
        <v>32</v>
      </c>
    </row>
    <row r="12" spans="1:11" ht="15.5" x14ac:dyDescent="0.35">
      <c r="A12" s="14" t="s">
        <v>33</v>
      </c>
    </row>
    <row r="13" spans="1:11" ht="15.5" x14ac:dyDescent="0.35">
      <c r="A13" s="14" t="s">
        <v>34</v>
      </c>
    </row>
    <row r="14" spans="1:11" ht="15.5" x14ac:dyDescent="0.35">
      <c r="A14" s="15" t="s">
        <v>121</v>
      </c>
    </row>
    <row r="15" spans="1:11" x14ac:dyDescent="0.25">
      <c r="A15" s="16"/>
    </row>
    <row r="16" spans="1:11" x14ac:dyDescent="0.25">
      <c r="A16" s="16"/>
    </row>
    <row r="17" spans="1:1" x14ac:dyDescent="0.25">
      <c r="A17" s="16"/>
    </row>
  </sheetData>
  <hyperlinks>
    <hyperlink ref="A14" r:id="rId1" xr:uid="{CEC6A542-620A-49B5-AEAB-D0CFEE0510B6}"/>
    <hyperlink ref="A11" location="Contents!A1" display="Contents" xr:uid="{E65E63EA-AC3C-473D-9287-A326A235FA97}"/>
    <hyperlink ref="A9" r:id="rId2" display="Next update: 24 October 2024" xr:uid="{39BFC796-EB18-4779-AB4A-3A5C869821F2}"/>
    <hyperlink ref="A8" r:id="rId3" display="Published: 12 August 2021" xr:uid="{A5C46FD0-F685-4C6A-AFD5-37FA54EEB9FA}"/>
    <hyperlink ref="A7" r:id="rId4" xr:uid="{61E6A2F0-8909-4FBB-80BC-9F6C70650508}"/>
    <hyperlink ref="A6" r:id="rId5" xr:uid="{A729B1E2-5E3A-459A-8C48-DF3A516C9F49}"/>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75D9F-59D2-4DE9-9A51-532799C30CB3}">
  <sheetPr codeName="Sheet10">
    <tabColor rgb="FFFFC000"/>
  </sheetPr>
  <dimension ref="A1:N71"/>
  <sheetViews>
    <sheetView zoomScaleNormal="100" workbookViewId="0">
      <selection activeCell="B44" sqref="B44"/>
    </sheetView>
  </sheetViews>
  <sheetFormatPr defaultColWidth="9.1796875" defaultRowHeight="15.5" x14ac:dyDescent="0.35"/>
  <cols>
    <col min="1" max="1" width="46.54296875" style="18" bestFit="1" customWidth="1"/>
    <col min="2" max="2" width="16.26953125" style="18" bestFit="1" customWidth="1"/>
    <col min="3" max="3" width="10.453125" style="18" bestFit="1" customWidth="1"/>
    <col min="4" max="5" width="11.26953125" style="18" bestFit="1" customWidth="1"/>
    <col min="6" max="6" width="32.81640625" style="18" customWidth="1"/>
    <col min="7" max="12" width="9.1796875" style="18"/>
    <col min="13" max="13" width="9.1796875" style="18" customWidth="1"/>
    <col min="14" max="15" width="9.1796875" style="18"/>
    <col min="16" max="16" width="35.81640625" style="18" bestFit="1" customWidth="1"/>
    <col min="17" max="17" width="16.26953125" style="18" bestFit="1" customWidth="1"/>
    <col min="18" max="18" width="10.453125" style="18" bestFit="1" customWidth="1"/>
    <col min="19" max="19" width="11.26953125" style="18" bestFit="1" customWidth="1"/>
    <col min="20" max="30" width="9.1796875" style="18"/>
    <col min="31" max="31" width="37.1796875" style="18" bestFit="1" customWidth="1"/>
    <col min="32" max="32" width="16.26953125" style="18" bestFit="1" customWidth="1"/>
    <col min="33" max="33" width="10.453125" style="18" bestFit="1" customWidth="1"/>
    <col min="34" max="34" width="11.26953125" style="18" bestFit="1" customWidth="1"/>
    <col min="35" max="16384" width="9.1796875" style="18"/>
  </cols>
  <sheetData>
    <row r="1" spans="1:14" x14ac:dyDescent="0.35">
      <c r="A1" s="70" t="s">
        <v>97</v>
      </c>
      <c r="B1" s="71" t="str">
        <f>IF(SUM(B3,B24,B39)=0,"PASS",SUM(B3,B24,B39))</f>
        <v>PASS</v>
      </c>
    </row>
    <row r="3" spans="1:14" ht="41.25" customHeight="1" x14ac:dyDescent="0.35">
      <c r="A3" s="72" t="s">
        <v>98</v>
      </c>
      <c r="B3" s="18">
        <f>COUNTIF(L8:N22,"Error")</f>
        <v>0</v>
      </c>
    </row>
    <row r="4" spans="1:14" ht="15.75" customHeight="1" x14ac:dyDescent="0.35">
      <c r="A4" s="73" t="s">
        <v>0</v>
      </c>
      <c r="B4" s="18" t="s">
        <v>120</v>
      </c>
    </row>
    <row r="5" spans="1:14" ht="14.25" customHeight="1" x14ac:dyDescent="0.35"/>
    <row r="6" spans="1:14" x14ac:dyDescent="0.35">
      <c r="A6" s="73" t="s">
        <v>107</v>
      </c>
      <c r="B6" s="73" t="s">
        <v>99</v>
      </c>
      <c r="G6" s="18">
        <v>4</v>
      </c>
      <c r="H6" s="18">
        <v>2</v>
      </c>
      <c r="I6" s="18">
        <v>3</v>
      </c>
      <c r="L6" s="18">
        <v>2</v>
      </c>
      <c r="M6" s="18">
        <v>3</v>
      </c>
      <c r="N6" s="18">
        <v>4</v>
      </c>
    </row>
    <row r="7" spans="1:14" x14ac:dyDescent="0.35">
      <c r="A7" s="73" t="s">
        <v>100</v>
      </c>
      <c r="B7" s="18" t="s">
        <v>8</v>
      </c>
      <c r="C7" s="18" t="s">
        <v>9</v>
      </c>
      <c r="D7" s="18" t="s">
        <v>101</v>
      </c>
      <c r="F7" s="18" t="str" cm="1">
        <f t="array" ref="F7:I20">A7:D20</f>
        <v>Row Labels</v>
      </c>
      <c r="G7" s="18" t="str">
        <v>Accidental</v>
      </c>
      <c r="H7" s="18" t="str">
        <v>Deliberate</v>
      </c>
      <c r="I7" s="18" t="str">
        <v>Grand Total</v>
      </c>
      <c r="K7" s="17" t="s">
        <v>102</v>
      </c>
      <c r="L7" s="18" t="s">
        <v>55</v>
      </c>
      <c r="M7" s="18" t="s">
        <v>103</v>
      </c>
      <c r="N7" s="18" t="s">
        <v>104</v>
      </c>
    </row>
    <row r="8" spans="1:14" x14ac:dyDescent="0.35">
      <c r="A8" s="74" t="s">
        <v>7</v>
      </c>
      <c r="B8" s="18">
        <v>11</v>
      </c>
      <c r="D8" s="18">
        <v>11</v>
      </c>
      <c r="F8" s="18" t="str">
        <v>Primary Fires - Aircraft</v>
      </c>
      <c r="G8" s="18">
        <v>11</v>
      </c>
      <c r="H8" s="18">
        <v>0</v>
      </c>
      <c r="I8" s="18">
        <v>11</v>
      </c>
      <c r="K8" s="18" t="s">
        <v>55</v>
      </c>
      <c r="L8" s="18" t="b">
        <f>IF(VLOOKUP("Grand Total",$F$8:$I$20,G$6,FALSE)=VLOOKUP($K8,FIRE0303!$A$8:$L$22,'QA checks'!L$6,FALSE),TRUE,"Error")</f>
        <v>1</v>
      </c>
      <c r="M8" s="18" t="b">
        <f>IF(VLOOKUP("Grand Total",$F$8:$I$20,H$6,FALSE)=VLOOKUP($K8,FIRE0303!$A$8:$L$22,'QA checks'!M$6,FALSE),TRUE,"Error")</f>
        <v>1</v>
      </c>
      <c r="N8" s="18" t="b">
        <f>IF(VLOOKUP("Grand Total",$F$8:$I$20,I$6,FALSE)=VLOOKUP($K8,FIRE0303!$A$8:$L$22,'QA checks'!N$6,FALSE),TRUE,"Error")</f>
        <v>1</v>
      </c>
    </row>
    <row r="9" spans="1:14" x14ac:dyDescent="0.35">
      <c r="A9" s="74" t="s">
        <v>10</v>
      </c>
      <c r="B9" s="18">
        <v>117</v>
      </c>
      <c r="C9" s="18">
        <v>21</v>
      </c>
      <c r="D9" s="18">
        <v>138</v>
      </c>
      <c r="F9" s="18" t="str">
        <v>Primary Fires - Boats</v>
      </c>
      <c r="G9" s="18">
        <v>117</v>
      </c>
      <c r="H9" s="18">
        <v>21</v>
      </c>
      <c r="I9" s="18">
        <v>138</v>
      </c>
      <c r="K9" s="18" t="s">
        <v>56</v>
      </c>
      <c r="L9" s="18" t="b">
        <f>IF(SUM(I8:I14)=VLOOKUP($K9,FIRE0303!$A$8:$L$22,'QA checks'!L$6,FALSE),TRUE,"Error")</f>
        <v>1</v>
      </c>
      <c r="M9" s="18" t="b">
        <f>IF(SUM(G8:G14)=VLOOKUP($K9,FIRE0303!$A$8:$L$22,'QA checks'!M$6,FALSE),TRUE,"Error")</f>
        <v>1</v>
      </c>
      <c r="N9" s="18" t="b">
        <f>IF(SUM(H8:H14)=VLOOKUP($K9,FIRE0303!$A$8:$L$22,'QA checks'!N$6,FALSE),TRUE,"Error")</f>
        <v>1</v>
      </c>
    </row>
    <row r="10" spans="1:14" x14ac:dyDescent="0.35">
      <c r="A10" s="74" t="s">
        <v>11</v>
      </c>
      <c r="B10" s="18">
        <v>787</v>
      </c>
      <c r="C10" s="18">
        <v>860</v>
      </c>
      <c r="D10" s="18">
        <v>1647</v>
      </c>
      <c r="F10" s="18" t="str">
        <v>Primary Fires - Grassland, woodland and crops</v>
      </c>
      <c r="G10" s="18">
        <v>787</v>
      </c>
      <c r="H10" s="18">
        <v>860</v>
      </c>
      <c r="I10" s="18">
        <v>1647</v>
      </c>
      <c r="K10" s="18" t="s">
        <v>57</v>
      </c>
      <c r="L10" s="18" t="b">
        <f>IF(VLOOKUP($F13,$F$8:$I$20,G$6,FALSE)=VLOOKUP($K10,FIRE0303!$A$8:$L$22,'QA checks'!L$6,FALSE),TRUE,"Error")</f>
        <v>1</v>
      </c>
      <c r="M10" s="18" t="b">
        <f>IF(VLOOKUP($F13,$F$8:$I$20,H$6,FALSE)=VLOOKUP($K10,FIRE0303!$A$8:$L$22,'QA checks'!M$6,FALSE),TRUE,"Error")</f>
        <v>1</v>
      </c>
      <c r="N10" s="18" t="b">
        <f>IF(VLOOKUP($F13,$F$8:$I$20,I$6,FALSE)=VLOOKUP($K10,FIRE0303!$A$8:$L$22,'QA checks'!N$6,FALSE),TRUE,"Error")</f>
        <v>1</v>
      </c>
    </row>
    <row r="11" spans="1:14" x14ac:dyDescent="0.35">
      <c r="A11" s="74" t="s">
        <v>12</v>
      </c>
      <c r="B11" s="18">
        <v>234</v>
      </c>
      <c r="C11" s="18">
        <v>145</v>
      </c>
      <c r="D11" s="18">
        <v>379</v>
      </c>
      <c r="F11" s="18" t="str">
        <v>Primary Fires - Other Outdoor Primary Fires</v>
      </c>
      <c r="G11" s="18">
        <v>234</v>
      </c>
      <c r="H11" s="18">
        <v>145</v>
      </c>
      <c r="I11" s="18">
        <v>379</v>
      </c>
      <c r="K11" s="18" t="s">
        <v>58</v>
      </c>
      <c r="L11" s="18" t="b">
        <f>IF(VLOOKUP($F12,$F$8:$I$20,G$6,FALSE)=VLOOKUP($K11,FIRE0303!$A$8:$L$22,'QA checks'!L$6,FALSE),TRUE,"Error")</f>
        <v>1</v>
      </c>
      <c r="M11" s="18" t="b">
        <f>IF(VLOOKUP($F12,$F$8:$I$20,H$6,FALSE)=VLOOKUP($K11,FIRE0303!$A$8:$L$22,'QA checks'!M$6,FALSE),TRUE,"Error")</f>
        <v>1</v>
      </c>
      <c r="N11" s="18" t="b">
        <f>IF(VLOOKUP($F12,$F$8:$I$20,I$6,FALSE)=VLOOKUP($K11,FIRE0303!$A$8:$L$22,'QA checks'!N$6,FALSE),TRUE,"Error")</f>
        <v>1</v>
      </c>
    </row>
    <row r="12" spans="1:14" x14ac:dyDescent="0.35">
      <c r="A12" s="74" t="s">
        <v>13</v>
      </c>
      <c r="B12" s="18">
        <v>611</v>
      </c>
      <c r="C12" s="18">
        <v>143</v>
      </c>
      <c r="D12" s="18">
        <v>754</v>
      </c>
      <c r="F12" s="18" t="str">
        <v>Primary Fires - Outdoor equipment and machinery</v>
      </c>
      <c r="G12" s="18">
        <v>611</v>
      </c>
      <c r="H12" s="18">
        <v>143</v>
      </c>
      <c r="I12" s="18">
        <v>754</v>
      </c>
      <c r="K12" s="18" t="s">
        <v>59</v>
      </c>
      <c r="L12" s="18" t="b">
        <f>IF(VLOOKUP($F8,$F$8:$I$20,G$6,FALSE)=VLOOKUP($K12,FIRE0303!$A$8:$L$22,'QA checks'!L$6,FALSE),TRUE,"Error")</f>
        <v>1</v>
      </c>
      <c r="M12" s="18" t="b">
        <f>IF(VLOOKUP($F8,$F$8:$I$20,H$6,FALSE)=VLOOKUP($K12,FIRE0303!$A$8:$L$22,'QA checks'!M$6,FALSE),TRUE,"Error")</f>
        <v>1</v>
      </c>
      <c r="N12" s="18" t="b">
        <f>IF(VLOOKUP($F8,$F$8:$I$20,I$6,FALSE)=VLOOKUP($K12,FIRE0303!$A$8:$L$22,'QA checks'!N$6,FALSE),TRUE,"Error")</f>
        <v>1</v>
      </c>
    </row>
    <row r="13" spans="1:14" x14ac:dyDescent="0.35">
      <c r="A13" s="74" t="s">
        <v>87</v>
      </c>
      <c r="B13" s="18">
        <v>1024</v>
      </c>
      <c r="C13" s="18">
        <v>685</v>
      </c>
      <c r="D13" s="18">
        <v>1709</v>
      </c>
      <c r="F13" s="18" t="str">
        <v>Primary Fires - Outdoor Structures</v>
      </c>
      <c r="G13" s="18">
        <v>1024</v>
      </c>
      <c r="H13" s="18">
        <v>685</v>
      </c>
      <c r="I13" s="18">
        <v>1709</v>
      </c>
      <c r="K13" s="18" t="s">
        <v>60</v>
      </c>
      <c r="L13" s="18" t="b">
        <f>IF(VLOOKUP($F9,$F$8:$I$20,G$6,FALSE)=VLOOKUP($K13,FIRE0303!$A$8:$L$22,'QA checks'!L$6,FALSE),TRUE,"Error")</f>
        <v>1</v>
      </c>
      <c r="M13" s="18" t="b">
        <f>IF(VLOOKUP($F9,$F$8:$I$20,H$6,FALSE)=VLOOKUP($K13,FIRE0303!$A$8:$L$22,'QA checks'!M$6,FALSE),TRUE,"Error")</f>
        <v>1</v>
      </c>
      <c r="N13" s="18" t="b">
        <f>IF(VLOOKUP($F9,$F$8:$I$20,I$6,FALSE)=VLOOKUP($K13,FIRE0303!$A$8:$L$22,'QA checks'!N$6,FALSE),TRUE,"Error")</f>
        <v>1</v>
      </c>
    </row>
    <row r="14" spans="1:14" x14ac:dyDescent="0.35">
      <c r="A14" s="74" t="s">
        <v>15</v>
      </c>
      <c r="B14" s="18">
        <v>46</v>
      </c>
      <c r="C14" s="18">
        <v>3</v>
      </c>
      <c r="D14" s="18">
        <v>49</v>
      </c>
      <c r="F14" s="18" t="str">
        <v>Primary Fires - Trains</v>
      </c>
      <c r="G14" s="18">
        <v>46</v>
      </c>
      <c r="H14" s="18">
        <v>3</v>
      </c>
      <c r="I14" s="18">
        <v>49</v>
      </c>
      <c r="K14" s="18" t="s">
        <v>61</v>
      </c>
      <c r="L14" s="18" t="b">
        <f>IF(VLOOKUP($F14,$F$8:$I$20,G$6,FALSE)=VLOOKUP($K14,FIRE0303!$A$8:$L$22,'QA checks'!L$6,FALSE),TRUE,"Error")</f>
        <v>1</v>
      </c>
      <c r="M14" s="18" t="b">
        <f>IF(VLOOKUP($F14,$F$8:$I$20,H$6,FALSE)=VLOOKUP($K14,FIRE0303!$A$8:$L$22,'QA checks'!M$6,FALSE),TRUE,"Error")</f>
        <v>1</v>
      </c>
      <c r="N14" s="18" t="b">
        <f>IF(VLOOKUP($F14,$F$8:$I$20,I$6,FALSE)=VLOOKUP($K14,FIRE0303!$A$8:$L$22,'QA checks'!N$6,FALSE),TRUE,"Error")</f>
        <v>1</v>
      </c>
    </row>
    <row r="15" spans="1:14" x14ac:dyDescent="0.35">
      <c r="A15" s="74" t="s">
        <v>16</v>
      </c>
      <c r="B15" s="18">
        <v>355</v>
      </c>
      <c r="C15" s="18">
        <v>1467</v>
      </c>
      <c r="D15" s="18">
        <v>1822</v>
      </c>
      <c r="F15" s="18" t="str">
        <v>Secondary Fires - Derelict buildings</v>
      </c>
      <c r="G15" s="18">
        <v>355</v>
      </c>
      <c r="H15" s="18">
        <v>1467</v>
      </c>
      <c r="I15" s="18">
        <v>1822</v>
      </c>
      <c r="K15" s="18" t="s">
        <v>62</v>
      </c>
      <c r="L15" s="18" t="b">
        <f>IF(VLOOKUP($F10,$F$8:$I$20,G$6,FALSE)=VLOOKUP($K15,FIRE0303!$A$8:$L$22,'QA checks'!L$6,FALSE),TRUE,"Error")</f>
        <v>1</v>
      </c>
      <c r="M15" s="18" t="b">
        <f>IF(VLOOKUP($F10,$F$8:$I$20,H$6,FALSE)=VLOOKUP($K15,FIRE0303!$A$8:$L$22,'QA checks'!M$6,FALSE),TRUE,"Error")</f>
        <v>1</v>
      </c>
      <c r="N15" s="18" t="b">
        <f>IF(VLOOKUP($F10,$F$8:$I$20,I$6,FALSE)=VLOOKUP($K15,FIRE0303!$A$8:$L$22,'QA checks'!N$6,FALSE),TRUE,"Error")</f>
        <v>1</v>
      </c>
    </row>
    <row r="16" spans="1:14" x14ac:dyDescent="0.35">
      <c r="A16" s="74" t="s">
        <v>20</v>
      </c>
      <c r="B16" s="18">
        <v>187</v>
      </c>
      <c r="C16" s="18">
        <v>350</v>
      </c>
      <c r="D16" s="18">
        <v>537</v>
      </c>
      <c r="F16" s="18" t="str">
        <v>Secondary Fires - Derelict vehicles</v>
      </c>
      <c r="G16" s="18">
        <v>187</v>
      </c>
      <c r="H16" s="18">
        <v>350</v>
      </c>
      <c r="I16" s="18">
        <v>537</v>
      </c>
      <c r="K16" s="18" t="s">
        <v>63</v>
      </c>
      <c r="L16" s="18" t="b">
        <f>IF(VLOOKUP($F11,$F$8:$I$20,G$6,FALSE)=VLOOKUP($K16,FIRE0303!$A$8:$L$22,'QA checks'!L$6,FALSE),TRUE,"Error")</f>
        <v>1</v>
      </c>
      <c r="M16" s="18" t="b">
        <f>IF(VLOOKUP($F11,$F$8:$I$20,H$6,FALSE)=VLOOKUP($K16,FIRE0303!$A$8:$L$22,'QA checks'!M$6,FALSE),TRUE,"Error")</f>
        <v>1</v>
      </c>
      <c r="N16" s="18" t="b">
        <f>IF(VLOOKUP($F11,$F$8:$I$20,I$6,FALSE)=VLOOKUP($K16,FIRE0303!$A$8:$L$22,'QA checks'!N$6,FALSE),TRUE,"Error")</f>
        <v>1</v>
      </c>
    </row>
    <row r="17" spans="1:14" x14ac:dyDescent="0.35">
      <c r="A17" s="74" t="s">
        <v>17</v>
      </c>
      <c r="B17" s="18">
        <v>8818</v>
      </c>
      <c r="C17" s="18">
        <v>11369</v>
      </c>
      <c r="D17" s="18">
        <v>20187</v>
      </c>
      <c r="F17" s="18" t="str">
        <v>Secondary Fires - Grassland, woodland and crops</v>
      </c>
      <c r="G17" s="18">
        <v>8818</v>
      </c>
      <c r="H17" s="18">
        <v>11369</v>
      </c>
      <c r="I17" s="18">
        <v>20187</v>
      </c>
      <c r="K17" s="18" t="s">
        <v>64</v>
      </c>
      <c r="L17" s="18" t="b">
        <f>IF(SUM(I15:I19)=VLOOKUP($K17,FIRE0303!$A$8:$L$22,'QA checks'!L$6,FALSE),TRUE,"Error")</f>
        <v>1</v>
      </c>
      <c r="M17" s="18" t="b">
        <f>IF(SUM(G15:G19)=VLOOKUP($K17,FIRE0303!$A$8:$L$22,'QA checks'!M$6,FALSE),TRUE,"Error")</f>
        <v>1</v>
      </c>
      <c r="N17" s="18" t="b">
        <f>IF(SUM(H15:H19)=VLOOKUP($K17,FIRE0303!$A$8:$L$22,'QA checks'!N$6,FALSE),TRUE,"Error")</f>
        <v>1</v>
      </c>
    </row>
    <row r="18" spans="1:14" x14ac:dyDescent="0.35">
      <c r="A18" s="74" t="s">
        <v>18</v>
      </c>
      <c r="B18" s="18">
        <v>5253</v>
      </c>
      <c r="C18" s="18">
        <v>6605</v>
      </c>
      <c r="D18" s="18">
        <v>11858</v>
      </c>
      <c r="F18" s="18" t="str">
        <v>Secondary Fires - Other Outdoor Secondary Fires</v>
      </c>
      <c r="G18" s="18">
        <v>5253</v>
      </c>
      <c r="H18" s="18">
        <v>6605</v>
      </c>
      <c r="I18" s="18">
        <v>11858</v>
      </c>
      <c r="K18" s="18" t="s">
        <v>65</v>
      </c>
      <c r="L18" s="18" t="b">
        <f>IF(VLOOKUP($F19,$F$8:$I$20,G$6,FALSE)=VLOOKUP($K18,FIRE0303!$A$8:$L$22,'QA checks'!L$6,FALSE),TRUE,"Error")</f>
        <v>1</v>
      </c>
      <c r="M18" s="18" t="b">
        <f>IF(VLOOKUP($F19,$F$8:$I$20,H$6,FALSE)=VLOOKUP($K18,FIRE0303!$A$8:$L$22,'QA checks'!M$6,FALSE),TRUE,"Error")</f>
        <v>1</v>
      </c>
      <c r="N18" s="18" t="b">
        <f>IF(VLOOKUP($F19,$F$8:$I$20,I$6,FALSE)=VLOOKUP($K18,FIRE0303!$A$8:$L$22,'QA checks'!N$6,FALSE),TRUE,"Error")</f>
        <v>1</v>
      </c>
    </row>
    <row r="19" spans="1:14" x14ac:dyDescent="0.35">
      <c r="A19" s="74" t="s">
        <v>19</v>
      </c>
      <c r="B19" s="18">
        <v>18078</v>
      </c>
      <c r="C19" s="18">
        <v>26344</v>
      </c>
      <c r="D19" s="18">
        <v>44422</v>
      </c>
      <c r="F19" s="18" t="str">
        <v>Secondary Fires - Refuse, refuse containers and refuse sites</v>
      </c>
      <c r="G19" s="18">
        <v>18078</v>
      </c>
      <c r="H19" s="18">
        <v>26344</v>
      </c>
      <c r="I19" s="18">
        <v>44422</v>
      </c>
      <c r="K19" s="18" t="s">
        <v>66</v>
      </c>
      <c r="L19" s="18" t="b">
        <f>IF(VLOOKUP($F15,$F$8:$I$20,G$6,FALSE)=VLOOKUP($K19,FIRE0303!$A$8:$L$22,'QA checks'!L$6,FALSE),TRUE,"Error")</f>
        <v>1</v>
      </c>
      <c r="M19" s="18" t="b">
        <f>IF(VLOOKUP($F15,$F$8:$I$20,H$6,FALSE)=VLOOKUP($K19,FIRE0303!$A$8:$L$22,'QA checks'!M$6,FALSE),TRUE,"Error")</f>
        <v>1</v>
      </c>
      <c r="N19" s="18" t="b">
        <f>IF(VLOOKUP($F15,$F$8:$I$20,I$6,FALSE)=VLOOKUP($K19,FIRE0303!$A$8:$L$22,'QA checks'!N$6,FALSE),TRUE,"Error")</f>
        <v>1</v>
      </c>
    </row>
    <row r="20" spans="1:14" x14ac:dyDescent="0.35">
      <c r="A20" s="74" t="s">
        <v>101</v>
      </c>
      <c r="B20" s="18">
        <v>35521</v>
      </c>
      <c r="C20" s="18">
        <v>47992</v>
      </c>
      <c r="D20" s="18">
        <v>83513</v>
      </c>
      <c r="F20" s="18" t="str">
        <v>Grand Total</v>
      </c>
      <c r="G20" s="18">
        <v>35521</v>
      </c>
      <c r="H20" s="18">
        <v>47992</v>
      </c>
      <c r="I20" s="18">
        <v>83513</v>
      </c>
      <c r="K20" s="18" t="s">
        <v>67</v>
      </c>
      <c r="L20" s="18" t="b">
        <f>IF(VLOOKUP($F16,$F$8:$I$20,G$6,FALSE)=VLOOKUP($K20,FIRE0303!$A$8:$L$22,'QA checks'!L$6,FALSE),TRUE,"Error")</f>
        <v>1</v>
      </c>
      <c r="M20" s="18" t="b">
        <f>IF(VLOOKUP($F16,$F$8:$I$20,H$6,FALSE)=VLOOKUP($K20,FIRE0303!$A$8:$L$22,'QA checks'!M$6,FALSE),TRUE,"Error")</f>
        <v>1</v>
      </c>
      <c r="N20" s="18" t="b">
        <f>IF(VLOOKUP($F16,$F$8:$I$20,I$6,FALSE)=VLOOKUP($K20,FIRE0303!$A$8:$L$22,'QA checks'!N$6,FALSE),TRUE,"Error")</f>
        <v>1</v>
      </c>
    </row>
    <row r="21" spans="1:14" x14ac:dyDescent="0.35">
      <c r="A21" s="74"/>
      <c r="K21" s="18" t="s">
        <v>62</v>
      </c>
      <c r="L21" s="18" t="b">
        <f>IF(VLOOKUP($F17,$F$8:$I$20,G$6,FALSE)=VLOOKUP($K21,FIRE0303!$A$17:$L$22,'QA checks'!L$6,FALSE),TRUE,"Error")</f>
        <v>1</v>
      </c>
      <c r="M21" s="18" t="b">
        <f>IF(VLOOKUP($F17,$F$8:$I$20,H$6,FALSE)=VLOOKUP($K21,FIRE0303!$A$17:$L$22,'QA checks'!M$6,FALSE),TRUE,"Error")</f>
        <v>1</v>
      </c>
      <c r="N21" s="18" t="b">
        <f>IF(VLOOKUP($F17,$F$8:$I$20,I$6,FALSE)=VLOOKUP($K21,FIRE0303!$A$17:$L$22,'QA checks'!N$6,FALSE),TRUE,"Error")</f>
        <v>1</v>
      </c>
    </row>
    <row r="22" spans="1:14" x14ac:dyDescent="0.35">
      <c r="A22" s="74"/>
      <c r="K22" s="18" t="s">
        <v>108</v>
      </c>
      <c r="L22" s="18" t="b">
        <f>IF(VLOOKUP($F18,$F$8:$I$20,G$6,FALSE)=VLOOKUP($K22,FIRE0303!$A$8:$L$22,'QA checks'!L$6,FALSE),TRUE,"Error")</f>
        <v>1</v>
      </c>
      <c r="M22" s="18" t="b">
        <f>IF(VLOOKUP($F18,$F$8:$I$20,H$6,FALSE)=VLOOKUP($K22,FIRE0303!$A$8:$L$22,'QA checks'!M$6,FALSE),TRUE,"Error")</f>
        <v>1</v>
      </c>
      <c r="N22" s="18" t="b">
        <f>IF(VLOOKUP($F18,$F$8:$I$20,I$6,FALSE)=VLOOKUP($K22,FIRE0303!$A$8:$L$22,'QA checks'!N$6,FALSE),TRUE,"Error")</f>
        <v>1</v>
      </c>
    </row>
    <row r="23" spans="1:14" x14ac:dyDescent="0.35">
      <c r="A23" s="74"/>
    </row>
    <row r="24" spans="1:14" x14ac:dyDescent="0.35">
      <c r="A24" s="72" t="s">
        <v>105</v>
      </c>
      <c r="B24" s="18">
        <f>COUNTIF(L29:N37,"Error")</f>
        <v>0</v>
      </c>
    </row>
    <row r="25" spans="1:14" x14ac:dyDescent="0.35">
      <c r="A25" s="73" t="s">
        <v>0</v>
      </c>
      <c r="B25" s="18" t="s">
        <v>120</v>
      </c>
    </row>
    <row r="27" spans="1:14" x14ac:dyDescent="0.35">
      <c r="A27" s="73" t="s">
        <v>109</v>
      </c>
      <c r="B27" s="73" t="s">
        <v>99</v>
      </c>
      <c r="G27" s="18">
        <v>4</v>
      </c>
      <c r="H27" s="18">
        <v>2</v>
      </c>
      <c r="I27" s="18">
        <v>3</v>
      </c>
      <c r="L27" s="18">
        <v>6</v>
      </c>
      <c r="M27" s="18">
        <v>7</v>
      </c>
      <c r="N27" s="18">
        <v>8</v>
      </c>
    </row>
    <row r="28" spans="1:14" x14ac:dyDescent="0.35">
      <c r="A28" s="73" t="s">
        <v>100</v>
      </c>
      <c r="B28" s="18" t="s">
        <v>8</v>
      </c>
      <c r="C28" s="18" t="s">
        <v>9</v>
      </c>
      <c r="D28" s="18" t="s">
        <v>101</v>
      </c>
      <c r="F28" s="18" t="str" cm="1">
        <f t="array" ref="F28:I36">A28:D36</f>
        <v>Row Labels</v>
      </c>
      <c r="G28" s="18" t="str">
        <v>Accidental</v>
      </c>
      <c r="H28" s="18" t="str">
        <v>Deliberate</v>
      </c>
      <c r="I28" s="18" t="str">
        <v>Grand Total</v>
      </c>
      <c r="K28" s="17" t="s">
        <v>102</v>
      </c>
      <c r="L28" s="18" t="s">
        <v>55</v>
      </c>
      <c r="M28" s="18" t="s">
        <v>103</v>
      </c>
      <c r="N28" s="18" t="s">
        <v>104</v>
      </c>
    </row>
    <row r="29" spans="1:14" x14ac:dyDescent="0.35">
      <c r="A29" s="74" t="s">
        <v>7</v>
      </c>
      <c r="B29" s="18">
        <v>3</v>
      </c>
      <c r="D29" s="18">
        <v>3</v>
      </c>
      <c r="F29" s="18" t="str">
        <v>Primary Fires - Aircraft</v>
      </c>
      <c r="G29" s="18">
        <v>3</v>
      </c>
      <c r="H29" s="18">
        <v>0</v>
      </c>
      <c r="I29" s="18">
        <v>3</v>
      </c>
      <c r="K29" s="18" t="s">
        <v>55</v>
      </c>
      <c r="L29" s="18" t="b">
        <f>IF(VLOOKUP("Grand Total",$F$27:$I$36,G$27,FALSE)=VLOOKUP($K29,FIRE0303!$A$8:$L$22,'QA checks'!L$27,FALSE),TRUE,"Error")</f>
        <v>1</v>
      </c>
      <c r="M29" s="18" t="b">
        <f>IF(VLOOKUP("Grand Total",$F$27:$I$36,H$27,FALSE)=VLOOKUP($K29,FIRE0303!$A$8:$L$22,'QA checks'!M$27,FALSE),TRUE,"Error")</f>
        <v>1</v>
      </c>
      <c r="N29" s="18" t="b">
        <f>IF(VLOOKUP("Grand Total",$F$27:$I$36,I$27,FALSE)=VLOOKUP($K29,FIRE0303!$A$8:$L$22,'QA checks'!N$27,FALSE),TRUE,"Error")</f>
        <v>1</v>
      </c>
    </row>
    <row r="30" spans="1:14" x14ac:dyDescent="0.35">
      <c r="A30" s="74" t="s">
        <v>10</v>
      </c>
      <c r="B30" s="18">
        <v>2</v>
      </c>
      <c r="C30" s="18">
        <v>0</v>
      </c>
      <c r="D30" s="18">
        <v>2</v>
      </c>
      <c r="F30" s="18" t="str">
        <v>Primary Fires - Boats</v>
      </c>
      <c r="G30" s="18">
        <v>2</v>
      </c>
      <c r="H30" s="18">
        <v>0</v>
      </c>
      <c r="I30" s="18">
        <v>2</v>
      </c>
      <c r="K30" s="18" t="s">
        <v>56</v>
      </c>
      <c r="L30" s="18" t="b">
        <f>IF(VLOOKUP("Grand Total",$F$27:$I$36,G$27,FALSE)=VLOOKUP($K30,FIRE0303!$A$8:$L$22,'QA checks'!L$27,FALSE),TRUE,"Error")</f>
        <v>1</v>
      </c>
      <c r="M30" s="18" t="b">
        <f>IF(VLOOKUP("Grand Total",$F$27:$I$36,H$27,FALSE)=VLOOKUP($K30,FIRE0303!$A$8:$L$22,'QA checks'!M$27,FALSE),TRUE,"Error")</f>
        <v>1</v>
      </c>
      <c r="N30" s="18" t="b">
        <f>IF(VLOOKUP("Grand Total",$F$27:$I$36,I$27,FALSE)=VLOOKUP($K30,FIRE0303!$A$8:$L$22,'QA checks'!N$27,FALSE),TRUE,"Error")</f>
        <v>1</v>
      </c>
    </row>
    <row r="31" spans="1:14" x14ac:dyDescent="0.35">
      <c r="A31" s="74" t="s">
        <v>11</v>
      </c>
      <c r="B31" s="18">
        <v>0</v>
      </c>
      <c r="C31" s="18">
        <v>0</v>
      </c>
      <c r="D31" s="18">
        <v>0</v>
      </c>
      <c r="F31" s="18" t="str">
        <v>Primary Fires - Grassland, woodland and crops</v>
      </c>
      <c r="G31" s="18">
        <v>0</v>
      </c>
      <c r="H31" s="18">
        <v>0</v>
      </c>
      <c r="I31" s="18">
        <v>0</v>
      </c>
      <c r="K31" s="18" t="s">
        <v>57</v>
      </c>
      <c r="L31" s="18" t="b">
        <f>IF(VLOOKUP($F34,$F$27:$I$36,G$27,FALSE)=VLOOKUP($K31,FIRE0303!$A$8:$L$22,'QA checks'!L$27,FALSE),TRUE,"Error")</f>
        <v>1</v>
      </c>
      <c r="M31" s="18" t="b">
        <f>IF(VLOOKUP($F34,$F$27:$I$36,H$27,FALSE)=VLOOKUP($K31,FIRE0303!$A$8:$L$22,'QA checks'!M$27,FALSE),TRUE,"Error")</f>
        <v>1</v>
      </c>
      <c r="N31" s="18" t="b">
        <f>IF(VLOOKUP($F34,$F$27:$I$36,I$27,FALSE)=VLOOKUP($K31,FIRE0303!$A$8:$L$22,'QA checks'!N$27,FALSE),TRUE,"Error")</f>
        <v>1</v>
      </c>
    </row>
    <row r="32" spans="1:14" x14ac:dyDescent="0.35">
      <c r="A32" s="74" t="s">
        <v>12</v>
      </c>
      <c r="B32" s="18">
        <v>3</v>
      </c>
      <c r="C32" s="18">
        <v>11</v>
      </c>
      <c r="D32" s="18">
        <v>14</v>
      </c>
      <c r="F32" s="18" t="str">
        <v>Primary Fires - Other Outdoor Primary Fires</v>
      </c>
      <c r="G32" s="18">
        <v>3</v>
      </c>
      <c r="H32" s="18">
        <v>11</v>
      </c>
      <c r="I32" s="18">
        <v>14</v>
      </c>
      <c r="K32" s="18" t="s">
        <v>58</v>
      </c>
      <c r="L32" s="18" t="b">
        <f>IF(VLOOKUP($F33,$F$27:$I$36,G$27,FALSE)=VLOOKUP($K32,FIRE0303!$A$8:$L$22,'QA checks'!L$27,FALSE),TRUE,"Error")</f>
        <v>1</v>
      </c>
      <c r="M32" s="18" t="b">
        <f>IF(VLOOKUP($F33,$F$27:$I$36,H$27,FALSE)=VLOOKUP($K32,FIRE0303!$A$8:$L$22,'QA checks'!M$27,FALSE),TRUE,"Error")</f>
        <v>1</v>
      </c>
      <c r="N32" s="18" t="b">
        <f>IF(VLOOKUP($F33,$F$27:$I$36,I$27,FALSE)=VLOOKUP($K32,FIRE0303!$A$8:$L$22,'QA checks'!N$27,FALSE),TRUE,"Error")</f>
        <v>1</v>
      </c>
    </row>
    <row r="33" spans="1:14" x14ac:dyDescent="0.35">
      <c r="A33" s="74" t="s">
        <v>13</v>
      </c>
      <c r="B33" s="18">
        <v>0</v>
      </c>
      <c r="C33" s="18">
        <v>0</v>
      </c>
      <c r="D33" s="18">
        <v>0</v>
      </c>
      <c r="F33" s="18" t="str">
        <v>Primary Fires - Outdoor equipment and machinery</v>
      </c>
      <c r="G33" s="18">
        <v>0</v>
      </c>
      <c r="H33" s="18">
        <v>0</v>
      </c>
      <c r="I33" s="18">
        <v>0</v>
      </c>
      <c r="K33" s="18" t="s">
        <v>59</v>
      </c>
      <c r="L33" s="18" t="b">
        <f>IF(VLOOKUP($F29,$F$27:$I$36,G$27,FALSE)=VLOOKUP($K33,FIRE0303!$A$8:$L$22,'QA checks'!L$27,FALSE),TRUE,"Error")</f>
        <v>1</v>
      </c>
      <c r="M33" s="18" t="b">
        <f>IF(VLOOKUP($F29,$F$27:$I$36,H$27,FALSE)=VLOOKUP($K33,FIRE0303!$A$8:$L$22,'QA checks'!M$27,FALSE),TRUE,"Error")</f>
        <v>1</v>
      </c>
      <c r="N33" s="18" t="b">
        <f>IF(VLOOKUP($F29,$F$27:$I$36,I$27,FALSE)=VLOOKUP($K33,FIRE0303!$A$8:$L$22,'QA checks'!N$27,FALSE),TRUE,"Error")</f>
        <v>1</v>
      </c>
    </row>
    <row r="34" spans="1:14" x14ac:dyDescent="0.35">
      <c r="A34" s="74" t="s">
        <v>87</v>
      </c>
      <c r="B34" s="18">
        <v>1</v>
      </c>
      <c r="C34" s="18">
        <v>1</v>
      </c>
      <c r="D34" s="18">
        <v>2</v>
      </c>
      <c r="F34" s="18" t="str">
        <v>Primary Fires - Outdoor Structures</v>
      </c>
      <c r="G34" s="18">
        <v>1</v>
      </c>
      <c r="H34" s="18">
        <v>1</v>
      </c>
      <c r="I34" s="18">
        <v>2</v>
      </c>
      <c r="K34" s="18" t="s">
        <v>60</v>
      </c>
      <c r="L34" s="18" t="b">
        <f>IF(VLOOKUP($F30,$F$27:$I$36,G$27,FALSE)=VLOOKUP($K34,FIRE0303!$A$8:$L$22,'QA checks'!L$27,FALSE),TRUE,"Error")</f>
        <v>1</v>
      </c>
      <c r="M34" s="18" t="b">
        <f>IF(VLOOKUP($F30,$F$27:$I$36,H$27,FALSE)=VLOOKUP($K34,FIRE0303!$A$8:$L$22,'QA checks'!M$27,FALSE),TRUE,"Error")</f>
        <v>1</v>
      </c>
      <c r="N34" s="18" t="b">
        <f>IF(VLOOKUP($F30,$F$27:$I$36,I$27,FALSE)=VLOOKUP($K34,FIRE0303!$A$8:$L$22,'QA checks'!N$27,FALSE),TRUE,"Error")</f>
        <v>1</v>
      </c>
    </row>
    <row r="35" spans="1:14" x14ac:dyDescent="0.35">
      <c r="A35" s="74" t="s">
        <v>15</v>
      </c>
      <c r="B35" s="18">
        <v>0</v>
      </c>
      <c r="C35" s="18">
        <v>0</v>
      </c>
      <c r="D35" s="18">
        <v>0</v>
      </c>
      <c r="F35" s="18" t="str">
        <v>Primary Fires - Trains</v>
      </c>
      <c r="G35" s="18">
        <v>0</v>
      </c>
      <c r="H35" s="18">
        <v>0</v>
      </c>
      <c r="I35" s="18">
        <v>0</v>
      </c>
      <c r="K35" s="18" t="s">
        <v>61</v>
      </c>
      <c r="L35" s="18" t="b">
        <f>IF(VLOOKUP($F35,$F$27:$I$36,G$27,FALSE)=VLOOKUP($K35,FIRE0303!$A$8:$L$22,'QA checks'!L$27,FALSE),TRUE,"Error")</f>
        <v>1</v>
      </c>
      <c r="M35" s="18" t="b">
        <f>IF(VLOOKUP($F35,$F$27:$I$36,H$27,FALSE)=VLOOKUP($K35,FIRE0303!$A$8:$L$22,'QA checks'!M$27,FALSE),TRUE,"Error")</f>
        <v>1</v>
      </c>
      <c r="N35" s="18" t="b">
        <f>IF(VLOOKUP($F35,$F$27:$I$36,I$27,FALSE)=VLOOKUP($K35,FIRE0303!$A$8:$L$22,'QA checks'!N$27,FALSE),TRUE,"Error")</f>
        <v>1</v>
      </c>
    </row>
    <row r="36" spans="1:14" x14ac:dyDescent="0.35">
      <c r="A36" s="74" t="s">
        <v>101</v>
      </c>
      <c r="B36" s="18">
        <v>9</v>
      </c>
      <c r="C36" s="18">
        <v>12</v>
      </c>
      <c r="D36" s="18">
        <v>21</v>
      </c>
      <c r="F36" s="18" t="str">
        <v>Grand Total</v>
      </c>
      <c r="G36" s="18">
        <v>9</v>
      </c>
      <c r="H36" s="18">
        <v>12</v>
      </c>
      <c r="I36" s="18">
        <v>21</v>
      </c>
      <c r="K36" s="18" t="s">
        <v>62</v>
      </c>
      <c r="L36" s="18" t="b">
        <f>IF(VLOOKUP($F31,$F$27:$I$36,G$27,FALSE)=VLOOKUP($K36,FIRE0303!$A$8:$L$22,'QA checks'!L$27,FALSE),TRUE,"Error")</f>
        <v>1</v>
      </c>
      <c r="M36" s="18" t="b">
        <f>IF(VLOOKUP($F31,$F$27:$I$36,H$27,FALSE)=VLOOKUP($K36,FIRE0303!$A$8:$L$22,'QA checks'!M$27,FALSE),TRUE,"Error")</f>
        <v>1</v>
      </c>
      <c r="N36" s="18" t="b">
        <f>IF(VLOOKUP($F31,$F$27:$I$36,I$27,FALSE)=VLOOKUP($K36,FIRE0303!$A$8:$L$22,'QA checks'!N$27,FALSE),TRUE,"Error")</f>
        <v>1</v>
      </c>
    </row>
    <row r="37" spans="1:14" x14ac:dyDescent="0.35">
      <c r="K37" s="18" t="s">
        <v>63</v>
      </c>
      <c r="L37" s="18" t="b">
        <f>IF(VLOOKUP($F32,$F$27:$I$36,G$27,FALSE)=VLOOKUP($K37,FIRE0303!$A$8:$L$22,'QA checks'!L$27,FALSE),TRUE,"Error")</f>
        <v>1</v>
      </c>
      <c r="M37" s="18" t="b">
        <f>IF(VLOOKUP($F32,$F$27:$I$36,H$27,FALSE)=VLOOKUP($K37,FIRE0303!$A$8:$L$22,'QA checks'!M$27,FALSE),TRUE,"Error")</f>
        <v>1</v>
      </c>
      <c r="N37" s="18" t="b">
        <f>IF(VLOOKUP($F32,$F$27:$I$36,I$27,FALSE)=VLOOKUP($K37,FIRE0303!$A$8:$L$22,'QA checks'!N$27,FALSE),TRUE,"Error")</f>
        <v>1</v>
      </c>
    </row>
    <row r="38" spans="1:14" x14ac:dyDescent="0.35">
      <c r="A38" s="74"/>
    </row>
    <row r="39" spans="1:14" x14ac:dyDescent="0.35">
      <c r="A39" s="72" t="s">
        <v>106</v>
      </c>
      <c r="B39" s="18">
        <f>COUNTIF(L44:N52,"Error")</f>
        <v>0</v>
      </c>
    </row>
    <row r="40" spans="1:14" x14ac:dyDescent="0.35">
      <c r="A40" s="73" t="s">
        <v>0</v>
      </c>
      <c r="B40" s="18" t="s">
        <v>120</v>
      </c>
    </row>
    <row r="42" spans="1:14" x14ac:dyDescent="0.35">
      <c r="A42" s="73" t="s">
        <v>110</v>
      </c>
      <c r="B42" s="73" t="s">
        <v>99</v>
      </c>
      <c r="G42" s="18">
        <v>4</v>
      </c>
      <c r="H42" s="18">
        <v>2</v>
      </c>
      <c r="I42" s="18">
        <v>3</v>
      </c>
      <c r="L42" s="18">
        <v>10</v>
      </c>
      <c r="M42" s="18">
        <v>11</v>
      </c>
      <c r="N42" s="18">
        <v>12</v>
      </c>
    </row>
    <row r="43" spans="1:14" x14ac:dyDescent="0.35">
      <c r="A43" s="73" t="s">
        <v>100</v>
      </c>
      <c r="B43" s="18" t="s">
        <v>8</v>
      </c>
      <c r="C43" s="18" t="s">
        <v>9</v>
      </c>
      <c r="D43" s="18" t="s">
        <v>101</v>
      </c>
      <c r="F43" s="18" t="str" cm="1">
        <f t="array" ref="F43:I51">A43:D51</f>
        <v>Row Labels</v>
      </c>
      <c r="G43" s="18" t="str">
        <v>Accidental</v>
      </c>
      <c r="H43" s="18" t="str">
        <v>Deliberate</v>
      </c>
      <c r="I43" s="18" t="str">
        <v>Grand Total</v>
      </c>
      <c r="K43" s="17" t="s">
        <v>102</v>
      </c>
      <c r="L43" s="18" t="s">
        <v>55</v>
      </c>
      <c r="M43" s="18" t="s">
        <v>103</v>
      </c>
      <c r="N43" s="18" t="s">
        <v>104</v>
      </c>
    </row>
    <row r="44" spans="1:14" x14ac:dyDescent="0.35">
      <c r="A44" s="74" t="s">
        <v>7</v>
      </c>
      <c r="B44" s="18">
        <v>0</v>
      </c>
      <c r="D44" s="18">
        <v>0</v>
      </c>
      <c r="F44" s="18" t="str">
        <v>Primary Fires - Aircraft</v>
      </c>
      <c r="G44" s="18">
        <v>0</v>
      </c>
      <c r="H44" s="18">
        <v>0</v>
      </c>
      <c r="I44" s="18">
        <v>0</v>
      </c>
      <c r="K44" s="18" t="s">
        <v>55</v>
      </c>
      <c r="L44" s="18" t="b">
        <f>IF(VLOOKUP("Grand Total",$F$42:$I$51,G$42,FALSE)=VLOOKUP($K44,FIRE0303!$A$8:$L$22,'QA checks'!L$42,FALSE),TRUE,"Error")</f>
        <v>1</v>
      </c>
      <c r="M44" s="18" t="b">
        <f>IF(VLOOKUP("Grand Total",$F$42:$I$51,H$42,FALSE)=VLOOKUP($K44,FIRE0303!$A$8:$L$22,'QA checks'!M$42,FALSE),TRUE,"Error")</f>
        <v>1</v>
      </c>
      <c r="N44" s="18" t="b">
        <f>IF(VLOOKUP("Grand Total",$F$42:$I$51,I$42,FALSE)=VLOOKUP($K44,FIRE0303!$A$8:$L$22,'QA checks'!N$42,FALSE),TRUE,"Error")</f>
        <v>1</v>
      </c>
    </row>
    <row r="45" spans="1:14" x14ac:dyDescent="0.35">
      <c r="A45" s="74" t="s">
        <v>10</v>
      </c>
      <c r="B45" s="18">
        <v>23</v>
      </c>
      <c r="C45" s="18">
        <v>0</v>
      </c>
      <c r="D45" s="18">
        <v>23</v>
      </c>
      <c r="F45" s="18" t="str">
        <v>Primary Fires - Boats</v>
      </c>
      <c r="G45" s="18">
        <v>23</v>
      </c>
      <c r="H45" s="18">
        <v>0</v>
      </c>
      <c r="I45" s="18">
        <v>23</v>
      </c>
      <c r="K45" s="18" t="s">
        <v>56</v>
      </c>
      <c r="L45" s="18" t="b">
        <f>IF(VLOOKUP("Grand Total",$F$42:$I$51,G$42,FALSE)=VLOOKUP($K45,FIRE0303!$A$8:$L$22,'QA checks'!L$42,FALSE),TRUE,"Error")</f>
        <v>1</v>
      </c>
      <c r="M45" s="18" t="b">
        <f>IF(VLOOKUP("Grand Total",$F$42:$I$51,H$42,FALSE)=VLOOKUP($K45,FIRE0303!$A$8:$L$22,'QA checks'!M$42,FALSE),TRUE,"Error")</f>
        <v>1</v>
      </c>
      <c r="N45" s="18" t="b">
        <f>IF(VLOOKUP("Grand Total",$F$42:$I$51,I$42,FALSE)=VLOOKUP($K45,FIRE0303!$A$8:$L$22,'QA checks'!N$42,FALSE),TRUE,"Error")</f>
        <v>1</v>
      </c>
    </row>
    <row r="46" spans="1:14" x14ac:dyDescent="0.35">
      <c r="A46" s="74" t="s">
        <v>11</v>
      </c>
      <c r="B46" s="18">
        <v>56</v>
      </c>
      <c r="C46" s="18">
        <v>21</v>
      </c>
      <c r="D46" s="18">
        <v>77</v>
      </c>
      <c r="F46" s="18" t="str">
        <v>Primary Fires - Grassland, woodland and crops</v>
      </c>
      <c r="G46" s="18">
        <v>56</v>
      </c>
      <c r="H46" s="18">
        <v>21</v>
      </c>
      <c r="I46" s="18">
        <v>77</v>
      </c>
      <c r="K46" s="18" t="s">
        <v>57</v>
      </c>
      <c r="L46" s="18" t="b">
        <f>IF(VLOOKUP($F49,$F$42:$I$51,G$42,FALSE)=VLOOKUP($K46,FIRE0303!$A$8:$L$22,'QA checks'!L$42,FALSE),TRUE,"Error")</f>
        <v>1</v>
      </c>
      <c r="M46" s="18" t="b">
        <f>IF(VLOOKUP($F49,$F$42:$I$51,H$42,FALSE)=VLOOKUP($K46,FIRE0303!$A$8:$L$22,'QA checks'!M$42,FALSE),TRUE,"Error")</f>
        <v>1</v>
      </c>
      <c r="N46" s="18" t="b">
        <f>IF(VLOOKUP($F49,$F$42:$I$51,I$42,FALSE)=VLOOKUP($K46,FIRE0303!$A$8:$L$22,'QA checks'!N$42,FALSE),TRUE,"Error")</f>
        <v>1</v>
      </c>
    </row>
    <row r="47" spans="1:14" x14ac:dyDescent="0.35">
      <c r="A47" s="74" t="s">
        <v>12</v>
      </c>
      <c r="B47" s="18">
        <v>89</v>
      </c>
      <c r="C47" s="18">
        <v>47</v>
      </c>
      <c r="D47" s="18">
        <v>136</v>
      </c>
      <c r="F47" s="18" t="str">
        <v>Primary Fires - Other Outdoor Primary Fires</v>
      </c>
      <c r="G47" s="18">
        <v>89</v>
      </c>
      <c r="H47" s="18">
        <v>47</v>
      </c>
      <c r="I47" s="18">
        <v>136</v>
      </c>
      <c r="K47" s="18" t="s">
        <v>58</v>
      </c>
      <c r="L47" s="18" t="b">
        <f>IF(VLOOKUP($F48,$F$42:$I$51,G$42,FALSE)=VLOOKUP($K47,FIRE0303!$A$8:$L$22,'QA checks'!L$42,FALSE),TRUE,"Error")</f>
        <v>1</v>
      </c>
      <c r="M47" s="18" t="b">
        <f>IF(VLOOKUP($F48,$F$42:$I$51,H$42,FALSE)=VLOOKUP($K47,FIRE0303!$A$8:$L$22,'QA checks'!M$42,FALSE),TRUE,"Error")</f>
        <v>1</v>
      </c>
      <c r="N47" s="18" t="b">
        <f>IF(VLOOKUP($F48,$F$42:$I$51,I$42,FALSE)=VLOOKUP($K47,FIRE0303!$A$8:$L$22,'QA checks'!N$42,FALSE),TRUE,"Error")</f>
        <v>1</v>
      </c>
    </row>
    <row r="48" spans="1:14" x14ac:dyDescent="0.35">
      <c r="A48" s="74" t="s">
        <v>13</v>
      </c>
      <c r="B48" s="18">
        <v>29</v>
      </c>
      <c r="C48" s="18">
        <v>1</v>
      </c>
      <c r="D48" s="18">
        <v>30</v>
      </c>
      <c r="F48" s="18" t="str">
        <v>Primary Fires - Outdoor equipment and machinery</v>
      </c>
      <c r="G48" s="18">
        <v>29</v>
      </c>
      <c r="H48" s="18">
        <v>1</v>
      </c>
      <c r="I48" s="18">
        <v>30</v>
      </c>
      <c r="K48" s="18" t="s">
        <v>59</v>
      </c>
      <c r="L48" s="18" t="b">
        <f>IF(VLOOKUP($F44,$F$42:$I$51,G$42,FALSE)=VLOOKUP($K48,FIRE0303!$A$8:$L$22,'QA checks'!L$42,FALSE),TRUE,"Error")</f>
        <v>1</v>
      </c>
      <c r="M48" s="18" t="b">
        <f>IF(VLOOKUP($F44,$F$42:$I$51,H$42,FALSE)=VLOOKUP($K48,FIRE0303!$A$8:$L$22,'QA checks'!M$42,FALSE),TRUE,"Error")</f>
        <v>1</v>
      </c>
      <c r="N48" s="18" t="b">
        <f>IF(VLOOKUP($F44,$F$42:$I$51,I$42,FALSE)=VLOOKUP($K48,FIRE0303!$A$8:$L$22,'QA checks'!N$42,FALSE),TRUE,"Error")</f>
        <v>1</v>
      </c>
    </row>
    <row r="49" spans="1:14" x14ac:dyDescent="0.35">
      <c r="A49" s="74" t="s">
        <v>87</v>
      </c>
      <c r="B49" s="18">
        <v>47</v>
      </c>
      <c r="C49" s="18">
        <v>6</v>
      </c>
      <c r="D49" s="18">
        <v>53</v>
      </c>
      <c r="F49" s="18" t="str">
        <v>Primary Fires - Outdoor Structures</v>
      </c>
      <c r="G49" s="18">
        <v>47</v>
      </c>
      <c r="H49" s="18">
        <v>6</v>
      </c>
      <c r="I49" s="18">
        <v>53</v>
      </c>
      <c r="K49" s="18" t="s">
        <v>60</v>
      </c>
      <c r="L49" s="18" t="b">
        <f>IF(VLOOKUP($F45,$F$42:$I$51,G$42,FALSE)=VLOOKUP($K49,FIRE0303!$A$8:$L$22,'QA checks'!L$42,FALSE),TRUE,"Error")</f>
        <v>1</v>
      </c>
      <c r="M49" s="18" t="b">
        <f>IF(VLOOKUP($F45,$F$42:$I$51,H$42,FALSE)=VLOOKUP($K49,FIRE0303!$A$8:$L$22,'QA checks'!M$42,FALSE),TRUE,"Error")</f>
        <v>1</v>
      </c>
      <c r="N49" s="18" t="b">
        <f>IF(VLOOKUP($F45,$F$42:$I$51,I$42,FALSE)=VLOOKUP($K49,FIRE0303!$A$8:$L$22,'QA checks'!N$42,FALSE),TRUE,"Error")</f>
        <v>1</v>
      </c>
    </row>
    <row r="50" spans="1:14" x14ac:dyDescent="0.35">
      <c r="A50" s="74" t="s">
        <v>15</v>
      </c>
      <c r="B50" s="18">
        <v>0</v>
      </c>
      <c r="C50" s="18">
        <v>1</v>
      </c>
      <c r="D50" s="18">
        <v>1</v>
      </c>
      <c r="F50" s="18" t="str">
        <v>Primary Fires - Trains</v>
      </c>
      <c r="G50" s="18">
        <v>0</v>
      </c>
      <c r="H50" s="18">
        <v>1</v>
      </c>
      <c r="I50" s="18">
        <v>1</v>
      </c>
      <c r="K50" s="18" t="s">
        <v>61</v>
      </c>
      <c r="L50" s="18" t="b">
        <f>IF(VLOOKUP($F50,$F$42:$I$51,G$42,FALSE)=VLOOKUP($K50,FIRE0303!$A$8:$L$22,'QA checks'!L$42,FALSE),TRUE,"Error")</f>
        <v>1</v>
      </c>
      <c r="M50" s="18" t="b">
        <f>IF(VLOOKUP($F50,$F$42:$I$51,H$42,FALSE)=VLOOKUP($K50,FIRE0303!$A$8:$L$22,'QA checks'!M$42,FALSE),TRUE,"Error")</f>
        <v>1</v>
      </c>
      <c r="N50" s="18" t="b">
        <f>IF(VLOOKUP($F50,$F$42:$I$51,I$42,FALSE)=VLOOKUP($K50,FIRE0303!$A$8:$L$22,'QA checks'!N$42,FALSE),TRUE,"Error")</f>
        <v>1</v>
      </c>
    </row>
    <row r="51" spans="1:14" x14ac:dyDescent="0.35">
      <c r="A51" s="74" t="s">
        <v>101</v>
      </c>
      <c r="B51" s="18">
        <v>244</v>
      </c>
      <c r="C51" s="18">
        <v>76</v>
      </c>
      <c r="D51" s="18">
        <v>320</v>
      </c>
      <c r="F51" s="18" t="str">
        <v>Grand Total</v>
      </c>
      <c r="G51" s="18">
        <v>244</v>
      </c>
      <c r="H51" s="18">
        <v>76</v>
      </c>
      <c r="I51" s="18">
        <v>320</v>
      </c>
      <c r="K51" s="18" t="s">
        <v>62</v>
      </c>
      <c r="L51" s="18" t="b">
        <f>IF(VLOOKUP($F46,$F$42:$I$51,G$42,FALSE)=VLOOKUP($K51,FIRE0303!$A$8:$L$22,'QA checks'!L$42,FALSE),TRUE,"Error")</f>
        <v>1</v>
      </c>
      <c r="M51" s="18" t="b">
        <f>IF(VLOOKUP($F46,$F$42:$I$51,H$42,FALSE)=VLOOKUP($K51,FIRE0303!$A$8:$L$22,'QA checks'!M$42,FALSE),TRUE,"Error")</f>
        <v>1</v>
      </c>
      <c r="N51" s="18" t="b">
        <f>IF(VLOOKUP($F46,$F$42:$I$51,I$42,FALSE)=VLOOKUP($K51,FIRE0303!$A$8:$L$22,'QA checks'!N$42,FALSE),TRUE,"Error")</f>
        <v>1</v>
      </c>
    </row>
    <row r="52" spans="1:14" x14ac:dyDescent="0.35">
      <c r="K52" s="18" t="s">
        <v>63</v>
      </c>
      <c r="L52" s="18" t="b">
        <f>IF(VLOOKUP($F47,$F$42:$I$51,G$42,FALSE)=VLOOKUP($K52,FIRE0303!$A$8:$L$22,'QA checks'!L$42,FALSE),TRUE,"Error")</f>
        <v>1</v>
      </c>
      <c r="M52" s="18" t="b">
        <f>IF(VLOOKUP($F47,$F$42:$I$51,H$42,FALSE)=VLOOKUP($K52,FIRE0303!$A$8:$L$22,'QA checks'!M$42,FALSE),TRUE,"Error")</f>
        <v>1</v>
      </c>
      <c r="N52" s="18" t="b">
        <f>IF(VLOOKUP($F47,$F$42:$I$51,I$42,FALSE)=VLOOKUP($K52,FIRE0303!$A$8:$L$22,'QA checks'!N$42,FALSE),TRUE,"Error")</f>
        <v>1</v>
      </c>
    </row>
    <row r="53" spans="1:14" x14ac:dyDescent="0.35">
      <c r="A53" s="74"/>
    </row>
    <row r="54" spans="1:14" x14ac:dyDescent="0.35">
      <c r="A54" s="74"/>
    </row>
    <row r="71" s="18" customFormat="1" ht="45" customHeight="1" x14ac:dyDescent="0.35"/>
  </sheetData>
  <conditionalFormatting sqref="A8:A24 C24:N24 A25:N28 A29:A39 C39:N39 A40:N43 T2:T30 P2:S39 F8:O23 O24:O37 F29:N37 T31:XFD137 F38:O38 O39:O52 Q40:S105 F44:N52 A44:A58 F53:O54">
    <cfRule type="containsText" dxfId="21" priority="28" operator="containsText" text="true">
      <formula>NOT(ISERROR(SEARCH("true",A2)))</formula>
    </cfRule>
  </conditionalFormatting>
  <conditionalFormatting sqref="A24:N28">
    <cfRule type="containsText" dxfId="20" priority="8" operator="containsText" text="error">
      <formula>NOT(ISERROR(SEARCH("error",A24)))</formula>
    </cfRule>
  </conditionalFormatting>
  <conditionalFormatting sqref="A39:N43">
    <cfRule type="containsText" dxfId="19" priority="3" operator="containsText" text="error">
      <formula>NOT(ISERROR(SEARCH("error",A39)))</formula>
    </cfRule>
  </conditionalFormatting>
  <conditionalFormatting sqref="A2:O7">
    <cfRule type="containsText" dxfId="18" priority="18" operator="containsText" text="true">
      <formula>NOT(ISERROR(SEARCH("true",A2)))</formula>
    </cfRule>
    <cfRule type="containsText" dxfId="17" priority="19" operator="containsText" text="error">
      <formula>NOT(ISERROR(SEARCH("error",A2)))</formula>
    </cfRule>
  </conditionalFormatting>
  <conditionalFormatting sqref="B1">
    <cfRule type="containsText" dxfId="16" priority="32" operator="containsText" text="PASS">
      <formula>NOT(ISERROR(SEARCH("PASS",B1)))</formula>
    </cfRule>
    <cfRule type="cellIs" dxfId="15" priority="33" operator="greaterThan">
      <formula>0</formula>
    </cfRule>
  </conditionalFormatting>
  <conditionalFormatting sqref="B3">
    <cfRule type="cellIs" dxfId="14" priority="17" operator="equal">
      <formula>0</formula>
    </cfRule>
    <cfRule type="cellIs" dxfId="13" priority="20" operator="greaterThan">
      <formula>0</formula>
    </cfRule>
  </conditionalFormatting>
  <conditionalFormatting sqref="B24">
    <cfRule type="cellIs" dxfId="12" priority="6" operator="equal">
      <formula>0</formula>
    </cfRule>
    <cfRule type="containsText" dxfId="11" priority="7" operator="containsText" text="true">
      <formula>NOT(ISERROR(SEARCH("true",B24)))</formula>
    </cfRule>
    <cfRule type="cellIs" dxfId="10" priority="9" operator="greaterThan">
      <formula>0</formula>
    </cfRule>
  </conditionalFormatting>
  <conditionalFormatting sqref="B39">
    <cfRule type="cellIs" dxfId="9" priority="1" operator="equal">
      <formula>0</formula>
    </cfRule>
    <cfRule type="containsText" dxfId="8" priority="2" operator="containsText" text="true">
      <formula>NOT(ISERROR(SEARCH("true",B39)))</formula>
    </cfRule>
    <cfRule type="cellIs" dxfId="7" priority="4" operator="greaterThan">
      <formula>0</formula>
    </cfRule>
  </conditionalFormatting>
  <conditionalFormatting sqref="T2:T30 P2:S39 A8:A23 F8:O23 O24:O37 F29:N37 A29:A38 T31:XFD137 F38:O38 O39:O52 Q40:S105 F44:N52 A44:A58 F53:O54">
    <cfRule type="containsText" dxfId="6" priority="29" operator="containsText" text="error">
      <formula>NOT(ISERROR(SEARCH("error",A2)))</formula>
    </cfRule>
  </conditionalFormatting>
  <conditionalFormatting sqref="U2 U9:U12">
    <cfRule type="containsText" dxfId="5" priority="26" operator="containsText" text="true">
      <formula>NOT(ISERROR(SEARCH("true",U2)))</formula>
    </cfRule>
  </conditionalFormatting>
  <conditionalFormatting sqref="U2:U7 U9:U12">
    <cfRule type="containsText" dxfId="4" priority="27" operator="containsText" text="error">
      <formula>NOT(ISERROR(SEARCH("error",U2)))</formula>
    </cfRule>
  </conditionalFormatting>
  <conditionalFormatting sqref="U3:U8">
    <cfRule type="containsText" dxfId="3" priority="30" operator="containsText" text="true">
      <formula>NOT(ISERROR(SEARCH("true",U3)))</formula>
    </cfRule>
  </conditionalFormatting>
  <conditionalFormatting sqref="U8">
    <cfRule type="containsText" dxfId="2" priority="31" operator="containsText" text="error">
      <formula>NOT(ISERROR(SEARCH("error",U8)))</formula>
    </cfRule>
  </conditionalFormatting>
  <conditionalFormatting sqref="V2:XFD30 P40:P54 E55:P58 A59:P60 A61 E61:P61 A62:P63 A64 E64:P64 A65:P66 A67 E67:P67 A68:P69 A70 E70:P70 A71:P72 A73 E73:P73 A74:P75 A76 E76:P76 A77:P78 A79 E79:P79 A80:P81 A82 E82:P82 A83:P84 A85 E85:P85 A86:P87 A88 E88:P88 A89:P90 A91 E91:P91 A92:P93 A94 E94:P94 A95:P96 A97 E97:P97 A98:P99 A100 E100:P100 A101:P102 A103 E103:P103 A104:P105 A106:O137 A138:XFD1048576">
    <cfRule type="containsText" dxfId="1" priority="34" operator="containsText" text="true">
      <formula>NOT(ISERROR(SEARCH("true",A2)))</formula>
    </cfRule>
    <cfRule type="containsText" dxfId="0" priority="35" operator="containsText" text="error">
      <formula>NOT(ISERROR(SEARCH("error",A2)))</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F99EF-22EF-4061-99CA-B0E113ED9911}">
  <sheetPr codeName="Sheet11">
    <tabColor rgb="FFFF0000"/>
  </sheetPr>
  <dimension ref="A1:B8"/>
  <sheetViews>
    <sheetView zoomScaleNormal="100" workbookViewId="0">
      <selection activeCell="F19" sqref="F19"/>
    </sheetView>
  </sheetViews>
  <sheetFormatPr defaultColWidth="9.1796875" defaultRowHeight="15.5" x14ac:dyDescent="0.35"/>
  <cols>
    <col min="1" max="1" width="21.26953125" style="18" bestFit="1" customWidth="1"/>
    <col min="2" max="2" width="14.54296875" style="18" bestFit="1" customWidth="1"/>
    <col min="3" max="16384" width="9.1796875" style="18"/>
  </cols>
  <sheetData>
    <row r="1" spans="1:2" x14ac:dyDescent="0.35">
      <c r="A1" s="17" t="s">
        <v>112</v>
      </c>
      <c r="B1" s="18" t="s">
        <v>122</v>
      </c>
    </row>
    <row r="2" spans="1:2" x14ac:dyDescent="0.35">
      <c r="A2" s="18" t="s">
        <v>113</v>
      </c>
      <c r="B2" s="18" t="s">
        <v>114</v>
      </c>
    </row>
    <row r="3" spans="1:2" x14ac:dyDescent="0.35">
      <c r="A3" s="18" t="s">
        <v>115</v>
      </c>
      <c r="B3" s="18" t="s">
        <v>123</v>
      </c>
    </row>
    <row r="4" spans="1:2" x14ac:dyDescent="0.35">
      <c r="A4" s="18" t="s">
        <v>116</v>
      </c>
      <c r="B4" s="18" t="s">
        <v>124</v>
      </c>
    </row>
    <row r="5" spans="1:2" x14ac:dyDescent="0.35">
      <c r="A5" s="18" t="s">
        <v>117</v>
      </c>
      <c r="B5" s="18" t="s">
        <v>125</v>
      </c>
    </row>
    <row r="6" spans="1:2" x14ac:dyDescent="0.35">
      <c r="A6" s="18" t="s">
        <v>118</v>
      </c>
      <c r="B6" s="18">
        <v>2025</v>
      </c>
    </row>
    <row r="7" spans="1:2" x14ac:dyDescent="0.35">
      <c r="A7" s="18" t="s">
        <v>129</v>
      </c>
      <c r="B7" s="18" t="s">
        <v>120</v>
      </c>
    </row>
    <row r="8" spans="1:2" x14ac:dyDescent="0.35">
      <c r="A8" s="18" t="s">
        <v>119</v>
      </c>
      <c r="B8" s="18">
        <v>2025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7A91A-5159-478B-AB7F-2D7F0621C4ED}">
  <sheetPr codeName="Sheet2"/>
  <dimension ref="A1:E23"/>
  <sheetViews>
    <sheetView zoomScaleNormal="100" workbookViewId="0"/>
  </sheetViews>
  <sheetFormatPr defaultColWidth="9.453125" defaultRowHeight="15.5" x14ac:dyDescent="0.35"/>
  <cols>
    <col min="1" max="1" width="26.81640625" style="30" customWidth="1"/>
    <col min="2" max="2" width="50.81640625" style="34" customWidth="1"/>
    <col min="3" max="3" width="87.453125" style="30" bestFit="1" customWidth="1"/>
    <col min="4" max="4" width="21.1796875" style="30" bestFit="1" customWidth="1"/>
    <col min="5" max="5" width="20.1796875" style="30" bestFit="1" customWidth="1"/>
    <col min="6" max="16384" width="9.453125" style="30"/>
  </cols>
  <sheetData>
    <row r="1" spans="1:5" s="20" customFormat="1" ht="15.65" customHeight="1" x14ac:dyDescent="0.35">
      <c r="A1" s="19" t="s">
        <v>31</v>
      </c>
      <c r="D1" s="21"/>
      <c r="E1" s="21"/>
    </row>
    <row r="2" spans="1:5" s="20" customFormat="1" ht="21.65" customHeight="1" x14ac:dyDescent="0.35">
      <c r="A2" s="22" t="str">
        <f>_xlfn.CONCAT("Publication Date: ",config!B1)</f>
        <v>Publication Date: 10 July 2025</v>
      </c>
      <c r="B2" s="23"/>
      <c r="C2" s="23"/>
      <c r="D2" s="24"/>
      <c r="E2" s="21"/>
    </row>
    <row r="3" spans="1:5" s="25" customFormat="1" ht="18" customHeight="1" x14ac:dyDescent="0.35">
      <c r="A3" s="25" t="s">
        <v>36</v>
      </c>
      <c r="D3" s="26"/>
      <c r="E3" s="26"/>
    </row>
    <row r="4" spans="1:5" s="25" customFormat="1" ht="15.75" customHeight="1" x14ac:dyDescent="0.35">
      <c r="A4" s="27" t="s">
        <v>37</v>
      </c>
      <c r="D4" s="26"/>
      <c r="E4" s="26"/>
    </row>
    <row r="5" spans="1:5" ht="32.15" customHeight="1" x14ac:dyDescent="0.35">
      <c r="A5" s="28" t="s">
        <v>38</v>
      </c>
      <c r="B5" s="28" t="s">
        <v>39</v>
      </c>
      <c r="C5" s="28" t="s">
        <v>40</v>
      </c>
      <c r="D5" s="28" t="s">
        <v>41</v>
      </c>
      <c r="E5" s="29" t="s">
        <v>93</v>
      </c>
    </row>
    <row r="6" spans="1:5" ht="45" customHeight="1" x14ac:dyDescent="0.35">
      <c r="A6" s="27" t="s">
        <v>43</v>
      </c>
      <c r="B6" s="31" t="s">
        <v>49</v>
      </c>
      <c r="C6" s="31" t="s">
        <v>44</v>
      </c>
      <c r="D6" s="32" t="str">
        <f>_xlfn.CONCAT("2010/11 to ", config!$B$7)</f>
        <v>2010/11 to 2024/25</v>
      </c>
      <c r="E6" s="33" t="s">
        <v>42</v>
      </c>
    </row>
    <row r="7" spans="1:5" ht="45" customHeight="1" x14ac:dyDescent="0.35">
      <c r="A7" s="27" t="s">
        <v>45</v>
      </c>
      <c r="B7" s="31" t="s">
        <v>50</v>
      </c>
      <c r="C7" s="31" t="s">
        <v>44</v>
      </c>
      <c r="D7" s="32" t="str">
        <f>_xlfn.CONCAT("2010/11 to ", config!$B$7)</f>
        <v>2010/11 to 2024/25</v>
      </c>
      <c r="E7" s="33" t="s">
        <v>42</v>
      </c>
    </row>
    <row r="8" spans="1:5" ht="45" customHeight="1" x14ac:dyDescent="0.35">
      <c r="A8" s="27" t="s">
        <v>46</v>
      </c>
      <c r="B8" s="31" t="s">
        <v>51</v>
      </c>
      <c r="C8" s="31" t="s">
        <v>44</v>
      </c>
      <c r="D8" s="32" t="str">
        <f>_xlfn.CONCAT("2010/11 to ", config!$B$7)</f>
        <v>2010/11 to 2024/25</v>
      </c>
      <c r="E8" s="33" t="s">
        <v>42</v>
      </c>
    </row>
    <row r="9" spans="1:5" ht="45" customHeight="1" x14ac:dyDescent="0.35">
      <c r="A9" s="27" t="s">
        <v>47</v>
      </c>
      <c r="B9" s="31" t="s">
        <v>48</v>
      </c>
      <c r="C9" s="31" t="s">
        <v>52</v>
      </c>
      <c r="D9" s="32" t="str">
        <f>_xlfn.CONCAT("2009/10 to ", config!$B$7)</f>
        <v>2009/10 to 2024/25</v>
      </c>
      <c r="E9" s="33" t="s">
        <v>42</v>
      </c>
    </row>
    <row r="10" spans="1:5" x14ac:dyDescent="0.35">
      <c r="C10" s="35"/>
    </row>
    <row r="11" spans="1:5" x14ac:dyDescent="0.35">
      <c r="C11" s="35"/>
    </row>
    <row r="12" spans="1:5" x14ac:dyDescent="0.35">
      <c r="C12" s="35"/>
    </row>
    <row r="13" spans="1:5" x14ac:dyDescent="0.35">
      <c r="C13" s="35"/>
    </row>
    <row r="14" spans="1:5" x14ac:dyDescent="0.35">
      <c r="C14" s="35"/>
    </row>
    <row r="15" spans="1:5" x14ac:dyDescent="0.35">
      <c r="C15" s="35"/>
    </row>
    <row r="16" spans="1:5" x14ac:dyDescent="0.35">
      <c r="C16" s="35"/>
    </row>
    <row r="17" spans="3:3" x14ac:dyDescent="0.35">
      <c r="C17" s="35"/>
    </row>
    <row r="18" spans="3:3" x14ac:dyDescent="0.35">
      <c r="C18" s="35"/>
    </row>
    <row r="19" spans="3:3" x14ac:dyDescent="0.35">
      <c r="C19" s="35"/>
    </row>
    <row r="20" spans="3:3" x14ac:dyDescent="0.35">
      <c r="C20" s="35"/>
    </row>
    <row r="21" spans="3:3" x14ac:dyDescent="0.35">
      <c r="C21" s="35"/>
    </row>
    <row r="22" spans="3:3" x14ac:dyDescent="0.35">
      <c r="C22" s="35"/>
    </row>
    <row r="23" spans="3:3" x14ac:dyDescent="0.35">
      <c r="C23" s="35"/>
    </row>
  </sheetData>
  <hyperlinks>
    <hyperlink ref="A9" location="FIRE0302!A1" display="Fire0302" xr:uid="{B06F0D47-E9AD-41FD-B47C-556D22F2DDE7}"/>
    <hyperlink ref="A7" location="'Data - fatalities'!A1" display="Data - fatalities" xr:uid="{E63611F2-73AA-4C30-A382-24EC6FEC9EB5}"/>
    <hyperlink ref="A6" location="'Data - fires'!A1" display="Data - primary fires" xr:uid="{BDAE85FD-6B6D-4E84-8DB2-38DEDFC7C1ED}"/>
    <hyperlink ref="A8" location="'Data - casualties'!A1" display="Data - casualties" xr:uid="{567984B6-507A-44F9-A3B3-8D4861FACD22}"/>
    <hyperlink ref="A4" location="Cover_sheet!A1" display="Cover sheet" xr:uid="{D007B313-859A-4ABE-9E0D-F096F3F5EE38}"/>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DAE44-3924-4547-9C4D-49B795ABD400}">
  <sheetPr codeName="Sheet3">
    <tabColor rgb="FFFF0000"/>
  </sheetPr>
  <dimension ref="A1:F30"/>
  <sheetViews>
    <sheetView zoomScaleNormal="100" workbookViewId="0">
      <selection activeCell="M9" sqref="M9"/>
    </sheetView>
  </sheetViews>
  <sheetFormatPr defaultColWidth="9.1796875" defaultRowHeight="15.5" x14ac:dyDescent="0.35"/>
  <cols>
    <col min="1" max="1" width="16.1796875" style="18" bestFit="1" customWidth="1"/>
    <col min="2" max="2" width="55" style="18" bestFit="1" customWidth="1"/>
    <col min="3" max="3" width="12.54296875" style="18" bestFit="1" customWidth="1"/>
    <col min="4" max="4" width="17.81640625" style="18" bestFit="1" customWidth="1"/>
    <col min="5" max="5" width="28.453125" style="18" bestFit="1" customWidth="1"/>
    <col min="6" max="6" width="29.1796875" style="18" bestFit="1" customWidth="1"/>
    <col min="7" max="11" width="9.1796875" style="18"/>
    <col min="12" max="12" width="10.453125" style="18" bestFit="1" customWidth="1"/>
    <col min="13" max="16384" width="9.1796875" style="18"/>
  </cols>
  <sheetData>
    <row r="1" spans="1:6" x14ac:dyDescent="0.35">
      <c r="A1" s="17" t="s">
        <v>0</v>
      </c>
      <c r="B1" s="18" t="s">
        <v>1</v>
      </c>
      <c r="C1" s="18" t="s">
        <v>2</v>
      </c>
      <c r="D1" s="18" t="s">
        <v>3</v>
      </c>
      <c r="E1" s="18" t="s">
        <v>5</v>
      </c>
      <c r="F1" s="18" t="s">
        <v>4</v>
      </c>
    </row>
    <row r="2" spans="1:6" x14ac:dyDescent="0.35">
      <c r="A2" s="18" t="s">
        <v>79</v>
      </c>
      <c r="B2" s="18" t="s">
        <v>7</v>
      </c>
      <c r="C2" s="18" t="s">
        <v>8</v>
      </c>
      <c r="D2" s="18">
        <v>15</v>
      </c>
      <c r="E2" s="18">
        <v>4</v>
      </c>
      <c r="F2" s="18">
        <v>0</v>
      </c>
    </row>
    <row r="3" spans="1:6" x14ac:dyDescent="0.35">
      <c r="A3" s="18" t="s">
        <v>79</v>
      </c>
      <c r="B3" s="18" t="s">
        <v>10</v>
      </c>
      <c r="C3" s="18" t="s">
        <v>8</v>
      </c>
      <c r="D3" s="18">
        <v>121</v>
      </c>
      <c r="E3" s="18">
        <v>1</v>
      </c>
      <c r="F3" s="18">
        <v>15</v>
      </c>
    </row>
    <row r="4" spans="1:6" x14ac:dyDescent="0.35">
      <c r="A4" s="18" t="s">
        <v>79</v>
      </c>
      <c r="B4" s="18" t="s">
        <v>11</v>
      </c>
      <c r="C4" s="18" t="s">
        <v>8</v>
      </c>
      <c r="D4" s="18">
        <v>933</v>
      </c>
      <c r="E4" s="18">
        <v>3</v>
      </c>
      <c r="F4" s="18">
        <v>49</v>
      </c>
    </row>
    <row r="5" spans="1:6" x14ac:dyDescent="0.35">
      <c r="A5" s="18" t="s">
        <v>79</v>
      </c>
      <c r="B5" s="18" t="s">
        <v>12</v>
      </c>
      <c r="C5" s="18" t="s">
        <v>8</v>
      </c>
      <c r="D5" s="18">
        <v>121</v>
      </c>
      <c r="E5" s="18">
        <v>4</v>
      </c>
      <c r="F5" s="18">
        <v>92</v>
      </c>
    </row>
    <row r="6" spans="1:6" x14ac:dyDescent="0.35">
      <c r="A6" s="18" t="s">
        <v>79</v>
      </c>
      <c r="B6" s="18" t="s">
        <v>13</v>
      </c>
      <c r="C6" s="18" t="s">
        <v>8</v>
      </c>
      <c r="D6" s="18">
        <v>739</v>
      </c>
      <c r="E6" s="18">
        <v>0</v>
      </c>
      <c r="F6" s="18">
        <v>49</v>
      </c>
    </row>
    <row r="7" spans="1:6" x14ac:dyDescent="0.35">
      <c r="A7" s="18" t="s">
        <v>79</v>
      </c>
      <c r="B7" s="18" t="s">
        <v>14</v>
      </c>
      <c r="C7" s="18" t="s">
        <v>8</v>
      </c>
      <c r="D7" s="18">
        <v>1299</v>
      </c>
      <c r="E7" s="18">
        <v>0</v>
      </c>
      <c r="F7" s="18">
        <v>74</v>
      </c>
    </row>
    <row r="8" spans="1:6" x14ac:dyDescent="0.35">
      <c r="A8" s="18" t="s">
        <v>79</v>
      </c>
      <c r="B8" s="18" t="s">
        <v>15</v>
      </c>
      <c r="C8" s="18" t="s">
        <v>8</v>
      </c>
      <c r="D8" s="18">
        <v>41</v>
      </c>
      <c r="E8" s="18">
        <v>0</v>
      </c>
      <c r="F8" s="18">
        <v>1</v>
      </c>
    </row>
    <row r="9" spans="1:6" x14ac:dyDescent="0.35">
      <c r="A9" s="18" t="s">
        <v>79</v>
      </c>
      <c r="B9" s="18" t="s">
        <v>16</v>
      </c>
      <c r="C9" s="18" t="s">
        <v>8</v>
      </c>
      <c r="D9" s="18">
        <v>505</v>
      </c>
      <c r="E9" s="18">
        <v>0</v>
      </c>
      <c r="F9" s="18">
        <v>0</v>
      </c>
    </row>
    <row r="10" spans="1:6" x14ac:dyDescent="0.35">
      <c r="A10" s="18" t="s">
        <v>79</v>
      </c>
      <c r="B10" s="18" t="s">
        <v>17</v>
      </c>
      <c r="C10" s="18" t="s">
        <v>8</v>
      </c>
      <c r="D10" s="18">
        <v>13361</v>
      </c>
      <c r="E10" s="18">
        <v>0</v>
      </c>
      <c r="F10" s="18">
        <v>0</v>
      </c>
    </row>
    <row r="11" spans="1:6" x14ac:dyDescent="0.35">
      <c r="A11" s="18" t="s">
        <v>79</v>
      </c>
      <c r="B11" s="18" t="s">
        <v>18</v>
      </c>
      <c r="C11" s="18" t="s">
        <v>8</v>
      </c>
      <c r="D11" s="18">
        <v>5201</v>
      </c>
      <c r="E11" s="18">
        <v>0</v>
      </c>
      <c r="F11" s="18">
        <v>0</v>
      </c>
    </row>
    <row r="12" spans="1:6" x14ac:dyDescent="0.35">
      <c r="A12" s="18" t="s">
        <v>79</v>
      </c>
      <c r="B12" s="18" t="s">
        <v>19</v>
      </c>
      <c r="C12" s="18" t="s">
        <v>8</v>
      </c>
      <c r="D12" s="18">
        <v>18842</v>
      </c>
      <c r="E12" s="18">
        <v>0</v>
      </c>
      <c r="F12" s="18">
        <v>0</v>
      </c>
    </row>
    <row r="13" spans="1:6" x14ac:dyDescent="0.35">
      <c r="A13" s="18" t="s">
        <v>79</v>
      </c>
      <c r="B13" s="18" t="s">
        <v>20</v>
      </c>
      <c r="C13" s="18" t="s">
        <v>8</v>
      </c>
      <c r="D13" s="18">
        <v>286</v>
      </c>
      <c r="E13" s="18">
        <v>0</v>
      </c>
      <c r="F13" s="18">
        <v>0</v>
      </c>
    </row>
    <row r="14" spans="1:6" x14ac:dyDescent="0.35">
      <c r="A14" s="18" t="s">
        <v>79</v>
      </c>
      <c r="B14" s="18" t="s">
        <v>7</v>
      </c>
      <c r="C14" s="18" t="s">
        <v>9</v>
      </c>
      <c r="D14" s="18">
        <v>2</v>
      </c>
      <c r="E14" s="18">
        <v>0</v>
      </c>
      <c r="F14" s="18">
        <v>0</v>
      </c>
    </row>
    <row r="15" spans="1:6" x14ac:dyDescent="0.35">
      <c r="A15" s="18" t="s">
        <v>79</v>
      </c>
      <c r="B15" s="18" t="s">
        <v>10</v>
      </c>
      <c r="C15" s="18" t="s">
        <v>9</v>
      </c>
      <c r="D15" s="18">
        <v>53</v>
      </c>
      <c r="E15" s="18">
        <v>0</v>
      </c>
      <c r="F15" s="18">
        <v>1</v>
      </c>
    </row>
    <row r="16" spans="1:6" x14ac:dyDescent="0.35">
      <c r="A16" s="18" t="s">
        <v>79</v>
      </c>
      <c r="B16" s="18" t="s">
        <v>11</v>
      </c>
      <c r="C16" s="18" t="s">
        <v>9</v>
      </c>
      <c r="D16" s="18">
        <v>1450</v>
      </c>
      <c r="E16" s="18">
        <v>3</v>
      </c>
      <c r="F16" s="18">
        <v>41</v>
      </c>
    </row>
    <row r="17" spans="1:6" x14ac:dyDescent="0.35">
      <c r="A17" s="18" t="s">
        <v>79</v>
      </c>
      <c r="B17" s="18" t="s">
        <v>12</v>
      </c>
      <c r="C17" s="18" t="s">
        <v>9</v>
      </c>
      <c r="D17" s="18">
        <v>82</v>
      </c>
      <c r="E17" s="18">
        <v>5</v>
      </c>
      <c r="F17" s="18">
        <v>40</v>
      </c>
    </row>
    <row r="18" spans="1:6" x14ac:dyDescent="0.35">
      <c r="A18" s="18" t="s">
        <v>79</v>
      </c>
      <c r="B18" s="18" t="s">
        <v>13</v>
      </c>
      <c r="C18" s="18" t="s">
        <v>9</v>
      </c>
      <c r="D18" s="18">
        <v>367</v>
      </c>
      <c r="E18" s="18">
        <v>0</v>
      </c>
      <c r="F18" s="18">
        <v>9</v>
      </c>
    </row>
    <row r="19" spans="1:6" x14ac:dyDescent="0.35">
      <c r="A19" s="18" t="s">
        <v>79</v>
      </c>
      <c r="B19" s="18" t="s">
        <v>14</v>
      </c>
      <c r="C19" s="18" t="s">
        <v>9</v>
      </c>
      <c r="D19" s="18">
        <v>2696</v>
      </c>
      <c r="E19" s="18">
        <v>1</v>
      </c>
      <c r="F19" s="18">
        <v>27</v>
      </c>
    </row>
    <row r="20" spans="1:6" x14ac:dyDescent="0.35">
      <c r="A20" s="18" t="s">
        <v>79</v>
      </c>
      <c r="B20" s="18" t="s">
        <v>15</v>
      </c>
      <c r="C20" s="18" t="s">
        <v>9</v>
      </c>
      <c r="D20" s="18">
        <v>4</v>
      </c>
      <c r="E20" s="18">
        <v>0</v>
      </c>
      <c r="F20" s="18">
        <v>0</v>
      </c>
    </row>
    <row r="21" spans="1:6" x14ac:dyDescent="0.35">
      <c r="A21" s="18" t="s">
        <v>79</v>
      </c>
      <c r="B21" s="18" t="s">
        <v>16</v>
      </c>
      <c r="C21" s="18" t="s">
        <v>9</v>
      </c>
      <c r="D21" s="18">
        <v>3241</v>
      </c>
      <c r="E21" s="18">
        <v>0</v>
      </c>
      <c r="F21" s="18">
        <v>0</v>
      </c>
    </row>
    <row r="22" spans="1:6" x14ac:dyDescent="0.35">
      <c r="A22" s="18" t="s">
        <v>79</v>
      </c>
      <c r="B22" s="18" t="s">
        <v>17</v>
      </c>
      <c r="C22" s="18" t="s">
        <v>9</v>
      </c>
      <c r="D22" s="18">
        <v>24972</v>
      </c>
      <c r="E22" s="18">
        <v>0</v>
      </c>
      <c r="F22" s="18">
        <v>0</v>
      </c>
    </row>
    <row r="23" spans="1:6" x14ac:dyDescent="0.35">
      <c r="A23" s="18" t="s">
        <v>79</v>
      </c>
      <c r="B23" s="18" t="s">
        <v>18</v>
      </c>
      <c r="C23" s="18" t="s">
        <v>9</v>
      </c>
      <c r="D23" s="18">
        <v>9538</v>
      </c>
      <c r="E23" s="18">
        <v>0</v>
      </c>
      <c r="F23" s="18">
        <v>0</v>
      </c>
    </row>
    <row r="24" spans="1:6" x14ac:dyDescent="0.35">
      <c r="A24" s="18" t="s">
        <v>79</v>
      </c>
      <c r="B24" s="18" t="s">
        <v>19</v>
      </c>
      <c r="C24" s="18" t="s">
        <v>9</v>
      </c>
      <c r="D24" s="18">
        <v>51783</v>
      </c>
      <c r="E24" s="18">
        <v>0</v>
      </c>
      <c r="F24" s="18">
        <v>0</v>
      </c>
    </row>
    <row r="25" spans="1:6" x14ac:dyDescent="0.35">
      <c r="A25" s="18" t="s">
        <v>79</v>
      </c>
      <c r="B25" s="18" t="s">
        <v>20</v>
      </c>
      <c r="C25" s="18" t="s">
        <v>9</v>
      </c>
      <c r="D25" s="18">
        <v>1119</v>
      </c>
      <c r="E25" s="18">
        <v>0</v>
      </c>
      <c r="F25" s="18">
        <v>0</v>
      </c>
    </row>
    <row r="26" spans="1:6" x14ac:dyDescent="0.35">
      <c r="A26" s="18" t="s">
        <v>79</v>
      </c>
      <c r="B26" s="18" t="s">
        <v>84</v>
      </c>
      <c r="C26" s="18" t="s">
        <v>83</v>
      </c>
      <c r="D26" s="18">
        <v>58</v>
      </c>
      <c r="E26" s="18">
        <v>0</v>
      </c>
      <c r="F26" s="18">
        <v>0</v>
      </c>
    </row>
    <row r="27" spans="1:6" x14ac:dyDescent="0.35">
      <c r="A27" s="18" t="s">
        <v>79</v>
      </c>
      <c r="B27" s="18" t="s">
        <v>85</v>
      </c>
      <c r="C27" s="18" t="s">
        <v>8</v>
      </c>
      <c r="D27" s="18">
        <v>295</v>
      </c>
      <c r="E27" s="18">
        <v>0</v>
      </c>
      <c r="F27" s="18">
        <v>0</v>
      </c>
    </row>
    <row r="28" spans="1:6" x14ac:dyDescent="0.35">
      <c r="A28" s="18" t="s">
        <v>79</v>
      </c>
      <c r="B28" s="18" t="s">
        <v>85</v>
      </c>
      <c r="C28" s="18" t="s">
        <v>9</v>
      </c>
      <c r="D28" s="18">
        <v>3798</v>
      </c>
      <c r="E28" s="18">
        <v>0</v>
      </c>
      <c r="F28" s="18">
        <v>0</v>
      </c>
    </row>
    <row r="29" spans="1:6" x14ac:dyDescent="0.35">
      <c r="A29" s="18" t="s">
        <v>79</v>
      </c>
      <c r="B29" s="18" t="s">
        <v>84</v>
      </c>
      <c r="C29" s="18" t="s">
        <v>8</v>
      </c>
      <c r="D29" s="18">
        <v>0</v>
      </c>
      <c r="E29" s="18">
        <v>0</v>
      </c>
      <c r="F29" s="18">
        <v>6</v>
      </c>
    </row>
    <row r="30" spans="1:6" x14ac:dyDescent="0.35">
      <c r="A30" s="18" t="s">
        <v>79</v>
      </c>
      <c r="B30" s="18" t="s">
        <v>84</v>
      </c>
      <c r="C30" s="18" t="s">
        <v>9</v>
      </c>
      <c r="D30" s="18">
        <v>0</v>
      </c>
      <c r="E30" s="18">
        <v>0</v>
      </c>
      <c r="F30" s="18">
        <v>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AE9B-CB29-4ACB-9EDF-8CDE8FE5625E}">
  <sheetPr codeName="Sheet4"/>
  <dimension ref="A1:D989"/>
  <sheetViews>
    <sheetView zoomScaleNormal="100" workbookViewId="0"/>
  </sheetViews>
  <sheetFormatPr defaultColWidth="9.1796875" defaultRowHeight="15.5" x14ac:dyDescent="0.35"/>
  <cols>
    <col min="1" max="1" width="21.453125" style="18" bestFit="1" customWidth="1"/>
    <col min="2" max="2" width="62.7265625" style="18" bestFit="1" customWidth="1"/>
    <col min="3" max="3" width="16.1796875" style="18" bestFit="1" customWidth="1"/>
    <col min="4" max="4" width="21.7265625" style="18" bestFit="1" customWidth="1"/>
    <col min="5" max="16384" width="9.1796875" style="18"/>
  </cols>
  <sheetData>
    <row r="1" spans="1:4" x14ac:dyDescent="0.35">
      <c r="A1" s="17" t="s">
        <v>0</v>
      </c>
      <c r="B1" s="17" t="s">
        <v>1</v>
      </c>
      <c r="C1" s="17" t="s">
        <v>2</v>
      </c>
      <c r="D1" s="17" t="s">
        <v>3</v>
      </c>
    </row>
    <row r="2" spans="1:4" x14ac:dyDescent="0.35">
      <c r="A2" s="18" t="s">
        <v>6</v>
      </c>
      <c r="B2" s="18" t="s">
        <v>7</v>
      </c>
      <c r="C2" s="18" t="s">
        <v>8</v>
      </c>
      <c r="D2" s="18">
        <v>21</v>
      </c>
    </row>
    <row r="3" spans="1:4" x14ac:dyDescent="0.35">
      <c r="A3" s="18" t="s">
        <v>6</v>
      </c>
      <c r="B3" s="18" t="s">
        <v>7</v>
      </c>
      <c r="C3" s="18" t="s">
        <v>9</v>
      </c>
      <c r="D3" s="18">
        <v>1</v>
      </c>
    </row>
    <row r="4" spans="1:4" x14ac:dyDescent="0.35">
      <c r="A4" s="18" t="s">
        <v>6</v>
      </c>
      <c r="B4" s="18" t="s">
        <v>10</v>
      </c>
      <c r="C4" s="18" t="s">
        <v>8</v>
      </c>
      <c r="D4" s="18">
        <v>145</v>
      </c>
    </row>
    <row r="5" spans="1:4" x14ac:dyDescent="0.35">
      <c r="A5" s="18" t="s">
        <v>6</v>
      </c>
      <c r="B5" s="18" t="s">
        <v>10</v>
      </c>
      <c r="C5" s="18" t="s">
        <v>9</v>
      </c>
      <c r="D5" s="18">
        <v>57</v>
      </c>
    </row>
    <row r="6" spans="1:4" x14ac:dyDescent="0.35">
      <c r="A6" s="18" t="s">
        <v>6</v>
      </c>
      <c r="B6" s="18" t="s">
        <v>11</v>
      </c>
      <c r="C6" s="18" t="s">
        <v>8</v>
      </c>
      <c r="D6" s="18">
        <v>907</v>
      </c>
    </row>
    <row r="7" spans="1:4" x14ac:dyDescent="0.35">
      <c r="A7" s="18" t="s">
        <v>6</v>
      </c>
      <c r="B7" s="18" t="s">
        <v>11</v>
      </c>
      <c r="C7" s="18" t="s">
        <v>9</v>
      </c>
      <c r="D7" s="18">
        <v>1206</v>
      </c>
    </row>
    <row r="8" spans="1:4" x14ac:dyDescent="0.35">
      <c r="A8" s="18" t="s">
        <v>6</v>
      </c>
      <c r="B8" s="18" t="s">
        <v>12</v>
      </c>
      <c r="C8" s="18" t="s">
        <v>8</v>
      </c>
      <c r="D8" s="18">
        <v>57</v>
      </c>
    </row>
    <row r="9" spans="1:4" x14ac:dyDescent="0.35">
      <c r="A9" s="18" t="s">
        <v>6</v>
      </c>
      <c r="B9" s="18" t="s">
        <v>12</v>
      </c>
      <c r="C9" s="18" t="s">
        <v>8</v>
      </c>
      <c r="D9" s="18">
        <v>183</v>
      </c>
    </row>
    <row r="10" spans="1:4" x14ac:dyDescent="0.35">
      <c r="A10" s="18" t="s">
        <v>6</v>
      </c>
      <c r="B10" s="18" t="s">
        <v>12</v>
      </c>
      <c r="C10" s="18" t="s">
        <v>9</v>
      </c>
      <c r="D10" s="18">
        <v>27</v>
      </c>
    </row>
    <row r="11" spans="1:4" x14ac:dyDescent="0.35">
      <c r="A11" s="18" t="s">
        <v>6</v>
      </c>
      <c r="B11" s="18" t="s">
        <v>12</v>
      </c>
      <c r="C11" s="18" t="s">
        <v>9</v>
      </c>
      <c r="D11" s="18">
        <v>604</v>
      </c>
    </row>
    <row r="12" spans="1:4" x14ac:dyDescent="0.35">
      <c r="A12" s="18" t="s">
        <v>6</v>
      </c>
      <c r="B12" s="18" t="s">
        <v>13</v>
      </c>
      <c r="C12" s="18" t="s">
        <v>8</v>
      </c>
      <c r="D12" s="18">
        <v>698</v>
      </c>
    </row>
    <row r="13" spans="1:4" x14ac:dyDescent="0.35">
      <c r="A13" s="18" t="s">
        <v>6</v>
      </c>
      <c r="B13" s="18" t="s">
        <v>13</v>
      </c>
      <c r="C13" s="18" t="s">
        <v>9</v>
      </c>
      <c r="D13" s="18">
        <v>266</v>
      </c>
    </row>
    <row r="14" spans="1:4" x14ac:dyDescent="0.35">
      <c r="A14" s="18" t="s">
        <v>6</v>
      </c>
      <c r="B14" s="18" t="s">
        <v>87</v>
      </c>
      <c r="C14" s="18" t="s">
        <v>8</v>
      </c>
      <c r="D14" s="18">
        <v>1225</v>
      </c>
    </row>
    <row r="15" spans="1:4" x14ac:dyDescent="0.35">
      <c r="A15" s="18" t="s">
        <v>6</v>
      </c>
      <c r="B15" s="18" t="s">
        <v>87</v>
      </c>
      <c r="C15" s="18" t="s">
        <v>9</v>
      </c>
      <c r="D15" s="18">
        <v>1711</v>
      </c>
    </row>
    <row r="16" spans="1:4" x14ac:dyDescent="0.35">
      <c r="A16" s="18" t="s">
        <v>6</v>
      </c>
      <c r="B16" s="18" t="s">
        <v>15</v>
      </c>
      <c r="C16" s="18" t="s">
        <v>8</v>
      </c>
      <c r="D16" s="18">
        <v>42</v>
      </c>
    </row>
    <row r="17" spans="1:4" x14ac:dyDescent="0.35">
      <c r="A17" s="18" t="s">
        <v>6</v>
      </c>
      <c r="B17" s="18" t="s">
        <v>15</v>
      </c>
      <c r="C17" s="18" t="s">
        <v>9</v>
      </c>
      <c r="D17" s="18">
        <v>5</v>
      </c>
    </row>
    <row r="18" spans="1:4" x14ac:dyDescent="0.35">
      <c r="A18" s="18" t="s">
        <v>6</v>
      </c>
      <c r="B18" s="18" t="s">
        <v>16</v>
      </c>
      <c r="C18" s="18" t="s">
        <v>8</v>
      </c>
      <c r="D18" s="18">
        <v>92</v>
      </c>
    </row>
    <row r="19" spans="1:4" x14ac:dyDescent="0.35">
      <c r="A19" s="18" t="s">
        <v>6</v>
      </c>
      <c r="B19" s="18" t="s">
        <v>16</v>
      </c>
      <c r="C19" s="18" t="s">
        <v>9</v>
      </c>
      <c r="D19" s="18">
        <v>633</v>
      </c>
    </row>
    <row r="20" spans="1:4" x14ac:dyDescent="0.35">
      <c r="A20" s="18" t="s">
        <v>6</v>
      </c>
      <c r="B20" s="18" t="s">
        <v>16</v>
      </c>
      <c r="C20" s="18" t="s">
        <v>8</v>
      </c>
      <c r="D20" s="18">
        <v>375</v>
      </c>
    </row>
    <row r="21" spans="1:4" x14ac:dyDescent="0.35">
      <c r="A21" s="18" t="s">
        <v>6</v>
      </c>
      <c r="B21" s="18" t="s">
        <v>16</v>
      </c>
      <c r="C21" s="18" t="s">
        <v>9</v>
      </c>
      <c r="D21" s="18">
        <v>2056</v>
      </c>
    </row>
    <row r="22" spans="1:4" x14ac:dyDescent="0.35">
      <c r="A22" s="18" t="s">
        <v>6</v>
      </c>
      <c r="B22" s="18" t="s">
        <v>17</v>
      </c>
      <c r="C22" s="18" t="s">
        <v>8</v>
      </c>
      <c r="D22" s="18">
        <v>15262</v>
      </c>
    </row>
    <row r="23" spans="1:4" x14ac:dyDescent="0.35">
      <c r="A23" s="18" t="s">
        <v>6</v>
      </c>
      <c r="B23" s="18" t="s">
        <v>17</v>
      </c>
      <c r="C23" s="18" t="s">
        <v>9</v>
      </c>
      <c r="D23" s="18">
        <v>24661</v>
      </c>
    </row>
    <row r="24" spans="1:4" x14ac:dyDescent="0.35">
      <c r="A24" s="18" t="s">
        <v>6</v>
      </c>
      <c r="B24" s="18" t="s">
        <v>18</v>
      </c>
      <c r="C24" s="18" t="s">
        <v>8</v>
      </c>
      <c r="D24" s="18">
        <v>1373</v>
      </c>
    </row>
    <row r="25" spans="1:4" x14ac:dyDescent="0.35">
      <c r="A25" s="18" t="s">
        <v>6</v>
      </c>
      <c r="B25" s="18" t="s">
        <v>18</v>
      </c>
      <c r="C25" s="18" t="s">
        <v>8</v>
      </c>
      <c r="D25" s="18">
        <v>3040</v>
      </c>
    </row>
    <row r="26" spans="1:4" x14ac:dyDescent="0.35">
      <c r="A26" s="18" t="s">
        <v>6</v>
      </c>
      <c r="B26" s="18" t="s">
        <v>18</v>
      </c>
      <c r="C26" s="18" t="s">
        <v>8</v>
      </c>
      <c r="D26" s="18">
        <v>773</v>
      </c>
    </row>
    <row r="27" spans="1:4" x14ac:dyDescent="0.35">
      <c r="A27" s="18" t="s">
        <v>6</v>
      </c>
      <c r="B27" s="18" t="s">
        <v>18</v>
      </c>
      <c r="C27" s="18" t="s">
        <v>8</v>
      </c>
      <c r="D27" s="18">
        <v>3</v>
      </c>
    </row>
    <row r="28" spans="1:4" x14ac:dyDescent="0.35">
      <c r="A28" s="18" t="s">
        <v>6</v>
      </c>
      <c r="B28" s="18" t="s">
        <v>18</v>
      </c>
      <c r="C28" s="18" t="s">
        <v>9</v>
      </c>
      <c r="D28" s="18">
        <v>6056</v>
      </c>
    </row>
    <row r="29" spans="1:4" x14ac:dyDescent="0.35">
      <c r="A29" s="18" t="s">
        <v>6</v>
      </c>
      <c r="B29" s="18" t="s">
        <v>18</v>
      </c>
      <c r="C29" s="18" t="s">
        <v>9</v>
      </c>
      <c r="D29" s="18">
        <v>12</v>
      </c>
    </row>
    <row r="30" spans="1:4" x14ac:dyDescent="0.35">
      <c r="A30" s="18" t="s">
        <v>6</v>
      </c>
      <c r="B30" s="18" t="s">
        <v>18</v>
      </c>
      <c r="C30" s="18" t="s">
        <v>9</v>
      </c>
      <c r="D30" s="18">
        <v>2</v>
      </c>
    </row>
    <row r="31" spans="1:4" x14ac:dyDescent="0.35">
      <c r="A31" s="18" t="s">
        <v>6</v>
      </c>
      <c r="B31" s="18" t="s">
        <v>18</v>
      </c>
      <c r="C31" s="18" t="s">
        <v>9</v>
      </c>
      <c r="D31" s="18">
        <v>2672</v>
      </c>
    </row>
    <row r="32" spans="1:4" x14ac:dyDescent="0.35">
      <c r="A32" s="18" t="s">
        <v>6</v>
      </c>
      <c r="B32" s="18" t="s">
        <v>18</v>
      </c>
      <c r="C32" s="18" t="s">
        <v>9</v>
      </c>
      <c r="D32" s="18">
        <v>1</v>
      </c>
    </row>
    <row r="33" spans="1:4" x14ac:dyDescent="0.35">
      <c r="A33" s="18" t="s">
        <v>6</v>
      </c>
      <c r="B33" s="18" t="s">
        <v>18</v>
      </c>
      <c r="C33" s="18" t="s">
        <v>9</v>
      </c>
      <c r="D33" s="18">
        <v>272</v>
      </c>
    </row>
    <row r="34" spans="1:4" x14ac:dyDescent="0.35">
      <c r="A34" s="18" t="s">
        <v>6</v>
      </c>
      <c r="B34" s="18" t="s">
        <v>19</v>
      </c>
      <c r="C34" s="18" t="s">
        <v>8</v>
      </c>
      <c r="D34" s="18">
        <v>20040</v>
      </c>
    </row>
    <row r="35" spans="1:4" x14ac:dyDescent="0.35">
      <c r="A35" s="18" t="s">
        <v>6</v>
      </c>
      <c r="B35" s="18" t="s">
        <v>19</v>
      </c>
      <c r="C35" s="18" t="s">
        <v>9</v>
      </c>
      <c r="D35" s="18">
        <v>50292</v>
      </c>
    </row>
    <row r="36" spans="1:4" x14ac:dyDescent="0.35">
      <c r="A36" s="18" t="s">
        <v>6</v>
      </c>
      <c r="B36" s="18" t="s">
        <v>20</v>
      </c>
      <c r="C36" s="18" t="s">
        <v>8</v>
      </c>
      <c r="D36" s="18">
        <v>196</v>
      </c>
    </row>
    <row r="37" spans="1:4" x14ac:dyDescent="0.35">
      <c r="A37" s="18" t="s">
        <v>6</v>
      </c>
      <c r="B37" s="18" t="s">
        <v>20</v>
      </c>
      <c r="C37" s="18" t="s">
        <v>9</v>
      </c>
      <c r="D37" s="18">
        <v>662</v>
      </c>
    </row>
    <row r="38" spans="1:4" x14ac:dyDescent="0.35">
      <c r="A38" s="18" t="s">
        <v>21</v>
      </c>
      <c r="B38" s="18" t="s">
        <v>7</v>
      </c>
      <c r="C38" s="18" t="s">
        <v>8</v>
      </c>
      <c r="D38" s="18">
        <v>26</v>
      </c>
    </row>
    <row r="39" spans="1:4" x14ac:dyDescent="0.35">
      <c r="A39" s="18" t="s">
        <v>21</v>
      </c>
      <c r="B39" s="18" t="s">
        <v>10</v>
      </c>
      <c r="C39" s="18" t="s">
        <v>8</v>
      </c>
      <c r="D39" s="18">
        <v>112</v>
      </c>
    </row>
    <row r="40" spans="1:4" x14ac:dyDescent="0.35">
      <c r="A40" s="18" t="s">
        <v>21</v>
      </c>
      <c r="B40" s="18" t="s">
        <v>10</v>
      </c>
      <c r="C40" s="18" t="s">
        <v>9</v>
      </c>
      <c r="D40" s="18">
        <v>43</v>
      </c>
    </row>
    <row r="41" spans="1:4" x14ac:dyDescent="0.35">
      <c r="A41" s="18" t="s">
        <v>21</v>
      </c>
      <c r="B41" s="18" t="s">
        <v>11</v>
      </c>
      <c r="C41" s="18" t="s">
        <v>8</v>
      </c>
      <c r="D41" s="18">
        <v>981</v>
      </c>
    </row>
    <row r="42" spans="1:4" x14ac:dyDescent="0.35">
      <c r="A42" s="18" t="s">
        <v>21</v>
      </c>
      <c r="B42" s="18" t="s">
        <v>11</v>
      </c>
      <c r="C42" s="18" t="s">
        <v>9</v>
      </c>
      <c r="D42" s="18">
        <v>1385</v>
      </c>
    </row>
    <row r="43" spans="1:4" x14ac:dyDescent="0.35">
      <c r="A43" s="18" t="s">
        <v>21</v>
      </c>
      <c r="B43" s="18" t="s">
        <v>12</v>
      </c>
      <c r="C43" s="18" t="s">
        <v>8</v>
      </c>
      <c r="D43" s="18">
        <v>199</v>
      </c>
    </row>
    <row r="44" spans="1:4" x14ac:dyDescent="0.35">
      <c r="A44" s="18" t="s">
        <v>21</v>
      </c>
      <c r="B44" s="18" t="s">
        <v>12</v>
      </c>
      <c r="C44" s="18" t="s">
        <v>8</v>
      </c>
      <c r="D44" s="18">
        <v>49</v>
      </c>
    </row>
    <row r="45" spans="1:4" x14ac:dyDescent="0.35">
      <c r="A45" s="18" t="s">
        <v>21</v>
      </c>
      <c r="B45" s="18" t="s">
        <v>12</v>
      </c>
      <c r="C45" s="18" t="s">
        <v>9</v>
      </c>
      <c r="D45" s="18">
        <v>31</v>
      </c>
    </row>
    <row r="46" spans="1:4" x14ac:dyDescent="0.35">
      <c r="A46" s="18" t="s">
        <v>21</v>
      </c>
      <c r="B46" s="18" t="s">
        <v>12</v>
      </c>
      <c r="C46" s="18" t="s">
        <v>9</v>
      </c>
      <c r="D46" s="18">
        <v>633</v>
      </c>
    </row>
    <row r="47" spans="1:4" x14ac:dyDescent="0.35">
      <c r="A47" s="18" t="s">
        <v>21</v>
      </c>
      <c r="B47" s="18" t="s">
        <v>13</v>
      </c>
      <c r="C47" s="18" t="s">
        <v>8</v>
      </c>
      <c r="D47" s="18">
        <v>675</v>
      </c>
    </row>
    <row r="48" spans="1:4" x14ac:dyDescent="0.35">
      <c r="A48" s="18" t="s">
        <v>21</v>
      </c>
      <c r="B48" s="18" t="s">
        <v>13</v>
      </c>
      <c r="C48" s="18" t="s">
        <v>9</v>
      </c>
      <c r="D48" s="18">
        <v>314</v>
      </c>
    </row>
    <row r="49" spans="1:4" x14ac:dyDescent="0.35">
      <c r="A49" s="18" t="s">
        <v>21</v>
      </c>
      <c r="B49" s="18" t="s">
        <v>87</v>
      </c>
      <c r="C49" s="18" t="s">
        <v>8</v>
      </c>
      <c r="D49" s="18">
        <v>1225</v>
      </c>
    </row>
    <row r="50" spans="1:4" x14ac:dyDescent="0.35">
      <c r="A50" s="18" t="s">
        <v>21</v>
      </c>
      <c r="B50" s="18" t="s">
        <v>87</v>
      </c>
      <c r="C50" s="18" t="s">
        <v>9</v>
      </c>
      <c r="D50" s="18">
        <v>1680</v>
      </c>
    </row>
    <row r="51" spans="1:4" x14ac:dyDescent="0.35">
      <c r="A51" s="18" t="s">
        <v>21</v>
      </c>
      <c r="B51" s="18" t="s">
        <v>15</v>
      </c>
      <c r="C51" s="18" t="s">
        <v>8</v>
      </c>
      <c r="D51" s="18">
        <v>40</v>
      </c>
    </row>
    <row r="52" spans="1:4" x14ac:dyDescent="0.35">
      <c r="A52" s="18" t="s">
        <v>21</v>
      </c>
      <c r="B52" s="18" t="s">
        <v>15</v>
      </c>
      <c r="C52" s="18" t="s">
        <v>9</v>
      </c>
      <c r="D52" s="18">
        <v>5</v>
      </c>
    </row>
    <row r="53" spans="1:4" x14ac:dyDescent="0.35">
      <c r="A53" s="18" t="s">
        <v>21</v>
      </c>
      <c r="B53" s="18" t="s">
        <v>16</v>
      </c>
      <c r="C53" s="18" t="s">
        <v>8</v>
      </c>
      <c r="D53" s="18">
        <v>65</v>
      </c>
    </row>
    <row r="54" spans="1:4" x14ac:dyDescent="0.35">
      <c r="A54" s="18" t="s">
        <v>21</v>
      </c>
      <c r="B54" s="18" t="s">
        <v>16</v>
      </c>
      <c r="C54" s="18" t="s">
        <v>9</v>
      </c>
      <c r="D54" s="18">
        <v>532</v>
      </c>
    </row>
    <row r="55" spans="1:4" x14ac:dyDescent="0.35">
      <c r="A55" s="18" t="s">
        <v>21</v>
      </c>
      <c r="B55" s="18" t="s">
        <v>16</v>
      </c>
      <c r="C55" s="18" t="s">
        <v>8</v>
      </c>
      <c r="D55" s="18">
        <v>299</v>
      </c>
    </row>
    <row r="56" spans="1:4" x14ac:dyDescent="0.35">
      <c r="A56" s="18" t="s">
        <v>21</v>
      </c>
      <c r="B56" s="18" t="s">
        <v>16</v>
      </c>
      <c r="C56" s="18" t="s">
        <v>9</v>
      </c>
      <c r="D56" s="18">
        <v>1981</v>
      </c>
    </row>
    <row r="57" spans="1:4" x14ac:dyDescent="0.35">
      <c r="A57" s="18" t="s">
        <v>21</v>
      </c>
      <c r="B57" s="18" t="s">
        <v>17</v>
      </c>
      <c r="C57" s="18" t="s">
        <v>8</v>
      </c>
      <c r="D57" s="18">
        <v>15781</v>
      </c>
    </row>
    <row r="58" spans="1:4" x14ac:dyDescent="0.35">
      <c r="A58" s="18" t="s">
        <v>21</v>
      </c>
      <c r="B58" s="18" t="s">
        <v>17</v>
      </c>
      <c r="C58" s="18" t="s">
        <v>9</v>
      </c>
      <c r="D58" s="18">
        <v>25505</v>
      </c>
    </row>
    <row r="59" spans="1:4" x14ac:dyDescent="0.35">
      <c r="A59" s="18" t="s">
        <v>21</v>
      </c>
      <c r="B59" s="18" t="s">
        <v>18</v>
      </c>
      <c r="C59" s="18" t="s">
        <v>8</v>
      </c>
      <c r="D59" s="18">
        <v>8</v>
      </c>
    </row>
    <row r="60" spans="1:4" x14ac:dyDescent="0.35">
      <c r="A60" s="18" t="s">
        <v>21</v>
      </c>
      <c r="B60" s="18" t="s">
        <v>18</v>
      </c>
      <c r="C60" s="18" t="s">
        <v>8</v>
      </c>
      <c r="D60" s="18">
        <v>715</v>
      </c>
    </row>
    <row r="61" spans="1:4" x14ac:dyDescent="0.35">
      <c r="A61" s="18" t="s">
        <v>21</v>
      </c>
      <c r="B61" s="18" t="s">
        <v>18</v>
      </c>
      <c r="C61" s="18" t="s">
        <v>8</v>
      </c>
      <c r="D61" s="18">
        <v>2907</v>
      </c>
    </row>
    <row r="62" spans="1:4" x14ac:dyDescent="0.35">
      <c r="A62" s="18" t="s">
        <v>21</v>
      </c>
      <c r="B62" s="18" t="s">
        <v>18</v>
      </c>
      <c r="C62" s="18" t="s">
        <v>8</v>
      </c>
      <c r="D62" s="18">
        <v>3</v>
      </c>
    </row>
    <row r="63" spans="1:4" x14ac:dyDescent="0.35">
      <c r="A63" s="18" t="s">
        <v>21</v>
      </c>
      <c r="B63" s="18" t="s">
        <v>18</v>
      </c>
      <c r="C63" s="18" t="s">
        <v>8</v>
      </c>
      <c r="D63" s="18">
        <v>1707</v>
      </c>
    </row>
    <row r="64" spans="1:4" x14ac:dyDescent="0.35">
      <c r="A64" s="18" t="s">
        <v>21</v>
      </c>
      <c r="B64" s="18" t="s">
        <v>18</v>
      </c>
      <c r="C64" s="18" t="s">
        <v>9</v>
      </c>
      <c r="D64" s="18">
        <v>16</v>
      </c>
    </row>
    <row r="65" spans="1:4" x14ac:dyDescent="0.35">
      <c r="A65" s="18" t="s">
        <v>21</v>
      </c>
      <c r="B65" s="18" t="s">
        <v>18</v>
      </c>
      <c r="C65" s="18" t="s">
        <v>9</v>
      </c>
      <c r="D65" s="18">
        <v>2775</v>
      </c>
    </row>
    <row r="66" spans="1:4" x14ac:dyDescent="0.35">
      <c r="A66" s="18" t="s">
        <v>21</v>
      </c>
      <c r="B66" s="18" t="s">
        <v>18</v>
      </c>
      <c r="C66" s="18" t="s">
        <v>9</v>
      </c>
      <c r="D66" s="18">
        <v>271</v>
      </c>
    </row>
    <row r="67" spans="1:4" x14ac:dyDescent="0.35">
      <c r="A67" s="18" t="s">
        <v>21</v>
      </c>
      <c r="B67" s="18" t="s">
        <v>18</v>
      </c>
      <c r="C67" s="18" t="s">
        <v>9</v>
      </c>
      <c r="D67" s="18">
        <v>6957</v>
      </c>
    </row>
    <row r="68" spans="1:4" x14ac:dyDescent="0.35">
      <c r="A68" s="18" t="s">
        <v>21</v>
      </c>
      <c r="B68" s="18" t="s">
        <v>19</v>
      </c>
      <c r="C68" s="18" t="s">
        <v>8</v>
      </c>
      <c r="D68" s="18">
        <v>20682</v>
      </c>
    </row>
    <row r="69" spans="1:4" x14ac:dyDescent="0.35">
      <c r="A69" s="18" t="s">
        <v>21</v>
      </c>
      <c r="B69" s="18" t="s">
        <v>19</v>
      </c>
      <c r="C69" s="18" t="s">
        <v>9</v>
      </c>
      <c r="D69" s="18">
        <v>50223</v>
      </c>
    </row>
    <row r="70" spans="1:4" x14ac:dyDescent="0.35">
      <c r="A70" s="18" t="s">
        <v>21</v>
      </c>
      <c r="B70" s="18" t="s">
        <v>20</v>
      </c>
      <c r="C70" s="18" t="s">
        <v>8</v>
      </c>
      <c r="D70" s="18">
        <v>161</v>
      </c>
    </row>
    <row r="71" spans="1:4" x14ac:dyDescent="0.35">
      <c r="A71" s="18" t="s">
        <v>21</v>
      </c>
      <c r="B71" s="18" t="s">
        <v>20</v>
      </c>
      <c r="C71" s="18" t="s">
        <v>9</v>
      </c>
      <c r="D71" s="18">
        <v>532</v>
      </c>
    </row>
    <row r="72" spans="1:4" x14ac:dyDescent="0.35">
      <c r="A72" s="18" t="s">
        <v>22</v>
      </c>
      <c r="B72" s="18" t="s">
        <v>7</v>
      </c>
      <c r="C72" s="18" t="s">
        <v>8</v>
      </c>
      <c r="D72" s="18">
        <v>15</v>
      </c>
    </row>
    <row r="73" spans="1:4" x14ac:dyDescent="0.35">
      <c r="A73" s="18" t="s">
        <v>22</v>
      </c>
      <c r="B73" s="18" t="s">
        <v>7</v>
      </c>
      <c r="C73" s="18" t="s">
        <v>9</v>
      </c>
      <c r="D73" s="18">
        <v>2</v>
      </c>
    </row>
    <row r="74" spans="1:4" x14ac:dyDescent="0.35">
      <c r="A74" s="18" t="s">
        <v>22</v>
      </c>
      <c r="B74" s="18" t="s">
        <v>10</v>
      </c>
      <c r="C74" s="18" t="s">
        <v>8</v>
      </c>
      <c r="D74" s="18">
        <v>125</v>
      </c>
    </row>
    <row r="75" spans="1:4" x14ac:dyDescent="0.35">
      <c r="A75" s="18" t="s">
        <v>22</v>
      </c>
      <c r="B75" s="18" t="s">
        <v>10</v>
      </c>
      <c r="C75" s="18" t="s">
        <v>9</v>
      </c>
      <c r="D75" s="18">
        <v>27</v>
      </c>
    </row>
    <row r="76" spans="1:4" x14ac:dyDescent="0.35">
      <c r="A76" s="18" t="s">
        <v>22</v>
      </c>
      <c r="B76" s="18" t="s">
        <v>11</v>
      </c>
      <c r="C76" s="18" t="s">
        <v>8</v>
      </c>
      <c r="D76" s="18">
        <v>416</v>
      </c>
    </row>
    <row r="77" spans="1:4" x14ac:dyDescent="0.35">
      <c r="A77" s="18" t="s">
        <v>22</v>
      </c>
      <c r="B77" s="18" t="s">
        <v>11</v>
      </c>
      <c r="C77" s="18" t="s">
        <v>9</v>
      </c>
      <c r="D77" s="18">
        <v>739</v>
      </c>
    </row>
    <row r="78" spans="1:4" x14ac:dyDescent="0.35">
      <c r="A78" s="18" t="s">
        <v>22</v>
      </c>
      <c r="B78" s="18" t="s">
        <v>12</v>
      </c>
      <c r="C78" s="18" t="s">
        <v>8</v>
      </c>
      <c r="D78" s="18">
        <v>131</v>
      </c>
    </row>
    <row r="79" spans="1:4" x14ac:dyDescent="0.35">
      <c r="A79" s="18" t="s">
        <v>22</v>
      </c>
      <c r="B79" s="18" t="s">
        <v>12</v>
      </c>
      <c r="C79" s="18" t="s">
        <v>8</v>
      </c>
      <c r="D79" s="18">
        <v>46</v>
      </c>
    </row>
    <row r="80" spans="1:4" x14ac:dyDescent="0.35">
      <c r="A80" s="18" t="s">
        <v>22</v>
      </c>
      <c r="B80" s="18" t="s">
        <v>12</v>
      </c>
      <c r="C80" s="18" t="s">
        <v>9</v>
      </c>
      <c r="D80" s="18">
        <v>40</v>
      </c>
    </row>
    <row r="81" spans="1:4" x14ac:dyDescent="0.35">
      <c r="A81" s="18" t="s">
        <v>22</v>
      </c>
      <c r="B81" s="18" t="s">
        <v>12</v>
      </c>
      <c r="C81" s="18" t="s">
        <v>9</v>
      </c>
      <c r="D81" s="18">
        <v>365</v>
      </c>
    </row>
    <row r="82" spans="1:4" x14ac:dyDescent="0.35">
      <c r="A82" s="18" t="s">
        <v>22</v>
      </c>
      <c r="B82" s="18" t="s">
        <v>13</v>
      </c>
      <c r="C82" s="18" t="s">
        <v>8</v>
      </c>
      <c r="D82" s="18">
        <v>565</v>
      </c>
    </row>
    <row r="83" spans="1:4" x14ac:dyDescent="0.35">
      <c r="A83" s="18" t="s">
        <v>22</v>
      </c>
      <c r="B83" s="18" t="s">
        <v>13</v>
      </c>
      <c r="C83" s="18" t="s">
        <v>9</v>
      </c>
      <c r="D83" s="18">
        <v>171</v>
      </c>
    </row>
    <row r="84" spans="1:4" x14ac:dyDescent="0.35">
      <c r="A84" s="18" t="s">
        <v>22</v>
      </c>
      <c r="B84" s="18" t="s">
        <v>87</v>
      </c>
      <c r="C84" s="18" t="s">
        <v>8</v>
      </c>
      <c r="D84" s="18">
        <v>816</v>
      </c>
    </row>
    <row r="85" spans="1:4" x14ac:dyDescent="0.35">
      <c r="A85" s="18" t="s">
        <v>22</v>
      </c>
      <c r="B85" s="18" t="s">
        <v>87</v>
      </c>
      <c r="C85" s="18" t="s">
        <v>9</v>
      </c>
      <c r="D85" s="18">
        <v>1080</v>
      </c>
    </row>
    <row r="86" spans="1:4" x14ac:dyDescent="0.35">
      <c r="A86" s="18" t="s">
        <v>22</v>
      </c>
      <c r="B86" s="18" t="s">
        <v>15</v>
      </c>
      <c r="C86" s="18" t="s">
        <v>8</v>
      </c>
      <c r="D86" s="18">
        <v>44</v>
      </c>
    </row>
    <row r="87" spans="1:4" x14ac:dyDescent="0.35">
      <c r="A87" s="18" t="s">
        <v>22</v>
      </c>
      <c r="B87" s="18" t="s">
        <v>15</v>
      </c>
      <c r="C87" s="18" t="s">
        <v>9</v>
      </c>
      <c r="D87" s="18">
        <v>5</v>
      </c>
    </row>
    <row r="88" spans="1:4" x14ac:dyDescent="0.35">
      <c r="A88" s="18" t="s">
        <v>22</v>
      </c>
      <c r="B88" s="18" t="s">
        <v>16</v>
      </c>
      <c r="C88" s="18" t="s">
        <v>8</v>
      </c>
      <c r="D88" s="18">
        <v>52</v>
      </c>
    </row>
    <row r="89" spans="1:4" x14ac:dyDescent="0.35">
      <c r="A89" s="18" t="s">
        <v>22</v>
      </c>
      <c r="B89" s="18" t="s">
        <v>16</v>
      </c>
      <c r="C89" s="18" t="s">
        <v>9</v>
      </c>
      <c r="D89" s="18">
        <v>321</v>
      </c>
    </row>
    <row r="90" spans="1:4" x14ac:dyDescent="0.35">
      <c r="A90" s="18" t="s">
        <v>22</v>
      </c>
      <c r="B90" s="18" t="s">
        <v>16</v>
      </c>
      <c r="C90" s="18" t="s">
        <v>8</v>
      </c>
      <c r="D90" s="18">
        <v>206</v>
      </c>
    </row>
    <row r="91" spans="1:4" x14ac:dyDescent="0.35">
      <c r="A91" s="18" t="s">
        <v>22</v>
      </c>
      <c r="B91" s="18" t="s">
        <v>16</v>
      </c>
      <c r="C91" s="18" t="s">
        <v>9</v>
      </c>
      <c r="D91" s="18">
        <v>1370</v>
      </c>
    </row>
    <row r="92" spans="1:4" x14ac:dyDescent="0.35">
      <c r="A92" s="18" t="s">
        <v>22</v>
      </c>
      <c r="B92" s="18" t="s">
        <v>17</v>
      </c>
      <c r="C92" s="18" t="s">
        <v>8</v>
      </c>
      <c r="D92" s="18">
        <v>5622</v>
      </c>
    </row>
    <row r="93" spans="1:4" x14ac:dyDescent="0.35">
      <c r="A93" s="18" t="s">
        <v>22</v>
      </c>
      <c r="B93" s="18" t="s">
        <v>17</v>
      </c>
      <c r="C93" s="18" t="s">
        <v>9</v>
      </c>
      <c r="D93" s="18">
        <v>9191</v>
      </c>
    </row>
    <row r="94" spans="1:4" x14ac:dyDescent="0.35">
      <c r="A94" s="18" t="s">
        <v>22</v>
      </c>
      <c r="B94" s="18" t="s">
        <v>18</v>
      </c>
      <c r="C94" s="18" t="s">
        <v>8</v>
      </c>
      <c r="D94" s="18">
        <v>625</v>
      </c>
    </row>
    <row r="95" spans="1:4" x14ac:dyDescent="0.35">
      <c r="A95" s="18" t="s">
        <v>22</v>
      </c>
      <c r="B95" s="18" t="s">
        <v>18</v>
      </c>
      <c r="C95" s="18" t="s">
        <v>8</v>
      </c>
      <c r="D95" s="18">
        <v>1066</v>
      </c>
    </row>
    <row r="96" spans="1:4" x14ac:dyDescent="0.35">
      <c r="A96" s="18" t="s">
        <v>22</v>
      </c>
      <c r="B96" s="18" t="s">
        <v>18</v>
      </c>
      <c r="C96" s="18" t="s">
        <v>8</v>
      </c>
      <c r="D96" s="18">
        <v>1448</v>
      </c>
    </row>
    <row r="97" spans="1:4" x14ac:dyDescent="0.35">
      <c r="A97" s="18" t="s">
        <v>22</v>
      </c>
      <c r="B97" s="18" t="s">
        <v>18</v>
      </c>
      <c r="C97" s="18" t="s">
        <v>8</v>
      </c>
      <c r="D97" s="18">
        <v>4</v>
      </c>
    </row>
    <row r="98" spans="1:4" x14ac:dyDescent="0.35">
      <c r="A98" s="18" t="s">
        <v>22</v>
      </c>
      <c r="B98" s="18" t="s">
        <v>18</v>
      </c>
      <c r="C98" s="18" t="s">
        <v>9</v>
      </c>
      <c r="D98" s="18">
        <v>3834</v>
      </c>
    </row>
    <row r="99" spans="1:4" x14ac:dyDescent="0.35">
      <c r="A99" s="18" t="s">
        <v>22</v>
      </c>
      <c r="B99" s="18" t="s">
        <v>18</v>
      </c>
      <c r="C99" s="18" t="s">
        <v>9</v>
      </c>
      <c r="D99" s="18">
        <v>172</v>
      </c>
    </row>
    <row r="100" spans="1:4" x14ac:dyDescent="0.35">
      <c r="A100" s="18" t="s">
        <v>22</v>
      </c>
      <c r="B100" s="18" t="s">
        <v>18</v>
      </c>
      <c r="C100" s="18" t="s">
        <v>9</v>
      </c>
      <c r="D100" s="18">
        <v>1741</v>
      </c>
    </row>
    <row r="101" spans="1:4" x14ac:dyDescent="0.35">
      <c r="A101" s="18" t="s">
        <v>22</v>
      </c>
      <c r="B101" s="18" t="s">
        <v>18</v>
      </c>
      <c r="C101" s="18" t="s">
        <v>9</v>
      </c>
      <c r="D101" s="18">
        <v>4</v>
      </c>
    </row>
    <row r="102" spans="1:4" x14ac:dyDescent="0.35">
      <c r="A102" s="18" t="s">
        <v>22</v>
      </c>
      <c r="B102" s="18" t="s">
        <v>19</v>
      </c>
      <c r="C102" s="18" t="s">
        <v>8</v>
      </c>
      <c r="D102" s="18">
        <v>14047</v>
      </c>
    </row>
    <row r="103" spans="1:4" x14ac:dyDescent="0.35">
      <c r="A103" s="18" t="s">
        <v>22</v>
      </c>
      <c r="B103" s="18" t="s">
        <v>19</v>
      </c>
      <c r="C103" s="18" t="s">
        <v>9</v>
      </c>
      <c r="D103" s="18">
        <v>32290</v>
      </c>
    </row>
    <row r="104" spans="1:4" x14ac:dyDescent="0.35">
      <c r="A104" s="18" t="s">
        <v>22</v>
      </c>
      <c r="B104" s="18" t="s">
        <v>20</v>
      </c>
      <c r="C104" s="18" t="s">
        <v>8</v>
      </c>
      <c r="D104" s="18">
        <v>117</v>
      </c>
    </row>
    <row r="105" spans="1:4" x14ac:dyDescent="0.35">
      <c r="A105" s="18" t="s">
        <v>22</v>
      </c>
      <c r="B105" s="18" t="s">
        <v>20</v>
      </c>
      <c r="C105" s="18" t="s">
        <v>9</v>
      </c>
      <c r="D105" s="18">
        <v>386</v>
      </c>
    </row>
    <row r="106" spans="1:4" x14ac:dyDescent="0.35">
      <c r="A106" s="18" t="s">
        <v>23</v>
      </c>
      <c r="B106" s="18" t="s">
        <v>7</v>
      </c>
      <c r="C106" s="18" t="s">
        <v>8</v>
      </c>
      <c r="D106" s="18">
        <v>14</v>
      </c>
    </row>
    <row r="107" spans="1:4" x14ac:dyDescent="0.35">
      <c r="A107" s="18" t="s">
        <v>23</v>
      </c>
      <c r="B107" s="18" t="s">
        <v>10</v>
      </c>
      <c r="C107" s="18" t="s">
        <v>8</v>
      </c>
      <c r="D107" s="18">
        <v>120</v>
      </c>
    </row>
    <row r="108" spans="1:4" x14ac:dyDescent="0.35">
      <c r="A108" s="18" t="s">
        <v>23</v>
      </c>
      <c r="B108" s="18" t="s">
        <v>10</v>
      </c>
      <c r="C108" s="18" t="s">
        <v>9</v>
      </c>
      <c r="D108" s="18">
        <v>31</v>
      </c>
    </row>
    <row r="109" spans="1:4" x14ac:dyDescent="0.35">
      <c r="A109" s="18" t="s">
        <v>23</v>
      </c>
      <c r="B109" s="18" t="s">
        <v>11</v>
      </c>
      <c r="C109" s="18" t="s">
        <v>8</v>
      </c>
      <c r="D109" s="18">
        <v>778</v>
      </c>
    </row>
    <row r="110" spans="1:4" x14ac:dyDescent="0.35">
      <c r="A110" s="18" t="s">
        <v>23</v>
      </c>
      <c r="B110" s="18" t="s">
        <v>11</v>
      </c>
      <c r="C110" s="18" t="s">
        <v>9</v>
      </c>
      <c r="D110" s="18">
        <v>889</v>
      </c>
    </row>
    <row r="111" spans="1:4" x14ac:dyDescent="0.35">
      <c r="A111" s="18" t="s">
        <v>23</v>
      </c>
      <c r="B111" s="18" t="s">
        <v>12</v>
      </c>
      <c r="C111" s="18" t="s">
        <v>8</v>
      </c>
      <c r="D111" s="18">
        <v>139</v>
      </c>
    </row>
    <row r="112" spans="1:4" x14ac:dyDescent="0.35">
      <c r="A112" s="18" t="s">
        <v>23</v>
      </c>
      <c r="B112" s="18" t="s">
        <v>12</v>
      </c>
      <c r="C112" s="18" t="s">
        <v>8</v>
      </c>
      <c r="D112" s="18">
        <v>44</v>
      </c>
    </row>
    <row r="113" spans="1:4" x14ac:dyDescent="0.35">
      <c r="A113" s="18" t="s">
        <v>23</v>
      </c>
      <c r="B113" s="18" t="s">
        <v>12</v>
      </c>
      <c r="C113" s="18" t="s">
        <v>9</v>
      </c>
      <c r="D113" s="18">
        <v>320</v>
      </c>
    </row>
    <row r="114" spans="1:4" x14ac:dyDescent="0.35">
      <c r="A114" s="18" t="s">
        <v>23</v>
      </c>
      <c r="B114" s="18" t="s">
        <v>12</v>
      </c>
      <c r="C114" s="18" t="s">
        <v>9</v>
      </c>
      <c r="D114" s="18">
        <v>32</v>
      </c>
    </row>
    <row r="115" spans="1:4" x14ac:dyDescent="0.35">
      <c r="A115" s="18" t="s">
        <v>23</v>
      </c>
      <c r="B115" s="18" t="s">
        <v>13</v>
      </c>
      <c r="C115" s="18" t="s">
        <v>8</v>
      </c>
      <c r="D115" s="18">
        <v>620</v>
      </c>
    </row>
    <row r="116" spans="1:4" x14ac:dyDescent="0.35">
      <c r="A116" s="18" t="s">
        <v>23</v>
      </c>
      <c r="B116" s="18" t="s">
        <v>13</v>
      </c>
      <c r="C116" s="18" t="s">
        <v>9</v>
      </c>
      <c r="D116" s="18">
        <v>155</v>
      </c>
    </row>
    <row r="117" spans="1:4" x14ac:dyDescent="0.35">
      <c r="A117" s="18" t="s">
        <v>23</v>
      </c>
      <c r="B117" s="18" t="s">
        <v>87</v>
      </c>
      <c r="C117" s="18" t="s">
        <v>8</v>
      </c>
      <c r="D117" s="18">
        <v>967</v>
      </c>
    </row>
    <row r="118" spans="1:4" x14ac:dyDescent="0.35">
      <c r="A118" s="18" t="s">
        <v>23</v>
      </c>
      <c r="B118" s="18" t="s">
        <v>87</v>
      </c>
      <c r="C118" s="18" t="s">
        <v>9</v>
      </c>
      <c r="D118" s="18">
        <v>977</v>
      </c>
    </row>
    <row r="119" spans="1:4" x14ac:dyDescent="0.35">
      <c r="A119" s="18" t="s">
        <v>23</v>
      </c>
      <c r="B119" s="18" t="s">
        <v>15</v>
      </c>
      <c r="C119" s="18" t="s">
        <v>8</v>
      </c>
      <c r="D119" s="18">
        <v>48</v>
      </c>
    </row>
    <row r="120" spans="1:4" x14ac:dyDescent="0.35">
      <c r="A120" s="18" t="s">
        <v>23</v>
      </c>
      <c r="B120" s="18" t="s">
        <v>15</v>
      </c>
      <c r="C120" s="18" t="s">
        <v>9</v>
      </c>
      <c r="D120" s="18">
        <v>3</v>
      </c>
    </row>
    <row r="121" spans="1:4" x14ac:dyDescent="0.35">
      <c r="A121" s="18" t="s">
        <v>23</v>
      </c>
      <c r="B121" s="18" t="s">
        <v>16</v>
      </c>
      <c r="C121" s="18" t="s">
        <v>8</v>
      </c>
      <c r="D121" s="18">
        <v>72</v>
      </c>
    </row>
    <row r="122" spans="1:4" x14ac:dyDescent="0.35">
      <c r="A122" s="18" t="s">
        <v>23</v>
      </c>
      <c r="B122" s="18" t="s">
        <v>16</v>
      </c>
      <c r="C122" s="18" t="s">
        <v>9</v>
      </c>
      <c r="D122" s="18">
        <v>274</v>
      </c>
    </row>
    <row r="123" spans="1:4" x14ac:dyDescent="0.35">
      <c r="A123" s="18" t="s">
        <v>23</v>
      </c>
      <c r="B123" s="18" t="s">
        <v>16</v>
      </c>
      <c r="C123" s="18" t="s">
        <v>8</v>
      </c>
      <c r="D123" s="18">
        <v>214</v>
      </c>
    </row>
    <row r="124" spans="1:4" x14ac:dyDescent="0.35">
      <c r="A124" s="18" t="s">
        <v>23</v>
      </c>
      <c r="B124" s="18" t="s">
        <v>16</v>
      </c>
      <c r="C124" s="18" t="s">
        <v>9</v>
      </c>
      <c r="D124" s="18">
        <v>1278</v>
      </c>
    </row>
    <row r="125" spans="1:4" x14ac:dyDescent="0.35">
      <c r="A125" s="18" t="s">
        <v>23</v>
      </c>
      <c r="B125" s="18" t="s">
        <v>17</v>
      </c>
      <c r="C125" s="18" t="s">
        <v>8</v>
      </c>
      <c r="D125" s="18">
        <v>11130</v>
      </c>
    </row>
    <row r="126" spans="1:4" x14ac:dyDescent="0.35">
      <c r="A126" s="18" t="s">
        <v>23</v>
      </c>
      <c r="B126" s="18" t="s">
        <v>17</v>
      </c>
      <c r="C126" s="18" t="s">
        <v>9</v>
      </c>
      <c r="D126" s="18">
        <v>16449</v>
      </c>
    </row>
    <row r="127" spans="1:4" x14ac:dyDescent="0.35">
      <c r="A127" s="18" t="s">
        <v>23</v>
      </c>
      <c r="B127" s="18" t="s">
        <v>18</v>
      </c>
      <c r="C127" s="18" t="s">
        <v>8</v>
      </c>
      <c r="D127" s="18">
        <v>2053</v>
      </c>
    </row>
    <row r="128" spans="1:4" x14ac:dyDescent="0.35">
      <c r="A128" s="18" t="s">
        <v>23</v>
      </c>
      <c r="B128" s="18" t="s">
        <v>18</v>
      </c>
      <c r="C128" s="18" t="s">
        <v>8</v>
      </c>
      <c r="D128" s="18">
        <v>689</v>
      </c>
    </row>
    <row r="129" spans="1:4" x14ac:dyDescent="0.35">
      <c r="A129" s="18" t="s">
        <v>23</v>
      </c>
      <c r="B129" s="18" t="s">
        <v>18</v>
      </c>
      <c r="C129" s="18" t="s">
        <v>8</v>
      </c>
      <c r="D129" s="18">
        <v>1</v>
      </c>
    </row>
    <row r="130" spans="1:4" x14ac:dyDescent="0.35">
      <c r="A130" s="18" t="s">
        <v>23</v>
      </c>
      <c r="B130" s="18" t="s">
        <v>18</v>
      </c>
      <c r="C130" s="18" t="s">
        <v>8</v>
      </c>
      <c r="D130" s="18">
        <v>1667</v>
      </c>
    </row>
    <row r="131" spans="1:4" x14ac:dyDescent="0.35">
      <c r="A131" s="18" t="s">
        <v>23</v>
      </c>
      <c r="B131" s="18" t="s">
        <v>18</v>
      </c>
      <c r="C131" s="18" t="s">
        <v>9</v>
      </c>
      <c r="D131" s="18">
        <v>6</v>
      </c>
    </row>
    <row r="132" spans="1:4" x14ac:dyDescent="0.35">
      <c r="A132" s="18" t="s">
        <v>23</v>
      </c>
      <c r="B132" s="18" t="s">
        <v>18</v>
      </c>
      <c r="C132" s="18" t="s">
        <v>9</v>
      </c>
      <c r="D132" s="18">
        <v>191</v>
      </c>
    </row>
    <row r="133" spans="1:4" x14ac:dyDescent="0.35">
      <c r="A133" s="18" t="s">
        <v>23</v>
      </c>
      <c r="B133" s="18" t="s">
        <v>18</v>
      </c>
      <c r="C133" s="18" t="s">
        <v>9</v>
      </c>
      <c r="D133" s="18">
        <v>5458</v>
      </c>
    </row>
    <row r="134" spans="1:4" x14ac:dyDescent="0.35">
      <c r="A134" s="18" t="s">
        <v>23</v>
      </c>
      <c r="B134" s="18" t="s">
        <v>18</v>
      </c>
      <c r="C134" s="18" t="s">
        <v>9</v>
      </c>
      <c r="D134" s="18">
        <v>1910</v>
      </c>
    </row>
    <row r="135" spans="1:4" x14ac:dyDescent="0.35">
      <c r="A135" s="18" t="s">
        <v>23</v>
      </c>
      <c r="B135" s="18" t="s">
        <v>19</v>
      </c>
      <c r="C135" s="18" t="s">
        <v>8</v>
      </c>
      <c r="D135" s="18">
        <v>16493</v>
      </c>
    </row>
    <row r="136" spans="1:4" x14ac:dyDescent="0.35">
      <c r="A136" s="18" t="s">
        <v>23</v>
      </c>
      <c r="B136" s="18" t="s">
        <v>19</v>
      </c>
      <c r="C136" s="18" t="s">
        <v>9</v>
      </c>
      <c r="D136" s="18">
        <v>33711</v>
      </c>
    </row>
    <row r="137" spans="1:4" x14ac:dyDescent="0.35">
      <c r="A137" s="18" t="s">
        <v>23</v>
      </c>
      <c r="B137" s="18" t="s">
        <v>20</v>
      </c>
      <c r="C137" s="18" t="s">
        <v>8</v>
      </c>
      <c r="D137" s="18">
        <v>114</v>
      </c>
    </row>
    <row r="138" spans="1:4" x14ac:dyDescent="0.35">
      <c r="A138" s="18" t="s">
        <v>23</v>
      </c>
      <c r="B138" s="18" t="s">
        <v>20</v>
      </c>
      <c r="C138" s="18" t="s">
        <v>9</v>
      </c>
      <c r="D138" s="18">
        <v>423</v>
      </c>
    </row>
    <row r="139" spans="1:4" x14ac:dyDescent="0.35">
      <c r="A139" s="18" t="s">
        <v>24</v>
      </c>
      <c r="B139" s="18" t="s">
        <v>7</v>
      </c>
      <c r="C139" s="18" t="s">
        <v>8</v>
      </c>
      <c r="D139" s="18">
        <v>17</v>
      </c>
    </row>
    <row r="140" spans="1:4" x14ac:dyDescent="0.35">
      <c r="A140" s="18" t="s">
        <v>24</v>
      </c>
      <c r="B140" s="18" t="s">
        <v>10</v>
      </c>
      <c r="C140" s="18" t="s">
        <v>8</v>
      </c>
      <c r="D140" s="18">
        <v>103</v>
      </c>
    </row>
    <row r="141" spans="1:4" x14ac:dyDescent="0.35">
      <c r="A141" s="18" t="s">
        <v>24</v>
      </c>
      <c r="B141" s="18" t="s">
        <v>10</v>
      </c>
      <c r="C141" s="18" t="s">
        <v>9</v>
      </c>
      <c r="D141" s="18">
        <v>29</v>
      </c>
    </row>
    <row r="142" spans="1:4" x14ac:dyDescent="0.35">
      <c r="A142" s="18" t="s">
        <v>24</v>
      </c>
      <c r="B142" s="18" t="s">
        <v>11</v>
      </c>
      <c r="C142" s="18" t="s">
        <v>8</v>
      </c>
      <c r="D142" s="18">
        <v>601</v>
      </c>
    </row>
    <row r="143" spans="1:4" x14ac:dyDescent="0.35">
      <c r="A143" s="18" t="s">
        <v>24</v>
      </c>
      <c r="B143" s="18" t="s">
        <v>11</v>
      </c>
      <c r="C143" s="18" t="s">
        <v>9</v>
      </c>
      <c r="D143" s="18">
        <v>874</v>
      </c>
    </row>
    <row r="144" spans="1:4" x14ac:dyDescent="0.35">
      <c r="A144" s="18" t="s">
        <v>24</v>
      </c>
      <c r="B144" s="18" t="s">
        <v>12</v>
      </c>
      <c r="C144" s="18" t="s">
        <v>8</v>
      </c>
      <c r="D144" s="18">
        <v>49</v>
      </c>
    </row>
    <row r="145" spans="1:4" x14ac:dyDescent="0.35">
      <c r="A145" s="18" t="s">
        <v>24</v>
      </c>
      <c r="B145" s="18" t="s">
        <v>12</v>
      </c>
      <c r="C145" s="18" t="s">
        <v>8</v>
      </c>
      <c r="D145" s="18">
        <v>148</v>
      </c>
    </row>
    <row r="146" spans="1:4" x14ac:dyDescent="0.35">
      <c r="A146" s="18" t="s">
        <v>24</v>
      </c>
      <c r="B146" s="18" t="s">
        <v>12</v>
      </c>
      <c r="C146" s="18" t="s">
        <v>9</v>
      </c>
      <c r="D146" s="18">
        <v>261</v>
      </c>
    </row>
    <row r="147" spans="1:4" x14ac:dyDescent="0.35">
      <c r="A147" s="18" t="s">
        <v>24</v>
      </c>
      <c r="B147" s="18" t="s">
        <v>12</v>
      </c>
      <c r="C147" s="18" t="s">
        <v>9</v>
      </c>
      <c r="D147" s="18">
        <v>24</v>
      </c>
    </row>
    <row r="148" spans="1:4" x14ac:dyDescent="0.35">
      <c r="A148" s="18" t="s">
        <v>24</v>
      </c>
      <c r="B148" s="18" t="s">
        <v>13</v>
      </c>
      <c r="C148" s="18" t="s">
        <v>8</v>
      </c>
      <c r="D148" s="18">
        <v>591</v>
      </c>
    </row>
    <row r="149" spans="1:4" x14ac:dyDescent="0.35">
      <c r="A149" s="18" t="s">
        <v>24</v>
      </c>
      <c r="B149" s="18" t="s">
        <v>13</v>
      </c>
      <c r="C149" s="18" t="s">
        <v>9</v>
      </c>
      <c r="D149" s="18">
        <v>184</v>
      </c>
    </row>
    <row r="150" spans="1:4" x14ac:dyDescent="0.35">
      <c r="A150" s="18" t="s">
        <v>24</v>
      </c>
      <c r="B150" s="18" t="s">
        <v>87</v>
      </c>
      <c r="C150" s="18" t="s">
        <v>8</v>
      </c>
      <c r="D150" s="18">
        <v>882</v>
      </c>
    </row>
    <row r="151" spans="1:4" x14ac:dyDescent="0.35">
      <c r="A151" s="18" t="s">
        <v>24</v>
      </c>
      <c r="B151" s="18" t="s">
        <v>87</v>
      </c>
      <c r="C151" s="18" t="s">
        <v>9</v>
      </c>
      <c r="D151" s="18">
        <v>935</v>
      </c>
    </row>
    <row r="152" spans="1:4" x14ac:dyDescent="0.35">
      <c r="A152" s="18" t="s">
        <v>24</v>
      </c>
      <c r="B152" s="18" t="s">
        <v>15</v>
      </c>
      <c r="C152" s="18" t="s">
        <v>8</v>
      </c>
      <c r="D152" s="18">
        <v>32</v>
      </c>
    </row>
    <row r="153" spans="1:4" x14ac:dyDescent="0.35">
      <c r="A153" s="18" t="s">
        <v>24</v>
      </c>
      <c r="B153" s="18" t="s">
        <v>15</v>
      </c>
      <c r="C153" s="18" t="s">
        <v>9</v>
      </c>
      <c r="D153" s="18">
        <v>3</v>
      </c>
    </row>
    <row r="154" spans="1:4" x14ac:dyDescent="0.35">
      <c r="A154" s="18" t="s">
        <v>24</v>
      </c>
      <c r="B154" s="18" t="s">
        <v>16</v>
      </c>
      <c r="C154" s="18" t="s">
        <v>8</v>
      </c>
      <c r="D154" s="18">
        <v>55</v>
      </c>
    </row>
    <row r="155" spans="1:4" x14ac:dyDescent="0.35">
      <c r="A155" s="18" t="s">
        <v>24</v>
      </c>
      <c r="B155" s="18" t="s">
        <v>16</v>
      </c>
      <c r="C155" s="18" t="s">
        <v>9</v>
      </c>
      <c r="D155" s="18">
        <v>207</v>
      </c>
    </row>
    <row r="156" spans="1:4" x14ac:dyDescent="0.35">
      <c r="A156" s="18" t="s">
        <v>24</v>
      </c>
      <c r="B156" s="18" t="s">
        <v>16</v>
      </c>
      <c r="C156" s="18" t="s">
        <v>8</v>
      </c>
      <c r="D156" s="18">
        <v>231</v>
      </c>
    </row>
    <row r="157" spans="1:4" x14ac:dyDescent="0.35">
      <c r="A157" s="18" t="s">
        <v>24</v>
      </c>
      <c r="B157" s="18" t="s">
        <v>16</v>
      </c>
      <c r="C157" s="18" t="s">
        <v>9</v>
      </c>
      <c r="D157" s="18">
        <v>1126</v>
      </c>
    </row>
    <row r="158" spans="1:4" x14ac:dyDescent="0.35">
      <c r="A158" s="18" t="s">
        <v>24</v>
      </c>
      <c r="B158" s="18" t="s">
        <v>17</v>
      </c>
      <c r="C158" s="18" t="s">
        <v>8</v>
      </c>
      <c r="D158" s="18">
        <v>7806</v>
      </c>
    </row>
    <row r="159" spans="1:4" x14ac:dyDescent="0.35">
      <c r="A159" s="18" t="s">
        <v>24</v>
      </c>
      <c r="B159" s="18" t="s">
        <v>17</v>
      </c>
      <c r="C159" s="18" t="s">
        <v>9</v>
      </c>
      <c r="D159" s="18">
        <v>11676</v>
      </c>
    </row>
    <row r="160" spans="1:4" x14ac:dyDescent="0.35">
      <c r="A160" s="18" t="s">
        <v>24</v>
      </c>
      <c r="B160" s="18" t="s">
        <v>18</v>
      </c>
      <c r="C160" s="18" t="s">
        <v>8</v>
      </c>
      <c r="D160" s="18">
        <v>1</v>
      </c>
    </row>
    <row r="161" spans="1:4" x14ac:dyDescent="0.35">
      <c r="A161" s="18" t="s">
        <v>24</v>
      </c>
      <c r="B161" s="18" t="s">
        <v>18</v>
      </c>
      <c r="C161" s="18" t="s">
        <v>8</v>
      </c>
      <c r="D161" s="18">
        <v>5</v>
      </c>
    </row>
    <row r="162" spans="1:4" x14ac:dyDescent="0.35">
      <c r="A162" s="18" t="s">
        <v>24</v>
      </c>
      <c r="B162" s="18" t="s">
        <v>18</v>
      </c>
      <c r="C162" s="18" t="s">
        <v>8</v>
      </c>
      <c r="D162" s="18">
        <v>636</v>
      </c>
    </row>
    <row r="163" spans="1:4" x14ac:dyDescent="0.35">
      <c r="A163" s="18" t="s">
        <v>24</v>
      </c>
      <c r="B163" s="18" t="s">
        <v>18</v>
      </c>
      <c r="C163" s="18" t="s">
        <v>8</v>
      </c>
      <c r="D163" s="18">
        <v>1844</v>
      </c>
    </row>
    <row r="164" spans="1:4" x14ac:dyDescent="0.35">
      <c r="A164" s="18" t="s">
        <v>24</v>
      </c>
      <c r="B164" s="18" t="s">
        <v>18</v>
      </c>
      <c r="C164" s="18" t="s">
        <v>8</v>
      </c>
      <c r="D164" s="18">
        <v>1403</v>
      </c>
    </row>
    <row r="165" spans="1:4" x14ac:dyDescent="0.35">
      <c r="A165" s="18" t="s">
        <v>24</v>
      </c>
      <c r="B165" s="18" t="s">
        <v>18</v>
      </c>
      <c r="C165" s="18" t="s">
        <v>9</v>
      </c>
      <c r="D165" s="18">
        <v>9</v>
      </c>
    </row>
    <row r="166" spans="1:4" x14ac:dyDescent="0.35">
      <c r="A166" s="18" t="s">
        <v>24</v>
      </c>
      <c r="B166" s="18" t="s">
        <v>18</v>
      </c>
      <c r="C166" s="18" t="s">
        <v>9</v>
      </c>
      <c r="D166" s="18">
        <v>4940</v>
      </c>
    </row>
    <row r="167" spans="1:4" x14ac:dyDescent="0.35">
      <c r="A167" s="18" t="s">
        <v>24</v>
      </c>
      <c r="B167" s="18" t="s">
        <v>18</v>
      </c>
      <c r="C167" s="18" t="s">
        <v>9</v>
      </c>
      <c r="D167" s="18">
        <v>149</v>
      </c>
    </row>
    <row r="168" spans="1:4" x14ac:dyDescent="0.35">
      <c r="A168" s="18" t="s">
        <v>24</v>
      </c>
      <c r="B168" s="18" t="s">
        <v>18</v>
      </c>
      <c r="C168" s="18" t="s">
        <v>9</v>
      </c>
      <c r="D168" s="18">
        <v>1715</v>
      </c>
    </row>
    <row r="169" spans="1:4" x14ac:dyDescent="0.35">
      <c r="A169" s="18" t="s">
        <v>24</v>
      </c>
      <c r="B169" s="18" t="s">
        <v>19</v>
      </c>
      <c r="C169" s="18" t="s">
        <v>8</v>
      </c>
      <c r="D169" s="18">
        <v>15504</v>
      </c>
    </row>
    <row r="170" spans="1:4" x14ac:dyDescent="0.35">
      <c r="A170" s="18" t="s">
        <v>24</v>
      </c>
      <c r="B170" s="18" t="s">
        <v>19</v>
      </c>
      <c r="C170" s="18" t="s">
        <v>9</v>
      </c>
      <c r="D170" s="18">
        <v>30950</v>
      </c>
    </row>
    <row r="171" spans="1:4" x14ac:dyDescent="0.35">
      <c r="A171" s="18" t="s">
        <v>24</v>
      </c>
      <c r="B171" s="18" t="s">
        <v>20</v>
      </c>
      <c r="C171" s="18" t="s">
        <v>8</v>
      </c>
      <c r="D171" s="18">
        <v>129</v>
      </c>
    </row>
    <row r="172" spans="1:4" x14ac:dyDescent="0.35">
      <c r="A172" s="18" t="s">
        <v>24</v>
      </c>
      <c r="B172" s="18" t="s">
        <v>20</v>
      </c>
      <c r="C172" s="18" t="s">
        <v>9</v>
      </c>
      <c r="D172" s="18">
        <v>386</v>
      </c>
    </row>
    <row r="173" spans="1:4" x14ac:dyDescent="0.35">
      <c r="A173" s="18" t="s">
        <v>25</v>
      </c>
      <c r="B173" s="18" t="s">
        <v>7</v>
      </c>
      <c r="C173" s="18" t="s">
        <v>8</v>
      </c>
      <c r="D173" s="18">
        <v>26</v>
      </c>
    </row>
    <row r="174" spans="1:4" x14ac:dyDescent="0.35">
      <c r="A174" s="18" t="s">
        <v>25</v>
      </c>
      <c r="B174" s="18" t="s">
        <v>10</v>
      </c>
      <c r="C174" s="18" t="s">
        <v>8</v>
      </c>
      <c r="D174" s="18">
        <v>105</v>
      </c>
    </row>
    <row r="175" spans="1:4" x14ac:dyDescent="0.35">
      <c r="A175" s="18" t="s">
        <v>25</v>
      </c>
      <c r="B175" s="18" t="s">
        <v>10</v>
      </c>
      <c r="C175" s="18" t="s">
        <v>9</v>
      </c>
      <c r="D175" s="18">
        <v>32</v>
      </c>
    </row>
    <row r="176" spans="1:4" x14ac:dyDescent="0.35">
      <c r="A176" s="18" t="s">
        <v>25</v>
      </c>
      <c r="B176" s="18" t="s">
        <v>11</v>
      </c>
      <c r="C176" s="18" t="s">
        <v>8</v>
      </c>
      <c r="D176" s="18">
        <v>784</v>
      </c>
    </row>
    <row r="177" spans="1:4" x14ac:dyDescent="0.35">
      <c r="A177" s="18" t="s">
        <v>25</v>
      </c>
      <c r="B177" s="18" t="s">
        <v>11</v>
      </c>
      <c r="C177" s="18" t="s">
        <v>9</v>
      </c>
      <c r="D177" s="18">
        <v>952</v>
      </c>
    </row>
    <row r="178" spans="1:4" x14ac:dyDescent="0.35">
      <c r="A178" s="18" t="s">
        <v>25</v>
      </c>
      <c r="B178" s="18" t="s">
        <v>12</v>
      </c>
      <c r="C178" s="18" t="s">
        <v>8</v>
      </c>
      <c r="D178" s="18">
        <v>39</v>
      </c>
    </row>
    <row r="179" spans="1:4" x14ac:dyDescent="0.35">
      <c r="A179" s="18" t="s">
        <v>25</v>
      </c>
      <c r="B179" s="18" t="s">
        <v>12</v>
      </c>
      <c r="C179" s="18" t="s">
        <v>8</v>
      </c>
      <c r="D179" s="18">
        <v>128</v>
      </c>
    </row>
    <row r="180" spans="1:4" x14ac:dyDescent="0.35">
      <c r="A180" s="18" t="s">
        <v>25</v>
      </c>
      <c r="B180" s="18" t="s">
        <v>12</v>
      </c>
      <c r="C180" s="18" t="s">
        <v>9</v>
      </c>
      <c r="D180" s="18">
        <v>309</v>
      </c>
    </row>
    <row r="181" spans="1:4" x14ac:dyDescent="0.35">
      <c r="A181" s="18" t="s">
        <v>25</v>
      </c>
      <c r="B181" s="18" t="s">
        <v>12</v>
      </c>
      <c r="C181" s="18" t="s">
        <v>9</v>
      </c>
      <c r="D181" s="18">
        <v>28</v>
      </c>
    </row>
    <row r="182" spans="1:4" x14ac:dyDescent="0.35">
      <c r="A182" s="18" t="s">
        <v>25</v>
      </c>
      <c r="B182" s="18" t="s">
        <v>13</v>
      </c>
      <c r="C182" s="18" t="s">
        <v>8</v>
      </c>
      <c r="D182" s="18">
        <v>601</v>
      </c>
    </row>
    <row r="183" spans="1:4" x14ac:dyDescent="0.35">
      <c r="A183" s="18" t="s">
        <v>25</v>
      </c>
      <c r="B183" s="18" t="s">
        <v>13</v>
      </c>
      <c r="C183" s="18" t="s">
        <v>9</v>
      </c>
      <c r="D183" s="18">
        <v>173</v>
      </c>
    </row>
    <row r="184" spans="1:4" x14ac:dyDescent="0.35">
      <c r="A184" s="18" t="s">
        <v>25</v>
      </c>
      <c r="B184" s="18" t="s">
        <v>87</v>
      </c>
      <c r="C184" s="18" t="s">
        <v>8</v>
      </c>
      <c r="D184" s="18">
        <v>1031</v>
      </c>
    </row>
    <row r="185" spans="1:4" x14ac:dyDescent="0.35">
      <c r="A185" s="18" t="s">
        <v>25</v>
      </c>
      <c r="B185" s="18" t="s">
        <v>87</v>
      </c>
      <c r="C185" s="18" t="s">
        <v>9</v>
      </c>
      <c r="D185" s="18">
        <v>981</v>
      </c>
    </row>
    <row r="186" spans="1:4" x14ac:dyDescent="0.35">
      <c r="A186" s="18" t="s">
        <v>25</v>
      </c>
      <c r="B186" s="18" t="s">
        <v>15</v>
      </c>
      <c r="C186" s="18" t="s">
        <v>8</v>
      </c>
      <c r="D186" s="18">
        <v>25</v>
      </c>
    </row>
    <row r="187" spans="1:4" x14ac:dyDescent="0.35">
      <c r="A187" s="18" t="s">
        <v>25</v>
      </c>
      <c r="B187" s="18" t="s">
        <v>15</v>
      </c>
      <c r="C187" s="18" t="s">
        <v>9</v>
      </c>
      <c r="D187" s="18">
        <v>4</v>
      </c>
    </row>
    <row r="188" spans="1:4" x14ac:dyDescent="0.35">
      <c r="A188" s="18" t="s">
        <v>25</v>
      </c>
      <c r="B188" s="18" t="s">
        <v>16</v>
      </c>
      <c r="C188" s="18" t="s">
        <v>8</v>
      </c>
      <c r="D188" s="18">
        <v>52</v>
      </c>
    </row>
    <row r="189" spans="1:4" x14ac:dyDescent="0.35">
      <c r="A189" s="18" t="s">
        <v>25</v>
      </c>
      <c r="B189" s="18" t="s">
        <v>16</v>
      </c>
      <c r="C189" s="18" t="s">
        <v>9</v>
      </c>
      <c r="D189" s="18">
        <v>264</v>
      </c>
    </row>
    <row r="190" spans="1:4" x14ac:dyDescent="0.35">
      <c r="A190" s="18" t="s">
        <v>25</v>
      </c>
      <c r="B190" s="18" t="s">
        <v>16</v>
      </c>
      <c r="C190" s="18" t="s">
        <v>8</v>
      </c>
      <c r="D190" s="18">
        <v>265</v>
      </c>
    </row>
    <row r="191" spans="1:4" x14ac:dyDescent="0.35">
      <c r="A191" s="18" t="s">
        <v>25</v>
      </c>
      <c r="B191" s="18" t="s">
        <v>16</v>
      </c>
      <c r="C191" s="18" t="s">
        <v>9</v>
      </c>
      <c r="D191" s="18">
        <v>1268</v>
      </c>
    </row>
    <row r="192" spans="1:4" x14ac:dyDescent="0.35">
      <c r="A192" s="18" t="s">
        <v>25</v>
      </c>
      <c r="B192" s="18" t="s">
        <v>17</v>
      </c>
      <c r="C192" s="18" t="s">
        <v>8</v>
      </c>
      <c r="D192" s="18">
        <v>9290</v>
      </c>
    </row>
    <row r="193" spans="1:4" x14ac:dyDescent="0.35">
      <c r="A193" s="18" t="s">
        <v>25</v>
      </c>
      <c r="B193" s="18" t="s">
        <v>17</v>
      </c>
      <c r="C193" s="18" t="s">
        <v>9</v>
      </c>
      <c r="D193" s="18">
        <v>12839</v>
      </c>
    </row>
    <row r="194" spans="1:4" x14ac:dyDescent="0.35">
      <c r="A194" s="18" t="s">
        <v>25</v>
      </c>
      <c r="B194" s="18" t="s">
        <v>18</v>
      </c>
      <c r="C194" s="18" t="s">
        <v>8</v>
      </c>
      <c r="D194" s="18">
        <v>636</v>
      </c>
    </row>
    <row r="195" spans="1:4" x14ac:dyDescent="0.35">
      <c r="A195" s="18" t="s">
        <v>25</v>
      </c>
      <c r="B195" s="18" t="s">
        <v>18</v>
      </c>
      <c r="C195" s="18" t="s">
        <v>8</v>
      </c>
      <c r="D195" s="18">
        <v>2012</v>
      </c>
    </row>
    <row r="196" spans="1:4" x14ac:dyDescent="0.35">
      <c r="A196" s="18" t="s">
        <v>25</v>
      </c>
      <c r="B196" s="18" t="s">
        <v>18</v>
      </c>
      <c r="C196" s="18" t="s">
        <v>8</v>
      </c>
      <c r="D196" s="18">
        <v>3</v>
      </c>
    </row>
    <row r="197" spans="1:4" x14ac:dyDescent="0.35">
      <c r="A197" s="18" t="s">
        <v>25</v>
      </c>
      <c r="B197" s="18" t="s">
        <v>18</v>
      </c>
      <c r="C197" s="18" t="s">
        <v>8</v>
      </c>
      <c r="D197" s="18">
        <v>1641</v>
      </c>
    </row>
    <row r="198" spans="1:4" x14ac:dyDescent="0.35">
      <c r="A198" s="18" t="s">
        <v>25</v>
      </c>
      <c r="B198" s="18" t="s">
        <v>18</v>
      </c>
      <c r="C198" s="18" t="s">
        <v>9</v>
      </c>
      <c r="D198" s="18">
        <v>156</v>
      </c>
    </row>
    <row r="199" spans="1:4" x14ac:dyDescent="0.35">
      <c r="A199" s="18" t="s">
        <v>25</v>
      </c>
      <c r="B199" s="18" t="s">
        <v>18</v>
      </c>
      <c r="C199" s="18" t="s">
        <v>9</v>
      </c>
      <c r="D199" s="18">
        <v>1747</v>
      </c>
    </row>
    <row r="200" spans="1:4" x14ac:dyDescent="0.35">
      <c r="A200" s="18" t="s">
        <v>25</v>
      </c>
      <c r="B200" s="18" t="s">
        <v>18</v>
      </c>
      <c r="C200" s="18" t="s">
        <v>9</v>
      </c>
      <c r="D200" s="18">
        <v>6</v>
      </c>
    </row>
    <row r="201" spans="1:4" x14ac:dyDescent="0.35">
      <c r="A201" s="18" t="s">
        <v>25</v>
      </c>
      <c r="B201" s="18" t="s">
        <v>18</v>
      </c>
      <c r="C201" s="18" t="s">
        <v>9</v>
      </c>
      <c r="D201" s="18">
        <v>4943</v>
      </c>
    </row>
    <row r="202" spans="1:4" x14ac:dyDescent="0.35">
      <c r="A202" s="18" t="s">
        <v>25</v>
      </c>
      <c r="B202" s="18" t="s">
        <v>19</v>
      </c>
      <c r="C202" s="18" t="s">
        <v>8</v>
      </c>
      <c r="D202" s="18">
        <v>16279</v>
      </c>
    </row>
    <row r="203" spans="1:4" x14ac:dyDescent="0.35">
      <c r="A203" s="18" t="s">
        <v>25</v>
      </c>
      <c r="B203" s="18" t="s">
        <v>19</v>
      </c>
      <c r="C203" s="18" t="s">
        <v>9</v>
      </c>
      <c r="D203" s="18">
        <v>32564</v>
      </c>
    </row>
    <row r="204" spans="1:4" x14ac:dyDescent="0.35">
      <c r="A204" s="18" t="s">
        <v>25</v>
      </c>
      <c r="B204" s="18" t="s">
        <v>20</v>
      </c>
      <c r="C204" s="18" t="s">
        <v>8</v>
      </c>
      <c r="D204" s="18">
        <v>135</v>
      </c>
    </row>
    <row r="205" spans="1:4" x14ac:dyDescent="0.35">
      <c r="A205" s="18" t="s">
        <v>25</v>
      </c>
      <c r="B205" s="18" t="s">
        <v>20</v>
      </c>
      <c r="C205" s="18" t="s">
        <v>9</v>
      </c>
      <c r="D205" s="18">
        <v>497</v>
      </c>
    </row>
    <row r="206" spans="1:4" x14ac:dyDescent="0.35">
      <c r="A206" s="18" t="s">
        <v>26</v>
      </c>
      <c r="B206" s="18" t="s">
        <v>7</v>
      </c>
      <c r="C206" s="18" t="s">
        <v>8</v>
      </c>
      <c r="D206" s="18">
        <v>14</v>
      </c>
    </row>
    <row r="207" spans="1:4" x14ac:dyDescent="0.35">
      <c r="A207" s="18" t="s">
        <v>26</v>
      </c>
      <c r="B207" s="18" t="s">
        <v>10</v>
      </c>
      <c r="C207" s="18" t="s">
        <v>8</v>
      </c>
      <c r="D207" s="18">
        <v>117</v>
      </c>
    </row>
    <row r="208" spans="1:4" x14ac:dyDescent="0.35">
      <c r="A208" s="18" t="s">
        <v>26</v>
      </c>
      <c r="B208" s="18" t="s">
        <v>10</v>
      </c>
      <c r="C208" s="18" t="s">
        <v>9</v>
      </c>
      <c r="D208" s="18">
        <v>37</v>
      </c>
    </row>
    <row r="209" spans="1:4" x14ac:dyDescent="0.35">
      <c r="A209" s="18" t="s">
        <v>26</v>
      </c>
      <c r="B209" s="18" t="s">
        <v>11</v>
      </c>
      <c r="C209" s="18" t="s">
        <v>8</v>
      </c>
      <c r="D209" s="18">
        <v>727</v>
      </c>
    </row>
    <row r="210" spans="1:4" x14ac:dyDescent="0.35">
      <c r="A210" s="18" t="s">
        <v>26</v>
      </c>
      <c r="B210" s="18" t="s">
        <v>11</v>
      </c>
      <c r="C210" s="18" t="s">
        <v>9</v>
      </c>
      <c r="D210" s="18">
        <v>1030</v>
      </c>
    </row>
    <row r="211" spans="1:4" x14ac:dyDescent="0.35">
      <c r="A211" s="18" t="s">
        <v>26</v>
      </c>
      <c r="B211" s="18" t="s">
        <v>12</v>
      </c>
      <c r="C211" s="18" t="s">
        <v>8</v>
      </c>
      <c r="D211" s="18">
        <v>60</v>
      </c>
    </row>
    <row r="212" spans="1:4" x14ac:dyDescent="0.35">
      <c r="A212" s="18" t="s">
        <v>26</v>
      </c>
      <c r="B212" s="18" t="s">
        <v>12</v>
      </c>
      <c r="C212" s="18" t="s">
        <v>8</v>
      </c>
      <c r="D212" s="18">
        <v>109</v>
      </c>
    </row>
    <row r="213" spans="1:4" x14ac:dyDescent="0.35">
      <c r="A213" s="18" t="s">
        <v>26</v>
      </c>
      <c r="B213" s="18" t="s">
        <v>12</v>
      </c>
      <c r="C213" s="18" t="s">
        <v>9</v>
      </c>
      <c r="D213" s="18">
        <v>268</v>
      </c>
    </row>
    <row r="214" spans="1:4" x14ac:dyDescent="0.35">
      <c r="A214" s="18" t="s">
        <v>26</v>
      </c>
      <c r="B214" s="18" t="s">
        <v>12</v>
      </c>
      <c r="C214" s="18" t="s">
        <v>9</v>
      </c>
      <c r="D214" s="18">
        <v>36</v>
      </c>
    </row>
    <row r="215" spans="1:4" x14ac:dyDescent="0.35">
      <c r="A215" s="18" t="s">
        <v>26</v>
      </c>
      <c r="B215" s="18" t="s">
        <v>13</v>
      </c>
      <c r="C215" s="18" t="s">
        <v>8</v>
      </c>
      <c r="D215" s="18">
        <v>621</v>
      </c>
    </row>
    <row r="216" spans="1:4" x14ac:dyDescent="0.35">
      <c r="A216" s="18" t="s">
        <v>26</v>
      </c>
      <c r="B216" s="18" t="s">
        <v>13</v>
      </c>
      <c r="C216" s="18" t="s">
        <v>9</v>
      </c>
      <c r="D216" s="18">
        <v>176</v>
      </c>
    </row>
    <row r="217" spans="1:4" x14ac:dyDescent="0.35">
      <c r="A217" s="18" t="s">
        <v>26</v>
      </c>
      <c r="B217" s="18" t="s">
        <v>87</v>
      </c>
      <c r="C217" s="18" t="s">
        <v>8</v>
      </c>
      <c r="D217" s="18">
        <v>948</v>
      </c>
    </row>
    <row r="218" spans="1:4" x14ac:dyDescent="0.35">
      <c r="A218" s="18" t="s">
        <v>26</v>
      </c>
      <c r="B218" s="18" t="s">
        <v>87</v>
      </c>
      <c r="C218" s="18" t="s">
        <v>9</v>
      </c>
      <c r="D218" s="18">
        <v>999</v>
      </c>
    </row>
    <row r="219" spans="1:4" x14ac:dyDescent="0.35">
      <c r="A219" s="18" t="s">
        <v>26</v>
      </c>
      <c r="B219" s="18" t="s">
        <v>15</v>
      </c>
      <c r="C219" s="18" t="s">
        <v>8</v>
      </c>
      <c r="D219" s="18">
        <v>36</v>
      </c>
    </row>
    <row r="220" spans="1:4" x14ac:dyDescent="0.35">
      <c r="A220" s="18" t="s">
        <v>26</v>
      </c>
      <c r="B220" s="18" t="s">
        <v>15</v>
      </c>
      <c r="C220" s="18" t="s">
        <v>9</v>
      </c>
      <c r="D220" s="18">
        <v>5</v>
      </c>
    </row>
    <row r="221" spans="1:4" x14ac:dyDescent="0.35">
      <c r="A221" s="18" t="s">
        <v>26</v>
      </c>
      <c r="B221" s="18" t="s">
        <v>16</v>
      </c>
      <c r="C221" s="18" t="s">
        <v>8</v>
      </c>
      <c r="D221" s="18">
        <v>62</v>
      </c>
    </row>
    <row r="222" spans="1:4" x14ac:dyDescent="0.35">
      <c r="A222" s="18" t="s">
        <v>26</v>
      </c>
      <c r="B222" s="18" t="s">
        <v>16</v>
      </c>
      <c r="C222" s="18" t="s">
        <v>9</v>
      </c>
      <c r="D222" s="18">
        <v>282</v>
      </c>
    </row>
    <row r="223" spans="1:4" x14ac:dyDescent="0.35">
      <c r="A223" s="18" t="s">
        <v>26</v>
      </c>
      <c r="B223" s="18" t="s">
        <v>16</v>
      </c>
      <c r="C223" s="18" t="s">
        <v>8</v>
      </c>
      <c r="D223" s="18">
        <v>219</v>
      </c>
    </row>
    <row r="224" spans="1:4" x14ac:dyDescent="0.35">
      <c r="A224" s="18" t="s">
        <v>26</v>
      </c>
      <c r="B224" s="18" t="s">
        <v>16</v>
      </c>
      <c r="C224" s="18" t="s">
        <v>9</v>
      </c>
      <c r="D224" s="18">
        <v>1509</v>
      </c>
    </row>
    <row r="225" spans="1:4" x14ac:dyDescent="0.35">
      <c r="A225" s="18" t="s">
        <v>26</v>
      </c>
      <c r="B225" s="18" t="s">
        <v>17</v>
      </c>
      <c r="C225" s="18" t="s">
        <v>8</v>
      </c>
      <c r="D225" s="18">
        <v>8317</v>
      </c>
    </row>
    <row r="226" spans="1:4" x14ac:dyDescent="0.35">
      <c r="A226" s="18" t="s">
        <v>26</v>
      </c>
      <c r="B226" s="18" t="s">
        <v>17</v>
      </c>
      <c r="C226" s="18" t="s">
        <v>9</v>
      </c>
      <c r="D226" s="18">
        <v>11183</v>
      </c>
    </row>
    <row r="227" spans="1:4" x14ac:dyDescent="0.35">
      <c r="A227" s="18" t="s">
        <v>26</v>
      </c>
      <c r="B227" s="18" t="s">
        <v>18</v>
      </c>
      <c r="C227" s="18" t="s">
        <v>8</v>
      </c>
      <c r="D227" s="18">
        <v>645</v>
      </c>
    </row>
    <row r="228" spans="1:4" x14ac:dyDescent="0.35">
      <c r="A228" s="18" t="s">
        <v>26</v>
      </c>
      <c r="B228" s="18" t="s">
        <v>18</v>
      </c>
      <c r="C228" s="18" t="s">
        <v>8</v>
      </c>
      <c r="D228" s="18">
        <v>6</v>
      </c>
    </row>
    <row r="229" spans="1:4" x14ac:dyDescent="0.35">
      <c r="A229" s="18" t="s">
        <v>26</v>
      </c>
      <c r="B229" s="18" t="s">
        <v>18</v>
      </c>
      <c r="C229" s="18" t="s">
        <v>8</v>
      </c>
      <c r="D229" s="18">
        <v>1540</v>
      </c>
    </row>
    <row r="230" spans="1:4" x14ac:dyDescent="0.35">
      <c r="A230" s="18" t="s">
        <v>26</v>
      </c>
      <c r="B230" s="18" t="s">
        <v>18</v>
      </c>
      <c r="C230" s="18" t="s">
        <v>8</v>
      </c>
      <c r="D230" s="18">
        <v>1876</v>
      </c>
    </row>
    <row r="231" spans="1:4" x14ac:dyDescent="0.35">
      <c r="A231" s="18" t="s">
        <v>26</v>
      </c>
      <c r="B231" s="18" t="s">
        <v>18</v>
      </c>
      <c r="C231" s="18" t="s">
        <v>9</v>
      </c>
      <c r="D231" s="18">
        <v>2</v>
      </c>
    </row>
    <row r="232" spans="1:4" x14ac:dyDescent="0.35">
      <c r="A232" s="18" t="s">
        <v>26</v>
      </c>
      <c r="B232" s="18" t="s">
        <v>18</v>
      </c>
      <c r="C232" s="18" t="s">
        <v>9</v>
      </c>
      <c r="D232" s="18">
        <v>9</v>
      </c>
    </row>
    <row r="233" spans="1:4" x14ac:dyDescent="0.35">
      <c r="A233" s="18" t="s">
        <v>26</v>
      </c>
      <c r="B233" s="18" t="s">
        <v>18</v>
      </c>
      <c r="C233" s="18" t="s">
        <v>9</v>
      </c>
      <c r="D233" s="18">
        <v>1761</v>
      </c>
    </row>
    <row r="234" spans="1:4" x14ac:dyDescent="0.35">
      <c r="A234" s="18" t="s">
        <v>26</v>
      </c>
      <c r="B234" s="18" t="s">
        <v>18</v>
      </c>
      <c r="C234" s="18" t="s">
        <v>9</v>
      </c>
      <c r="D234" s="18">
        <v>4880</v>
      </c>
    </row>
    <row r="235" spans="1:4" x14ac:dyDescent="0.35">
      <c r="A235" s="18" t="s">
        <v>26</v>
      </c>
      <c r="B235" s="18" t="s">
        <v>18</v>
      </c>
      <c r="C235" s="18" t="s">
        <v>9</v>
      </c>
      <c r="D235" s="18">
        <v>144</v>
      </c>
    </row>
    <row r="236" spans="1:4" x14ac:dyDescent="0.35">
      <c r="A236" s="18" t="s">
        <v>26</v>
      </c>
      <c r="B236" s="18" t="s">
        <v>19</v>
      </c>
      <c r="C236" s="18" t="s">
        <v>8</v>
      </c>
      <c r="D236" s="18">
        <v>15957</v>
      </c>
    </row>
    <row r="237" spans="1:4" x14ac:dyDescent="0.35">
      <c r="A237" s="18" t="s">
        <v>26</v>
      </c>
      <c r="B237" s="18" t="s">
        <v>19</v>
      </c>
      <c r="C237" s="18" t="s">
        <v>9</v>
      </c>
      <c r="D237" s="18">
        <v>33682</v>
      </c>
    </row>
    <row r="238" spans="1:4" x14ac:dyDescent="0.35">
      <c r="A238" s="18" t="s">
        <v>26</v>
      </c>
      <c r="B238" s="18" t="s">
        <v>20</v>
      </c>
      <c r="C238" s="18" t="s">
        <v>8</v>
      </c>
      <c r="D238" s="18">
        <v>163</v>
      </c>
    </row>
    <row r="239" spans="1:4" x14ac:dyDescent="0.35">
      <c r="A239" s="18" t="s">
        <v>26</v>
      </c>
      <c r="B239" s="18" t="s">
        <v>20</v>
      </c>
      <c r="C239" s="18" t="s">
        <v>9</v>
      </c>
      <c r="D239" s="18">
        <v>636</v>
      </c>
    </row>
    <row r="240" spans="1:4" x14ac:dyDescent="0.35">
      <c r="A240" s="18" t="s">
        <v>27</v>
      </c>
      <c r="B240" s="18" t="s">
        <v>7</v>
      </c>
      <c r="C240" s="18" t="s">
        <v>8</v>
      </c>
      <c r="D240" s="18">
        <v>15</v>
      </c>
    </row>
    <row r="241" spans="1:4" x14ac:dyDescent="0.35">
      <c r="A241" s="18" t="s">
        <v>27</v>
      </c>
      <c r="B241" s="18" t="s">
        <v>10</v>
      </c>
      <c r="C241" s="18" t="s">
        <v>8</v>
      </c>
      <c r="D241" s="18">
        <v>110</v>
      </c>
    </row>
    <row r="242" spans="1:4" x14ac:dyDescent="0.35">
      <c r="A242" s="18" t="s">
        <v>27</v>
      </c>
      <c r="B242" s="18" t="s">
        <v>10</v>
      </c>
      <c r="C242" s="18" t="s">
        <v>9</v>
      </c>
      <c r="D242" s="18">
        <v>36</v>
      </c>
    </row>
    <row r="243" spans="1:4" x14ac:dyDescent="0.35">
      <c r="A243" s="18" t="s">
        <v>27</v>
      </c>
      <c r="B243" s="18" t="s">
        <v>11</v>
      </c>
      <c r="C243" s="18" t="s">
        <v>8</v>
      </c>
      <c r="D243" s="18">
        <v>780</v>
      </c>
    </row>
    <row r="244" spans="1:4" x14ac:dyDescent="0.35">
      <c r="A244" s="18" t="s">
        <v>27</v>
      </c>
      <c r="B244" s="18" t="s">
        <v>11</v>
      </c>
      <c r="C244" s="18" t="s">
        <v>9</v>
      </c>
      <c r="D244" s="18">
        <v>1149</v>
      </c>
    </row>
    <row r="245" spans="1:4" x14ac:dyDescent="0.35">
      <c r="A245" s="18" t="s">
        <v>27</v>
      </c>
      <c r="B245" s="18" t="s">
        <v>12</v>
      </c>
      <c r="C245" s="18" t="s">
        <v>8</v>
      </c>
      <c r="D245" s="18">
        <v>43</v>
      </c>
    </row>
    <row r="246" spans="1:4" x14ac:dyDescent="0.35">
      <c r="A246" s="18" t="s">
        <v>27</v>
      </c>
      <c r="B246" s="18" t="s">
        <v>12</v>
      </c>
      <c r="C246" s="18" t="s">
        <v>8</v>
      </c>
      <c r="D246" s="18">
        <v>146</v>
      </c>
    </row>
    <row r="247" spans="1:4" x14ac:dyDescent="0.35">
      <c r="A247" s="18" t="s">
        <v>27</v>
      </c>
      <c r="B247" s="18" t="s">
        <v>12</v>
      </c>
      <c r="C247" s="18" t="s">
        <v>9</v>
      </c>
      <c r="D247" s="18">
        <v>37</v>
      </c>
    </row>
    <row r="248" spans="1:4" x14ac:dyDescent="0.35">
      <c r="A248" s="18" t="s">
        <v>27</v>
      </c>
      <c r="B248" s="18" t="s">
        <v>12</v>
      </c>
      <c r="C248" s="18" t="s">
        <v>9</v>
      </c>
      <c r="D248" s="18">
        <v>234</v>
      </c>
    </row>
    <row r="249" spans="1:4" x14ac:dyDescent="0.35">
      <c r="A249" s="18" t="s">
        <v>27</v>
      </c>
      <c r="B249" s="18" t="s">
        <v>13</v>
      </c>
      <c r="C249" s="18" t="s">
        <v>8</v>
      </c>
      <c r="D249" s="18">
        <v>575</v>
      </c>
    </row>
    <row r="250" spans="1:4" x14ac:dyDescent="0.35">
      <c r="A250" s="18" t="s">
        <v>27</v>
      </c>
      <c r="B250" s="18" t="s">
        <v>13</v>
      </c>
      <c r="C250" s="18" t="s">
        <v>9</v>
      </c>
      <c r="D250" s="18">
        <v>185</v>
      </c>
    </row>
    <row r="251" spans="1:4" x14ac:dyDescent="0.35">
      <c r="A251" s="18" t="s">
        <v>27</v>
      </c>
      <c r="B251" s="18" t="s">
        <v>87</v>
      </c>
      <c r="C251" s="18" t="s">
        <v>8</v>
      </c>
      <c r="D251" s="18">
        <v>1032</v>
      </c>
    </row>
    <row r="252" spans="1:4" x14ac:dyDescent="0.35">
      <c r="A252" s="18" t="s">
        <v>27</v>
      </c>
      <c r="B252" s="18" t="s">
        <v>87</v>
      </c>
      <c r="C252" s="18" t="s">
        <v>9</v>
      </c>
      <c r="D252" s="18">
        <v>1003</v>
      </c>
    </row>
    <row r="253" spans="1:4" x14ac:dyDescent="0.35">
      <c r="A253" s="18" t="s">
        <v>27</v>
      </c>
      <c r="B253" s="18" t="s">
        <v>15</v>
      </c>
      <c r="C253" s="18" t="s">
        <v>8</v>
      </c>
      <c r="D253" s="18">
        <v>31</v>
      </c>
    </row>
    <row r="254" spans="1:4" x14ac:dyDescent="0.35">
      <c r="A254" s="18" t="s">
        <v>27</v>
      </c>
      <c r="B254" s="18" t="s">
        <v>15</v>
      </c>
      <c r="C254" s="18" t="s">
        <v>9</v>
      </c>
      <c r="D254" s="18">
        <v>3</v>
      </c>
    </row>
    <row r="255" spans="1:4" x14ac:dyDescent="0.35">
      <c r="A255" s="18" t="s">
        <v>27</v>
      </c>
      <c r="B255" s="18" t="s">
        <v>16</v>
      </c>
      <c r="C255" s="18" t="s">
        <v>8</v>
      </c>
      <c r="D255" s="18">
        <v>51</v>
      </c>
    </row>
    <row r="256" spans="1:4" x14ac:dyDescent="0.35">
      <c r="A256" s="18" t="s">
        <v>27</v>
      </c>
      <c r="B256" s="18" t="s">
        <v>16</v>
      </c>
      <c r="C256" s="18" t="s">
        <v>9</v>
      </c>
      <c r="D256" s="18">
        <v>265</v>
      </c>
    </row>
    <row r="257" spans="1:4" x14ac:dyDescent="0.35">
      <c r="A257" s="18" t="s">
        <v>27</v>
      </c>
      <c r="B257" s="18" t="s">
        <v>16</v>
      </c>
      <c r="C257" s="18" t="s">
        <v>8</v>
      </c>
      <c r="D257" s="18">
        <v>205</v>
      </c>
    </row>
    <row r="258" spans="1:4" x14ac:dyDescent="0.35">
      <c r="A258" s="18" t="s">
        <v>27</v>
      </c>
      <c r="B258" s="18" t="s">
        <v>16</v>
      </c>
      <c r="C258" s="18" t="s">
        <v>9</v>
      </c>
      <c r="D258" s="18">
        <v>1418</v>
      </c>
    </row>
    <row r="259" spans="1:4" x14ac:dyDescent="0.35">
      <c r="A259" s="18" t="s">
        <v>27</v>
      </c>
      <c r="B259" s="18" t="s">
        <v>17</v>
      </c>
      <c r="C259" s="18" t="s">
        <v>8</v>
      </c>
      <c r="D259" s="18">
        <v>8625</v>
      </c>
    </row>
    <row r="260" spans="1:4" x14ac:dyDescent="0.35">
      <c r="A260" s="18" t="s">
        <v>27</v>
      </c>
      <c r="B260" s="18" t="s">
        <v>17</v>
      </c>
      <c r="C260" s="18" t="s">
        <v>9</v>
      </c>
      <c r="D260" s="18">
        <v>13357</v>
      </c>
    </row>
    <row r="261" spans="1:4" x14ac:dyDescent="0.35">
      <c r="A261" s="18" t="s">
        <v>27</v>
      </c>
      <c r="B261" s="18" t="s">
        <v>18</v>
      </c>
      <c r="C261" s="18" t="s">
        <v>8</v>
      </c>
      <c r="D261" s="18">
        <v>2115</v>
      </c>
    </row>
    <row r="262" spans="1:4" x14ac:dyDescent="0.35">
      <c r="A262" s="18" t="s">
        <v>27</v>
      </c>
      <c r="B262" s="18" t="s">
        <v>18</v>
      </c>
      <c r="C262" s="18" t="s">
        <v>8</v>
      </c>
      <c r="D262" s="18">
        <v>1601</v>
      </c>
    </row>
    <row r="263" spans="1:4" x14ac:dyDescent="0.35">
      <c r="A263" s="18" t="s">
        <v>27</v>
      </c>
      <c r="B263" s="18" t="s">
        <v>18</v>
      </c>
      <c r="C263" s="18" t="s">
        <v>8</v>
      </c>
      <c r="D263" s="18">
        <v>2</v>
      </c>
    </row>
    <row r="264" spans="1:4" x14ac:dyDescent="0.35">
      <c r="A264" s="18" t="s">
        <v>27</v>
      </c>
      <c r="B264" s="18" t="s">
        <v>18</v>
      </c>
      <c r="C264" s="18" t="s">
        <v>8</v>
      </c>
      <c r="D264" s="18">
        <v>658</v>
      </c>
    </row>
    <row r="265" spans="1:4" x14ac:dyDescent="0.35">
      <c r="A265" s="18" t="s">
        <v>27</v>
      </c>
      <c r="B265" s="18" t="s">
        <v>18</v>
      </c>
      <c r="C265" s="18" t="s">
        <v>9</v>
      </c>
      <c r="D265" s="18">
        <v>192</v>
      </c>
    </row>
    <row r="266" spans="1:4" x14ac:dyDescent="0.35">
      <c r="A266" s="18" t="s">
        <v>27</v>
      </c>
      <c r="B266" s="18" t="s">
        <v>18</v>
      </c>
      <c r="C266" s="18" t="s">
        <v>9</v>
      </c>
      <c r="D266" s="18">
        <v>5</v>
      </c>
    </row>
    <row r="267" spans="1:4" x14ac:dyDescent="0.35">
      <c r="A267" s="18" t="s">
        <v>27</v>
      </c>
      <c r="B267" s="18" t="s">
        <v>18</v>
      </c>
      <c r="C267" s="18" t="s">
        <v>9</v>
      </c>
      <c r="D267" s="18">
        <v>2</v>
      </c>
    </row>
    <row r="268" spans="1:4" x14ac:dyDescent="0.35">
      <c r="A268" s="18" t="s">
        <v>27</v>
      </c>
      <c r="B268" s="18" t="s">
        <v>18</v>
      </c>
      <c r="C268" s="18" t="s">
        <v>9</v>
      </c>
      <c r="D268" s="18">
        <v>5252</v>
      </c>
    </row>
    <row r="269" spans="1:4" x14ac:dyDescent="0.35">
      <c r="A269" s="18" t="s">
        <v>27</v>
      </c>
      <c r="B269" s="18" t="s">
        <v>18</v>
      </c>
      <c r="C269" s="18" t="s">
        <v>9</v>
      </c>
      <c r="D269" s="18">
        <v>1728</v>
      </c>
    </row>
    <row r="270" spans="1:4" x14ac:dyDescent="0.35">
      <c r="A270" s="18" t="s">
        <v>27</v>
      </c>
      <c r="B270" s="18" t="s">
        <v>19</v>
      </c>
      <c r="C270" s="18" t="s">
        <v>8</v>
      </c>
      <c r="D270" s="18">
        <v>16559</v>
      </c>
    </row>
    <row r="271" spans="1:4" x14ac:dyDescent="0.35">
      <c r="A271" s="18" t="s">
        <v>27</v>
      </c>
      <c r="B271" s="18" t="s">
        <v>19</v>
      </c>
      <c r="C271" s="18" t="s">
        <v>9</v>
      </c>
      <c r="D271" s="18">
        <v>36287</v>
      </c>
    </row>
    <row r="272" spans="1:4" x14ac:dyDescent="0.35">
      <c r="A272" s="18" t="s">
        <v>27</v>
      </c>
      <c r="B272" s="18" t="s">
        <v>20</v>
      </c>
      <c r="C272" s="18" t="s">
        <v>8</v>
      </c>
      <c r="D272" s="18">
        <v>170</v>
      </c>
    </row>
    <row r="273" spans="1:4" x14ac:dyDescent="0.35">
      <c r="A273" s="18" t="s">
        <v>27</v>
      </c>
      <c r="B273" s="18" t="s">
        <v>20</v>
      </c>
      <c r="C273" s="18" t="s">
        <v>9</v>
      </c>
      <c r="D273" s="18">
        <v>572</v>
      </c>
    </row>
    <row r="274" spans="1:4" x14ac:dyDescent="0.35">
      <c r="A274" s="18" t="s">
        <v>28</v>
      </c>
      <c r="B274" s="18" t="s">
        <v>7</v>
      </c>
      <c r="C274" s="18" t="s">
        <v>8</v>
      </c>
      <c r="D274" s="18">
        <v>15</v>
      </c>
    </row>
    <row r="275" spans="1:4" x14ac:dyDescent="0.35">
      <c r="A275" s="18" t="s">
        <v>28</v>
      </c>
      <c r="B275" s="18" t="s">
        <v>10</v>
      </c>
      <c r="C275" s="18" t="s">
        <v>8</v>
      </c>
      <c r="D275" s="18">
        <v>97</v>
      </c>
    </row>
    <row r="276" spans="1:4" x14ac:dyDescent="0.35">
      <c r="A276" s="18" t="s">
        <v>28</v>
      </c>
      <c r="B276" s="18" t="s">
        <v>10</v>
      </c>
      <c r="C276" s="18" t="s">
        <v>9</v>
      </c>
      <c r="D276" s="18">
        <v>32</v>
      </c>
    </row>
    <row r="277" spans="1:4" x14ac:dyDescent="0.35">
      <c r="A277" s="18" t="s">
        <v>28</v>
      </c>
      <c r="B277" s="18" t="s">
        <v>11</v>
      </c>
      <c r="C277" s="18" t="s">
        <v>8</v>
      </c>
      <c r="D277" s="18">
        <v>1623</v>
      </c>
    </row>
    <row r="278" spans="1:4" x14ac:dyDescent="0.35">
      <c r="A278" s="18" t="s">
        <v>28</v>
      </c>
      <c r="B278" s="18" t="s">
        <v>11</v>
      </c>
      <c r="C278" s="18" t="s">
        <v>9</v>
      </c>
      <c r="D278" s="18">
        <v>1412</v>
      </c>
    </row>
    <row r="279" spans="1:4" x14ac:dyDescent="0.35">
      <c r="A279" s="18" t="s">
        <v>28</v>
      </c>
      <c r="B279" s="18" t="s">
        <v>12</v>
      </c>
      <c r="C279" s="18" t="s">
        <v>8</v>
      </c>
      <c r="D279" s="18">
        <v>61</v>
      </c>
    </row>
    <row r="280" spans="1:4" x14ac:dyDescent="0.35">
      <c r="A280" s="18" t="s">
        <v>28</v>
      </c>
      <c r="B280" s="18" t="s">
        <v>12</v>
      </c>
      <c r="C280" s="18" t="s">
        <v>8</v>
      </c>
      <c r="D280" s="18">
        <v>176</v>
      </c>
    </row>
    <row r="281" spans="1:4" x14ac:dyDescent="0.35">
      <c r="A281" s="18" t="s">
        <v>28</v>
      </c>
      <c r="B281" s="18" t="s">
        <v>12</v>
      </c>
      <c r="C281" s="18" t="s">
        <v>9</v>
      </c>
      <c r="D281" s="18">
        <v>179</v>
      </c>
    </row>
    <row r="282" spans="1:4" x14ac:dyDescent="0.35">
      <c r="A282" s="18" t="s">
        <v>28</v>
      </c>
      <c r="B282" s="18" t="s">
        <v>12</v>
      </c>
      <c r="C282" s="18" t="s">
        <v>9</v>
      </c>
      <c r="D282" s="18">
        <v>40</v>
      </c>
    </row>
    <row r="283" spans="1:4" x14ac:dyDescent="0.35">
      <c r="A283" s="18" t="s">
        <v>28</v>
      </c>
      <c r="B283" s="18" t="s">
        <v>13</v>
      </c>
      <c r="C283" s="18" t="s">
        <v>8</v>
      </c>
      <c r="D283" s="18">
        <v>622</v>
      </c>
    </row>
    <row r="284" spans="1:4" x14ac:dyDescent="0.35">
      <c r="A284" s="18" t="s">
        <v>28</v>
      </c>
      <c r="B284" s="18" t="s">
        <v>13</v>
      </c>
      <c r="C284" s="18" t="s">
        <v>9</v>
      </c>
      <c r="D284" s="18">
        <v>206</v>
      </c>
    </row>
    <row r="285" spans="1:4" x14ac:dyDescent="0.35">
      <c r="A285" s="18" t="s">
        <v>28</v>
      </c>
      <c r="B285" s="18" t="s">
        <v>87</v>
      </c>
      <c r="C285" s="18" t="s">
        <v>8</v>
      </c>
      <c r="D285" s="18">
        <v>1255</v>
      </c>
    </row>
    <row r="286" spans="1:4" x14ac:dyDescent="0.35">
      <c r="A286" s="18" t="s">
        <v>28</v>
      </c>
      <c r="B286" s="18" t="s">
        <v>87</v>
      </c>
      <c r="C286" s="18" t="s">
        <v>9</v>
      </c>
      <c r="D286" s="18">
        <v>972</v>
      </c>
    </row>
    <row r="287" spans="1:4" x14ac:dyDescent="0.35">
      <c r="A287" s="18" t="s">
        <v>28</v>
      </c>
      <c r="B287" s="18" t="s">
        <v>15</v>
      </c>
      <c r="C287" s="18" t="s">
        <v>8</v>
      </c>
      <c r="D287" s="18">
        <v>37</v>
      </c>
    </row>
    <row r="288" spans="1:4" x14ac:dyDescent="0.35">
      <c r="A288" s="18" t="s">
        <v>28</v>
      </c>
      <c r="B288" s="18" t="s">
        <v>15</v>
      </c>
      <c r="C288" s="18" t="s">
        <v>9</v>
      </c>
      <c r="D288" s="18">
        <v>2</v>
      </c>
    </row>
    <row r="289" spans="1:4" x14ac:dyDescent="0.35">
      <c r="A289" s="18" t="s">
        <v>28</v>
      </c>
      <c r="B289" s="18" t="s">
        <v>16</v>
      </c>
      <c r="C289" s="18" t="s">
        <v>8</v>
      </c>
      <c r="D289" s="18">
        <v>58</v>
      </c>
    </row>
    <row r="290" spans="1:4" x14ac:dyDescent="0.35">
      <c r="A290" s="18" t="s">
        <v>28</v>
      </c>
      <c r="B290" s="18" t="s">
        <v>16</v>
      </c>
      <c r="C290" s="18" t="s">
        <v>9</v>
      </c>
      <c r="D290" s="18">
        <v>200</v>
      </c>
    </row>
    <row r="291" spans="1:4" x14ac:dyDescent="0.35">
      <c r="A291" s="18" t="s">
        <v>28</v>
      </c>
      <c r="B291" s="18" t="s">
        <v>16</v>
      </c>
      <c r="C291" s="18" t="s">
        <v>8</v>
      </c>
      <c r="D291" s="18">
        <v>245</v>
      </c>
    </row>
    <row r="292" spans="1:4" x14ac:dyDescent="0.35">
      <c r="A292" s="18" t="s">
        <v>28</v>
      </c>
      <c r="B292" s="18" t="s">
        <v>16</v>
      </c>
      <c r="C292" s="18" t="s">
        <v>9</v>
      </c>
      <c r="D292" s="18">
        <v>1145</v>
      </c>
    </row>
    <row r="293" spans="1:4" x14ac:dyDescent="0.35">
      <c r="A293" s="18" t="s">
        <v>28</v>
      </c>
      <c r="B293" s="18" t="s">
        <v>17</v>
      </c>
      <c r="C293" s="18" t="s">
        <v>8</v>
      </c>
      <c r="D293" s="18">
        <v>17127</v>
      </c>
    </row>
    <row r="294" spans="1:4" x14ac:dyDescent="0.35">
      <c r="A294" s="18" t="s">
        <v>28</v>
      </c>
      <c r="B294" s="18" t="s">
        <v>17</v>
      </c>
      <c r="C294" s="18" t="s">
        <v>9</v>
      </c>
      <c r="D294" s="18">
        <v>18796</v>
      </c>
    </row>
    <row r="295" spans="1:4" x14ac:dyDescent="0.35">
      <c r="A295" s="18" t="s">
        <v>28</v>
      </c>
      <c r="B295" s="18" t="s">
        <v>18</v>
      </c>
      <c r="C295" s="18" t="s">
        <v>8</v>
      </c>
      <c r="D295" s="18">
        <v>3506</v>
      </c>
    </row>
    <row r="296" spans="1:4" x14ac:dyDescent="0.35">
      <c r="A296" s="18" t="s">
        <v>28</v>
      </c>
      <c r="B296" s="18" t="s">
        <v>18</v>
      </c>
      <c r="C296" s="18" t="s">
        <v>8</v>
      </c>
      <c r="D296" s="18">
        <v>2210</v>
      </c>
    </row>
    <row r="297" spans="1:4" x14ac:dyDescent="0.35">
      <c r="A297" s="18" t="s">
        <v>28</v>
      </c>
      <c r="B297" s="18" t="s">
        <v>18</v>
      </c>
      <c r="C297" s="18" t="s">
        <v>8</v>
      </c>
      <c r="D297" s="18">
        <v>783</v>
      </c>
    </row>
    <row r="298" spans="1:4" x14ac:dyDescent="0.35">
      <c r="A298" s="18" t="s">
        <v>28</v>
      </c>
      <c r="B298" s="18" t="s">
        <v>18</v>
      </c>
      <c r="C298" s="18" t="s">
        <v>8</v>
      </c>
      <c r="D298" s="18">
        <v>4</v>
      </c>
    </row>
    <row r="299" spans="1:4" x14ac:dyDescent="0.35">
      <c r="A299" s="18" t="s">
        <v>28</v>
      </c>
      <c r="B299" s="18" t="s">
        <v>18</v>
      </c>
      <c r="C299" s="18" t="s">
        <v>9</v>
      </c>
      <c r="D299" s="18">
        <v>6669</v>
      </c>
    </row>
    <row r="300" spans="1:4" x14ac:dyDescent="0.35">
      <c r="A300" s="18" t="s">
        <v>28</v>
      </c>
      <c r="B300" s="18" t="s">
        <v>18</v>
      </c>
      <c r="C300" s="18" t="s">
        <v>9</v>
      </c>
      <c r="D300" s="18">
        <v>215</v>
      </c>
    </row>
    <row r="301" spans="1:4" x14ac:dyDescent="0.35">
      <c r="A301" s="18" t="s">
        <v>28</v>
      </c>
      <c r="B301" s="18" t="s">
        <v>18</v>
      </c>
      <c r="C301" s="18" t="s">
        <v>9</v>
      </c>
      <c r="D301" s="18">
        <v>1702</v>
      </c>
    </row>
    <row r="302" spans="1:4" x14ac:dyDescent="0.35">
      <c r="A302" s="18" t="s">
        <v>28</v>
      </c>
      <c r="B302" s="18" t="s">
        <v>18</v>
      </c>
      <c r="C302" s="18" t="s">
        <v>9</v>
      </c>
      <c r="D302" s="18">
        <v>8</v>
      </c>
    </row>
    <row r="303" spans="1:4" x14ac:dyDescent="0.35">
      <c r="A303" s="18" t="s">
        <v>28</v>
      </c>
      <c r="B303" s="18" t="s">
        <v>19</v>
      </c>
      <c r="C303" s="18" t="s">
        <v>8</v>
      </c>
      <c r="D303" s="18">
        <v>18776</v>
      </c>
    </row>
    <row r="304" spans="1:4" x14ac:dyDescent="0.35">
      <c r="A304" s="18" t="s">
        <v>28</v>
      </c>
      <c r="B304" s="18" t="s">
        <v>19</v>
      </c>
      <c r="C304" s="18" t="s">
        <v>9</v>
      </c>
      <c r="D304" s="18">
        <v>34205</v>
      </c>
    </row>
    <row r="305" spans="1:4" x14ac:dyDescent="0.35">
      <c r="A305" s="18" t="s">
        <v>28</v>
      </c>
      <c r="B305" s="18" t="s">
        <v>20</v>
      </c>
      <c r="C305" s="18" t="s">
        <v>8</v>
      </c>
      <c r="D305" s="18">
        <v>172</v>
      </c>
    </row>
    <row r="306" spans="1:4" x14ac:dyDescent="0.35">
      <c r="A306" s="18" t="s">
        <v>28</v>
      </c>
      <c r="B306" s="18" t="s">
        <v>20</v>
      </c>
      <c r="C306" s="18" t="s">
        <v>9</v>
      </c>
      <c r="D306" s="18">
        <v>501</v>
      </c>
    </row>
    <row r="307" spans="1:4" x14ac:dyDescent="0.35">
      <c r="A307" s="18" t="s">
        <v>29</v>
      </c>
      <c r="B307" s="18" t="s">
        <v>7</v>
      </c>
      <c r="C307" s="18" t="s">
        <v>8</v>
      </c>
      <c r="D307" s="18">
        <v>16</v>
      </c>
    </row>
    <row r="308" spans="1:4" x14ac:dyDescent="0.35">
      <c r="A308" s="18" t="s">
        <v>29</v>
      </c>
      <c r="B308" s="18" t="s">
        <v>10</v>
      </c>
      <c r="C308" s="18" t="s">
        <v>8</v>
      </c>
      <c r="D308" s="18">
        <v>105</v>
      </c>
    </row>
    <row r="309" spans="1:4" x14ac:dyDescent="0.35">
      <c r="A309" s="18" t="s">
        <v>29</v>
      </c>
      <c r="B309" s="18" t="s">
        <v>10</v>
      </c>
      <c r="C309" s="18" t="s">
        <v>9</v>
      </c>
      <c r="D309" s="18">
        <v>34</v>
      </c>
    </row>
    <row r="310" spans="1:4" x14ac:dyDescent="0.35">
      <c r="A310" s="18" t="s">
        <v>29</v>
      </c>
      <c r="B310" s="18" t="s">
        <v>11</v>
      </c>
      <c r="C310" s="18" t="s">
        <v>8</v>
      </c>
      <c r="D310" s="18">
        <v>907</v>
      </c>
    </row>
    <row r="311" spans="1:4" x14ac:dyDescent="0.35">
      <c r="A311" s="18" t="s">
        <v>29</v>
      </c>
      <c r="B311" s="18" t="s">
        <v>11</v>
      </c>
      <c r="C311" s="18" t="s">
        <v>9</v>
      </c>
      <c r="D311" s="18">
        <v>1247</v>
      </c>
    </row>
    <row r="312" spans="1:4" x14ac:dyDescent="0.35">
      <c r="A312" s="18" t="s">
        <v>29</v>
      </c>
      <c r="B312" s="18" t="s">
        <v>12</v>
      </c>
      <c r="C312" s="18" t="s">
        <v>8</v>
      </c>
      <c r="D312" s="18">
        <v>55</v>
      </c>
    </row>
    <row r="313" spans="1:4" x14ac:dyDescent="0.35">
      <c r="A313" s="18" t="s">
        <v>29</v>
      </c>
      <c r="B313" s="18" t="s">
        <v>12</v>
      </c>
      <c r="C313" s="18" t="s">
        <v>8</v>
      </c>
      <c r="D313" s="18">
        <v>146</v>
      </c>
    </row>
    <row r="314" spans="1:4" x14ac:dyDescent="0.35">
      <c r="A314" s="18" t="s">
        <v>29</v>
      </c>
      <c r="B314" s="18" t="s">
        <v>12</v>
      </c>
      <c r="C314" s="18" t="s">
        <v>9</v>
      </c>
      <c r="D314" s="18">
        <v>31</v>
      </c>
    </row>
    <row r="315" spans="1:4" x14ac:dyDescent="0.35">
      <c r="A315" s="18" t="s">
        <v>29</v>
      </c>
      <c r="B315" s="18" t="s">
        <v>12</v>
      </c>
      <c r="C315" s="18" t="s">
        <v>9</v>
      </c>
      <c r="D315" s="18">
        <v>147</v>
      </c>
    </row>
    <row r="316" spans="1:4" x14ac:dyDescent="0.35">
      <c r="A316" s="18" t="s">
        <v>29</v>
      </c>
      <c r="B316" s="18" t="s">
        <v>13</v>
      </c>
      <c r="C316" s="18" t="s">
        <v>8</v>
      </c>
      <c r="D316" s="18">
        <v>569</v>
      </c>
    </row>
    <row r="317" spans="1:4" x14ac:dyDescent="0.35">
      <c r="A317" s="18" t="s">
        <v>29</v>
      </c>
      <c r="B317" s="18" t="s">
        <v>13</v>
      </c>
      <c r="C317" s="18" t="s">
        <v>9</v>
      </c>
      <c r="D317" s="18">
        <v>154</v>
      </c>
    </row>
    <row r="318" spans="1:4" x14ac:dyDescent="0.35">
      <c r="A318" s="18" t="s">
        <v>29</v>
      </c>
      <c r="B318" s="18" t="s">
        <v>87</v>
      </c>
      <c r="C318" s="18" t="s">
        <v>8</v>
      </c>
      <c r="D318" s="18">
        <v>1082</v>
      </c>
    </row>
    <row r="319" spans="1:4" x14ac:dyDescent="0.35">
      <c r="A319" s="18" t="s">
        <v>29</v>
      </c>
      <c r="B319" s="18" t="s">
        <v>87</v>
      </c>
      <c r="C319" s="18" t="s">
        <v>9</v>
      </c>
      <c r="D319" s="18">
        <v>845</v>
      </c>
    </row>
    <row r="320" spans="1:4" x14ac:dyDescent="0.35">
      <c r="A320" s="18" t="s">
        <v>29</v>
      </c>
      <c r="B320" s="18" t="s">
        <v>15</v>
      </c>
      <c r="C320" s="18" t="s">
        <v>8</v>
      </c>
      <c r="D320" s="18">
        <v>39</v>
      </c>
    </row>
    <row r="321" spans="1:4" x14ac:dyDescent="0.35">
      <c r="A321" s="18" t="s">
        <v>29</v>
      </c>
      <c r="B321" s="18" t="s">
        <v>15</v>
      </c>
      <c r="C321" s="18" t="s">
        <v>9</v>
      </c>
      <c r="D321" s="18">
        <v>1</v>
      </c>
    </row>
    <row r="322" spans="1:4" x14ac:dyDescent="0.35">
      <c r="A322" s="18" t="s">
        <v>29</v>
      </c>
      <c r="B322" s="18" t="s">
        <v>16</v>
      </c>
      <c r="C322" s="18" t="s">
        <v>8</v>
      </c>
      <c r="D322" s="18">
        <v>60</v>
      </c>
    </row>
    <row r="323" spans="1:4" x14ac:dyDescent="0.35">
      <c r="A323" s="18" t="s">
        <v>29</v>
      </c>
      <c r="B323" s="18" t="s">
        <v>16</v>
      </c>
      <c r="C323" s="18" t="s">
        <v>9</v>
      </c>
      <c r="D323" s="18">
        <v>212</v>
      </c>
    </row>
    <row r="324" spans="1:4" x14ac:dyDescent="0.35">
      <c r="A324" s="18" t="s">
        <v>29</v>
      </c>
      <c r="B324" s="18" t="s">
        <v>16</v>
      </c>
      <c r="C324" s="18" t="s">
        <v>8</v>
      </c>
      <c r="D324" s="18">
        <v>251</v>
      </c>
    </row>
    <row r="325" spans="1:4" x14ac:dyDescent="0.35">
      <c r="A325" s="18" t="s">
        <v>29</v>
      </c>
      <c r="B325" s="18" t="s">
        <v>16</v>
      </c>
      <c r="C325" s="18" t="s">
        <v>9</v>
      </c>
      <c r="D325" s="18">
        <v>1211</v>
      </c>
    </row>
    <row r="326" spans="1:4" x14ac:dyDescent="0.35">
      <c r="A326" s="18" t="s">
        <v>29</v>
      </c>
      <c r="B326" s="18" t="s">
        <v>17</v>
      </c>
      <c r="C326" s="18" t="s">
        <v>8</v>
      </c>
      <c r="D326" s="18">
        <v>9764</v>
      </c>
    </row>
    <row r="327" spans="1:4" x14ac:dyDescent="0.35">
      <c r="A327" s="18" t="s">
        <v>29</v>
      </c>
      <c r="B327" s="18" t="s">
        <v>17</v>
      </c>
      <c r="C327" s="18" t="s">
        <v>9</v>
      </c>
      <c r="D327" s="18">
        <v>12600</v>
      </c>
    </row>
    <row r="328" spans="1:4" x14ac:dyDescent="0.35">
      <c r="A328" s="18" t="s">
        <v>29</v>
      </c>
      <c r="B328" s="18" t="s">
        <v>18</v>
      </c>
      <c r="C328" s="18" t="s">
        <v>8</v>
      </c>
      <c r="D328" s="18">
        <v>2342</v>
      </c>
    </row>
    <row r="329" spans="1:4" x14ac:dyDescent="0.35">
      <c r="A329" s="18" t="s">
        <v>29</v>
      </c>
      <c r="B329" s="18" t="s">
        <v>18</v>
      </c>
      <c r="C329" s="18" t="s">
        <v>8</v>
      </c>
      <c r="D329" s="18">
        <v>720</v>
      </c>
    </row>
    <row r="330" spans="1:4" x14ac:dyDescent="0.35">
      <c r="A330" s="18" t="s">
        <v>29</v>
      </c>
      <c r="B330" s="18" t="s">
        <v>18</v>
      </c>
      <c r="C330" s="18" t="s">
        <v>8</v>
      </c>
      <c r="D330" s="18">
        <v>3</v>
      </c>
    </row>
    <row r="331" spans="1:4" x14ac:dyDescent="0.35">
      <c r="A331" s="18" t="s">
        <v>29</v>
      </c>
      <c r="B331" s="18" t="s">
        <v>18</v>
      </c>
      <c r="C331" s="18" t="s">
        <v>8</v>
      </c>
      <c r="D331" s="18">
        <v>1748</v>
      </c>
    </row>
    <row r="332" spans="1:4" x14ac:dyDescent="0.35">
      <c r="A332" s="18" t="s">
        <v>29</v>
      </c>
      <c r="B332" s="18" t="s">
        <v>18</v>
      </c>
      <c r="C332" s="18" t="s">
        <v>9</v>
      </c>
      <c r="D332" s="18">
        <v>19</v>
      </c>
    </row>
    <row r="333" spans="1:4" x14ac:dyDescent="0.35">
      <c r="A333" s="18" t="s">
        <v>29</v>
      </c>
      <c r="B333" s="18" t="s">
        <v>18</v>
      </c>
      <c r="C333" s="18" t="s">
        <v>9</v>
      </c>
      <c r="D333" s="18">
        <v>1459</v>
      </c>
    </row>
    <row r="334" spans="1:4" x14ac:dyDescent="0.35">
      <c r="A334" s="18" t="s">
        <v>29</v>
      </c>
      <c r="B334" s="18" t="s">
        <v>18</v>
      </c>
      <c r="C334" s="18" t="s">
        <v>9</v>
      </c>
      <c r="D334" s="18">
        <v>184</v>
      </c>
    </row>
    <row r="335" spans="1:4" x14ac:dyDescent="0.35">
      <c r="A335" s="18" t="s">
        <v>29</v>
      </c>
      <c r="B335" s="18" t="s">
        <v>18</v>
      </c>
      <c r="C335" s="18" t="s">
        <v>9</v>
      </c>
      <c r="D335" s="18">
        <v>4775</v>
      </c>
    </row>
    <row r="336" spans="1:4" x14ac:dyDescent="0.35">
      <c r="A336" s="18" t="s">
        <v>29</v>
      </c>
      <c r="B336" s="18" t="s">
        <v>19</v>
      </c>
      <c r="C336" s="18" t="s">
        <v>8</v>
      </c>
      <c r="D336" s="18">
        <v>16527</v>
      </c>
    </row>
    <row r="337" spans="1:4" x14ac:dyDescent="0.35">
      <c r="A337" s="18" t="s">
        <v>29</v>
      </c>
      <c r="B337" s="18" t="s">
        <v>19</v>
      </c>
      <c r="C337" s="18" t="s">
        <v>9</v>
      </c>
      <c r="D337" s="18">
        <v>29738</v>
      </c>
    </row>
    <row r="338" spans="1:4" x14ac:dyDescent="0.35">
      <c r="A338" s="18" t="s">
        <v>29</v>
      </c>
      <c r="B338" s="18" t="s">
        <v>20</v>
      </c>
      <c r="C338" s="18" t="s">
        <v>8</v>
      </c>
      <c r="D338" s="18">
        <v>185</v>
      </c>
    </row>
    <row r="339" spans="1:4" x14ac:dyDescent="0.35">
      <c r="A339" s="18" t="s">
        <v>29</v>
      </c>
      <c r="B339" s="18" t="s">
        <v>20</v>
      </c>
      <c r="C339" s="18" t="s">
        <v>9</v>
      </c>
      <c r="D339" s="18">
        <v>467</v>
      </c>
    </row>
    <row r="340" spans="1:4" x14ac:dyDescent="0.35">
      <c r="A340" s="18" t="s">
        <v>30</v>
      </c>
      <c r="B340" s="18" t="s">
        <v>7</v>
      </c>
      <c r="C340" s="18" t="s">
        <v>8</v>
      </c>
      <c r="D340" s="18">
        <v>5</v>
      </c>
    </row>
    <row r="341" spans="1:4" x14ac:dyDescent="0.35">
      <c r="A341" s="18" t="s">
        <v>30</v>
      </c>
      <c r="B341" s="18" t="s">
        <v>10</v>
      </c>
      <c r="C341" s="18" t="s">
        <v>8</v>
      </c>
      <c r="D341" s="18">
        <v>89</v>
      </c>
    </row>
    <row r="342" spans="1:4" x14ac:dyDescent="0.35">
      <c r="A342" s="18" t="s">
        <v>30</v>
      </c>
      <c r="B342" s="18" t="s">
        <v>10</v>
      </c>
      <c r="C342" s="18" t="s">
        <v>9</v>
      </c>
      <c r="D342" s="18">
        <v>21</v>
      </c>
    </row>
    <row r="343" spans="1:4" x14ac:dyDescent="0.35">
      <c r="A343" s="18" t="s">
        <v>30</v>
      </c>
      <c r="B343" s="18" t="s">
        <v>11</v>
      </c>
      <c r="C343" s="18" t="s">
        <v>8</v>
      </c>
      <c r="D343" s="18">
        <v>1094</v>
      </c>
    </row>
    <row r="344" spans="1:4" x14ac:dyDescent="0.35">
      <c r="A344" s="18" t="s">
        <v>30</v>
      </c>
      <c r="B344" s="18" t="s">
        <v>11</v>
      </c>
      <c r="C344" s="18" t="s">
        <v>9</v>
      </c>
      <c r="D344" s="18">
        <v>1126</v>
      </c>
    </row>
    <row r="345" spans="1:4" x14ac:dyDescent="0.35">
      <c r="A345" s="18" t="s">
        <v>30</v>
      </c>
      <c r="B345" s="18" t="s">
        <v>12</v>
      </c>
      <c r="C345" s="18" t="s">
        <v>8</v>
      </c>
      <c r="D345" s="18">
        <v>169</v>
      </c>
    </row>
    <row r="346" spans="1:4" x14ac:dyDescent="0.35">
      <c r="A346" s="18" t="s">
        <v>30</v>
      </c>
      <c r="B346" s="18" t="s">
        <v>12</v>
      </c>
      <c r="C346" s="18" t="s">
        <v>8</v>
      </c>
      <c r="D346" s="18">
        <v>52</v>
      </c>
    </row>
    <row r="347" spans="1:4" x14ac:dyDescent="0.35">
      <c r="A347" s="18" t="s">
        <v>30</v>
      </c>
      <c r="B347" s="18" t="s">
        <v>12</v>
      </c>
      <c r="C347" s="18" t="s">
        <v>9</v>
      </c>
      <c r="D347" s="18">
        <v>114</v>
      </c>
    </row>
    <row r="348" spans="1:4" x14ac:dyDescent="0.35">
      <c r="A348" s="18" t="s">
        <v>30</v>
      </c>
      <c r="B348" s="18" t="s">
        <v>12</v>
      </c>
      <c r="C348" s="18" t="s">
        <v>9</v>
      </c>
      <c r="D348" s="18">
        <v>29</v>
      </c>
    </row>
    <row r="349" spans="1:4" x14ac:dyDescent="0.35">
      <c r="A349" s="18" t="s">
        <v>30</v>
      </c>
      <c r="B349" s="18" t="s">
        <v>13</v>
      </c>
      <c r="C349" s="18" t="s">
        <v>8</v>
      </c>
      <c r="D349" s="18">
        <v>673</v>
      </c>
    </row>
    <row r="350" spans="1:4" x14ac:dyDescent="0.35">
      <c r="A350" s="18" t="s">
        <v>30</v>
      </c>
      <c r="B350" s="18" t="s">
        <v>13</v>
      </c>
      <c r="C350" s="18" t="s">
        <v>9</v>
      </c>
      <c r="D350" s="18">
        <v>130</v>
      </c>
    </row>
    <row r="351" spans="1:4" x14ac:dyDescent="0.35">
      <c r="A351" s="18" t="s">
        <v>30</v>
      </c>
      <c r="B351" s="18" t="s">
        <v>87</v>
      </c>
      <c r="C351" s="18" t="s">
        <v>8</v>
      </c>
      <c r="D351" s="18">
        <v>1279</v>
      </c>
    </row>
    <row r="352" spans="1:4" x14ac:dyDescent="0.35">
      <c r="A352" s="18" t="s">
        <v>30</v>
      </c>
      <c r="B352" s="18" t="s">
        <v>87</v>
      </c>
      <c r="C352" s="18" t="s">
        <v>9</v>
      </c>
      <c r="D352" s="18">
        <v>639</v>
      </c>
    </row>
    <row r="353" spans="1:4" x14ac:dyDescent="0.35">
      <c r="A353" s="18" t="s">
        <v>30</v>
      </c>
      <c r="B353" s="18" t="s">
        <v>15</v>
      </c>
      <c r="C353" s="18" t="s">
        <v>8</v>
      </c>
      <c r="D353" s="18">
        <v>33</v>
      </c>
    </row>
    <row r="354" spans="1:4" x14ac:dyDescent="0.35">
      <c r="A354" s="18" t="s">
        <v>30</v>
      </c>
      <c r="B354" s="18" t="s">
        <v>15</v>
      </c>
      <c r="C354" s="18" t="s">
        <v>9</v>
      </c>
      <c r="D354" s="18">
        <v>3</v>
      </c>
    </row>
    <row r="355" spans="1:4" x14ac:dyDescent="0.35">
      <c r="A355" s="18" t="s">
        <v>30</v>
      </c>
      <c r="B355" s="18" t="s">
        <v>16</v>
      </c>
      <c r="C355" s="18" t="s">
        <v>8</v>
      </c>
      <c r="D355" s="18">
        <v>47</v>
      </c>
    </row>
    <row r="356" spans="1:4" x14ac:dyDescent="0.35">
      <c r="A356" s="18" t="s">
        <v>30</v>
      </c>
      <c r="B356" s="18" t="s">
        <v>16</v>
      </c>
      <c r="C356" s="18" t="s">
        <v>9</v>
      </c>
      <c r="D356" s="18">
        <v>143</v>
      </c>
    </row>
    <row r="357" spans="1:4" x14ac:dyDescent="0.35">
      <c r="A357" s="18" t="s">
        <v>30</v>
      </c>
      <c r="B357" s="18" t="s">
        <v>16</v>
      </c>
      <c r="C357" s="18" t="s">
        <v>8</v>
      </c>
      <c r="D357" s="18">
        <v>257</v>
      </c>
    </row>
    <row r="358" spans="1:4" x14ac:dyDescent="0.35">
      <c r="A358" s="18" t="s">
        <v>30</v>
      </c>
      <c r="B358" s="18" t="s">
        <v>16</v>
      </c>
      <c r="C358" s="18" t="s">
        <v>9</v>
      </c>
      <c r="D358" s="18">
        <v>925</v>
      </c>
    </row>
    <row r="359" spans="1:4" x14ac:dyDescent="0.35">
      <c r="A359" s="18" t="s">
        <v>30</v>
      </c>
      <c r="B359" s="18" t="s">
        <v>17</v>
      </c>
      <c r="C359" s="18" t="s">
        <v>8</v>
      </c>
      <c r="D359" s="18">
        <v>12752</v>
      </c>
    </row>
    <row r="360" spans="1:4" x14ac:dyDescent="0.35">
      <c r="A360" s="18" t="s">
        <v>30</v>
      </c>
      <c r="B360" s="18" t="s">
        <v>17</v>
      </c>
      <c r="C360" s="18" t="s">
        <v>9</v>
      </c>
      <c r="D360" s="18">
        <v>12598</v>
      </c>
    </row>
    <row r="361" spans="1:4" x14ac:dyDescent="0.35">
      <c r="A361" s="18" t="s">
        <v>30</v>
      </c>
      <c r="B361" s="18" t="s">
        <v>18</v>
      </c>
      <c r="C361" s="18" t="s">
        <v>8</v>
      </c>
      <c r="D361" s="18">
        <v>842</v>
      </c>
    </row>
    <row r="362" spans="1:4" x14ac:dyDescent="0.35">
      <c r="A362" s="18" t="s">
        <v>30</v>
      </c>
      <c r="B362" s="18" t="s">
        <v>18</v>
      </c>
      <c r="C362" s="18" t="s">
        <v>8</v>
      </c>
      <c r="D362" s="18">
        <v>2154</v>
      </c>
    </row>
    <row r="363" spans="1:4" x14ac:dyDescent="0.35">
      <c r="A363" s="18" t="s">
        <v>30</v>
      </c>
      <c r="B363" s="18" t="s">
        <v>18</v>
      </c>
      <c r="C363" s="18" t="s">
        <v>8</v>
      </c>
      <c r="D363" s="18">
        <v>5</v>
      </c>
    </row>
    <row r="364" spans="1:4" x14ac:dyDescent="0.35">
      <c r="A364" s="18" t="s">
        <v>30</v>
      </c>
      <c r="B364" s="18" t="s">
        <v>18</v>
      </c>
      <c r="C364" s="18" t="s">
        <v>8</v>
      </c>
      <c r="D364" s="18">
        <v>1</v>
      </c>
    </row>
    <row r="365" spans="1:4" x14ac:dyDescent="0.35">
      <c r="A365" s="18" t="s">
        <v>30</v>
      </c>
      <c r="B365" s="18" t="s">
        <v>18</v>
      </c>
      <c r="C365" s="18" t="s">
        <v>8</v>
      </c>
      <c r="D365" s="18">
        <v>2943</v>
      </c>
    </row>
    <row r="366" spans="1:4" x14ac:dyDescent="0.35">
      <c r="A366" s="18" t="s">
        <v>30</v>
      </c>
      <c r="B366" s="18" t="s">
        <v>18</v>
      </c>
      <c r="C366" s="18" t="s">
        <v>9</v>
      </c>
      <c r="D366" s="18">
        <v>9</v>
      </c>
    </row>
    <row r="367" spans="1:4" x14ac:dyDescent="0.35">
      <c r="A367" s="18" t="s">
        <v>30</v>
      </c>
      <c r="B367" s="18" t="s">
        <v>18</v>
      </c>
      <c r="C367" s="18" t="s">
        <v>9</v>
      </c>
      <c r="D367" s="18">
        <v>1291</v>
      </c>
    </row>
    <row r="368" spans="1:4" x14ac:dyDescent="0.35">
      <c r="A368" s="18" t="s">
        <v>30</v>
      </c>
      <c r="B368" s="18" t="s">
        <v>18</v>
      </c>
      <c r="C368" s="18" t="s">
        <v>9</v>
      </c>
      <c r="D368" s="18">
        <v>1</v>
      </c>
    </row>
    <row r="369" spans="1:4" x14ac:dyDescent="0.35">
      <c r="A369" s="18" t="s">
        <v>30</v>
      </c>
      <c r="B369" s="18" t="s">
        <v>18</v>
      </c>
      <c r="C369" s="18" t="s">
        <v>9</v>
      </c>
      <c r="D369" s="18">
        <v>4570</v>
      </c>
    </row>
    <row r="370" spans="1:4" x14ac:dyDescent="0.35">
      <c r="A370" s="18" t="s">
        <v>30</v>
      </c>
      <c r="B370" s="18" t="s">
        <v>18</v>
      </c>
      <c r="C370" s="18" t="s">
        <v>9</v>
      </c>
      <c r="D370" s="18">
        <v>260</v>
      </c>
    </row>
    <row r="371" spans="1:4" x14ac:dyDescent="0.35">
      <c r="A371" s="18" t="s">
        <v>30</v>
      </c>
      <c r="B371" s="18" t="s">
        <v>19</v>
      </c>
      <c r="C371" s="18" t="s">
        <v>8</v>
      </c>
      <c r="D371" s="18">
        <v>18495</v>
      </c>
    </row>
    <row r="372" spans="1:4" x14ac:dyDescent="0.35">
      <c r="A372" s="18" t="s">
        <v>30</v>
      </c>
      <c r="B372" s="18" t="s">
        <v>19</v>
      </c>
      <c r="C372" s="18" t="s">
        <v>9</v>
      </c>
      <c r="D372" s="18">
        <v>28178</v>
      </c>
    </row>
    <row r="373" spans="1:4" x14ac:dyDescent="0.35">
      <c r="A373" s="18" t="s">
        <v>30</v>
      </c>
      <c r="B373" s="18" t="s">
        <v>20</v>
      </c>
      <c r="C373" s="18" t="s">
        <v>8</v>
      </c>
      <c r="D373" s="18">
        <v>180</v>
      </c>
    </row>
    <row r="374" spans="1:4" x14ac:dyDescent="0.35">
      <c r="A374" s="18" t="s">
        <v>30</v>
      </c>
      <c r="B374" s="18" t="s">
        <v>20</v>
      </c>
      <c r="C374" s="18" t="s">
        <v>9</v>
      </c>
      <c r="D374" s="18">
        <v>435</v>
      </c>
    </row>
    <row r="375" spans="1:4" x14ac:dyDescent="0.35">
      <c r="A375" s="18" t="s">
        <v>86</v>
      </c>
      <c r="B375" s="18" t="s">
        <v>7</v>
      </c>
      <c r="C375" s="18" t="s">
        <v>8</v>
      </c>
      <c r="D375" s="18">
        <v>8</v>
      </c>
    </row>
    <row r="376" spans="1:4" x14ac:dyDescent="0.35">
      <c r="A376" s="18" t="s">
        <v>86</v>
      </c>
      <c r="B376" s="18" t="s">
        <v>10</v>
      </c>
      <c r="C376" s="18" t="s">
        <v>8</v>
      </c>
      <c r="D376" s="18">
        <v>90</v>
      </c>
    </row>
    <row r="377" spans="1:4" x14ac:dyDescent="0.35">
      <c r="A377" s="18" t="s">
        <v>86</v>
      </c>
      <c r="B377" s="18" t="s">
        <v>10</v>
      </c>
      <c r="C377" s="18" t="s">
        <v>9</v>
      </c>
      <c r="D377" s="18">
        <v>26</v>
      </c>
    </row>
    <row r="378" spans="1:4" x14ac:dyDescent="0.35">
      <c r="A378" s="18" t="s">
        <v>86</v>
      </c>
      <c r="B378" s="18" t="s">
        <v>11</v>
      </c>
      <c r="C378" s="18" t="s">
        <v>8</v>
      </c>
      <c r="D378" s="18">
        <v>797</v>
      </c>
    </row>
    <row r="379" spans="1:4" x14ac:dyDescent="0.35">
      <c r="A379" s="18" t="s">
        <v>86</v>
      </c>
      <c r="B379" s="18" t="s">
        <v>11</v>
      </c>
      <c r="C379" s="18" t="s">
        <v>9</v>
      </c>
      <c r="D379" s="18">
        <v>1077</v>
      </c>
    </row>
    <row r="380" spans="1:4" x14ac:dyDescent="0.35">
      <c r="A380" s="18" t="s">
        <v>86</v>
      </c>
      <c r="B380" s="18" t="s">
        <v>12</v>
      </c>
      <c r="C380" s="18" t="s">
        <v>8</v>
      </c>
      <c r="D380" s="18">
        <v>148</v>
      </c>
    </row>
    <row r="381" spans="1:4" x14ac:dyDescent="0.35">
      <c r="A381" s="18" t="s">
        <v>86</v>
      </c>
      <c r="B381" s="18" t="s">
        <v>12</v>
      </c>
      <c r="C381" s="18" t="s">
        <v>8</v>
      </c>
      <c r="D381" s="18">
        <v>44</v>
      </c>
    </row>
    <row r="382" spans="1:4" x14ac:dyDescent="0.35">
      <c r="A382" s="18" t="s">
        <v>86</v>
      </c>
      <c r="B382" s="18" t="s">
        <v>12</v>
      </c>
      <c r="C382" s="18" t="s">
        <v>9</v>
      </c>
      <c r="D382" s="18">
        <v>29</v>
      </c>
    </row>
    <row r="383" spans="1:4" x14ac:dyDescent="0.35">
      <c r="A383" s="18" t="s">
        <v>86</v>
      </c>
      <c r="B383" s="18" t="s">
        <v>12</v>
      </c>
      <c r="C383" s="18" t="s">
        <v>9</v>
      </c>
      <c r="D383" s="18">
        <v>124</v>
      </c>
    </row>
    <row r="384" spans="1:4" x14ac:dyDescent="0.35">
      <c r="A384" s="18" t="s">
        <v>86</v>
      </c>
      <c r="B384" s="18" t="s">
        <v>13</v>
      </c>
      <c r="C384" s="18" t="s">
        <v>8</v>
      </c>
      <c r="D384" s="18">
        <v>631</v>
      </c>
    </row>
    <row r="385" spans="1:4" x14ac:dyDescent="0.35">
      <c r="A385" s="18" t="s">
        <v>86</v>
      </c>
      <c r="B385" s="18" t="s">
        <v>13</v>
      </c>
      <c r="C385" s="18" t="s">
        <v>9</v>
      </c>
      <c r="D385" s="18">
        <v>126</v>
      </c>
    </row>
    <row r="386" spans="1:4" x14ac:dyDescent="0.35">
      <c r="A386" s="18" t="s">
        <v>86</v>
      </c>
      <c r="B386" s="18" t="s">
        <v>87</v>
      </c>
      <c r="C386" s="18" t="s">
        <v>8</v>
      </c>
      <c r="D386" s="18">
        <v>1090</v>
      </c>
    </row>
    <row r="387" spans="1:4" x14ac:dyDescent="0.35">
      <c r="A387" s="18" t="s">
        <v>86</v>
      </c>
      <c r="B387" s="18" t="s">
        <v>87</v>
      </c>
      <c r="C387" s="18" t="s">
        <v>9</v>
      </c>
      <c r="D387" s="18">
        <v>771</v>
      </c>
    </row>
    <row r="388" spans="1:4" x14ac:dyDescent="0.35">
      <c r="A388" s="18" t="s">
        <v>86</v>
      </c>
      <c r="B388" s="18" t="s">
        <v>15</v>
      </c>
      <c r="C388" s="18" t="s">
        <v>8</v>
      </c>
      <c r="D388" s="18">
        <v>36</v>
      </c>
    </row>
    <row r="389" spans="1:4" x14ac:dyDescent="0.35">
      <c r="A389" s="18" t="s">
        <v>86</v>
      </c>
      <c r="B389" s="18" t="s">
        <v>15</v>
      </c>
      <c r="C389" s="18" t="s">
        <v>9</v>
      </c>
      <c r="D389" s="18">
        <v>2</v>
      </c>
    </row>
    <row r="390" spans="1:4" x14ac:dyDescent="0.35">
      <c r="A390" s="18" t="s">
        <v>86</v>
      </c>
      <c r="B390" s="18" t="s">
        <v>16</v>
      </c>
      <c r="C390" s="18" t="s">
        <v>8</v>
      </c>
      <c r="D390" s="18">
        <v>43</v>
      </c>
    </row>
    <row r="391" spans="1:4" x14ac:dyDescent="0.35">
      <c r="A391" s="18" t="s">
        <v>86</v>
      </c>
      <c r="B391" s="18" t="s">
        <v>16</v>
      </c>
      <c r="C391" s="18" t="s">
        <v>9</v>
      </c>
      <c r="D391" s="18">
        <v>161</v>
      </c>
    </row>
    <row r="392" spans="1:4" x14ac:dyDescent="0.35">
      <c r="A392" s="18" t="s">
        <v>86</v>
      </c>
      <c r="B392" s="18" t="s">
        <v>16</v>
      </c>
      <c r="C392" s="18" t="s">
        <v>8</v>
      </c>
      <c r="D392" s="18">
        <v>240</v>
      </c>
    </row>
    <row r="393" spans="1:4" x14ac:dyDescent="0.35">
      <c r="A393" s="18" t="s">
        <v>86</v>
      </c>
      <c r="B393" s="18" t="s">
        <v>16</v>
      </c>
      <c r="C393" s="18" t="s">
        <v>9</v>
      </c>
      <c r="D393" s="18">
        <v>1218</v>
      </c>
    </row>
    <row r="394" spans="1:4" x14ac:dyDescent="0.35">
      <c r="A394" s="18" t="s">
        <v>86</v>
      </c>
      <c r="B394" s="18" t="s">
        <v>17</v>
      </c>
      <c r="C394" s="18" t="s">
        <v>8</v>
      </c>
      <c r="D394" s="18">
        <v>9283</v>
      </c>
    </row>
    <row r="395" spans="1:4" x14ac:dyDescent="0.35">
      <c r="A395" s="18" t="s">
        <v>86</v>
      </c>
      <c r="B395" s="18" t="s">
        <v>17</v>
      </c>
      <c r="C395" s="18" t="s">
        <v>9</v>
      </c>
      <c r="D395" s="18">
        <v>14466</v>
      </c>
    </row>
    <row r="396" spans="1:4" x14ac:dyDescent="0.35">
      <c r="A396" s="18" t="s">
        <v>86</v>
      </c>
      <c r="B396" s="18" t="s">
        <v>18</v>
      </c>
      <c r="C396" s="18" t="s">
        <v>8</v>
      </c>
      <c r="D396" s="18">
        <v>1747</v>
      </c>
    </row>
    <row r="397" spans="1:4" x14ac:dyDescent="0.35">
      <c r="A397" s="18" t="s">
        <v>86</v>
      </c>
      <c r="B397" s="18" t="s">
        <v>18</v>
      </c>
      <c r="C397" s="18" t="s">
        <v>8</v>
      </c>
      <c r="D397" s="18">
        <v>1</v>
      </c>
    </row>
    <row r="398" spans="1:4" x14ac:dyDescent="0.35">
      <c r="A398" s="18" t="s">
        <v>86</v>
      </c>
      <c r="B398" s="18" t="s">
        <v>18</v>
      </c>
      <c r="C398" s="18" t="s">
        <v>8</v>
      </c>
      <c r="D398" s="18">
        <v>1</v>
      </c>
    </row>
    <row r="399" spans="1:4" x14ac:dyDescent="0.35">
      <c r="A399" s="18" t="s">
        <v>86</v>
      </c>
      <c r="B399" s="18" t="s">
        <v>18</v>
      </c>
      <c r="C399" s="18" t="s">
        <v>8</v>
      </c>
      <c r="D399" s="18">
        <v>2</v>
      </c>
    </row>
    <row r="400" spans="1:4" x14ac:dyDescent="0.35">
      <c r="A400" s="18" t="s">
        <v>86</v>
      </c>
      <c r="B400" s="18" t="s">
        <v>18</v>
      </c>
      <c r="C400" s="18" t="s">
        <v>8</v>
      </c>
      <c r="D400" s="18">
        <v>2630</v>
      </c>
    </row>
    <row r="401" spans="1:4" x14ac:dyDescent="0.35">
      <c r="A401" s="18" t="s">
        <v>86</v>
      </c>
      <c r="B401" s="18" t="s">
        <v>18</v>
      </c>
      <c r="C401" s="18" t="s">
        <v>8</v>
      </c>
      <c r="D401" s="18">
        <v>730</v>
      </c>
    </row>
    <row r="402" spans="1:4" x14ac:dyDescent="0.35">
      <c r="A402" s="18" t="s">
        <v>86</v>
      </c>
      <c r="B402" s="18" t="s">
        <v>18</v>
      </c>
      <c r="C402" s="18" t="s">
        <v>9</v>
      </c>
      <c r="D402" s="18">
        <v>241</v>
      </c>
    </row>
    <row r="403" spans="1:4" x14ac:dyDescent="0.35">
      <c r="A403" s="18" t="s">
        <v>86</v>
      </c>
      <c r="B403" s="18" t="s">
        <v>18</v>
      </c>
      <c r="C403" s="18" t="s">
        <v>9</v>
      </c>
      <c r="D403" s="18">
        <v>8</v>
      </c>
    </row>
    <row r="404" spans="1:4" x14ac:dyDescent="0.35">
      <c r="A404" s="18" t="s">
        <v>86</v>
      </c>
      <c r="B404" s="18" t="s">
        <v>18</v>
      </c>
      <c r="C404" s="18" t="s">
        <v>9</v>
      </c>
      <c r="D404" s="18">
        <v>5303</v>
      </c>
    </row>
    <row r="405" spans="1:4" x14ac:dyDescent="0.35">
      <c r="A405" s="18" t="s">
        <v>86</v>
      </c>
      <c r="B405" s="18" t="s">
        <v>18</v>
      </c>
      <c r="C405" s="18" t="s">
        <v>9</v>
      </c>
      <c r="D405" s="18">
        <v>1</v>
      </c>
    </row>
    <row r="406" spans="1:4" x14ac:dyDescent="0.35">
      <c r="A406" s="18" t="s">
        <v>86</v>
      </c>
      <c r="B406" s="18" t="s">
        <v>18</v>
      </c>
      <c r="C406" s="18" t="s">
        <v>9</v>
      </c>
      <c r="D406" s="18">
        <v>1461</v>
      </c>
    </row>
    <row r="407" spans="1:4" x14ac:dyDescent="0.35">
      <c r="A407" s="18" t="s">
        <v>86</v>
      </c>
      <c r="B407" s="18" t="s">
        <v>19</v>
      </c>
      <c r="C407" s="18" t="s">
        <v>8</v>
      </c>
      <c r="D407" s="18">
        <v>17645</v>
      </c>
    </row>
    <row r="408" spans="1:4" x14ac:dyDescent="0.35">
      <c r="A408" s="18" t="s">
        <v>86</v>
      </c>
      <c r="B408" s="18" t="s">
        <v>19</v>
      </c>
      <c r="C408" s="18" t="s">
        <v>9</v>
      </c>
      <c r="D408" s="18">
        <v>30830</v>
      </c>
    </row>
    <row r="409" spans="1:4" x14ac:dyDescent="0.35">
      <c r="A409" s="18" t="s">
        <v>86</v>
      </c>
      <c r="B409" s="18" t="s">
        <v>20</v>
      </c>
      <c r="C409" s="18" t="s">
        <v>8</v>
      </c>
      <c r="D409" s="18">
        <v>160</v>
      </c>
    </row>
    <row r="410" spans="1:4" x14ac:dyDescent="0.35">
      <c r="A410" s="18" t="s">
        <v>86</v>
      </c>
      <c r="B410" s="18" t="s">
        <v>20</v>
      </c>
      <c r="C410" s="18" t="s">
        <v>9</v>
      </c>
      <c r="D410" s="18">
        <v>370</v>
      </c>
    </row>
    <row r="411" spans="1:4" x14ac:dyDescent="0.35">
      <c r="A411" s="18" t="s">
        <v>95</v>
      </c>
      <c r="B411" s="18" t="s">
        <v>7</v>
      </c>
      <c r="C411" s="18" t="s">
        <v>8</v>
      </c>
      <c r="D411" s="18">
        <v>10</v>
      </c>
    </row>
    <row r="412" spans="1:4" x14ac:dyDescent="0.35">
      <c r="A412" s="18" t="s">
        <v>95</v>
      </c>
      <c r="B412" s="18" t="s">
        <v>10</v>
      </c>
      <c r="C412" s="18" t="s">
        <v>8</v>
      </c>
      <c r="D412" s="18">
        <v>104</v>
      </c>
    </row>
    <row r="413" spans="1:4" x14ac:dyDescent="0.35">
      <c r="A413" s="18" t="s">
        <v>95</v>
      </c>
      <c r="B413" s="18" t="s">
        <v>10</v>
      </c>
      <c r="C413" s="18" t="s">
        <v>9</v>
      </c>
      <c r="D413" s="18">
        <v>24</v>
      </c>
    </row>
    <row r="414" spans="1:4" x14ac:dyDescent="0.35">
      <c r="A414" s="18" t="s">
        <v>95</v>
      </c>
      <c r="B414" s="18" t="s">
        <v>11</v>
      </c>
      <c r="C414" s="18" t="s">
        <v>8</v>
      </c>
      <c r="D414" s="18">
        <v>2243</v>
      </c>
    </row>
    <row r="415" spans="1:4" x14ac:dyDescent="0.35">
      <c r="A415" s="18" t="s">
        <v>95</v>
      </c>
      <c r="B415" s="18" t="s">
        <v>11</v>
      </c>
      <c r="C415" s="18" t="s">
        <v>9</v>
      </c>
      <c r="D415" s="18">
        <v>1550</v>
      </c>
    </row>
    <row r="416" spans="1:4" x14ac:dyDescent="0.35">
      <c r="A416" s="18" t="s">
        <v>95</v>
      </c>
      <c r="B416" s="18" t="s">
        <v>12</v>
      </c>
      <c r="C416" s="18" t="s">
        <v>8</v>
      </c>
      <c r="D416" s="18">
        <v>66</v>
      </c>
    </row>
    <row r="417" spans="1:4" x14ac:dyDescent="0.35">
      <c r="A417" s="18" t="s">
        <v>95</v>
      </c>
      <c r="B417" s="18" t="s">
        <v>12</v>
      </c>
      <c r="C417" s="18" t="s">
        <v>8</v>
      </c>
      <c r="D417" s="18">
        <v>160</v>
      </c>
    </row>
    <row r="418" spans="1:4" x14ac:dyDescent="0.35">
      <c r="A418" s="18" t="s">
        <v>95</v>
      </c>
      <c r="B418" s="18" t="s">
        <v>12</v>
      </c>
      <c r="C418" s="18" t="s">
        <v>9</v>
      </c>
      <c r="D418" s="18">
        <v>135</v>
      </c>
    </row>
    <row r="419" spans="1:4" x14ac:dyDescent="0.35">
      <c r="A419" s="18" t="s">
        <v>95</v>
      </c>
      <c r="B419" s="18" t="s">
        <v>12</v>
      </c>
      <c r="C419" s="18" t="s">
        <v>9</v>
      </c>
      <c r="D419" s="18">
        <v>49</v>
      </c>
    </row>
    <row r="420" spans="1:4" x14ac:dyDescent="0.35">
      <c r="A420" s="18" t="s">
        <v>95</v>
      </c>
      <c r="B420" s="18" t="s">
        <v>13</v>
      </c>
      <c r="C420" s="18" t="s">
        <v>8</v>
      </c>
      <c r="D420" s="18">
        <v>687</v>
      </c>
    </row>
    <row r="421" spans="1:4" x14ac:dyDescent="0.35">
      <c r="A421" s="18" t="s">
        <v>95</v>
      </c>
      <c r="B421" s="18" t="s">
        <v>13</v>
      </c>
      <c r="C421" s="18" t="s">
        <v>9</v>
      </c>
      <c r="D421" s="18">
        <v>146</v>
      </c>
    </row>
    <row r="422" spans="1:4" x14ac:dyDescent="0.35">
      <c r="A422" s="18" t="s">
        <v>95</v>
      </c>
      <c r="B422" s="18" t="s">
        <v>87</v>
      </c>
      <c r="C422" s="18" t="s">
        <v>8</v>
      </c>
      <c r="D422" s="18">
        <v>1269</v>
      </c>
    </row>
    <row r="423" spans="1:4" x14ac:dyDescent="0.35">
      <c r="A423" s="18" t="s">
        <v>95</v>
      </c>
      <c r="B423" s="18" t="s">
        <v>87</v>
      </c>
      <c r="C423" s="18" t="s">
        <v>9</v>
      </c>
      <c r="D423" s="18">
        <v>755</v>
      </c>
    </row>
    <row r="424" spans="1:4" x14ac:dyDescent="0.35">
      <c r="A424" s="18" t="s">
        <v>95</v>
      </c>
      <c r="B424" s="18" t="s">
        <v>15</v>
      </c>
      <c r="C424" s="18" t="s">
        <v>8</v>
      </c>
      <c r="D424" s="18">
        <v>44</v>
      </c>
    </row>
    <row r="425" spans="1:4" x14ac:dyDescent="0.35">
      <c r="A425" s="18" t="s">
        <v>95</v>
      </c>
      <c r="B425" s="18" t="s">
        <v>15</v>
      </c>
      <c r="C425" s="18" t="s">
        <v>9</v>
      </c>
      <c r="D425" s="18">
        <v>2</v>
      </c>
    </row>
    <row r="426" spans="1:4" x14ac:dyDescent="0.35">
      <c r="A426" s="18" t="s">
        <v>95</v>
      </c>
      <c r="B426" s="18" t="s">
        <v>16</v>
      </c>
      <c r="C426" s="18" t="s">
        <v>8</v>
      </c>
      <c r="D426" s="18">
        <v>73</v>
      </c>
    </row>
    <row r="427" spans="1:4" x14ac:dyDescent="0.35">
      <c r="A427" s="18" t="s">
        <v>95</v>
      </c>
      <c r="B427" s="18" t="s">
        <v>16</v>
      </c>
      <c r="C427" s="18" t="s">
        <v>9</v>
      </c>
      <c r="D427" s="18">
        <v>229</v>
      </c>
    </row>
    <row r="428" spans="1:4" x14ac:dyDescent="0.35">
      <c r="A428" s="18" t="s">
        <v>95</v>
      </c>
      <c r="B428" s="18" t="s">
        <v>16</v>
      </c>
      <c r="C428" s="18" t="s">
        <v>8</v>
      </c>
      <c r="D428" s="18">
        <v>281</v>
      </c>
    </row>
    <row r="429" spans="1:4" x14ac:dyDescent="0.35">
      <c r="A429" s="18" t="s">
        <v>95</v>
      </c>
      <c r="B429" s="18" t="s">
        <v>16</v>
      </c>
      <c r="C429" s="18" t="s">
        <v>9</v>
      </c>
      <c r="D429" s="18">
        <v>1697</v>
      </c>
    </row>
    <row r="430" spans="1:4" x14ac:dyDescent="0.35">
      <c r="A430" s="18" t="s">
        <v>95</v>
      </c>
      <c r="B430" s="18" t="s">
        <v>17</v>
      </c>
      <c r="C430" s="18" t="s">
        <v>8</v>
      </c>
      <c r="D430" s="18">
        <v>19207</v>
      </c>
    </row>
    <row r="431" spans="1:4" x14ac:dyDescent="0.35">
      <c r="A431" s="18" t="s">
        <v>95</v>
      </c>
      <c r="B431" s="18" t="s">
        <v>17</v>
      </c>
      <c r="C431" s="18" t="s">
        <v>9</v>
      </c>
      <c r="D431" s="18">
        <v>21173</v>
      </c>
    </row>
    <row r="432" spans="1:4" x14ac:dyDescent="0.35">
      <c r="A432" s="18" t="s">
        <v>95</v>
      </c>
      <c r="B432" s="18" t="s">
        <v>18</v>
      </c>
      <c r="C432" s="18" t="s">
        <v>8</v>
      </c>
      <c r="D432" s="18">
        <v>759</v>
      </c>
    </row>
    <row r="433" spans="1:4" x14ac:dyDescent="0.35">
      <c r="A433" s="18" t="s">
        <v>95</v>
      </c>
      <c r="B433" s="18" t="s">
        <v>18</v>
      </c>
      <c r="C433" s="18" t="s">
        <v>8</v>
      </c>
      <c r="D433" s="18">
        <v>1</v>
      </c>
    </row>
    <row r="434" spans="1:4" x14ac:dyDescent="0.35">
      <c r="A434" s="18" t="s">
        <v>95</v>
      </c>
      <c r="B434" s="18" t="s">
        <v>18</v>
      </c>
      <c r="C434" s="18" t="s">
        <v>8</v>
      </c>
      <c r="D434" s="18">
        <v>2267</v>
      </c>
    </row>
    <row r="435" spans="1:4" x14ac:dyDescent="0.35">
      <c r="A435" s="18" t="s">
        <v>95</v>
      </c>
      <c r="B435" s="18" t="s">
        <v>18</v>
      </c>
      <c r="C435" s="18" t="s">
        <v>8</v>
      </c>
      <c r="D435" s="18">
        <v>4211</v>
      </c>
    </row>
    <row r="436" spans="1:4" x14ac:dyDescent="0.35">
      <c r="A436" s="18" t="s">
        <v>95</v>
      </c>
      <c r="B436" s="18" t="s">
        <v>18</v>
      </c>
      <c r="C436" s="18" t="s">
        <v>8</v>
      </c>
      <c r="D436" s="18">
        <v>5</v>
      </c>
    </row>
    <row r="437" spans="1:4" x14ac:dyDescent="0.35">
      <c r="A437" s="18" t="s">
        <v>95</v>
      </c>
      <c r="B437" s="18" t="s">
        <v>18</v>
      </c>
      <c r="C437" s="18" t="s">
        <v>9</v>
      </c>
      <c r="D437" s="18">
        <v>6720</v>
      </c>
    </row>
    <row r="438" spans="1:4" x14ac:dyDescent="0.35">
      <c r="A438" s="18" t="s">
        <v>95</v>
      </c>
      <c r="B438" s="18" t="s">
        <v>18</v>
      </c>
      <c r="C438" s="18" t="s">
        <v>9</v>
      </c>
      <c r="D438" s="18">
        <v>248</v>
      </c>
    </row>
    <row r="439" spans="1:4" x14ac:dyDescent="0.35">
      <c r="A439" s="18" t="s">
        <v>95</v>
      </c>
      <c r="B439" s="18" t="s">
        <v>18</v>
      </c>
      <c r="C439" s="18" t="s">
        <v>9</v>
      </c>
      <c r="D439" s="18">
        <v>1651</v>
      </c>
    </row>
    <row r="440" spans="1:4" x14ac:dyDescent="0.35">
      <c r="A440" s="18" t="s">
        <v>95</v>
      </c>
      <c r="B440" s="18" t="s">
        <v>18</v>
      </c>
      <c r="C440" s="18" t="s">
        <v>9</v>
      </c>
      <c r="D440" s="18">
        <v>10</v>
      </c>
    </row>
    <row r="441" spans="1:4" x14ac:dyDescent="0.35">
      <c r="A441" s="18" t="s">
        <v>95</v>
      </c>
      <c r="B441" s="18" t="s">
        <v>19</v>
      </c>
      <c r="C441" s="18" t="s">
        <v>8</v>
      </c>
      <c r="D441" s="18">
        <v>19312</v>
      </c>
    </row>
    <row r="442" spans="1:4" x14ac:dyDescent="0.35">
      <c r="A442" s="18" t="s">
        <v>95</v>
      </c>
      <c r="B442" s="18" t="s">
        <v>19</v>
      </c>
      <c r="C442" s="18" t="s">
        <v>9</v>
      </c>
      <c r="D442" s="18">
        <v>31108</v>
      </c>
    </row>
    <row r="443" spans="1:4" x14ac:dyDescent="0.35">
      <c r="A443" s="18" t="s">
        <v>95</v>
      </c>
      <c r="B443" s="18" t="s">
        <v>20</v>
      </c>
      <c r="C443" s="18" t="s">
        <v>8</v>
      </c>
      <c r="D443" s="18">
        <v>185</v>
      </c>
    </row>
    <row r="444" spans="1:4" x14ac:dyDescent="0.35">
      <c r="A444" s="18" t="s">
        <v>95</v>
      </c>
      <c r="B444" s="18" t="s">
        <v>20</v>
      </c>
      <c r="C444" s="18" t="s">
        <v>9</v>
      </c>
      <c r="D444" s="18">
        <v>385</v>
      </c>
    </row>
    <row r="445" spans="1:4" x14ac:dyDescent="0.35">
      <c r="A445" s="18" t="s">
        <v>94</v>
      </c>
      <c r="B445" s="18" t="s">
        <v>7</v>
      </c>
      <c r="C445" s="18" t="s">
        <v>8</v>
      </c>
      <c r="D445" s="18">
        <v>14</v>
      </c>
    </row>
    <row r="446" spans="1:4" x14ac:dyDescent="0.35">
      <c r="A446" s="18" t="s">
        <v>94</v>
      </c>
      <c r="B446" s="18" t="s">
        <v>10</v>
      </c>
      <c r="C446" s="18" t="s">
        <v>8</v>
      </c>
      <c r="D446" s="18">
        <v>107</v>
      </c>
    </row>
    <row r="447" spans="1:4" x14ac:dyDescent="0.35">
      <c r="A447" s="18" t="s">
        <v>94</v>
      </c>
      <c r="B447" s="18" t="s">
        <v>10</v>
      </c>
      <c r="C447" s="18" t="s">
        <v>9</v>
      </c>
      <c r="D447" s="18">
        <v>21</v>
      </c>
    </row>
    <row r="448" spans="1:4" x14ac:dyDescent="0.35">
      <c r="A448" s="18" t="s">
        <v>94</v>
      </c>
      <c r="B448" s="18" t="s">
        <v>11</v>
      </c>
      <c r="C448" s="18" t="s">
        <v>8</v>
      </c>
      <c r="D448" s="18">
        <v>812</v>
      </c>
    </row>
    <row r="449" spans="1:4" x14ac:dyDescent="0.35">
      <c r="A449" s="18" t="s">
        <v>94</v>
      </c>
      <c r="B449" s="18" t="s">
        <v>11</v>
      </c>
      <c r="C449" s="18" t="s">
        <v>9</v>
      </c>
      <c r="D449" s="18">
        <v>820</v>
      </c>
    </row>
    <row r="450" spans="1:4" x14ac:dyDescent="0.35">
      <c r="A450" s="18" t="s">
        <v>94</v>
      </c>
      <c r="B450" s="18" t="s">
        <v>12</v>
      </c>
      <c r="C450" s="18" t="s">
        <v>8</v>
      </c>
      <c r="D450" s="18">
        <v>155</v>
      </c>
    </row>
    <row r="451" spans="1:4" x14ac:dyDescent="0.35">
      <c r="A451" s="18" t="s">
        <v>94</v>
      </c>
      <c r="B451" s="18" t="s">
        <v>12</v>
      </c>
      <c r="C451" s="18" t="s">
        <v>8</v>
      </c>
      <c r="D451" s="18">
        <v>43</v>
      </c>
    </row>
    <row r="452" spans="1:4" x14ac:dyDescent="0.35">
      <c r="A452" s="18" t="s">
        <v>94</v>
      </c>
      <c r="B452" s="18" t="s">
        <v>12</v>
      </c>
      <c r="C452" s="18" t="s">
        <v>9</v>
      </c>
      <c r="D452" s="18">
        <v>30</v>
      </c>
    </row>
    <row r="453" spans="1:4" x14ac:dyDescent="0.35">
      <c r="A453" s="18" t="s">
        <v>94</v>
      </c>
      <c r="B453" s="18" t="s">
        <v>12</v>
      </c>
      <c r="C453" s="18" t="s">
        <v>9</v>
      </c>
      <c r="D453" s="18">
        <v>104</v>
      </c>
    </row>
    <row r="454" spans="1:4" x14ac:dyDescent="0.35">
      <c r="A454" s="18" t="s">
        <v>94</v>
      </c>
      <c r="B454" s="18" t="s">
        <v>13</v>
      </c>
      <c r="C454" s="18" t="s">
        <v>8</v>
      </c>
      <c r="D454" s="18">
        <v>584</v>
      </c>
    </row>
    <row r="455" spans="1:4" x14ac:dyDescent="0.35">
      <c r="A455" s="18" t="s">
        <v>94</v>
      </c>
      <c r="B455" s="18" t="s">
        <v>13</v>
      </c>
      <c r="C455" s="18" t="s">
        <v>9</v>
      </c>
      <c r="D455" s="18">
        <v>111</v>
      </c>
    </row>
    <row r="456" spans="1:4" x14ac:dyDescent="0.35">
      <c r="A456" s="18" t="s">
        <v>94</v>
      </c>
      <c r="B456" s="18" t="s">
        <v>87</v>
      </c>
      <c r="C456" s="18" t="s">
        <v>8</v>
      </c>
      <c r="D456" s="18">
        <v>902</v>
      </c>
    </row>
    <row r="457" spans="1:4" x14ac:dyDescent="0.35">
      <c r="A457" s="18" t="s">
        <v>94</v>
      </c>
      <c r="B457" s="18" t="s">
        <v>87</v>
      </c>
      <c r="C457" s="18" t="s">
        <v>9</v>
      </c>
      <c r="D457" s="18">
        <v>669</v>
      </c>
    </row>
    <row r="458" spans="1:4" x14ac:dyDescent="0.35">
      <c r="A458" s="18" t="s">
        <v>94</v>
      </c>
      <c r="B458" s="18" t="s">
        <v>15</v>
      </c>
      <c r="C458" s="18" t="s">
        <v>8</v>
      </c>
      <c r="D458" s="18">
        <v>36</v>
      </c>
    </row>
    <row r="459" spans="1:4" x14ac:dyDescent="0.35">
      <c r="A459" s="18" t="s">
        <v>94</v>
      </c>
      <c r="B459" s="18" t="s">
        <v>16</v>
      </c>
      <c r="C459" s="18" t="s">
        <v>8</v>
      </c>
      <c r="D459" s="18">
        <v>65</v>
      </c>
    </row>
    <row r="460" spans="1:4" x14ac:dyDescent="0.35">
      <c r="A460" s="18" t="s">
        <v>94</v>
      </c>
      <c r="B460" s="18" t="s">
        <v>16</v>
      </c>
      <c r="C460" s="18" t="s">
        <v>9</v>
      </c>
      <c r="D460" s="18">
        <v>238</v>
      </c>
    </row>
    <row r="461" spans="1:4" x14ac:dyDescent="0.35">
      <c r="A461" s="18" t="s">
        <v>94</v>
      </c>
      <c r="B461" s="18" t="s">
        <v>16</v>
      </c>
      <c r="C461" s="18" t="s">
        <v>8</v>
      </c>
      <c r="D461" s="18">
        <v>291</v>
      </c>
    </row>
    <row r="462" spans="1:4" x14ac:dyDescent="0.35">
      <c r="A462" s="18" t="s">
        <v>94</v>
      </c>
      <c r="B462" s="18" t="s">
        <v>16</v>
      </c>
      <c r="C462" s="18" t="s">
        <v>9</v>
      </c>
      <c r="D462" s="18">
        <v>1346</v>
      </c>
    </row>
    <row r="463" spans="1:4" x14ac:dyDescent="0.35">
      <c r="A463" s="18" t="s">
        <v>94</v>
      </c>
      <c r="B463" s="18" t="s">
        <v>17</v>
      </c>
      <c r="C463" s="18" t="s">
        <v>8</v>
      </c>
      <c r="D463" s="18">
        <v>8800</v>
      </c>
    </row>
    <row r="464" spans="1:4" x14ac:dyDescent="0.35">
      <c r="A464" s="18" t="s">
        <v>94</v>
      </c>
      <c r="B464" s="18" t="s">
        <v>17</v>
      </c>
      <c r="C464" s="18" t="s">
        <v>9</v>
      </c>
      <c r="D464" s="18">
        <v>10643</v>
      </c>
    </row>
    <row r="465" spans="1:4" x14ac:dyDescent="0.35">
      <c r="A465" s="18" t="s">
        <v>94</v>
      </c>
      <c r="B465" s="18" t="s">
        <v>18</v>
      </c>
      <c r="C465" s="18" t="s">
        <v>8</v>
      </c>
      <c r="D465" s="18">
        <v>686</v>
      </c>
    </row>
    <row r="466" spans="1:4" x14ac:dyDescent="0.35">
      <c r="A466" s="18" t="s">
        <v>94</v>
      </c>
      <c r="B466" s="18" t="s">
        <v>18</v>
      </c>
      <c r="C466" s="18" t="s">
        <v>8</v>
      </c>
      <c r="D466" s="18">
        <v>2889</v>
      </c>
    </row>
    <row r="467" spans="1:4" x14ac:dyDescent="0.35">
      <c r="A467" s="18" t="s">
        <v>94</v>
      </c>
      <c r="B467" s="18" t="s">
        <v>18</v>
      </c>
      <c r="C467" s="18" t="s">
        <v>8</v>
      </c>
      <c r="D467" s="18">
        <v>3</v>
      </c>
    </row>
    <row r="468" spans="1:4" x14ac:dyDescent="0.35">
      <c r="A468" s="18" t="s">
        <v>94</v>
      </c>
      <c r="B468" s="18" t="s">
        <v>18</v>
      </c>
      <c r="C468" s="18" t="s">
        <v>8</v>
      </c>
      <c r="D468" s="18">
        <v>1</v>
      </c>
    </row>
    <row r="469" spans="1:4" x14ac:dyDescent="0.35">
      <c r="A469" s="18" t="s">
        <v>94</v>
      </c>
      <c r="B469" s="18" t="s">
        <v>18</v>
      </c>
      <c r="C469" s="18" t="s">
        <v>8</v>
      </c>
      <c r="D469" s="18">
        <v>1552</v>
      </c>
    </row>
    <row r="470" spans="1:4" x14ac:dyDescent="0.35">
      <c r="A470" s="18" t="s">
        <v>94</v>
      </c>
      <c r="B470" s="18" t="s">
        <v>18</v>
      </c>
      <c r="C470" s="18" t="s">
        <v>9</v>
      </c>
      <c r="D470" s="18">
        <v>227</v>
      </c>
    </row>
    <row r="471" spans="1:4" x14ac:dyDescent="0.35">
      <c r="A471" s="18" t="s">
        <v>94</v>
      </c>
      <c r="B471" s="18" t="s">
        <v>18</v>
      </c>
      <c r="C471" s="18" t="s">
        <v>9</v>
      </c>
      <c r="D471" s="18">
        <v>4</v>
      </c>
    </row>
    <row r="472" spans="1:4" x14ac:dyDescent="0.35">
      <c r="A472" s="18" t="s">
        <v>94</v>
      </c>
      <c r="B472" s="18" t="s">
        <v>18</v>
      </c>
      <c r="C472" s="18" t="s">
        <v>9</v>
      </c>
      <c r="D472" s="18">
        <v>1185</v>
      </c>
    </row>
    <row r="473" spans="1:4" x14ac:dyDescent="0.35">
      <c r="A473" s="18" t="s">
        <v>94</v>
      </c>
      <c r="B473" s="18" t="s">
        <v>18</v>
      </c>
      <c r="C473" s="18" t="s">
        <v>9</v>
      </c>
      <c r="D473" s="18">
        <v>4457</v>
      </c>
    </row>
    <row r="474" spans="1:4" x14ac:dyDescent="0.35">
      <c r="A474" s="18" t="s">
        <v>94</v>
      </c>
      <c r="B474" s="18" t="s">
        <v>18</v>
      </c>
      <c r="C474" s="18" t="s">
        <v>9</v>
      </c>
      <c r="D474" s="18">
        <v>7</v>
      </c>
    </row>
    <row r="475" spans="1:4" x14ac:dyDescent="0.35">
      <c r="A475" s="18" t="s">
        <v>94</v>
      </c>
      <c r="B475" s="18" t="s">
        <v>19</v>
      </c>
      <c r="C475" s="18" t="s">
        <v>8</v>
      </c>
      <c r="D475" s="18">
        <v>16981</v>
      </c>
    </row>
    <row r="476" spans="1:4" x14ac:dyDescent="0.35">
      <c r="A476" s="18" t="s">
        <v>94</v>
      </c>
      <c r="B476" s="18" t="s">
        <v>19</v>
      </c>
      <c r="C476" s="18" t="s">
        <v>9</v>
      </c>
      <c r="D476" s="18">
        <v>24992</v>
      </c>
    </row>
    <row r="477" spans="1:4" x14ac:dyDescent="0.35">
      <c r="A477" s="18" t="s">
        <v>94</v>
      </c>
      <c r="B477" s="18" t="s">
        <v>20</v>
      </c>
      <c r="C477" s="18" t="s">
        <v>8</v>
      </c>
      <c r="D477" s="18">
        <v>157</v>
      </c>
    </row>
    <row r="478" spans="1:4" x14ac:dyDescent="0.35">
      <c r="A478" s="18" t="s">
        <v>94</v>
      </c>
      <c r="B478" s="18" t="s">
        <v>20</v>
      </c>
      <c r="C478" s="18" t="s">
        <v>9</v>
      </c>
      <c r="D478" s="18">
        <v>345</v>
      </c>
    </row>
    <row r="479" spans="1:4" x14ac:dyDescent="0.35">
      <c r="A479" s="36" t="s">
        <v>120</v>
      </c>
      <c r="B479" s="36" t="s">
        <v>7</v>
      </c>
      <c r="C479" s="36" t="s">
        <v>8</v>
      </c>
      <c r="D479" s="36">
        <v>11</v>
      </c>
    </row>
    <row r="480" spans="1:4" x14ac:dyDescent="0.35">
      <c r="A480" s="36" t="s">
        <v>120</v>
      </c>
      <c r="B480" s="36" t="s">
        <v>10</v>
      </c>
      <c r="C480" s="36" t="s">
        <v>8</v>
      </c>
      <c r="D480" s="36">
        <v>117</v>
      </c>
    </row>
    <row r="481" spans="1:4" x14ac:dyDescent="0.35">
      <c r="A481" s="36" t="s">
        <v>120</v>
      </c>
      <c r="B481" s="36" t="s">
        <v>10</v>
      </c>
      <c r="C481" s="36" t="s">
        <v>9</v>
      </c>
      <c r="D481" s="36">
        <v>21</v>
      </c>
    </row>
    <row r="482" spans="1:4" x14ac:dyDescent="0.35">
      <c r="A482" s="36" t="s">
        <v>120</v>
      </c>
      <c r="B482" s="36" t="s">
        <v>11</v>
      </c>
      <c r="C482" s="36" t="s">
        <v>8</v>
      </c>
      <c r="D482" s="36">
        <v>787</v>
      </c>
    </row>
    <row r="483" spans="1:4" x14ac:dyDescent="0.35">
      <c r="A483" s="36" t="s">
        <v>120</v>
      </c>
      <c r="B483" s="36" t="s">
        <v>11</v>
      </c>
      <c r="C483" s="36" t="s">
        <v>9</v>
      </c>
      <c r="D483" s="36">
        <v>860</v>
      </c>
    </row>
    <row r="484" spans="1:4" x14ac:dyDescent="0.35">
      <c r="A484" s="36" t="s">
        <v>120</v>
      </c>
      <c r="B484" s="36" t="s">
        <v>12</v>
      </c>
      <c r="C484" s="36" t="s">
        <v>8</v>
      </c>
      <c r="D484" s="36">
        <v>185</v>
      </c>
    </row>
    <row r="485" spans="1:4" x14ac:dyDescent="0.35">
      <c r="A485" s="36" t="s">
        <v>120</v>
      </c>
      <c r="B485" s="36" t="s">
        <v>12</v>
      </c>
      <c r="C485" s="36" t="s">
        <v>8</v>
      </c>
      <c r="D485" s="36">
        <v>49</v>
      </c>
    </row>
    <row r="486" spans="1:4" x14ac:dyDescent="0.35">
      <c r="A486" s="36" t="s">
        <v>120</v>
      </c>
      <c r="B486" s="36" t="s">
        <v>12</v>
      </c>
      <c r="C486" s="36" t="s">
        <v>9</v>
      </c>
      <c r="D486" s="36">
        <v>35</v>
      </c>
    </row>
    <row r="487" spans="1:4" x14ac:dyDescent="0.35">
      <c r="A487" s="36" t="s">
        <v>120</v>
      </c>
      <c r="B487" s="36" t="s">
        <v>12</v>
      </c>
      <c r="C487" s="36" t="s">
        <v>9</v>
      </c>
      <c r="D487" s="36">
        <v>110</v>
      </c>
    </row>
    <row r="488" spans="1:4" x14ac:dyDescent="0.35">
      <c r="A488" s="36" t="s">
        <v>120</v>
      </c>
      <c r="B488" s="36" t="s">
        <v>13</v>
      </c>
      <c r="C488" s="36" t="s">
        <v>8</v>
      </c>
      <c r="D488" s="36">
        <v>611</v>
      </c>
    </row>
    <row r="489" spans="1:4" x14ac:dyDescent="0.35">
      <c r="A489" s="36" t="s">
        <v>120</v>
      </c>
      <c r="B489" s="36" t="s">
        <v>13</v>
      </c>
      <c r="C489" s="36" t="s">
        <v>9</v>
      </c>
      <c r="D489" s="36">
        <v>143</v>
      </c>
    </row>
    <row r="490" spans="1:4" x14ac:dyDescent="0.35">
      <c r="A490" s="36" t="s">
        <v>120</v>
      </c>
      <c r="B490" s="36" t="s">
        <v>87</v>
      </c>
      <c r="C490" s="36" t="s">
        <v>8</v>
      </c>
      <c r="D490" s="36">
        <v>1024</v>
      </c>
    </row>
    <row r="491" spans="1:4" x14ac:dyDescent="0.35">
      <c r="A491" s="36" t="s">
        <v>120</v>
      </c>
      <c r="B491" s="36" t="s">
        <v>87</v>
      </c>
      <c r="C491" s="36" t="s">
        <v>9</v>
      </c>
      <c r="D491" s="36">
        <v>685</v>
      </c>
    </row>
    <row r="492" spans="1:4" x14ac:dyDescent="0.35">
      <c r="A492" s="36" t="s">
        <v>120</v>
      </c>
      <c r="B492" s="36" t="s">
        <v>15</v>
      </c>
      <c r="C492" s="36" t="s">
        <v>8</v>
      </c>
      <c r="D492" s="36">
        <v>46</v>
      </c>
    </row>
    <row r="493" spans="1:4" x14ac:dyDescent="0.35">
      <c r="A493" s="36" t="s">
        <v>120</v>
      </c>
      <c r="B493" s="36" t="s">
        <v>15</v>
      </c>
      <c r="C493" s="36" t="s">
        <v>9</v>
      </c>
      <c r="D493" s="36">
        <v>3</v>
      </c>
    </row>
    <row r="494" spans="1:4" x14ac:dyDescent="0.35">
      <c r="A494" s="36" t="s">
        <v>120</v>
      </c>
      <c r="B494" s="36" t="s">
        <v>16</v>
      </c>
      <c r="C494" s="36" t="s">
        <v>8</v>
      </c>
      <c r="D494" s="36">
        <v>73</v>
      </c>
    </row>
    <row r="495" spans="1:4" x14ac:dyDescent="0.35">
      <c r="A495" s="36" t="s">
        <v>120</v>
      </c>
      <c r="B495" s="36" t="s">
        <v>16</v>
      </c>
      <c r="C495" s="36" t="s">
        <v>9</v>
      </c>
      <c r="D495" s="36">
        <v>185</v>
      </c>
    </row>
    <row r="496" spans="1:4" x14ac:dyDescent="0.35">
      <c r="A496" s="36" t="s">
        <v>120</v>
      </c>
      <c r="B496" s="36" t="s">
        <v>16</v>
      </c>
      <c r="C496" s="36" t="s">
        <v>8</v>
      </c>
      <c r="D496" s="36">
        <v>282</v>
      </c>
    </row>
    <row r="497" spans="1:4" x14ac:dyDescent="0.35">
      <c r="A497" s="36" t="s">
        <v>120</v>
      </c>
      <c r="B497" s="36" t="s">
        <v>16</v>
      </c>
      <c r="C497" s="36" t="s">
        <v>9</v>
      </c>
      <c r="D497" s="36">
        <v>1282</v>
      </c>
    </row>
    <row r="498" spans="1:4" x14ac:dyDescent="0.35">
      <c r="A498" s="36" t="s">
        <v>120</v>
      </c>
      <c r="B498" s="36" t="s">
        <v>17</v>
      </c>
      <c r="C498" s="36" t="s">
        <v>8</v>
      </c>
      <c r="D498" s="36">
        <v>8818</v>
      </c>
    </row>
    <row r="499" spans="1:4" x14ac:dyDescent="0.35">
      <c r="A499" s="36" t="s">
        <v>120</v>
      </c>
      <c r="B499" s="36" t="s">
        <v>17</v>
      </c>
      <c r="C499" s="36" t="s">
        <v>9</v>
      </c>
      <c r="D499" s="36">
        <v>11369</v>
      </c>
    </row>
    <row r="500" spans="1:4" x14ac:dyDescent="0.35">
      <c r="A500" s="36" t="s">
        <v>120</v>
      </c>
      <c r="B500" s="36" t="s">
        <v>18</v>
      </c>
      <c r="C500" s="36" t="s">
        <v>8</v>
      </c>
      <c r="D500" s="36">
        <v>696</v>
      </c>
    </row>
    <row r="501" spans="1:4" x14ac:dyDescent="0.35">
      <c r="A501" s="36" t="s">
        <v>120</v>
      </c>
      <c r="B501" s="36" t="s">
        <v>18</v>
      </c>
      <c r="C501" s="36" t="s">
        <v>8</v>
      </c>
      <c r="D501" s="36">
        <v>1</v>
      </c>
    </row>
    <row r="502" spans="1:4" x14ac:dyDescent="0.35">
      <c r="A502" s="36" t="s">
        <v>120</v>
      </c>
      <c r="B502" s="36" t="s">
        <v>18</v>
      </c>
      <c r="C502" s="36" t="s">
        <v>8</v>
      </c>
      <c r="D502" s="36">
        <v>1530</v>
      </c>
    </row>
    <row r="503" spans="1:4" x14ac:dyDescent="0.35">
      <c r="A503" s="36" t="s">
        <v>120</v>
      </c>
      <c r="B503" s="36" t="s">
        <v>18</v>
      </c>
      <c r="C503" s="36" t="s">
        <v>8</v>
      </c>
      <c r="D503" s="36">
        <v>3026</v>
      </c>
    </row>
    <row r="504" spans="1:4" x14ac:dyDescent="0.35">
      <c r="A504" s="36" t="s">
        <v>120</v>
      </c>
      <c r="B504" s="36" t="s">
        <v>18</v>
      </c>
      <c r="C504" s="36" t="s">
        <v>9</v>
      </c>
      <c r="D504" s="36">
        <v>10</v>
      </c>
    </row>
    <row r="505" spans="1:4" x14ac:dyDescent="0.35">
      <c r="A505" s="36" t="s">
        <v>120</v>
      </c>
      <c r="B505" s="36" t="s">
        <v>18</v>
      </c>
      <c r="C505" s="36" t="s">
        <v>9</v>
      </c>
      <c r="D505" s="36">
        <v>5275</v>
      </c>
    </row>
    <row r="506" spans="1:4" x14ac:dyDescent="0.35">
      <c r="A506" s="36" t="s">
        <v>120</v>
      </c>
      <c r="B506" s="36" t="s">
        <v>18</v>
      </c>
      <c r="C506" s="36" t="s">
        <v>9</v>
      </c>
      <c r="D506" s="36">
        <v>1178</v>
      </c>
    </row>
    <row r="507" spans="1:4" x14ac:dyDescent="0.35">
      <c r="A507" s="36" t="s">
        <v>120</v>
      </c>
      <c r="B507" s="36" t="s">
        <v>18</v>
      </c>
      <c r="C507" s="36" t="s">
        <v>9</v>
      </c>
      <c r="D507" s="36">
        <v>1</v>
      </c>
    </row>
    <row r="508" spans="1:4" x14ac:dyDescent="0.35">
      <c r="A508" s="36" t="s">
        <v>120</v>
      </c>
      <c r="B508" s="36" t="s">
        <v>18</v>
      </c>
      <c r="C508" s="36" t="s">
        <v>9</v>
      </c>
      <c r="D508" s="36">
        <v>141</v>
      </c>
    </row>
    <row r="509" spans="1:4" x14ac:dyDescent="0.35">
      <c r="A509" s="36" t="s">
        <v>120</v>
      </c>
      <c r="B509" s="36" t="s">
        <v>19</v>
      </c>
      <c r="C509" s="36" t="s">
        <v>8</v>
      </c>
      <c r="D509" s="36">
        <v>18078</v>
      </c>
    </row>
    <row r="510" spans="1:4" x14ac:dyDescent="0.35">
      <c r="A510" s="36" t="s">
        <v>120</v>
      </c>
      <c r="B510" s="36" t="s">
        <v>19</v>
      </c>
      <c r="C510" s="36" t="s">
        <v>9</v>
      </c>
      <c r="D510" s="36">
        <v>26344</v>
      </c>
    </row>
    <row r="511" spans="1:4" x14ac:dyDescent="0.35">
      <c r="A511" s="36" t="s">
        <v>120</v>
      </c>
      <c r="B511" s="36" t="s">
        <v>20</v>
      </c>
      <c r="C511" s="36" t="s">
        <v>8</v>
      </c>
      <c r="D511" s="36">
        <v>187</v>
      </c>
    </row>
    <row r="512" spans="1:4" x14ac:dyDescent="0.35">
      <c r="A512" s="36" t="s">
        <v>120</v>
      </c>
      <c r="B512" s="36" t="s">
        <v>20</v>
      </c>
      <c r="C512" s="36" t="s">
        <v>9</v>
      </c>
      <c r="D512" s="36">
        <v>350</v>
      </c>
    </row>
    <row r="513" spans="1:4" x14ac:dyDescent="0.35">
      <c r="A513" s="36"/>
      <c r="B513" s="36"/>
      <c r="C513" s="36"/>
      <c r="D513" s="36"/>
    </row>
    <row r="514" spans="1:4" x14ac:dyDescent="0.35">
      <c r="A514" s="36"/>
      <c r="B514" s="36"/>
      <c r="C514" s="36"/>
      <c r="D514" s="36"/>
    </row>
    <row r="515" spans="1:4" x14ac:dyDescent="0.35">
      <c r="A515" s="36"/>
      <c r="B515" s="36"/>
      <c r="C515" s="36"/>
      <c r="D515" s="36"/>
    </row>
    <row r="516" spans="1:4" x14ac:dyDescent="0.35">
      <c r="A516" s="36"/>
      <c r="B516" s="36"/>
      <c r="C516" s="36"/>
      <c r="D516" s="36"/>
    </row>
    <row r="517" spans="1:4" x14ac:dyDescent="0.35">
      <c r="A517" s="36"/>
      <c r="B517" s="36"/>
      <c r="C517" s="36"/>
      <c r="D517" s="36"/>
    </row>
    <row r="518" spans="1:4" x14ac:dyDescent="0.35">
      <c r="A518" s="36"/>
      <c r="B518" s="36"/>
      <c r="C518" s="36"/>
      <c r="D518" s="36"/>
    </row>
    <row r="519" spans="1:4" x14ac:dyDescent="0.35">
      <c r="A519" s="36"/>
      <c r="B519" s="36"/>
      <c r="C519" s="36"/>
      <c r="D519" s="36"/>
    </row>
    <row r="520" spans="1:4" x14ac:dyDescent="0.35">
      <c r="A520" s="36"/>
      <c r="B520" s="36"/>
      <c r="C520" s="36"/>
      <c r="D520" s="36"/>
    </row>
    <row r="521" spans="1:4" x14ac:dyDescent="0.35">
      <c r="A521" s="36"/>
      <c r="B521" s="36"/>
      <c r="C521" s="36"/>
      <c r="D521" s="36"/>
    </row>
    <row r="522" spans="1:4" x14ac:dyDescent="0.35">
      <c r="A522" s="36"/>
      <c r="B522" s="36"/>
      <c r="C522" s="36"/>
      <c r="D522" s="36"/>
    </row>
    <row r="523" spans="1:4" x14ac:dyDescent="0.35">
      <c r="A523" s="36"/>
      <c r="B523" s="36"/>
      <c r="C523" s="36"/>
      <c r="D523" s="36"/>
    </row>
    <row r="524" spans="1:4" x14ac:dyDescent="0.35">
      <c r="A524" s="36"/>
      <c r="B524" s="36"/>
      <c r="C524" s="36"/>
      <c r="D524" s="36"/>
    </row>
    <row r="525" spans="1:4" x14ac:dyDescent="0.35">
      <c r="A525" s="36"/>
      <c r="B525" s="36"/>
      <c r="C525" s="36"/>
      <c r="D525" s="36"/>
    </row>
    <row r="526" spans="1:4" x14ac:dyDescent="0.35">
      <c r="A526" s="36"/>
      <c r="B526" s="36"/>
      <c r="C526" s="36"/>
      <c r="D526" s="36"/>
    </row>
    <row r="527" spans="1:4" x14ac:dyDescent="0.35">
      <c r="A527" s="36"/>
      <c r="B527" s="36"/>
      <c r="C527" s="36"/>
      <c r="D527" s="36"/>
    </row>
    <row r="528" spans="1:4" x14ac:dyDescent="0.35">
      <c r="A528" s="36"/>
      <c r="B528" s="36"/>
      <c r="C528" s="36"/>
      <c r="D528" s="36"/>
    </row>
    <row r="529" spans="1:4" x14ac:dyDescent="0.35">
      <c r="A529" s="36"/>
      <c r="B529" s="36"/>
      <c r="C529" s="36"/>
      <c r="D529" s="36"/>
    </row>
    <row r="530" spans="1:4" x14ac:dyDescent="0.35">
      <c r="A530" s="36"/>
      <c r="B530" s="36"/>
      <c r="C530" s="36"/>
      <c r="D530" s="36"/>
    </row>
    <row r="531" spans="1:4" x14ac:dyDescent="0.35">
      <c r="A531" s="36"/>
      <c r="B531" s="36"/>
      <c r="C531" s="36"/>
      <c r="D531" s="36"/>
    </row>
    <row r="532" spans="1:4" x14ac:dyDescent="0.35">
      <c r="A532" s="36"/>
      <c r="B532" s="36"/>
      <c r="C532" s="36"/>
      <c r="D532" s="36"/>
    </row>
    <row r="533" spans="1:4" x14ac:dyDescent="0.35">
      <c r="A533" s="36"/>
      <c r="B533" s="36"/>
      <c r="C533" s="36"/>
      <c r="D533" s="36"/>
    </row>
    <row r="534" spans="1:4" x14ac:dyDescent="0.35">
      <c r="A534" s="36"/>
      <c r="B534" s="36"/>
      <c r="C534" s="36"/>
      <c r="D534" s="36"/>
    </row>
    <row r="535" spans="1:4" x14ac:dyDescent="0.35">
      <c r="A535" s="36"/>
      <c r="B535" s="36"/>
      <c r="C535" s="36"/>
      <c r="D535" s="36"/>
    </row>
    <row r="536" spans="1:4" x14ac:dyDescent="0.35">
      <c r="A536" s="36"/>
      <c r="B536" s="36"/>
      <c r="C536" s="36"/>
      <c r="D536" s="36"/>
    </row>
    <row r="537" spans="1:4" x14ac:dyDescent="0.35">
      <c r="A537" s="36"/>
      <c r="B537" s="36"/>
      <c r="C537" s="36"/>
      <c r="D537" s="36"/>
    </row>
    <row r="538" spans="1:4" x14ac:dyDescent="0.35">
      <c r="A538" s="36"/>
      <c r="B538" s="36"/>
      <c r="C538" s="36"/>
      <c r="D538" s="36"/>
    </row>
    <row r="539" spans="1:4" x14ac:dyDescent="0.35">
      <c r="A539" s="36"/>
      <c r="B539" s="36"/>
      <c r="C539" s="36"/>
      <c r="D539" s="36"/>
    </row>
    <row r="540" spans="1:4" x14ac:dyDescent="0.35">
      <c r="A540" s="36"/>
      <c r="B540" s="36"/>
      <c r="C540" s="36"/>
      <c r="D540" s="36"/>
    </row>
    <row r="541" spans="1:4" x14ac:dyDescent="0.35">
      <c r="A541" s="36"/>
      <c r="B541" s="36"/>
      <c r="C541" s="36"/>
      <c r="D541" s="36"/>
    </row>
    <row r="542" spans="1:4" x14ac:dyDescent="0.35">
      <c r="A542" s="36"/>
      <c r="B542" s="36"/>
      <c r="C542" s="36"/>
      <c r="D542" s="36"/>
    </row>
    <row r="543" spans="1:4" x14ac:dyDescent="0.35">
      <c r="A543" s="36"/>
      <c r="B543" s="36"/>
      <c r="C543" s="36"/>
      <c r="D543" s="36"/>
    </row>
    <row r="544" spans="1:4" x14ac:dyDescent="0.35">
      <c r="A544" s="36"/>
      <c r="B544" s="36"/>
      <c r="C544" s="36"/>
      <c r="D544" s="36"/>
    </row>
    <row r="545" spans="1:4" x14ac:dyDescent="0.35">
      <c r="A545" s="36"/>
      <c r="B545" s="36"/>
      <c r="C545" s="36"/>
      <c r="D545" s="36"/>
    </row>
    <row r="546" spans="1:4" x14ac:dyDescent="0.35">
      <c r="A546" s="36"/>
      <c r="B546" s="36"/>
      <c r="C546" s="36"/>
      <c r="D546" s="36"/>
    </row>
    <row r="547" spans="1:4" x14ac:dyDescent="0.35">
      <c r="A547" s="36"/>
      <c r="B547" s="36"/>
      <c r="C547" s="36"/>
      <c r="D547" s="36"/>
    </row>
    <row r="548" spans="1:4" x14ac:dyDescent="0.35">
      <c r="A548" s="36"/>
      <c r="B548" s="36"/>
      <c r="C548" s="36"/>
      <c r="D548" s="36"/>
    </row>
    <row r="549" spans="1:4" x14ac:dyDescent="0.35">
      <c r="A549" s="36"/>
      <c r="B549" s="36"/>
      <c r="C549" s="36"/>
      <c r="D549" s="36"/>
    </row>
    <row r="550" spans="1:4" x14ac:dyDescent="0.35">
      <c r="A550" s="36"/>
      <c r="B550" s="36"/>
      <c r="C550" s="36"/>
      <c r="D550" s="36"/>
    </row>
    <row r="551" spans="1:4" x14ac:dyDescent="0.35">
      <c r="A551" s="36"/>
      <c r="B551" s="36"/>
      <c r="C551" s="36"/>
      <c r="D551" s="36"/>
    </row>
    <row r="552" spans="1:4" x14ac:dyDescent="0.35">
      <c r="A552" s="36"/>
      <c r="B552" s="36"/>
      <c r="C552" s="36"/>
      <c r="D552" s="36"/>
    </row>
    <row r="553" spans="1:4" x14ac:dyDescent="0.35">
      <c r="A553" s="36"/>
      <c r="B553" s="36"/>
      <c r="C553" s="36"/>
      <c r="D553" s="36"/>
    </row>
    <row r="554" spans="1:4" x14ac:dyDescent="0.35">
      <c r="A554" s="36"/>
      <c r="B554" s="36"/>
      <c r="C554" s="36"/>
      <c r="D554" s="36"/>
    </row>
    <row r="555" spans="1:4" x14ac:dyDescent="0.35">
      <c r="A555" s="36"/>
      <c r="B555" s="36"/>
      <c r="C555" s="36"/>
      <c r="D555" s="36"/>
    </row>
    <row r="556" spans="1:4" x14ac:dyDescent="0.35">
      <c r="A556" s="36"/>
      <c r="B556" s="36"/>
      <c r="C556" s="36"/>
      <c r="D556" s="36"/>
    </row>
    <row r="557" spans="1:4" x14ac:dyDescent="0.35">
      <c r="A557" s="36"/>
      <c r="B557" s="36"/>
      <c r="C557" s="36"/>
      <c r="D557" s="36"/>
    </row>
    <row r="558" spans="1:4" x14ac:dyDescent="0.35">
      <c r="A558" s="36"/>
      <c r="B558" s="36"/>
      <c r="C558" s="36"/>
      <c r="D558" s="36"/>
    </row>
    <row r="559" spans="1:4" x14ac:dyDescent="0.35">
      <c r="A559" s="36"/>
      <c r="B559" s="36"/>
      <c r="C559" s="36"/>
      <c r="D559" s="36"/>
    </row>
    <row r="560" spans="1:4" x14ac:dyDescent="0.35">
      <c r="A560" s="36"/>
      <c r="B560" s="36"/>
      <c r="C560" s="36"/>
      <c r="D560" s="36"/>
    </row>
    <row r="561" spans="1:4" x14ac:dyDescent="0.35">
      <c r="A561" s="36"/>
      <c r="B561" s="36"/>
      <c r="C561" s="36"/>
      <c r="D561" s="36"/>
    </row>
    <row r="562" spans="1:4" x14ac:dyDescent="0.35">
      <c r="A562" s="36"/>
      <c r="B562" s="36"/>
      <c r="C562" s="36"/>
      <c r="D562" s="36"/>
    </row>
    <row r="563" spans="1:4" x14ac:dyDescent="0.35">
      <c r="A563" s="36"/>
      <c r="B563" s="36"/>
      <c r="C563" s="36"/>
      <c r="D563" s="36"/>
    </row>
    <row r="564" spans="1:4" x14ac:dyDescent="0.35">
      <c r="A564" s="36"/>
      <c r="B564" s="36"/>
      <c r="C564" s="36"/>
      <c r="D564" s="36"/>
    </row>
    <row r="565" spans="1:4" x14ac:dyDescent="0.35">
      <c r="A565" s="36"/>
      <c r="B565" s="36"/>
      <c r="C565" s="36"/>
      <c r="D565" s="36"/>
    </row>
    <row r="566" spans="1:4" x14ac:dyDescent="0.35">
      <c r="A566" s="36"/>
      <c r="B566" s="36"/>
      <c r="C566" s="36"/>
      <c r="D566" s="36"/>
    </row>
    <row r="567" spans="1:4" x14ac:dyDescent="0.35">
      <c r="A567" s="36"/>
      <c r="B567" s="36"/>
      <c r="C567" s="36"/>
      <c r="D567" s="36"/>
    </row>
    <row r="568" spans="1:4" x14ac:dyDescent="0.35">
      <c r="A568" s="36"/>
      <c r="B568" s="36"/>
      <c r="C568" s="36"/>
      <c r="D568" s="36"/>
    </row>
    <row r="569" spans="1:4" x14ac:dyDescent="0.35">
      <c r="A569" s="36"/>
      <c r="B569" s="36"/>
      <c r="C569" s="36"/>
      <c r="D569" s="36"/>
    </row>
    <row r="570" spans="1:4" x14ac:dyDescent="0.35">
      <c r="A570" s="36"/>
      <c r="B570" s="36"/>
      <c r="C570" s="36"/>
      <c r="D570" s="36"/>
    </row>
    <row r="571" spans="1:4" x14ac:dyDescent="0.35">
      <c r="A571" s="36"/>
      <c r="B571" s="36"/>
      <c r="C571" s="36"/>
      <c r="D571" s="36"/>
    </row>
    <row r="572" spans="1:4" x14ac:dyDescent="0.35">
      <c r="A572" s="36"/>
      <c r="B572" s="36"/>
      <c r="C572" s="36"/>
      <c r="D572" s="36"/>
    </row>
    <row r="573" spans="1:4" x14ac:dyDescent="0.35">
      <c r="A573" s="36"/>
      <c r="B573" s="36"/>
      <c r="C573" s="36"/>
      <c r="D573" s="36"/>
    </row>
    <row r="574" spans="1:4" x14ac:dyDescent="0.35">
      <c r="A574" s="36"/>
      <c r="B574" s="36"/>
      <c r="C574" s="36"/>
      <c r="D574" s="36"/>
    </row>
    <row r="575" spans="1:4" x14ac:dyDescent="0.35">
      <c r="A575" s="36"/>
      <c r="B575" s="36"/>
      <c r="C575" s="36"/>
      <c r="D575" s="36"/>
    </row>
    <row r="576" spans="1:4" x14ac:dyDescent="0.35">
      <c r="A576" s="36"/>
      <c r="B576" s="36"/>
      <c r="C576" s="36"/>
      <c r="D576" s="36"/>
    </row>
    <row r="577" spans="1:4" x14ac:dyDescent="0.35">
      <c r="A577" s="36"/>
      <c r="B577" s="36"/>
      <c r="C577" s="36"/>
      <c r="D577" s="36"/>
    </row>
    <row r="578" spans="1:4" x14ac:dyDescent="0.35">
      <c r="A578" s="36"/>
      <c r="B578" s="36"/>
      <c r="C578" s="36"/>
      <c r="D578" s="36"/>
    </row>
    <row r="579" spans="1:4" x14ac:dyDescent="0.35">
      <c r="A579" s="36"/>
      <c r="B579" s="36"/>
      <c r="C579" s="36"/>
      <c r="D579" s="36"/>
    </row>
    <row r="580" spans="1:4" x14ac:dyDescent="0.35">
      <c r="A580" s="36"/>
      <c r="B580" s="36"/>
      <c r="C580" s="36"/>
      <c r="D580" s="36"/>
    </row>
    <row r="581" spans="1:4" x14ac:dyDescent="0.35">
      <c r="A581" s="36"/>
      <c r="B581" s="36"/>
      <c r="C581" s="36"/>
      <c r="D581" s="36"/>
    </row>
    <row r="582" spans="1:4" x14ac:dyDescent="0.35">
      <c r="A582" s="36"/>
      <c r="B582" s="36"/>
      <c r="C582" s="36"/>
      <c r="D582" s="36"/>
    </row>
    <row r="583" spans="1:4" x14ac:dyDescent="0.35">
      <c r="A583" s="36"/>
      <c r="B583" s="36"/>
      <c r="C583" s="36"/>
      <c r="D583" s="36"/>
    </row>
    <row r="584" spans="1:4" x14ac:dyDescent="0.35">
      <c r="A584" s="36"/>
      <c r="B584" s="36"/>
      <c r="C584" s="36"/>
      <c r="D584" s="36"/>
    </row>
    <row r="585" spans="1:4" x14ac:dyDescent="0.35">
      <c r="A585" s="36"/>
      <c r="B585" s="36"/>
      <c r="C585" s="36"/>
      <c r="D585" s="36"/>
    </row>
    <row r="586" spans="1:4" x14ac:dyDescent="0.35">
      <c r="A586" s="36"/>
      <c r="B586" s="36"/>
      <c r="C586" s="36"/>
      <c r="D586" s="36"/>
    </row>
    <row r="587" spans="1:4" x14ac:dyDescent="0.35">
      <c r="A587" s="36"/>
      <c r="B587" s="36"/>
      <c r="C587" s="36"/>
      <c r="D587" s="36"/>
    </row>
    <row r="588" spans="1:4" x14ac:dyDescent="0.35">
      <c r="A588" s="36"/>
      <c r="B588" s="36"/>
      <c r="C588" s="36"/>
      <c r="D588" s="36"/>
    </row>
    <row r="589" spans="1:4" x14ac:dyDescent="0.35">
      <c r="A589" s="36"/>
      <c r="B589" s="36"/>
      <c r="C589" s="36"/>
      <c r="D589" s="36"/>
    </row>
    <row r="590" spans="1:4" x14ac:dyDescent="0.35">
      <c r="A590" s="36"/>
      <c r="B590" s="36"/>
      <c r="C590" s="36"/>
      <c r="D590" s="36"/>
    </row>
    <row r="591" spans="1:4" x14ac:dyDescent="0.35">
      <c r="A591" s="36"/>
      <c r="B591" s="36"/>
      <c r="C591" s="36"/>
      <c r="D591" s="36"/>
    </row>
    <row r="592" spans="1:4" x14ac:dyDescent="0.35">
      <c r="A592" s="36"/>
      <c r="B592" s="36"/>
      <c r="C592" s="36"/>
      <c r="D592" s="36"/>
    </row>
    <row r="593" spans="1:4" x14ac:dyDescent="0.35">
      <c r="A593" s="36"/>
      <c r="B593" s="36"/>
      <c r="C593" s="36"/>
      <c r="D593" s="36"/>
    </row>
    <row r="594" spans="1:4" x14ac:dyDescent="0.35">
      <c r="A594" s="36"/>
      <c r="B594" s="36"/>
      <c r="C594" s="36"/>
      <c r="D594" s="36"/>
    </row>
    <row r="595" spans="1:4" x14ac:dyDescent="0.35">
      <c r="A595" s="36"/>
      <c r="B595" s="36"/>
      <c r="C595" s="36"/>
      <c r="D595" s="36"/>
    </row>
    <row r="596" spans="1:4" x14ac:dyDescent="0.35">
      <c r="A596" s="36"/>
      <c r="B596" s="36"/>
      <c r="C596" s="36"/>
      <c r="D596" s="36"/>
    </row>
    <row r="597" spans="1:4" x14ac:dyDescent="0.35">
      <c r="A597" s="36"/>
      <c r="B597" s="36"/>
      <c r="C597" s="36"/>
      <c r="D597" s="36"/>
    </row>
    <row r="598" spans="1:4" x14ac:dyDescent="0.35">
      <c r="A598" s="36"/>
      <c r="B598" s="36"/>
      <c r="C598" s="36"/>
      <c r="D598" s="36"/>
    </row>
    <row r="599" spans="1:4" x14ac:dyDescent="0.35">
      <c r="A599" s="36"/>
      <c r="B599" s="36"/>
      <c r="C599" s="36"/>
      <c r="D599" s="36"/>
    </row>
    <row r="600" spans="1:4" x14ac:dyDescent="0.35">
      <c r="A600" s="36"/>
      <c r="B600" s="36"/>
      <c r="C600" s="36"/>
      <c r="D600" s="36"/>
    </row>
    <row r="601" spans="1:4" x14ac:dyDescent="0.35">
      <c r="A601" s="36"/>
      <c r="B601" s="36"/>
      <c r="C601" s="36"/>
      <c r="D601" s="36"/>
    </row>
    <row r="602" spans="1:4" x14ac:dyDescent="0.35">
      <c r="A602" s="36"/>
      <c r="B602" s="36"/>
      <c r="C602" s="36"/>
      <c r="D602" s="36"/>
    </row>
    <row r="603" spans="1:4" x14ac:dyDescent="0.35">
      <c r="A603" s="36"/>
      <c r="B603" s="36"/>
      <c r="C603" s="36"/>
      <c r="D603" s="36"/>
    </row>
    <row r="604" spans="1:4" x14ac:dyDescent="0.35">
      <c r="A604" s="36"/>
      <c r="B604" s="36"/>
      <c r="C604" s="36"/>
      <c r="D604" s="36"/>
    </row>
    <row r="605" spans="1:4" x14ac:dyDescent="0.35">
      <c r="A605" s="36"/>
      <c r="B605" s="36"/>
      <c r="C605" s="36"/>
      <c r="D605" s="36"/>
    </row>
    <row r="606" spans="1:4" x14ac:dyDescent="0.35">
      <c r="A606" s="36"/>
      <c r="B606" s="36"/>
      <c r="C606" s="36"/>
      <c r="D606" s="36"/>
    </row>
    <row r="607" spans="1:4" x14ac:dyDescent="0.35">
      <c r="A607" s="36"/>
      <c r="B607" s="36"/>
      <c r="C607" s="36"/>
      <c r="D607" s="36"/>
    </row>
    <row r="608" spans="1:4" x14ac:dyDescent="0.35">
      <c r="A608" s="36"/>
      <c r="B608" s="36"/>
      <c r="C608" s="36"/>
      <c r="D608" s="36"/>
    </row>
    <row r="609" spans="1:4" x14ac:dyDescent="0.35">
      <c r="A609" s="36"/>
      <c r="B609" s="36"/>
      <c r="C609" s="36"/>
      <c r="D609" s="36"/>
    </row>
    <row r="610" spans="1:4" x14ac:dyDescent="0.35">
      <c r="A610" s="36"/>
      <c r="B610" s="36"/>
      <c r="C610" s="36"/>
      <c r="D610" s="36"/>
    </row>
    <row r="611" spans="1:4" x14ac:dyDescent="0.35">
      <c r="A611" s="36"/>
      <c r="B611" s="36"/>
      <c r="C611" s="36"/>
      <c r="D611" s="36"/>
    </row>
    <row r="612" spans="1:4" x14ac:dyDescent="0.35">
      <c r="A612" s="36"/>
      <c r="B612" s="36"/>
      <c r="C612" s="36"/>
      <c r="D612" s="36"/>
    </row>
    <row r="613" spans="1:4" x14ac:dyDescent="0.35">
      <c r="A613" s="36"/>
      <c r="B613" s="36"/>
      <c r="C613" s="36"/>
      <c r="D613" s="36"/>
    </row>
    <row r="614" spans="1:4" x14ac:dyDescent="0.35">
      <c r="A614" s="36"/>
      <c r="B614" s="36"/>
      <c r="C614" s="36"/>
      <c r="D614" s="36"/>
    </row>
    <row r="615" spans="1:4" x14ac:dyDescent="0.35">
      <c r="A615" s="36"/>
      <c r="B615" s="36"/>
      <c r="C615" s="36"/>
      <c r="D615" s="36"/>
    </row>
    <row r="616" spans="1:4" x14ac:dyDescent="0.35">
      <c r="A616" s="36"/>
      <c r="B616" s="36"/>
      <c r="C616" s="36"/>
      <c r="D616" s="36"/>
    </row>
    <row r="617" spans="1:4" x14ac:dyDescent="0.35">
      <c r="A617" s="36"/>
      <c r="B617" s="36"/>
      <c r="C617" s="36"/>
      <c r="D617" s="36"/>
    </row>
    <row r="618" spans="1:4" x14ac:dyDescent="0.35">
      <c r="A618" s="36"/>
      <c r="B618" s="36"/>
      <c r="C618" s="36"/>
      <c r="D618" s="36"/>
    </row>
    <row r="619" spans="1:4" x14ac:dyDescent="0.35">
      <c r="A619" s="36"/>
      <c r="B619" s="36"/>
      <c r="C619" s="36"/>
      <c r="D619" s="36"/>
    </row>
    <row r="620" spans="1:4" x14ac:dyDescent="0.35">
      <c r="A620" s="36"/>
      <c r="B620" s="36"/>
      <c r="C620" s="36"/>
      <c r="D620" s="36"/>
    </row>
    <row r="621" spans="1:4" x14ac:dyDescent="0.35">
      <c r="A621" s="36"/>
      <c r="B621" s="36"/>
      <c r="C621" s="36"/>
      <c r="D621" s="36"/>
    </row>
    <row r="622" spans="1:4" x14ac:dyDescent="0.35">
      <c r="A622" s="36"/>
      <c r="B622" s="36"/>
      <c r="C622" s="36"/>
      <c r="D622" s="36"/>
    </row>
    <row r="623" spans="1:4" x14ac:dyDescent="0.35">
      <c r="A623" s="36"/>
      <c r="B623" s="36"/>
      <c r="C623" s="36"/>
      <c r="D623" s="36"/>
    </row>
    <row r="624" spans="1:4" x14ac:dyDescent="0.35">
      <c r="A624" s="36"/>
      <c r="B624" s="36"/>
      <c r="C624" s="36"/>
      <c r="D624" s="36"/>
    </row>
    <row r="625" spans="1:4" x14ac:dyDescent="0.35">
      <c r="A625" s="36"/>
      <c r="B625" s="36"/>
      <c r="C625" s="36"/>
      <c r="D625" s="36"/>
    </row>
    <row r="626" spans="1:4" x14ac:dyDescent="0.35">
      <c r="A626" s="36"/>
      <c r="B626" s="36"/>
      <c r="C626" s="36"/>
      <c r="D626" s="36"/>
    </row>
    <row r="627" spans="1:4" x14ac:dyDescent="0.35">
      <c r="A627" s="36"/>
      <c r="B627" s="36"/>
      <c r="C627" s="36"/>
      <c r="D627" s="36"/>
    </row>
    <row r="628" spans="1:4" x14ac:dyDescent="0.35">
      <c r="A628" s="36"/>
      <c r="B628" s="36"/>
      <c r="C628" s="36"/>
      <c r="D628" s="36"/>
    </row>
    <row r="629" spans="1:4" x14ac:dyDescent="0.35">
      <c r="A629" s="36"/>
      <c r="B629" s="36"/>
      <c r="C629" s="36"/>
      <c r="D629" s="36"/>
    </row>
    <row r="630" spans="1:4" x14ac:dyDescent="0.35">
      <c r="A630" s="36"/>
      <c r="B630" s="36"/>
      <c r="C630" s="36"/>
      <c r="D630" s="36"/>
    </row>
    <row r="631" spans="1:4" x14ac:dyDescent="0.35">
      <c r="A631" s="36"/>
      <c r="B631" s="36"/>
      <c r="C631" s="36"/>
      <c r="D631" s="36"/>
    </row>
    <row r="632" spans="1:4" x14ac:dyDescent="0.35">
      <c r="A632" s="36"/>
      <c r="B632" s="36"/>
      <c r="C632" s="36"/>
      <c r="D632" s="36"/>
    </row>
    <row r="633" spans="1:4" x14ac:dyDescent="0.35">
      <c r="A633" s="36"/>
      <c r="B633" s="36"/>
      <c r="C633" s="36"/>
      <c r="D633" s="36"/>
    </row>
    <row r="634" spans="1:4" x14ac:dyDescent="0.35">
      <c r="A634" s="36"/>
      <c r="B634" s="36"/>
      <c r="C634" s="36"/>
      <c r="D634" s="36"/>
    </row>
    <row r="635" spans="1:4" x14ac:dyDescent="0.35">
      <c r="A635" s="36"/>
      <c r="B635" s="36"/>
      <c r="C635" s="36"/>
      <c r="D635" s="36"/>
    </row>
    <row r="636" spans="1:4" x14ac:dyDescent="0.35">
      <c r="A636" s="36"/>
      <c r="B636" s="36"/>
      <c r="C636" s="36"/>
      <c r="D636" s="36"/>
    </row>
    <row r="637" spans="1:4" x14ac:dyDescent="0.35">
      <c r="A637" s="36"/>
      <c r="B637" s="36"/>
      <c r="C637" s="36"/>
      <c r="D637" s="36"/>
    </row>
    <row r="638" spans="1:4" x14ac:dyDescent="0.35">
      <c r="A638" s="36"/>
      <c r="B638" s="36"/>
      <c r="C638" s="36"/>
      <c r="D638" s="36"/>
    </row>
    <row r="639" spans="1:4" x14ac:dyDescent="0.35">
      <c r="A639" s="36"/>
      <c r="B639" s="36"/>
      <c r="C639" s="36"/>
      <c r="D639" s="36"/>
    </row>
    <row r="640" spans="1:4" x14ac:dyDescent="0.35">
      <c r="A640" s="36"/>
      <c r="B640" s="36"/>
      <c r="C640" s="36"/>
      <c r="D640" s="36"/>
    </row>
    <row r="641" spans="1:4" x14ac:dyDescent="0.35">
      <c r="A641" s="36"/>
      <c r="B641" s="36"/>
      <c r="C641" s="36"/>
      <c r="D641" s="36"/>
    </row>
    <row r="642" spans="1:4" x14ac:dyDescent="0.35">
      <c r="A642" s="36"/>
      <c r="B642" s="36"/>
      <c r="C642" s="36"/>
      <c r="D642" s="36"/>
    </row>
    <row r="643" spans="1:4" x14ac:dyDescent="0.35">
      <c r="A643" s="36"/>
      <c r="B643" s="36"/>
      <c r="C643" s="36"/>
      <c r="D643" s="36"/>
    </row>
    <row r="644" spans="1:4" x14ac:dyDescent="0.35">
      <c r="A644" s="36"/>
      <c r="B644" s="36"/>
      <c r="C644" s="36"/>
      <c r="D644" s="36"/>
    </row>
    <row r="645" spans="1:4" x14ac:dyDescent="0.35">
      <c r="A645" s="36"/>
      <c r="B645" s="36"/>
      <c r="C645" s="36"/>
      <c r="D645" s="36"/>
    </row>
    <row r="646" spans="1:4" x14ac:dyDescent="0.35">
      <c r="A646" s="36"/>
      <c r="B646" s="36"/>
      <c r="C646" s="36"/>
      <c r="D646" s="36"/>
    </row>
    <row r="647" spans="1:4" x14ac:dyDescent="0.35">
      <c r="A647" s="36"/>
      <c r="B647" s="36"/>
      <c r="C647" s="36"/>
      <c r="D647" s="36"/>
    </row>
    <row r="648" spans="1:4" x14ac:dyDescent="0.35">
      <c r="A648" s="36"/>
      <c r="B648" s="36"/>
      <c r="C648" s="36"/>
      <c r="D648" s="36"/>
    </row>
    <row r="649" spans="1:4" x14ac:dyDescent="0.35">
      <c r="A649" s="36"/>
      <c r="B649" s="36"/>
      <c r="C649" s="36"/>
      <c r="D649" s="36"/>
    </row>
    <row r="650" spans="1:4" x14ac:dyDescent="0.35">
      <c r="A650" s="36"/>
      <c r="B650" s="36"/>
      <c r="C650" s="36"/>
      <c r="D650" s="36"/>
    </row>
    <row r="651" spans="1:4" x14ac:dyDescent="0.35">
      <c r="A651" s="36"/>
      <c r="B651" s="36"/>
      <c r="C651" s="36"/>
      <c r="D651" s="36"/>
    </row>
    <row r="652" spans="1:4" x14ac:dyDescent="0.35">
      <c r="A652" s="36"/>
      <c r="B652" s="36"/>
      <c r="C652" s="36"/>
      <c r="D652" s="36"/>
    </row>
    <row r="653" spans="1:4" x14ac:dyDescent="0.35">
      <c r="A653" s="36"/>
      <c r="B653" s="36"/>
      <c r="C653" s="36"/>
      <c r="D653" s="36"/>
    </row>
    <row r="654" spans="1:4" x14ac:dyDescent="0.35">
      <c r="A654" s="36"/>
      <c r="B654" s="36"/>
      <c r="C654" s="36"/>
      <c r="D654" s="36"/>
    </row>
    <row r="655" spans="1:4" x14ac:dyDescent="0.35">
      <c r="A655" s="36"/>
      <c r="B655" s="36"/>
      <c r="C655" s="36"/>
      <c r="D655" s="36"/>
    </row>
    <row r="656" spans="1:4" x14ac:dyDescent="0.35">
      <c r="A656" s="36"/>
      <c r="B656" s="36"/>
      <c r="C656" s="36"/>
      <c r="D656" s="36"/>
    </row>
    <row r="657" spans="1:4" x14ac:dyDescent="0.35">
      <c r="A657" s="36"/>
      <c r="B657" s="36"/>
      <c r="C657" s="36"/>
      <c r="D657" s="36"/>
    </row>
    <row r="658" spans="1:4" x14ac:dyDescent="0.35">
      <c r="A658" s="36"/>
      <c r="B658" s="36"/>
      <c r="C658" s="36"/>
      <c r="D658" s="36"/>
    </row>
    <row r="659" spans="1:4" x14ac:dyDescent="0.35">
      <c r="A659" s="36"/>
      <c r="B659" s="36"/>
      <c r="C659" s="36"/>
      <c r="D659" s="36"/>
    </row>
    <row r="660" spans="1:4" x14ac:dyDescent="0.35">
      <c r="A660" s="36"/>
      <c r="B660" s="36"/>
      <c r="C660" s="36"/>
      <c r="D660" s="36"/>
    </row>
    <row r="661" spans="1:4" x14ac:dyDescent="0.35">
      <c r="A661" s="36"/>
      <c r="B661" s="36"/>
      <c r="C661" s="36"/>
      <c r="D661" s="36"/>
    </row>
    <row r="662" spans="1:4" x14ac:dyDescent="0.35">
      <c r="A662" s="36"/>
      <c r="B662" s="36"/>
      <c r="C662" s="36"/>
      <c r="D662" s="36"/>
    </row>
    <row r="663" spans="1:4" x14ac:dyDescent="0.35">
      <c r="A663" s="36"/>
      <c r="B663" s="36"/>
      <c r="C663" s="36"/>
      <c r="D663" s="36"/>
    </row>
    <row r="664" spans="1:4" x14ac:dyDescent="0.35">
      <c r="A664" s="36"/>
      <c r="B664" s="36"/>
      <c r="C664" s="36"/>
      <c r="D664" s="36"/>
    </row>
    <row r="665" spans="1:4" x14ac:dyDescent="0.35">
      <c r="A665" s="36"/>
      <c r="B665" s="36"/>
      <c r="C665" s="36"/>
      <c r="D665" s="36"/>
    </row>
    <row r="666" spans="1:4" x14ac:dyDescent="0.35">
      <c r="A666" s="36"/>
      <c r="B666" s="36"/>
      <c r="C666" s="36"/>
      <c r="D666" s="36"/>
    </row>
    <row r="667" spans="1:4" x14ac:dyDescent="0.35">
      <c r="A667" s="36"/>
      <c r="B667" s="36"/>
      <c r="C667" s="36"/>
      <c r="D667" s="36"/>
    </row>
    <row r="668" spans="1:4" x14ac:dyDescent="0.35">
      <c r="A668" s="36"/>
      <c r="B668" s="36"/>
      <c r="C668" s="36"/>
      <c r="D668" s="36"/>
    </row>
    <row r="669" spans="1:4" x14ac:dyDescent="0.35">
      <c r="A669" s="36"/>
      <c r="B669" s="36"/>
      <c r="C669" s="36"/>
      <c r="D669" s="36"/>
    </row>
    <row r="670" spans="1:4" x14ac:dyDescent="0.35">
      <c r="A670" s="36"/>
      <c r="B670" s="36"/>
      <c r="C670" s="36"/>
      <c r="D670" s="36"/>
    </row>
    <row r="671" spans="1:4" x14ac:dyDescent="0.35">
      <c r="A671" s="36"/>
      <c r="B671" s="36"/>
      <c r="C671" s="36"/>
      <c r="D671" s="36"/>
    </row>
    <row r="672" spans="1:4" x14ac:dyDescent="0.35">
      <c r="A672" s="36"/>
      <c r="B672" s="36"/>
      <c r="C672" s="36"/>
      <c r="D672" s="36"/>
    </row>
    <row r="673" spans="1:4" x14ac:dyDescent="0.35">
      <c r="A673" s="36"/>
      <c r="B673" s="36"/>
      <c r="C673" s="36"/>
      <c r="D673" s="36"/>
    </row>
    <row r="674" spans="1:4" x14ac:dyDescent="0.35">
      <c r="A674" s="36"/>
      <c r="B674" s="36"/>
      <c r="C674" s="36"/>
      <c r="D674" s="36"/>
    </row>
    <row r="675" spans="1:4" x14ac:dyDescent="0.35">
      <c r="A675" s="36"/>
      <c r="B675" s="36"/>
      <c r="C675" s="36"/>
      <c r="D675" s="36"/>
    </row>
    <row r="676" spans="1:4" x14ac:dyDescent="0.35">
      <c r="A676" s="36"/>
      <c r="B676" s="36"/>
      <c r="C676" s="36"/>
      <c r="D676" s="36"/>
    </row>
    <row r="677" spans="1:4" x14ac:dyDescent="0.35">
      <c r="A677" s="36"/>
      <c r="B677" s="36"/>
      <c r="C677" s="36"/>
      <c r="D677" s="36"/>
    </row>
    <row r="678" spans="1:4" x14ac:dyDescent="0.35">
      <c r="A678" s="36"/>
      <c r="B678" s="36"/>
      <c r="C678" s="36"/>
      <c r="D678" s="36"/>
    </row>
    <row r="679" spans="1:4" x14ac:dyDescent="0.35">
      <c r="A679" s="36"/>
      <c r="B679" s="36"/>
      <c r="C679" s="36"/>
      <c r="D679" s="36"/>
    </row>
    <row r="680" spans="1:4" x14ac:dyDescent="0.35">
      <c r="A680" s="36"/>
      <c r="B680" s="36"/>
      <c r="C680" s="36"/>
      <c r="D680" s="36"/>
    </row>
    <row r="681" spans="1:4" x14ac:dyDescent="0.35">
      <c r="A681" s="36"/>
      <c r="B681" s="36"/>
      <c r="C681" s="36"/>
      <c r="D681" s="36"/>
    </row>
    <row r="682" spans="1:4" x14ac:dyDescent="0.35">
      <c r="A682" s="36"/>
      <c r="B682" s="36"/>
      <c r="C682" s="36"/>
      <c r="D682" s="36"/>
    </row>
    <row r="683" spans="1:4" x14ac:dyDescent="0.35">
      <c r="A683" s="36"/>
      <c r="B683" s="36"/>
      <c r="C683" s="36"/>
      <c r="D683" s="36"/>
    </row>
    <row r="684" spans="1:4" x14ac:dyDescent="0.35">
      <c r="A684" s="36"/>
      <c r="B684" s="36"/>
      <c r="C684" s="36"/>
      <c r="D684" s="36"/>
    </row>
    <row r="685" spans="1:4" x14ac:dyDescent="0.35">
      <c r="A685" s="36"/>
      <c r="B685" s="36"/>
      <c r="C685" s="36"/>
      <c r="D685" s="36"/>
    </row>
    <row r="686" spans="1:4" x14ac:dyDescent="0.35">
      <c r="A686" s="36"/>
      <c r="B686" s="36"/>
      <c r="C686" s="36"/>
      <c r="D686" s="36"/>
    </row>
    <row r="687" spans="1:4" x14ac:dyDescent="0.35">
      <c r="A687" s="36"/>
      <c r="B687" s="36"/>
      <c r="C687" s="36"/>
      <c r="D687" s="36"/>
    </row>
    <row r="688" spans="1:4" x14ac:dyDescent="0.35">
      <c r="A688" s="36"/>
      <c r="B688" s="36"/>
      <c r="C688" s="36"/>
      <c r="D688" s="36"/>
    </row>
    <row r="689" spans="1:4" x14ac:dyDescent="0.35">
      <c r="A689" s="36"/>
      <c r="B689" s="36"/>
      <c r="C689" s="36"/>
      <c r="D689" s="36"/>
    </row>
    <row r="690" spans="1:4" x14ac:dyDescent="0.35">
      <c r="A690" s="36"/>
      <c r="B690" s="36"/>
      <c r="C690" s="36"/>
      <c r="D690" s="36"/>
    </row>
    <row r="691" spans="1:4" x14ac:dyDescent="0.35">
      <c r="A691" s="36"/>
      <c r="B691" s="36"/>
      <c r="C691" s="36"/>
      <c r="D691" s="36"/>
    </row>
    <row r="692" spans="1:4" x14ac:dyDescent="0.35">
      <c r="A692" s="36"/>
      <c r="B692" s="36"/>
      <c r="C692" s="36"/>
      <c r="D692" s="36"/>
    </row>
    <row r="693" spans="1:4" x14ac:dyDescent="0.35">
      <c r="A693" s="36"/>
      <c r="B693" s="36"/>
      <c r="C693" s="36"/>
      <c r="D693" s="36"/>
    </row>
    <row r="694" spans="1:4" x14ac:dyDescent="0.35">
      <c r="A694" s="36"/>
      <c r="B694" s="36"/>
      <c r="C694" s="36"/>
      <c r="D694" s="36"/>
    </row>
    <row r="695" spans="1:4" x14ac:dyDescent="0.35">
      <c r="A695" s="36"/>
      <c r="B695" s="36"/>
      <c r="C695" s="36"/>
      <c r="D695" s="36"/>
    </row>
    <row r="696" spans="1:4" x14ac:dyDescent="0.35">
      <c r="A696" s="36"/>
      <c r="B696" s="36"/>
      <c r="C696" s="36"/>
      <c r="D696" s="36"/>
    </row>
    <row r="697" spans="1:4" x14ac:dyDescent="0.35">
      <c r="A697" s="36"/>
      <c r="B697" s="36"/>
      <c r="C697" s="36"/>
      <c r="D697" s="36"/>
    </row>
    <row r="698" spans="1:4" x14ac:dyDescent="0.35">
      <c r="A698" s="36"/>
      <c r="B698" s="36"/>
      <c r="C698" s="36"/>
      <c r="D698" s="36"/>
    </row>
    <row r="699" spans="1:4" x14ac:dyDescent="0.35">
      <c r="A699" s="36"/>
      <c r="B699" s="36"/>
      <c r="C699" s="36"/>
      <c r="D699" s="36"/>
    </row>
    <row r="700" spans="1:4" x14ac:dyDescent="0.35">
      <c r="A700" s="36"/>
      <c r="B700" s="36"/>
      <c r="C700" s="36"/>
      <c r="D700" s="36"/>
    </row>
    <row r="701" spans="1:4" x14ac:dyDescent="0.35">
      <c r="A701" s="36"/>
      <c r="B701" s="36"/>
      <c r="C701" s="36"/>
      <c r="D701" s="36"/>
    </row>
    <row r="702" spans="1:4" x14ac:dyDescent="0.35">
      <c r="A702" s="36"/>
      <c r="B702" s="36"/>
      <c r="C702" s="36"/>
      <c r="D702" s="36"/>
    </row>
    <row r="703" spans="1:4" x14ac:dyDescent="0.35">
      <c r="A703" s="36"/>
      <c r="B703" s="36"/>
      <c r="C703" s="36"/>
      <c r="D703" s="36"/>
    </row>
    <row r="704" spans="1:4" x14ac:dyDescent="0.35">
      <c r="A704" s="36"/>
      <c r="B704" s="36"/>
      <c r="C704" s="36"/>
      <c r="D704" s="36"/>
    </row>
    <row r="705" spans="1:4" x14ac:dyDescent="0.35">
      <c r="A705" s="36"/>
      <c r="B705" s="36"/>
      <c r="C705" s="36"/>
      <c r="D705" s="36"/>
    </row>
    <row r="706" spans="1:4" x14ac:dyDescent="0.35">
      <c r="A706" s="36"/>
      <c r="B706" s="36"/>
      <c r="C706" s="36"/>
      <c r="D706" s="36"/>
    </row>
    <row r="707" spans="1:4" x14ac:dyDescent="0.35">
      <c r="A707" s="36"/>
      <c r="B707" s="36"/>
      <c r="C707" s="36"/>
      <c r="D707" s="36"/>
    </row>
    <row r="708" spans="1:4" x14ac:dyDescent="0.35">
      <c r="A708" s="36"/>
      <c r="B708" s="36"/>
      <c r="C708" s="36"/>
      <c r="D708" s="36"/>
    </row>
    <row r="709" spans="1:4" x14ac:dyDescent="0.35">
      <c r="A709" s="36"/>
      <c r="B709" s="36"/>
      <c r="C709" s="36"/>
      <c r="D709" s="36"/>
    </row>
    <row r="710" spans="1:4" x14ac:dyDescent="0.35">
      <c r="A710" s="36"/>
      <c r="B710" s="36"/>
      <c r="C710" s="36"/>
      <c r="D710" s="36"/>
    </row>
    <row r="711" spans="1:4" x14ac:dyDescent="0.35">
      <c r="A711" s="36"/>
      <c r="B711" s="36"/>
      <c r="C711" s="36"/>
      <c r="D711" s="36"/>
    </row>
    <row r="712" spans="1:4" x14ac:dyDescent="0.35">
      <c r="A712" s="36"/>
      <c r="B712" s="36"/>
      <c r="C712" s="36"/>
      <c r="D712" s="36"/>
    </row>
    <row r="713" spans="1:4" x14ac:dyDescent="0.35">
      <c r="A713" s="36"/>
      <c r="B713" s="36"/>
      <c r="C713" s="36"/>
      <c r="D713" s="36"/>
    </row>
    <row r="714" spans="1:4" x14ac:dyDescent="0.35">
      <c r="A714" s="36"/>
      <c r="B714" s="36"/>
      <c r="C714" s="36"/>
      <c r="D714" s="36"/>
    </row>
    <row r="715" spans="1:4" x14ac:dyDescent="0.35">
      <c r="A715" s="36"/>
      <c r="B715" s="36"/>
      <c r="C715" s="36"/>
      <c r="D715" s="36"/>
    </row>
    <row r="716" spans="1:4" x14ac:dyDescent="0.35">
      <c r="A716" s="36"/>
      <c r="B716" s="36"/>
      <c r="C716" s="36"/>
      <c r="D716" s="36"/>
    </row>
    <row r="717" spans="1:4" x14ac:dyDescent="0.35">
      <c r="A717" s="36"/>
      <c r="B717" s="36"/>
      <c r="C717" s="36"/>
      <c r="D717" s="36"/>
    </row>
    <row r="718" spans="1:4" x14ac:dyDescent="0.35">
      <c r="A718" s="36"/>
      <c r="B718" s="36"/>
      <c r="C718" s="36"/>
      <c r="D718" s="36"/>
    </row>
    <row r="719" spans="1:4" x14ac:dyDescent="0.35">
      <c r="A719" s="36"/>
      <c r="B719" s="36"/>
      <c r="C719" s="36"/>
      <c r="D719" s="36"/>
    </row>
    <row r="720" spans="1:4" x14ac:dyDescent="0.35">
      <c r="A720" s="36"/>
      <c r="B720" s="36"/>
      <c r="C720" s="36"/>
      <c r="D720" s="36"/>
    </row>
    <row r="721" spans="1:4" x14ac:dyDescent="0.35">
      <c r="A721" s="36"/>
      <c r="B721" s="36"/>
      <c r="C721" s="36"/>
      <c r="D721" s="36"/>
    </row>
    <row r="722" spans="1:4" x14ac:dyDescent="0.35">
      <c r="A722" s="36"/>
      <c r="B722" s="36"/>
      <c r="C722" s="36"/>
      <c r="D722" s="36"/>
    </row>
    <row r="723" spans="1:4" x14ac:dyDescent="0.35">
      <c r="A723" s="36"/>
      <c r="B723" s="36"/>
      <c r="C723" s="36"/>
      <c r="D723" s="36"/>
    </row>
    <row r="724" spans="1:4" x14ac:dyDescent="0.35">
      <c r="A724" s="36"/>
      <c r="B724" s="36"/>
      <c r="C724" s="36"/>
      <c r="D724" s="36"/>
    </row>
    <row r="725" spans="1:4" x14ac:dyDescent="0.35">
      <c r="A725" s="36"/>
      <c r="B725" s="36"/>
      <c r="C725" s="36"/>
      <c r="D725" s="36"/>
    </row>
    <row r="726" spans="1:4" x14ac:dyDescent="0.35">
      <c r="A726" s="36"/>
      <c r="B726" s="36"/>
      <c r="C726" s="36"/>
      <c r="D726" s="36"/>
    </row>
    <row r="727" spans="1:4" x14ac:dyDescent="0.35">
      <c r="A727" s="36"/>
      <c r="B727" s="36"/>
      <c r="C727" s="36"/>
      <c r="D727" s="36"/>
    </row>
    <row r="728" spans="1:4" x14ac:dyDescent="0.35">
      <c r="A728" s="36"/>
      <c r="B728" s="36"/>
      <c r="C728" s="36"/>
      <c r="D728" s="36"/>
    </row>
    <row r="729" spans="1:4" x14ac:dyDescent="0.35">
      <c r="A729" s="36"/>
      <c r="B729" s="36"/>
      <c r="C729" s="36"/>
      <c r="D729" s="36"/>
    </row>
    <row r="730" spans="1:4" x14ac:dyDescent="0.35">
      <c r="A730" s="36"/>
      <c r="B730" s="36"/>
      <c r="C730" s="36"/>
      <c r="D730" s="36"/>
    </row>
    <row r="731" spans="1:4" x14ac:dyDescent="0.35">
      <c r="A731" s="36"/>
      <c r="B731" s="36"/>
      <c r="C731" s="36"/>
      <c r="D731" s="36"/>
    </row>
    <row r="732" spans="1:4" x14ac:dyDescent="0.35">
      <c r="A732" s="36"/>
      <c r="B732" s="36"/>
      <c r="C732" s="36"/>
      <c r="D732" s="36"/>
    </row>
    <row r="733" spans="1:4" x14ac:dyDescent="0.35">
      <c r="A733" s="36"/>
      <c r="B733" s="36"/>
      <c r="C733" s="36"/>
      <c r="D733" s="36"/>
    </row>
    <row r="734" spans="1:4" x14ac:dyDescent="0.35">
      <c r="A734" s="36"/>
      <c r="B734" s="36"/>
      <c r="C734" s="36"/>
      <c r="D734" s="36"/>
    </row>
    <row r="735" spans="1:4" x14ac:dyDescent="0.35">
      <c r="A735" s="36"/>
      <c r="B735" s="36"/>
      <c r="C735" s="36"/>
      <c r="D735" s="36"/>
    </row>
    <row r="736" spans="1:4" x14ac:dyDescent="0.35">
      <c r="A736" s="36"/>
      <c r="B736" s="36"/>
      <c r="C736" s="36"/>
      <c r="D736" s="36"/>
    </row>
    <row r="737" spans="1:4" x14ac:dyDescent="0.35">
      <c r="A737" s="36"/>
      <c r="B737" s="36"/>
      <c r="C737" s="36"/>
      <c r="D737" s="36"/>
    </row>
    <row r="738" spans="1:4" x14ac:dyDescent="0.35">
      <c r="A738" s="36"/>
      <c r="B738" s="36"/>
      <c r="C738" s="36"/>
      <c r="D738" s="36"/>
    </row>
    <row r="739" spans="1:4" x14ac:dyDescent="0.35">
      <c r="A739" s="36"/>
      <c r="B739" s="36"/>
      <c r="C739" s="36"/>
      <c r="D739" s="36"/>
    </row>
    <row r="740" spans="1:4" x14ac:dyDescent="0.35">
      <c r="A740" s="36"/>
      <c r="B740" s="36"/>
      <c r="C740" s="36"/>
      <c r="D740" s="36"/>
    </row>
    <row r="741" spans="1:4" x14ac:dyDescent="0.35">
      <c r="A741" s="36"/>
      <c r="B741" s="36"/>
      <c r="C741" s="36"/>
      <c r="D741" s="36"/>
    </row>
    <row r="742" spans="1:4" x14ac:dyDescent="0.35">
      <c r="A742" s="36"/>
      <c r="B742" s="36"/>
      <c r="C742" s="36"/>
      <c r="D742" s="36"/>
    </row>
    <row r="743" spans="1:4" x14ac:dyDescent="0.35">
      <c r="A743" s="36"/>
      <c r="B743" s="36"/>
      <c r="C743" s="36"/>
      <c r="D743" s="36"/>
    </row>
    <row r="744" spans="1:4" x14ac:dyDescent="0.35">
      <c r="A744" s="36"/>
      <c r="B744" s="36"/>
      <c r="C744" s="36"/>
      <c r="D744" s="36"/>
    </row>
    <row r="745" spans="1:4" x14ac:dyDescent="0.35">
      <c r="A745" s="36"/>
      <c r="B745" s="36"/>
      <c r="C745" s="36"/>
      <c r="D745" s="36"/>
    </row>
    <row r="746" spans="1:4" x14ac:dyDescent="0.35">
      <c r="A746" s="36"/>
      <c r="B746" s="36"/>
      <c r="C746" s="36"/>
      <c r="D746" s="36"/>
    </row>
    <row r="747" spans="1:4" x14ac:dyDescent="0.35">
      <c r="A747" s="36"/>
      <c r="B747" s="36"/>
      <c r="C747" s="36"/>
      <c r="D747" s="36"/>
    </row>
    <row r="748" spans="1:4" x14ac:dyDescent="0.35">
      <c r="A748" s="36"/>
      <c r="B748" s="36"/>
      <c r="C748" s="36"/>
      <c r="D748" s="36"/>
    </row>
    <row r="749" spans="1:4" x14ac:dyDescent="0.35">
      <c r="A749" s="36"/>
      <c r="B749" s="36"/>
      <c r="C749" s="36"/>
      <c r="D749" s="36"/>
    </row>
    <row r="750" spans="1:4" x14ac:dyDescent="0.35">
      <c r="A750" s="36"/>
      <c r="B750" s="36"/>
      <c r="C750" s="36"/>
      <c r="D750" s="36"/>
    </row>
    <row r="751" spans="1:4" x14ac:dyDescent="0.35">
      <c r="A751" s="36"/>
      <c r="B751" s="36"/>
      <c r="C751" s="36"/>
      <c r="D751" s="36"/>
    </row>
    <row r="752" spans="1:4" x14ac:dyDescent="0.35">
      <c r="A752" s="36"/>
      <c r="B752" s="36"/>
      <c r="C752" s="36"/>
      <c r="D752" s="36"/>
    </row>
    <row r="753" spans="1:4" x14ac:dyDescent="0.35">
      <c r="A753" s="36"/>
      <c r="B753" s="36"/>
      <c r="C753" s="36"/>
      <c r="D753" s="36"/>
    </row>
    <row r="754" spans="1:4" x14ac:dyDescent="0.35">
      <c r="A754" s="36"/>
      <c r="B754" s="36"/>
      <c r="C754" s="36"/>
      <c r="D754" s="36"/>
    </row>
    <row r="755" spans="1:4" x14ac:dyDescent="0.35">
      <c r="A755" s="36"/>
      <c r="B755" s="36"/>
      <c r="C755" s="36"/>
      <c r="D755" s="36"/>
    </row>
    <row r="756" spans="1:4" x14ac:dyDescent="0.35">
      <c r="A756" s="36"/>
      <c r="B756" s="36"/>
      <c r="C756" s="36"/>
      <c r="D756" s="36"/>
    </row>
    <row r="757" spans="1:4" x14ac:dyDescent="0.35">
      <c r="A757" s="36"/>
      <c r="B757" s="36"/>
      <c r="C757" s="36"/>
      <c r="D757" s="36"/>
    </row>
    <row r="758" spans="1:4" x14ac:dyDescent="0.35">
      <c r="A758" s="36"/>
      <c r="B758" s="36"/>
      <c r="C758" s="36"/>
      <c r="D758" s="36"/>
    </row>
    <row r="759" spans="1:4" x14ac:dyDescent="0.35">
      <c r="A759" s="36"/>
      <c r="B759" s="36"/>
      <c r="C759" s="36"/>
      <c r="D759" s="36"/>
    </row>
    <row r="760" spans="1:4" x14ac:dyDescent="0.35">
      <c r="A760" s="36"/>
      <c r="B760" s="36"/>
      <c r="C760" s="36"/>
      <c r="D760" s="36"/>
    </row>
    <row r="761" spans="1:4" x14ac:dyDescent="0.35">
      <c r="A761" s="36"/>
      <c r="B761" s="36"/>
      <c r="C761" s="36"/>
      <c r="D761" s="36"/>
    </row>
    <row r="762" spans="1:4" x14ac:dyDescent="0.35">
      <c r="A762" s="36"/>
      <c r="B762" s="36"/>
      <c r="C762" s="36"/>
      <c r="D762" s="36"/>
    </row>
    <row r="763" spans="1:4" x14ac:dyDescent="0.35">
      <c r="A763" s="36"/>
      <c r="B763" s="36"/>
      <c r="C763" s="36"/>
      <c r="D763" s="36"/>
    </row>
    <row r="764" spans="1:4" x14ac:dyDescent="0.35">
      <c r="A764" s="36"/>
      <c r="B764" s="36"/>
      <c r="C764" s="36"/>
      <c r="D764" s="36"/>
    </row>
    <row r="765" spans="1:4" x14ac:dyDescent="0.35">
      <c r="A765" s="36"/>
      <c r="B765" s="36"/>
      <c r="C765" s="36"/>
      <c r="D765" s="36"/>
    </row>
    <row r="766" spans="1:4" x14ac:dyDescent="0.35">
      <c r="A766" s="36"/>
      <c r="B766" s="36"/>
      <c r="C766" s="36"/>
      <c r="D766" s="36"/>
    </row>
    <row r="767" spans="1:4" x14ac:dyDescent="0.35">
      <c r="A767" s="36"/>
      <c r="B767" s="36"/>
      <c r="C767" s="36"/>
      <c r="D767" s="36"/>
    </row>
    <row r="768" spans="1:4" x14ac:dyDescent="0.35">
      <c r="A768" s="36"/>
      <c r="B768" s="36"/>
      <c r="C768" s="36"/>
      <c r="D768" s="36"/>
    </row>
    <row r="769" spans="1:4" x14ac:dyDescent="0.35">
      <c r="A769" s="36"/>
      <c r="B769" s="36"/>
      <c r="C769" s="36"/>
      <c r="D769" s="36"/>
    </row>
    <row r="770" spans="1:4" x14ac:dyDescent="0.35">
      <c r="A770" s="36"/>
      <c r="B770" s="36"/>
      <c r="C770" s="36"/>
      <c r="D770" s="36"/>
    </row>
    <row r="771" spans="1:4" x14ac:dyDescent="0.35">
      <c r="A771" s="36"/>
      <c r="B771" s="36"/>
      <c r="C771" s="36"/>
      <c r="D771" s="36"/>
    </row>
    <row r="772" spans="1:4" x14ac:dyDescent="0.35">
      <c r="A772" s="36"/>
      <c r="B772" s="36"/>
      <c r="C772" s="36"/>
      <c r="D772" s="36"/>
    </row>
    <row r="773" spans="1:4" x14ac:dyDescent="0.35">
      <c r="A773" s="36"/>
      <c r="B773" s="36"/>
      <c r="C773" s="36"/>
      <c r="D773" s="36"/>
    </row>
    <row r="774" spans="1:4" x14ac:dyDescent="0.35">
      <c r="A774" s="36"/>
      <c r="B774" s="36"/>
      <c r="C774" s="36"/>
      <c r="D774" s="36"/>
    </row>
    <row r="775" spans="1:4" x14ac:dyDescent="0.35">
      <c r="A775" s="36"/>
      <c r="B775" s="36"/>
      <c r="C775" s="36"/>
      <c r="D775" s="36"/>
    </row>
    <row r="776" spans="1:4" x14ac:dyDescent="0.35">
      <c r="A776" s="36"/>
      <c r="B776" s="36"/>
      <c r="C776" s="36"/>
      <c r="D776" s="36"/>
    </row>
    <row r="777" spans="1:4" x14ac:dyDescent="0.35">
      <c r="A777" s="36"/>
      <c r="B777" s="36"/>
      <c r="C777" s="36"/>
      <c r="D777" s="36"/>
    </row>
    <row r="778" spans="1:4" x14ac:dyDescent="0.35">
      <c r="A778" s="36"/>
      <c r="B778" s="36"/>
      <c r="C778" s="36"/>
      <c r="D778" s="36"/>
    </row>
    <row r="779" spans="1:4" x14ac:dyDescent="0.35">
      <c r="A779" s="36"/>
      <c r="B779" s="36"/>
      <c r="C779" s="36"/>
      <c r="D779" s="36"/>
    </row>
    <row r="780" spans="1:4" x14ac:dyDescent="0.35">
      <c r="A780" s="36"/>
      <c r="B780" s="36"/>
      <c r="C780" s="36"/>
      <c r="D780" s="36"/>
    </row>
    <row r="781" spans="1:4" x14ac:dyDescent="0.35">
      <c r="A781" s="36"/>
      <c r="B781" s="36"/>
      <c r="C781" s="36"/>
      <c r="D781" s="36"/>
    </row>
    <row r="782" spans="1:4" x14ac:dyDescent="0.35">
      <c r="A782" s="36"/>
      <c r="B782" s="36"/>
      <c r="C782" s="36"/>
      <c r="D782" s="36"/>
    </row>
    <row r="783" spans="1:4" x14ac:dyDescent="0.35">
      <c r="A783" s="36"/>
      <c r="B783" s="36"/>
      <c r="C783" s="36"/>
      <c r="D783" s="36"/>
    </row>
    <row r="784" spans="1:4" x14ac:dyDescent="0.35">
      <c r="A784" s="36"/>
      <c r="B784" s="36"/>
      <c r="C784" s="36"/>
      <c r="D784" s="36"/>
    </row>
    <row r="785" spans="1:4" x14ac:dyDescent="0.35">
      <c r="A785" s="36"/>
      <c r="B785" s="36"/>
      <c r="C785" s="36"/>
      <c r="D785" s="36"/>
    </row>
    <row r="786" spans="1:4" x14ac:dyDescent="0.35">
      <c r="A786" s="36"/>
      <c r="B786" s="36"/>
      <c r="C786" s="36"/>
      <c r="D786" s="36"/>
    </row>
    <row r="787" spans="1:4" x14ac:dyDescent="0.35">
      <c r="A787" s="36"/>
      <c r="B787" s="36"/>
      <c r="C787" s="36"/>
      <c r="D787" s="36"/>
    </row>
    <row r="788" spans="1:4" x14ac:dyDescent="0.35">
      <c r="A788" s="36"/>
      <c r="B788" s="36"/>
      <c r="C788" s="36"/>
      <c r="D788" s="36"/>
    </row>
    <row r="789" spans="1:4" x14ac:dyDescent="0.35">
      <c r="A789" s="36"/>
      <c r="B789" s="36"/>
      <c r="C789" s="36"/>
      <c r="D789" s="36"/>
    </row>
    <row r="790" spans="1:4" x14ac:dyDescent="0.35">
      <c r="A790" s="36"/>
      <c r="B790" s="36"/>
      <c r="C790" s="36"/>
      <c r="D790" s="36"/>
    </row>
    <row r="791" spans="1:4" x14ac:dyDescent="0.35">
      <c r="A791" s="36"/>
      <c r="B791" s="36"/>
      <c r="C791" s="36"/>
      <c r="D791" s="36"/>
    </row>
    <row r="792" spans="1:4" x14ac:dyDescent="0.35">
      <c r="A792" s="36"/>
      <c r="B792" s="36"/>
      <c r="C792" s="36"/>
      <c r="D792" s="36"/>
    </row>
    <row r="793" spans="1:4" x14ac:dyDescent="0.35">
      <c r="A793" s="36"/>
      <c r="B793" s="36"/>
      <c r="C793" s="36"/>
      <c r="D793" s="36"/>
    </row>
    <row r="794" spans="1:4" x14ac:dyDescent="0.35">
      <c r="A794" s="36"/>
      <c r="B794" s="36"/>
      <c r="C794" s="36"/>
      <c r="D794" s="36"/>
    </row>
    <row r="795" spans="1:4" x14ac:dyDescent="0.35">
      <c r="A795" s="36"/>
      <c r="B795" s="36"/>
      <c r="C795" s="36"/>
      <c r="D795" s="36"/>
    </row>
    <row r="796" spans="1:4" x14ac:dyDescent="0.35">
      <c r="A796" s="36"/>
      <c r="B796" s="36"/>
      <c r="C796" s="36"/>
      <c r="D796" s="36"/>
    </row>
    <row r="797" spans="1:4" x14ac:dyDescent="0.35">
      <c r="A797" s="36"/>
      <c r="B797" s="36"/>
      <c r="C797" s="36"/>
      <c r="D797" s="36"/>
    </row>
    <row r="798" spans="1:4" x14ac:dyDescent="0.35">
      <c r="A798" s="36"/>
      <c r="B798" s="36"/>
      <c r="C798" s="36"/>
      <c r="D798" s="36"/>
    </row>
    <row r="799" spans="1:4" x14ac:dyDescent="0.35">
      <c r="A799" s="36"/>
      <c r="B799" s="36"/>
      <c r="C799" s="36"/>
      <c r="D799" s="36"/>
    </row>
    <row r="800" spans="1:4" x14ac:dyDescent="0.35">
      <c r="A800" s="36"/>
      <c r="B800" s="36"/>
      <c r="C800" s="36"/>
      <c r="D800" s="36"/>
    </row>
    <row r="801" spans="1:4" x14ac:dyDescent="0.35">
      <c r="A801" s="36"/>
      <c r="B801" s="36"/>
      <c r="C801" s="36"/>
      <c r="D801" s="36"/>
    </row>
    <row r="802" spans="1:4" x14ac:dyDescent="0.35">
      <c r="A802" s="36"/>
      <c r="B802" s="36"/>
      <c r="C802" s="36"/>
      <c r="D802" s="36"/>
    </row>
    <row r="803" spans="1:4" x14ac:dyDescent="0.35">
      <c r="A803" s="36"/>
      <c r="B803" s="36"/>
      <c r="C803" s="36"/>
      <c r="D803" s="36"/>
    </row>
    <row r="804" spans="1:4" x14ac:dyDescent="0.35">
      <c r="A804" s="36"/>
      <c r="B804" s="36"/>
      <c r="C804" s="36"/>
      <c r="D804" s="36"/>
    </row>
    <row r="805" spans="1:4" x14ac:dyDescent="0.35">
      <c r="A805" s="36"/>
      <c r="B805" s="36"/>
      <c r="C805" s="36"/>
      <c r="D805" s="36"/>
    </row>
    <row r="806" spans="1:4" x14ac:dyDescent="0.35">
      <c r="A806" s="36"/>
      <c r="B806" s="36"/>
      <c r="C806" s="36"/>
      <c r="D806" s="36"/>
    </row>
    <row r="807" spans="1:4" x14ac:dyDescent="0.35">
      <c r="A807" s="36"/>
      <c r="B807" s="36"/>
      <c r="C807" s="36"/>
      <c r="D807" s="36"/>
    </row>
    <row r="808" spans="1:4" x14ac:dyDescent="0.35">
      <c r="A808" s="36"/>
      <c r="B808" s="36"/>
      <c r="C808" s="36"/>
      <c r="D808" s="36"/>
    </row>
    <row r="809" spans="1:4" x14ac:dyDescent="0.35">
      <c r="A809" s="36"/>
      <c r="B809" s="36"/>
      <c r="C809" s="36"/>
      <c r="D809" s="36"/>
    </row>
    <row r="810" spans="1:4" x14ac:dyDescent="0.35">
      <c r="A810" s="36"/>
      <c r="B810" s="36"/>
      <c r="C810" s="36"/>
      <c r="D810" s="36"/>
    </row>
    <row r="811" spans="1:4" x14ac:dyDescent="0.35">
      <c r="A811" s="36"/>
      <c r="B811" s="36"/>
      <c r="C811" s="36"/>
      <c r="D811" s="36"/>
    </row>
    <row r="812" spans="1:4" x14ac:dyDescent="0.35">
      <c r="A812" s="36"/>
      <c r="B812" s="36"/>
      <c r="C812" s="36"/>
      <c r="D812" s="36"/>
    </row>
    <row r="813" spans="1:4" x14ac:dyDescent="0.35">
      <c r="A813" s="36"/>
      <c r="B813" s="36"/>
      <c r="C813" s="36"/>
      <c r="D813" s="36"/>
    </row>
    <row r="814" spans="1:4" x14ac:dyDescent="0.35">
      <c r="A814" s="36"/>
      <c r="B814" s="36"/>
      <c r="C814" s="36"/>
      <c r="D814" s="36"/>
    </row>
    <row r="815" spans="1:4" x14ac:dyDescent="0.35">
      <c r="A815" s="36"/>
      <c r="B815" s="36"/>
      <c r="C815" s="36"/>
      <c r="D815" s="36"/>
    </row>
    <row r="816" spans="1:4" x14ac:dyDescent="0.35">
      <c r="A816" s="36"/>
      <c r="B816" s="36"/>
      <c r="C816" s="36"/>
      <c r="D816" s="36"/>
    </row>
    <row r="817" spans="1:4" x14ac:dyDescent="0.35">
      <c r="A817" s="36"/>
      <c r="B817" s="36"/>
      <c r="C817" s="36"/>
      <c r="D817" s="36"/>
    </row>
    <row r="818" spans="1:4" x14ac:dyDescent="0.35">
      <c r="A818" s="36"/>
      <c r="B818" s="36"/>
      <c r="C818" s="36"/>
      <c r="D818" s="36"/>
    </row>
    <row r="819" spans="1:4" x14ac:dyDescent="0.35">
      <c r="A819" s="36"/>
      <c r="B819" s="36"/>
      <c r="C819" s="36"/>
      <c r="D819" s="36"/>
    </row>
    <row r="820" spans="1:4" x14ac:dyDescent="0.35">
      <c r="A820" s="36"/>
      <c r="B820" s="36"/>
      <c r="C820" s="36"/>
      <c r="D820" s="36"/>
    </row>
    <row r="821" spans="1:4" x14ac:dyDescent="0.35">
      <c r="A821" s="36"/>
      <c r="B821" s="36"/>
      <c r="C821" s="36"/>
      <c r="D821" s="36"/>
    </row>
    <row r="822" spans="1:4" x14ac:dyDescent="0.35">
      <c r="A822" s="36"/>
      <c r="B822" s="36"/>
      <c r="C822" s="36"/>
      <c r="D822" s="36"/>
    </row>
    <row r="823" spans="1:4" x14ac:dyDescent="0.35">
      <c r="A823" s="36"/>
      <c r="B823" s="36"/>
      <c r="C823" s="36"/>
      <c r="D823" s="36"/>
    </row>
    <row r="824" spans="1:4" x14ac:dyDescent="0.35">
      <c r="A824" s="36"/>
      <c r="B824" s="36"/>
      <c r="C824" s="36"/>
      <c r="D824" s="36"/>
    </row>
    <row r="825" spans="1:4" x14ac:dyDescent="0.35">
      <c r="A825" s="36"/>
      <c r="B825" s="36"/>
      <c r="C825" s="36"/>
      <c r="D825" s="36"/>
    </row>
    <row r="826" spans="1:4" x14ac:dyDescent="0.35">
      <c r="A826" s="36"/>
      <c r="B826" s="36"/>
      <c r="C826" s="36"/>
      <c r="D826" s="36"/>
    </row>
    <row r="827" spans="1:4" x14ac:dyDescent="0.35">
      <c r="A827" s="36"/>
      <c r="B827" s="36"/>
      <c r="C827" s="36"/>
      <c r="D827" s="36"/>
    </row>
    <row r="828" spans="1:4" x14ac:dyDescent="0.35">
      <c r="A828" s="36"/>
      <c r="B828" s="36"/>
      <c r="C828" s="36"/>
      <c r="D828" s="36"/>
    </row>
    <row r="829" spans="1:4" x14ac:dyDescent="0.35">
      <c r="A829" s="36"/>
      <c r="B829" s="36"/>
      <c r="C829" s="36"/>
      <c r="D829" s="36"/>
    </row>
    <row r="830" spans="1:4" x14ac:dyDescent="0.35">
      <c r="A830" s="36"/>
      <c r="B830" s="36"/>
      <c r="C830" s="36"/>
      <c r="D830" s="36"/>
    </row>
    <row r="831" spans="1:4" x14ac:dyDescent="0.35">
      <c r="A831" s="36"/>
      <c r="B831" s="36"/>
      <c r="C831" s="36"/>
      <c r="D831" s="36"/>
    </row>
    <row r="832" spans="1:4" x14ac:dyDescent="0.35">
      <c r="A832" s="36"/>
      <c r="B832" s="36"/>
      <c r="C832" s="36"/>
      <c r="D832" s="36"/>
    </row>
    <row r="833" spans="1:4" x14ac:dyDescent="0.35">
      <c r="A833" s="36"/>
      <c r="B833" s="36"/>
      <c r="C833" s="36"/>
      <c r="D833" s="36"/>
    </row>
    <row r="834" spans="1:4" x14ac:dyDescent="0.35">
      <c r="A834" s="36"/>
      <c r="B834" s="36"/>
      <c r="C834" s="36"/>
      <c r="D834" s="36"/>
    </row>
    <row r="835" spans="1:4" x14ac:dyDescent="0.35">
      <c r="A835" s="36"/>
      <c r="B835" s="36"/>
      <c r="C835" s="36"/>
      <c r="D835" s="36"/>
    </row>
    <row r="836" spans="1:4" x14ac:dyDescent="0.35">
      <c r="A836" s="36"/>
      <c r="B836" s="36"/>
      <c r="C836" s="36"/>
      <c r="D836" s="36"/>
    </row>
    <row r="837" spans="1:4" x14ac:dyDescent="0.35">
      <c r="A837" s="36"/>
      <c r="B837" s="36"/>
      <c r="C837" s="36"/>
      <c r="D837" s="36"/>
    </row>
    <row r="838" spans="1:4" x14ac:dyDescent="0.35">
      <c r="A838" s="36"/>
      <c r="B838" s="36"/>
      <c r="C838" s="36"/>
      <c r="D838" s="36"/>
    </row>
    <row r="839" spans="1:4" x14ac:dyDescent="0.35">
      <c r="A839" s="36"/>
      <c r="B839" s="36"/>
      <c r="C839" s="36"/>
      <c r="D839" s="36"/>
    </row>
    <row r="840" spans="1:4" x14ac:dyDescent="0.35">
      <c r="A840" s="36"/>
      <c r="B840" s="36"/>
      <c r="C840" s="36"/>
      <c r="D840" s="36"/>
    </row>
    <row r="841" spans="1:4" x14ac:dyDescent="0.35">
      <c r="A841" s="36"/>
      <c r="B841" s="36"/>
      <c r="C841" s="36"/>
      <c r="D841" s="36"/>
    </row>
    <row r="842" spans="1:4" x14ac:dyDescent="0.35">
      <c r="A842" s="36"/>
      <c r="B842" s="36"/>
      <c r="C842" s="36"/>
      <c r="D842" s="36"/>
    </row>
    <row r="843" spans="1:4" x14ac:dyDescent="0.35">
      <c r="A843" s="36"/>
      <c r="B843" s="36"/>
      <c r="C843" s="36"/>
      <c r="D843" s="36"/>
    </row>
    <row r="844" spans="1:4" x14ac:dyDescent="0.35">
      <c r="A844" s="36"/>
      <c r="B844" s="36"/>
      <c r="C844" s="36"/>
      <c r="D844" s="36"/>
    </row>
    <row r="845" spans="1:4" x14ac:dyDescent="0.35">
      <c r="A845" s="36"/>
      <c r="B845" s="36"/>
      <c r="C845" s="36"/>
      <c r="D845" s="36"/>
    </row>
    <row r="846" spans="1:4" x14ac:dyDescent="0.35">
      <c r="A846" s="36"/>
      <c r="B846" s="36"/>
      <c r="C846" s="36"/>
      <c r="D846" s="36"/>
    </row>
    <row r="847" spans="1:4" x14ac:dyDescent="0.35">
      <c r="A847" s="36"/>
      <c r="B847" s="36"/>
      <c r="C847" s="36"/>
      <c r="D847" s="36"/>
    </row>
    <row r="848" spans="1:4" x14ac:dyDescent="0.35">
      <c r="A848" s="36"/>
      <c r="B848" s="36"/>
      <c r="C848" s="36"/>
      <c r="D848" s="36"/>
    </row>
    <row r="849" spans="1:4" x14ac:dyDescent="0.35">
      <c r="A849" s="36"/>
      <c r="B849" s="36"/>
      <c r="C849" s="36"/>
      <c r="D849" s="36"/>
    </row>
    <row r="850" spans="1:4" x14ac:dyDescent="0.35">
      <c r="A850" s="36"/>
      <c r="B850" s="36"/>
      <c r="C850" s="36"/>
      <c r="D850" s="36"/>
    </row>
    <row r="851" spans="1:4" x14ac:dyDescent="0.35">
      <c r="A851" s="36"/>
      <c r="B851" s="36"/>
      <c r="C851" s="36"/>
      <c r="D851" s="36"/>
    </row>
    <row r="852" spans="1:4" x14ac:dyDescent="0.35">
      <c r="A852" s="36"/>
      <c r="B852" s="36"/>
      <c r="C852" s="36"/>
      <c r="D852" s="36"/>
    </row>
    <row r="853" spans="1:4" x14ac:dyDescent="0.35">
      <c r="A853" s="36"/>
      <c r="B853" s="36"/>
      <c r="C853" s="36"/>
      <c r="D853" s="36"/>
    </row>
    <row r="854" spans="1:4" x14ac:dyDescent="0.35">
      <c r="A854" s="36"/>
      <c r="B854" s="36"/>
      <c r="C854" s="36"/>
      <c r="D854" s="36"/>
    </row>
    <row r="855" spans="1:4" x14ac:dyDescent="0.35">
      <c r="A855" s="36"/>
      <c r="B855" s="36"/>
      <c r="C855" s="36"/>
      <c r="D855" s="36"/>
    </row>
    <row r="856" spans="1:4" x14ac:dyDescent="0.35">
      <c r="A856" s="36"/>
      <c r="B856" s="36"/>
      <c r="C856" s="36"/>
      <c r="D856" s="36"/>
    </row>
    <row r="857" spans="1:4" x14ac:dyDescent="0.35">
      <c r="A857" s="36"/>
      <c r="B857" s="36"/>
      <c r="C857" s="36"/>
      <c r="D857" s="36"/>
    </row>
    <row r="858" spans="1:4" x14ac:dyDescent="0.35">
      <c r="A858" s="36"/>
      <c r="B858" s="36"/>
      <c r="C858" s="36"/>
      <c r="D858" s="36"/>
    </row>
    <row r="859" spans="1:4" x14ac:dyDescent="0.35">
      <c r="A859" s="36"/>
      <c r="B859" s="36"/>
      <c r="C859" s="36"/>
      <c r="D859" s="36"/>
    </row>
    <row r="860" spans="1:4" x14ac:dyDescent="0.35">
      <c r="A860" s="36"/>
      <c r="B860" s="36"/>
      <c r="C860" s="36"/>
      <c r="D860" s="36"/>
    </row>
    <row r="861" spans="1:4" x14ac:dyDescent="0.35">
      <c r="A861" s="36"/>
      <c r="B861" s="36"/>
      <c r="C861" s="36"/>
      <c r="D861" s="36"/>
    </row>
    <row r="862" spans="1:4" x14ac:dyDescent="0.35">
      <c r="A862" s="36"/>
      <c r="B862" s="36"/>
      <c r="C862" s="36"/>
      <c r="D862" s="36"/>
    </row>
    <row r="863" spans="1:4" x14ac:dyDescent="0.35">
      <c r="A863" s="36"/>
      <c r="B863" s="36"/>
      <c r="C863" s="36"/>
      <c r="D863" s="36"/>
    </row>
    <row r="864" spans="1:4" x14ac:dyDescent="0.35">
      <c r="A864" s="36"/>
      <c r="B864" s="36"/>
      <c r="C864" s="36"/>
      <c r="D864" s="36"/>
    </row>
    <row r="865" spans="1:4" x14ac:dyDescent="0.35">
      <c r="A865" s="36"/>
      <c r="B865" s="36"/>
      <c r="C865" s="36"/>
      <c r="D865" s="36"/>
    </row>
    <row r="866" spans="1:4" x14ac:dyDescent="0.35">
      <c r="A866" s="36"/>
      <c r="B866" s="36"/>
      <c r="C866" s="36"/>
      <c r="D866" s="36"/>
    </row>
    <row r="867" spans="1:4" x14ac:dyDescent="0.35">
      <c r="A867" s="36"/>
      <c r="B867" s="36"/>
      <c r="C867" s="36"/>
      <c r="D867" s="36"/>
    </row>
    <row r="868" spans="1:4" x14ac:dyDescent="0.35">
      <c r="A868" s="36"/>
      <c r="B868" s="36"/>
      <c r="C868" s="36"/>
      <c r="D868" s="36"/>
    </row>
    <row r="869" spans="1:4" x14ac:dyDescent="0.35">
      <c r="A869" s="36"/>
      <c r="B869" s="36"/>
      <c r="C869" s="36"/>
      <c r="D869" s="36"/>
    </row>
    <row r="870" spans="1:4" x14ac:dyDescent="0.35">
      <c r="A870" s="36"/>
      <c r="B870" s="36"/>
      <c r="C870" s="36"/>
      <c r="D870" s="36"/>
    </row>
    <row r="871" spans="1:4" x14ac:dyDescent="0.35">
      <c r="A871" s="36"/>
      <c r="B871" s="36"/>
      <c r="C871" s="36"/>
      <c r="D871" s="36"/>
    </row>
    <row r="872" spans="1:4" x14ac:dyDescent="0.35">
      <c r="A872" s="36"/>
      <c r="B872" s="36"/>
      <c r="C872" s="36"/>
      <c r="D872" s="36"/>
    </row>
    <row r="873" spans="1:4" x14ac:dyDescent="0.35">
      <c r="A873" s="36"/>
      <c r="B873" s="36"/>
      <c r="C873" s="36"/>
      <c r="D873" s="36"/>
    </row>
    <row r="874" spans="1:4" x14ac:dyDescent="0.35">
      <c r="A874" s="36"/>
      <c r="B874" s="36"/>
      <c r="C874" s="36"/>
      <c r="D874" s="36"/>
    </row>
    <row r="875" spans="1:4" x14ac:dyDescent="0.35">
      <c r="A875" s="36"/>
      <c r="B875" s="36"/>
      <c r="C875" s="36"/>
      <c r="D875" s="36"/>
    </row>
    <row r="876" spans="1:4" x14ac:dyDescent="0.35">
      <c r="A876" s="36"/>
      <c r="B876" s="36"/>
      <c r="C876" s="36"/>
      <c r="D876" s="36"/>
    </row>
    <row r="877" spans="1:4" x14ac:dyDescent="0.35">
      <c r="A877" s="36"/>
      <c r="B877" s="36"/>
      <c r="C877" s="36"/>
      <c r="D877" s="36"/>
    </row>
    <row r="878" spans="1:4" x14ac:dyDescent="0.35">
      <c r="A878" s="36"/>
      <c r="B878" s="36"/>
      <c r="C878" s="36"/>
      <c r="D878" s="36"/>
    </row>
    <row r="879" spans="1:4" x14ac:dyDescent="0.35">
      <c r="A879" s="36"/>
      <c r="B879" s="36"/>
      <c r="C879" s="36"/>
      <c r="D879" s="36"/>
    </row>
    <row r="880" spans="1:4" x14ac:dyDescent="0.35">
      <c r="A880" s="36"/>
      <c r="B880" s="36"/>
      <c r="C880" s="36"/>
      <c r="D880" s="36"/>
    </row>
    <row r="881" spans="1:4" x14ac:dyDescent="0.35">
      <c r="A881" s="36"/>
      <c r="B881" s="36"/>
      <c r="C881" s="36"/>
      <c r="D881" s="36"/>
    </row>
    <row r="882" spans="1:4" x14ac:dyDescent="0.35">
      <c r="A882" s="36"/>
      <c r="B882" s="36"/>
      <c r="C882" s="36"/>
      <c r="D882" s="36"/>
    </row>
    <row r="883" spans="1:4" x14ac:dyDescent="0.35">
      <c r="A883" s="36"/>
      <c r="B883" s="36"/>
      <c r="C883" s="36"/>
      <c r="D883" s="36"/>
    </row>
    <row r="884" spans="1:4" x14ac:dyDescent="0.35">
      <c r="A884" s="36"/>
      <c r="B884" s="36"/>
      <c r="C884" s="36"/>
      <c r="D884" s="36"/>
    </row>
    <row r="885" spans="1:4" x14ac:dyDescent="0.35">
      <c r="A885" s="36"/>
      <c r="B885" s="36"/>
      <c r="C885" s="36"/>
      <c r="D885" s="36"/>
    </row>
    <row r="886" spans="1:4" x14ac:dyDescent="0.35">
      <c r="A886" s="36"/>
      <c r="B886" s="36"/>
      <c r="C886" s="36"/>
      <c r="D886" s="36"/>
    </row>
    <row r="887" spans="1:4" x14ac:dyDescent="0.35">
      <c r="A887" s="36"/>
      <c r="B887" s="36"/>
      <c r="C887" s="36"/>
      <c r="D887" s="36"/>
    </row>
    <row r="888" spans="1:4" x14ac:dyDescent="0.35">
      <c r="A888" s="36"/>
      <c r="B888" s="36"/>
      <c r="C888" s="36"/>
      <c r="D888" s="36"/>
    </row>
    <row r="889" spans="1:4" x14ac:dyDescent="0.35">
      <c r="A889" s="36"/>
      <c r="B889" s="36"/>
      <c r="C889" s="36"/>
      <c r="D889" s="36"/>
    </row>
    <row r="890" spans="1:4" x14ac:dyDescent="0.35">
      <c r="A890" s="36"/>
      <c r="B890" s="36"/>
      <c r="C890" s="36"/>
      <c r="D890" s="36"/>
    </row>
    <row r="891" spans="1:4" x14ac:dyDescent="0.35">
      <c r="A891" s="36"/>
      <c r="B891" s="36"/>
      <c r="C891" s="36"/>
      <c r="D891" s="36"/>
    </row>
    <row r="892" spans="1:4" x14ac:dyDescent="0.35">
      <c r="A892" s="36"/>
      <c r="B892" s="36"/>
      <c r="C892" s="36"/>
      <c r="D892" s="36"/>
    </row>
    <row r="893" spans="1:4" x14ac:dyDescent="0.35">
      <c r="A893" s="36"/>
      <c r="B893" s="36"/>
      <c r="C893" s="36"/>
      <c r="D893" s="36"/>
    </row>
    <row r="894" spans="1:4" x14ac:dyDescent="0.35">
      <c r="A894" s="36"/>
      <c r="B894" s="36"/>
      <c r="C894" s="36"/>
      <c r="D894" s="36"/>
    </row>
    <row r="895" spans="1:4" x14ac:dyDescent="0.35">
      <c r="A895" s="36"/>
      <c r="B895" s="36"/>
      <c r="C895" s="36"/>
      <c r="D895" s="36"/>
    </row>
    <row r="896" spans="1:4" x14ac:dyDescent="0.35">
      <c r="A896" s="36"/>
      <c r="B896" s="36"/>
      <c r="C896" s="36"/>
      <c r="D896" s="36"/>
    </row>
    <row r="897" spans="1:4" x14ac:dyDescent="0.35">
      <c r="A897" s="36"/>
      <c r="B897" s="36"/>
      <c r="C897" s="36"/>
      <c r="D897" s="36"/>
    </row>
    <row r="898" spans="1:4" x14ac:dyDescent="0.35">
      <c r="A898" s="36"/>
      <c r="B898" s="36"/>
      <c r="C898" s="36"/>
      <c r="D898" s="36"/>
    </row>
    <row r="899" spans="1:4" x14ac:dyDescent="0.35">
      <c r="A899" s="36"/>
      <c r="B899" s="36"/>
      <c r="C899" s="36"/>
      <c r="D899" s="36"/>
    </row>
    <row r="900" spans="1:4" x14ac:dyDescent="0.35">
      <c r="A900" s="36"/>
      <c r="B900" s="36"/>
      <c r="C900" s="36"/>
      <c r="D900" s="36"/>
    </row>
    <row r="901" spans="1:4" x14ac:dyDescent="0.35">
      <c r="A901" s="36"/>
      <c r="B901" s="36"/>
      <c r="C901" s="36"/>
      <c r="D901" s="36"/>
    </row>
    <row r="902" spans="1:4" x14ac:dyDescent="0.35">
      <c r="A902" s="36"/>
      <c r="B902" s="36"/>
      <c r="C902" s="36"/>
      <c r="D902" s="36"/>
    </row>
    <row r="903" spans="1:4" x14ac:dyDescent="0.35">
      <c r="A903" s="36"/>
      <c r="B903" s="36"/>
      <c r="C903" s="36"/>
      <c r="D903" s="36"/>
    </row>
    <row r="904" spans="1:4" x14ac:dyDescent="0.35">
      <c r="A904" s="36"/>
      <c r="B904" s="36"/>
      <c r="C904" s="36"/>
      <c r="D904" s="36"/>
    </row>
    <row r="905" spans="1:4" x14ac:dyDescent="0.35">
      <c r="A905" s="36"/>
      <c r="B905" s="36"/>
      <c r="C905" s="36"/>
      <c r="D905" s="36"/>
    </row>
    <row r="906" spans="1:4" x14ac:dyDescent="0.35">
      <c r="A906" s="36"/>
      <c r="B906" s="36"/>
      <c r="C906" s="36"/>
      <c r="D906" s="36"/>
    </row>
    <row r="907" spans="1:4" x14ac:dyDescent="0.35">
      <c r="A907" s="36"/>
      <c r="B907" s="36"/>
      <c r="C907" s="36"/>
      <c r="D907" s="36"/>
    </row>
    <row r="908" spans="1:4" x14ac:dyDescent="0.35">
      <c r="A908" s="36"/>
      <c r="B908" s="36"/>
      <c r="C908" s="36"/>
      <c r="D908" s="36"/>
    </row>
    <row r="909" spans="1:4" x14ac:dyDescent="0.35">
      <c r="A909" s="36"/>
      <c r="B909" s="36"/>
      <c r="C909" s="36"/>
      <c r="D909" s="36"/>
    </row>
    <row r="910" spans="1:4" x14ac:dyDescent="0.35">
      <c r="A910" s="36"/>
      <c r="B910" s="36"/>
      <c r="C910" s="36"/>
      <c r="D910" s="36"/>
    </row>
    <row r="911" spans="1:4" x14ac:dyDescent="0.35">
      <c r="A911" s="36"/>
      <c r="B911" s="36"/>
      <c r="C911" s="36"/>
      <c r="D911" s="36"/>
    </row>
    <row r="912" spans="1:4" x14ac:dyDescent="0.35">
      <c r="A912" s="36"/>
      <c r="B912" s="36"/>
      <c r="C912" s="36"/>
      <c r="D912" s="36"/>
    </row>
    <row r="913" spans="1:4" x14ac:dyDescent="0.35">
      <c r="A913" s="36"/>
      <c r="B913" s="36"/>
      <c r="C913" s="36"/>
      <c r="D913" s="36"/>
    </row>
    <row r="914" spans="1:4" x14ac:dyDescent="0.35">
      <c r="A914" s="36"/>
      <c r="B914" s="36"/>
      <c r="C914" s="36"/>
      <c r="D914" s="36"/>
    </row>
    <row r="915" spans="1:4" x14ac:dyDescent="0.35">
      <c r="A915" s="36"/>
      <c r="B915" s="36"/>
      <c r="C915" s="36"/>
      <c r="D915" s="36"/>
    </row>
    <row r="916" spans="1:4" x14ac:dyDescent="0.35">
      <c r="A916" s="36"/>
      <c r="B916" s="36"/>
      <c r="C916" s="36"/>
      <c r="D916" s="36"/>
    </row>
    <row r="917" spans="1:4" x14ac:dyDescent="0.35">
      <c r="A917" s="36"/>
      <c r="B917" s="36"/>
      <c r="C917" s="36"/>
      <c r="D917" s="36"/>
    </row>
    <row r="918" spans="1:4" x14ac:dyDescent="0.35">
      <c r="A918" s="36"/>
      <c r="B918" s="36"/>
      <c r="C918" s="36"/>
      <c r="D918" s="36"/>
    </row>
    <row r="919" spans="1:4" x14ac:dyDescent="0.35">
      <c r="A919" s="36"/>
      <c r="B919" s="36"/>
      <c r="C919" s="36"/>
      <c r="D919" s="36"/>
    </row>
    <row r="920" spans="1:4" x14ac:dyDescent="0.35">
      <c r="A920" s="36"/>
      <c r="B920" s="36"/>
      <c r="C920" s="36"/>
      <c r="D920" s="36"/>
    </row>
    <row r="921" spans="1:4" x14ac:dyDescent="0.35">
      <c r="A921" s="36"/>
      <c r="B921" s="36"/>
      <c r="C921" s="36"/>
      <c r="D921" s="36"/>
    </row>
    <row r="922" spans="1:4" x14ac:dyDescent="0.35">
      <c r="A922" s="36"/>
      <c r="B922" s="36"/>
      <c r="C922" s="36"/>
      <c r="D922" s="36"/>
    </row>
    <row r="923" spans="1:4" x14ac:dyDescent="0.35">
      <c r="A923" s="36"/>
      <c r="B923" s="36"/>
      <c r="C923" s="36"/>
      <c r="D923" s="36"/>
    </row>
    <row r="924" spans="1:4" x14ac:dyDescent="0.35">
      <c r="A924" s="36"/>
      <c r="B924" s="36"/>
      <c r="C924" s="36"/>
      <c r="D924" s="36"/>
    </row>
    <row r="925" spans="1:4" x14ac:dyDescent="0.35">
      <c r="A925" s="36"/>
      <c r="B925" s="36"/>
      <c r="C925" s="36"/>
      <c r="D925" s="36"/>
    </row>
    <row r="926" spans="1:4" x14ac:dyDescent="0.35">
      <c r="A926" s="36"/>
      <c r="B926" s="36"/>
      <c r="C926" s="36"/>
      <c r="D926" s="36"/>
    </row>
    <row r="927" spans="1:4" x14ac:dyDescent="0.35">
      <c r="A927" s="36"/>
      <c r="B927" s="36"/>
      <c r="C927" s="36"/>
      <c r="D927" s="36"/>
    </row>
    <row r="928" spans="1:4" x14ac:dyDescent="0.35">
      <c r="A928" s="36"/>
      <c r="B928" s="36"/>
      <c r="C928" s="36"/>
      <c r="D928" s="36"/>
    </row>
    <row r="929" spans="1:4" x14ac:dyDescent="0.35">
      <c r="A929" s="36"/>
      <c r="B929" s="36"/>
      <c r="C929" s="36"/>
      <c r="D929" s="36"/>
    </row>
    <row r="930" spans="1:4" x14ac:dyDescent="0.35">
      <c r="A930" s="36"/>
      <c r="B930" s="36"/>
      <c r="C930" s="36"/>
      <c r="D930" s="36"/>
    </row>
    <row r="931" spans="1:4" x14ac:dyDescent="0.35">
      <c r="A931" s="36"/>
      <c r="B931" s="36"/>
      <c r="C931" s="36"/>
      <c r="D931" s="36"/>
    </row>
    <row r="932" spans="1:4" x14ac:dyDescent="0.35">
      <c r="A932" s="36"/>
      <c r="B932" s="36"/>
      <c r="C932" s="36"/>
      <c r="D932" s="36"/>
    </row>
    <row r="933" spans="1:4" x14ac:dyDescent="0.35">
      <c r="A933" s="36"/>
      <c r="B933" s="36"/>
      <c r="C933" s="36"/>
      <c r="D933" s="36"/>
    </row>
    <row r="934" spans="1:4" x14ac:dyDescent="0.35">
      <c r="A934" s="36"/>
      <c r="B934" s="36"/>
      <c r="C934" s="36"/>
      <c r="D934" s="36"/>
    </row>
    <row r="935" spans="1:4" x14ac:dyDescent="0.35">
      <c r="A935" s="36"/>
      <c r="B935" s="36"/>
      <c r="C935" s="36"/>
      <c r="D935" s="36"/>
    </row>
    <row r="936" spans="1:4" x14ac:dyDescent="0.35">
      <c r="A936" s="36"/>
      <c r="B936" s="36"/>
      <c r="C936" s="36"/>
      <c r="D936" s="36"/>
    </row>
    <row r="937" spans="1:4" x14ac:dyDescent="0.35">
      <c r="A937" s="36"/>
      <c r="B937" s="36"/>
      <c r="C937" s="36"/>
      <c r="D937" s="36"/>
    </row>
    <row r="938" spans="1:4" x14ac:dyDescent="0.35">
      <c r="A938" s="36"/>
      <c r="B938" s="36"/>
      <c r="C938" s="36"/>
      <c r="D938" s="36"/>
    </row>
    <row r="939" spans="1:4" x14ac:dyDescent="0.35">
      <c r="A939" s="36"/>
      <c r="B939" s="36"/>
      <c r="C939" s="36"/>
      <c r="D939" s="36"/>
    </row>
    <row r="940" spans="1:4" x14ac:dyDescent="0.35">
      <c r="A940" s="36"/>
      <c r="B940" s="36"/>
      <c r="C940" s="36"/>
      <c r="D940" s="36"/>
    </row>
    <row r="941" spans="1:4" x14ac:dyDescent="0.35">
      <c r="A941" s="36"/>
      <c r="B941" s="36"/>
      <c r="C941" s="36"/>
      <c r="D941" s="36"/>
    </row>
    <row r="942" spans="1:4" x14ac:dyDescent="0.35">
      <c r="A942" s="36"/>
      <c r="B942" s="36"/>
      <c r="C942" s="36"/>
      <c r="D942" s="36"/>
    </row>
    <row r="943" spans="1:4" x14ac:dyDescent="0.35">
      <c r="A943" s="36"/>
      <c r="B943" s="36"/>
      <c r="C943" s="36"/>
      <c r="D943" s="36"/>
    </row>
    <row r="944" spans="1:4" x14ac:dyDescent="0.35">
      <c r="A944" s="36"/>
      <c r="B944" s="36"/>
      <c r="C944" s="36"/>
      <c r="D944" s="36"/>
    </row>
    <row r="945" spans="1:4" x14ac:dyDescent="0.35">
      <c r="A945" s="36"/>
      <c r="B945" s="36"/>
      <c r="C945" s="36"/>
      <c r="D945" s="36"/>
    </row>
    <row r="946" spans="1:4" x14ac:dyDescent="0.35">
      <c r="A946" s="36"/>
      <c r="B946" s="36"/>
      <c r="C946" s="36"/>
      <c r="D946" s="36"/>
    </row>
    <row r="947" spans="1:4" x14ac:dyDescent="0.35">
      <c r="A947" s="36"/>
      <c r="B947" s="36"/>
      <c r="C947" s="36"/>
      <c r="D947" s="36"/>
    </row>
    <row r="948" spans="1:4" x14ac:dyDescent="0.35">
      <c r="A948" s="36"/>
      <c r="B948" s="36"/>
      <c r="C948" s="36"/>
      <c r="D948" s="36"/>
    </row>
    <row r="949" spans="1:4" x14ac:dyDescent="0.35">
      <c r="A949" s="36"/>
      <c r="B949" s="36"/>
      <c r="C949" s="36"/>
      <c r="D949" s="36"/>
    </row>
    <row r="950" spans="1:4" x14ac:dyDescent="0.35">
      <c r="A950" s="36"/>
      <c r="B950" s="36"/>
      <c r="C950" s="36"/>
      <c r="D950" s="36"/>
    </row>
    <row r="951" spans="1:4" x14ac:dyDescent="0.35">
      <c r="A951" s="36"/>
      <c r="B951" s="36"/>
      <c r="C951" s="36"/>
      <c r="D951" s="36"/>
    </row>
    <row r="952" spans="1:4" x14ac:dyDescent="0.35">
      <c r="A952" s="36"/>
      <c r="B952" s="36"/>
      <c r="C952" s="36"/>
      <c r="D952" s="36"/>
    </row>
    <row r="953" spans="1:4" x14ac:dyDescent="0.35">
      <c r="A953" s="36"/>
      <c r="B953" s="36"/>
      <c r="C953" s="36"/>
      <c r="D953" s="36"/>
    </row>
    <row r="954" spans="1:4" x14ac:dyDescent="0.35">
      <c r="A954" s="36"/>
      <c r="B954" s="36"/>
      <c r="C954" s="36"/>
      <c r="D954" s="36"/>
    </row>
    <row r="955" spans="1:4" x14ac:dyDescent="0.35">
      <c r="A955" s="36"/>
      <c r="B955" s="36"/>
      <c r="C955" s="36"/>
      <c r="D955" s="36"/>
    </row>
    <row r="956" spans="1:4" x14ac:dyDescent="0.35">
      <c r="A956" s="36"/>
      <c r="B956" s="36"/>
      <c r="C956" s="36"/>
      <c r="D956" s="36"/>
    </row>
    <row r="957" spans="1:4" x14ac:dyDescent="0.35">
      <c r="A957" s="36"/>
      <c r="B957" s="36"/>
      <c r="C957" s="36"/>
      <c r="D957" s="36"/>
    </row>
    <row r="958" spans="1:4" x14ac:dyDescent="0.35">
      <c r="A958" s="36"/>
      <c r="B958" s="36"/>
      <c r="C958" s="36"/>
      <c r="D958" s="36"/>
    </row>
    <row r="959" spans="1:4" x14ac:dyDescent="0.35">
      <c r="A959" s="36"/>
      <c r="B959" s="36"/>
      <c r="C959" s="36"/>
      <c r="D959" s="36"/>
    </row>
    <row r="960" spans="1:4" x14ac:dyDescent="0.35">
      <c r="A960" s="36"/>
      <c r="B960" s="36"/>
      <c r="C960" s="36"/>
      <c r="D960" s="36"/>
    </row>
    <row r="961" spans="1:4" x14ac:dyDescent="0.35">
      <c r="A961" s="36"/>
      <c r="B961" s="36"/>
      <c r="C961" s="36"/>
      <c r="D961" s="36"/>
    </row>
    <row r="962" spans="1:4" x14ac:dyDescent="0.35">
      <c r="A962" s="36"/>
      <c r="B962" s="36"/>
      <c r="C962" s="36"/>
      <c r="D962" s="36"/>
    </row>
    <row r="963" spans="1:4" x14ac:dyDescent="0.35">
      <c r="A963" s="36"/>
      <c r="B963" s="36"/>
      <c r="C963" s="36"/>
      <c r="D963" s="36"/>
    </row>
    <row r="964" spans="1:4" x14ac:dyDescent="0.35">
      <c r="A964" s="36"/>
      <c r="B964" s="36"/>
      <c r="C964" s="36"/>
      <c r="D964" s="36"/>
    </row>
    <row r="965" spans="1:4" x14ac:dyDescent="0.35">
      <c r="A965" s="36"/>
      <c r="B965" s="36"/>
      <c r="C965" s="36"/>
      <c r="D965" s="36"/>
    </row>
    <row r="966" spans="1:4" x14ac:dyDescent="0.35">
      <c r="A966" s="36"/>
      <c r="B966" s="36"/>
      <c r="C966" s="36"/>
      <c r="D966" s="36"/>
    </row>
    <row r="967" spans="1:4" x14ac:dyDescent="0.35">
      <c r="A967" s="36"/>
      <c r="B967" s="36"/>
      <c r="C967" s="36"/>
      <c r="D967" s="36"/>
    </row>
    <row r="968" spans="1:4" x14ac:dyDescent="0.35">
      <c r="A968" s="36"/>
      <c r="B968" s="36"/>
      <c r="C968" s="36"/>
      <c r="D968" s="36"/>
    </row>
    <row r="969" spans="1:4" x14ac:dyDescent="0.35">
      <c r="A969" s="36"/>
      <c r="B969" s="36"/>
      <c r="C969" s="36"/>
      <c r="D969" s="36"/>
    </row>
    <row r="970" spans="1:4" x14ac:dyDescent="0.35">
      <c r="A970" s="36"/>
      <c r="B970" s="36"/>
      <c r="C970" s="36"/>
      <c r="D970" s="36"/>
    </row>
    <row r="971" spans="1:4" x14ac:dyDescent="0.35">
      <c r="A971" s="36"/>
      <c r="B971" s="36"/>
      <c r="C971" s="36"/>
      <c r="D971" s="36"/>
    </row>
    <row r="972" spans="1:4" x14ac:dyDescent="0.35">
      <c r="A972" s="36"/>
      <c r="B972" s="36"/>
      <c r="C972" s="36"/>
      <c r="D972" s="36"/>
    </row>
    <row r="973" spans="1:4" x14ac:dyDescent="0.35">
      <c r="A973" s="36"/>
      <c r="B973" s="36"/>
      <c r="C973" s="36"/>
      <c r="D973" s="36"/>
    </row>
    <row r="974" spans="1:4" x14ac:dyDescent="0.35">
      <c r="A974" s="36"/>
      <c r="B974" s="36"/>
      <c r="C974" s="36"/>
      <c r="D974" s="36"/>
    </row>
    <row r="975" spans="1:4" x14ac:dyDescent="0.35">
      <c r="A975" s="36"/>
      <c r="B975" s="36"/>
      <c r="C975" s="36"/>
      <c r="D975" s="36"/>
    </row>
    <row r="976" spans="1:4" x14ac:dyDescent="0.35">
      <c r="A976" s="36"/>
      <c r="B976" s="36"/>
      <c r="C976" s="36"/>
      <c r="D976" s="36"/>
    </row>
    <row r="977" spans="1:4" x14ac:dyDescent="0.35">
      <c r="A977" s="36"/>
      <c r="B977" s="36"/>
      <c r="C977" s="36"/>
      <c r="D977" s="36"/>
    </row>
    <row r="978" spans="1:4" x14ac:dyDescent="0.35">
      <c r="A978" s="36"/>
      <c r="B978" s="36"/>
      <c r="C978" s="36"/>
      <c r="D978" s="36"/>
    </row>
    <row r="979" spans="1:4" x14ac:dyDescent="0.35">
      <c r="A979" s="36"/>
      <c r="B979" s="36"/>
      <c r="C979" s="36"/>
      <c r="D979" s="36"/>
    </row>
    <row r="980" spans="1:4" x14ac:dyDescent="0.35">
      <c r="A980" s="36"/>
      <c r="B980" s="36"/>
      <c r="C980" s="36"/>
      <c r="D980" s="36"/>
    </row>
    <row r="981" spans="1:4" x14ac:dyDescent="0.35">
      <c r="A981" s="36"/>
      <c r="B981" s="36"/>
      <c r="C981" s="36"/>
      <c r="D981" s="36"/>
    </row>
    <row r="982" spans="1:4" x14ac:dyDescent="0.35">
      <c r="A982" s="36"/>
      <c r="B982" s="36"/>
      <c r="C982" s="36"/>
      <c r="D982" s="36"/>
    </row>
    <row r="983" spans="1:4" x14ac:dyDescent="0.35">
      <c r="A983" s="36"/>
      <c r="B983" s="36"/>
      <c r="C983" s="36"/>
      <c r="D983" s="36"/>
    </row>
    <row r="984" spans="1:4" x14ac:dyDescent="0.35">
      <c r="A984" s="36"/>
      <c r="B984" s="36"/>
      <c r="C984" s="36"/>
      <c r="D984" s="36"/>
    </row>
    <row r="985" spans="1:4" x14ac:dyDescent="0.35">
      <c r="A985" s="36"/>
      <c r="B985" s="36"/>
      <c r="C985" s="36"/>
      <c r="D985" s="36"/>
    </row>
    <row r="986" spans="1:4" x14ac:dyDescent="0.35">
      <c r="A986" s="36"/>
      <c r="B986" s="36"/>
      <c r="C986" s="36"/>
      <c r="D986" s="36"/>
    </row>
    <row r="987" spans="1:4" x14ac:dyDescent="0.35">
      <c r="A987" s="36"/>
      <c r="B987" s="36"/>
      <c r="C987" s="36"/>
      <c r="D987" s="36"/>
    </row>
    <row r="988" spans="1:4" x14ac:dyDescent="0.35">
      <c r="A988" s="36"/>
      <c r="B988" s="36"/>
      <c r="C988" s="36"/>
      <c r="D988" s="36"/>
    </row>
    <row r="989" spans="1:4" x14ac:dyDescent="0.35">
      <c r="A989" s="36"/>
      <c r="B989" s="36"/>
      <c r="C989" s="36"/>
      <c r="D989" s="36"/>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CC74-7F87-4829-8780-BA48D0980E96}">
  <sheetPr codeName="Sheet5"/>
  <dimension ref="A1:D438"/>
  <sheetViews>
    <sheetView zoomScaleNormal="100" workbookViewId="0"/>
  </sheetViews>
  <sheetFormatPr defaultColWidth="61.54296875" defaultRowHeight="15.5" x14ac:dyDescent="0.35"/>
  <cols>
    <col min="1" max="1" width="21.453125" style="18" bestFit="1" customWidth="1"/>
    <col min="2" max="2" width="52" style="18" bestFit="1" customWidth="1"/>
    <col min="3" max="3" width="16.1796875" style="18" bestFit="1" customWidth="1"/>
    <col min="4" max="4" width="34.26953125" style="18" bestFit="1" customWidth="1"/>
    <col min="5" max="16384" width="61.54296875" style="18"/>
  </cols>
  <sheetData>
    <row r="1" spans="1:4" x14ac:dyDescent="0.35">
      <c r="A1" s="17" t="s">
        <v>0</v>
      </c>
      <c r="B1" s="17" t="s">
        <v>1</v>
      </c>
      <c r="C1" s="17" t="s">
        <v>2</v>
      </c>
      <c r="D1" s="17" t="s">
        <v>5</v>
      </c>
    </row>
    <row r="2" spans="1:4" x14ac:dyDescent="0.35">
      <c r="A2" s="18" t="s">
        <v>6</v>
      </c>
      <c r="B2" s="18" t="s">
        <v>7</v>
      </c>
      <c r="C2" s="18" t="s">
        <v>8</v>
      </c>
      <c r="D2" s="18">
        <v>5</v>
      </c>
    </row>
    <row r="3" spans="1:4" x14ac:dyDescent="0.35">
      <c r="A3" s="18" t="s">
        <v>6</v>
      </c>
      <c r="B3" s="18" t="s">
        <v>7</v>
      </c>
      <c r="C3" s="18" t="s">
        <v>9</v>
      </c>
      <c r="D3" s="18">
        <v>0</v>
      </c>
    </row>
    <row r="4" spans="1:4" x14ac:dyDescent="0.35">
      <c r="A4" s="18" t="s">
        <v>6</v>
      </c>
      <c r="B4" s="18" t="s">
        <v>10</v>
      </c>
      <c r="C4" s="18" t="s">
        <v>8</v>
      </c>
      <c r="D4" s="18">
        <v>0</v>
      </c>
    </row>
    <row r="5" spans="1:4" x14ac:dyDescent="0.35">
      <c r="A5" s="18" t="s">
        <v>6</v>
      </c>
      <c r="B5" s="18" t="s">
        <v>10</v>
      </c>
      <c r="C5" s="18" t="s">
        <v>9</v>
      </c>
      <c r="D5" s="18">
        <v>0</v>
      </c>
    </row>
    <row r="6" spans="1:4" x14ac:dyDescent="0.35">
      <c r="A6" s="18" t="s">
        <v>6</v>
      </c>
      <c r="B6" s="18" t="s">
        <v>11</v>
      </c>
      <c r="C6" s="18" t="s">
        <v>8</v>
      </c>
      <c r="D6" s="18">
        <v>3</v>
      </c>
    </row>
    <row r="7" spans="1:4" x14ac:dyDescent="0.35">
      <c r="A7" s="18" t="s">
        <v>6</v>
      </c>
      <c r="B7" s="18" t="s">
        <v>11</v>
      </c>
      <c r="C7" s="18" t="s">
        <v>9</v>
      </c>
      <c r="D7" s="18">
        <v>4</v>
      </c>
    </row>
    <row r="8" spans="1:4" x14ac:dyDescent="0.35">
      <c r="A8" s="18" t="s">
        <v>6</v>
      </c>
      <c r="B8" s="18" t="s">
        <v>12</v>
      </c>
      <c r="C8" s="18" t="s">
        <v>8</v>
      </c>
      <c r="D8" s="18">
        <v>2</v>
      </c>
    </row>
    <row r="9" spans="1:4" x14ac:dyDescent="0.35">
      <c r="A9" s="18" t="s">
        <v>6</v>
      </c>
      <c r="B9" s="18" t="s">
        <v>12</v>
      </c>
      <c r="C9" s="18" t="s">
        <v>8</v>
      </c>
      <c r="D9" s="18">
        <v>0</v>
      </c>
    </row>
    <row r="10" spans="1:4" x14ac:dyDescent="0.35">
      <c r="A10" s="18" t="s">
        <v>6</v>
      </c>
      <c r="B10" s="18" t="s">
        <v>12</v>
      </c>
      <c r="C10" s="18" t="s">
        <v>9</v>
      </c>
      <c r="D10" s="18">
        <v>0</v>
      </c>
    </row>
    <row r="11" spans="1:4" x14ac:dyDescent="0.35">
      <c r="A11" s="18" t="s">
        <v>6</v>
      </c>
      <c r="B11" s="18" t="s">
        <v>12</v>
      </c>
      <c r="C11" s="18" t="s">
        <v>9</v>
      </c>
      <c r="D11" s="18">
        <v>3</v>
      </c>
    </row>
    <row r="12" spans="1:4" x14ac:dyDescent="0.35">
      <c r="A12" s="18" t="s">
        <v>6</v>
      </c>
      <c r="B12" s="18" t="s">
        <v>13</v>
      </c>
      <c r="C12" s="18" t="s">
        <v>8</v>
      </c>
      <c r="D12" s="18">
        <v>1</v>
      </c>
    </row>
    <row r="13" spans="1:4" x14ac:dyDescent="0.35">
      <c r="A13" s="18" t="s">
        <v>6</v>
      </c>
      <c r="B13" s="18" t="s">
        <v>13</v>
      </c>
      <c r="C13" s="18" t="s">
        <v>9</v>
      </c>
      <c r="D13" s="18">
        <v>0</v>
      </c>
    </row>
    <row r="14" spans="1:4" x14ac:dyDescent="0.35">
      <c r="A14" s="18" t="s">
        <v>6</v>
      </c>
      <c r="B14" s="18" t="s">
        <v>87</v>
      </c>
      <c r="C14" s="18" t="s">
        <v>8</v>
      </c>
      <c r="D14" s="18">
        <v>2</v>
      </c>
    </row>
    <row r="15" spans="1:4" x14ac:dyDescent="0.35">
      <c r="A15" s="18" t="s">
        <v>6</v>
      </c>
      <c r="B15" s="18" t="s">
        <v>87</v>
      </c>
      <c r="C15" s="18" t="s">
        <v>9</v>
      </c>
      <c r="D15" s="18">
        <v>1</v>
      </c>
    </row>
    <row r="16" spans="1:4" x14ac:dyDescent="0.35">
      <c r="A16" s="18" t="s">
        <v>6</v>
      </c>
      <c r="B16" s="18" t="s">
        <v>15</v>
      </c>
      <c r="C16" s="18" t="s">
        <v>8</v>
      </c>
      <c r="D16" s="18">
        <v>0</v>
      </c>
    </row>
    <row r="17" spans="1:4" x14ac:dyDescent="0.35">
      <c r="A17" s="18" t="s">
        <v>6</v>
      </c>
      <c r="B17" s="18" t="s">
        <v>15</v>
      </c>
      <c r="C17" s="18" t="s">
        <v>9</v>
      </c>
      <c r="D17" s="18">
        <v>0</v>
      </c>
    </row>
    <row r="18" spans="1:4" x14ac:dyDescent="0.35">
      <c r="A18" s="18" t="s">
        <v>21</v>
      </c>
      <c r="B18" s="18" t="s">
        <v>7</v>
      </c>
      <c r="C18" s="18" t="s">
        <v>8</v>
      </c>
      <c r="D18" s="18">
        <v>2</v>
      </c>
    </row>
    <row r="19" spans="1:4" x14ac:dyDescent="0.35">
      <c r="A19" s="18" t="s">
        <v>21</v>
      </c>
      <c r="B19" s="18" t="s">
        <v>10</v>
      </c>
      <c r="C19" s="18" t="s">
        <v>8</v>
      </c>
      <c r="D19" s="18">
        <v>0</v>
      </c>
    </row>
    <row r="20" spans="1:4" x14ac:dyDescent="0.35">
      <c r="A20" s="18" t="s">
        <v>21</v>
      </c>
      <c r="B20" s="18" t="s">
        <v>10</v>
      </c>
      <c r="C20" s="18" t="s">
        <v>9</v>
      </c>
      <c r="D20" s="18">
        <v>1</v>
      </c>
    </row>
    <row r="21" spans="1:4" x14ac:dyDescent="0.35">
      <c r="A21" s="18" t="s">
        <v>21</v>
      </c>
      <c r="B21" s="18" t="s">
        <v>11</v>
      </c>
      <c r="C21" s="18" t="s">
        <v>8</v>
      </c>
      <c r="D21" s="18">
        <v>3</v>
      </c>
    </row>
    <row r="22" spans="1:4" x14ac:dyDescent="0.35">
      <c r="A22" s="18" t="s">
        <v>21</v>
      </c>
      <c r="B22" s="18" t="s">
        <v>11</v>
      </c>
      <c r="C22" s="18" t="s">
        <v>9</v>
      </c>
      <c r="D22" s="18">
        <v>10</v>
      </c>
    </row>
    <row r="23" spans="1:4" x14ac:dyDescent="0.35">
      <c r="A23" s="18" t="s">
        <v>21</v>
      </c>
      <c r="B23" s="18" t="s">
        <v>12</v>
      </c>
      <c r="C23" s="18" t="s">
        <v>8</v>
      </c>
      <c r="D23" s="18">
        <v>1</v>
      </c>
    </row>
    <row r="24" spans="1:4" x14ac:dyDescent="0.35">
      <c r="A24" s="18" t="s">
        <v>21</v>
      </c>
      <c r="B24" s="18" t="s">
        <v>12</v>
      </c>
      <c r="C24" s="18" t="s">
        <v>8</v>
      </c>
      <c r="D24" s="18">
        <v>3</v>
      </c>
    </row>
    <row r="25" spans="1:4" x14ac:dyDescent="0.35">
      <c r="A25" s="18" t="s">
        <v>21</v>
      </c>
      <c r="B25" s="18" t="s">
        <v>12</v>
      </c>
      <c r="C25" s="18" t="s">
        <v>9</v>
      </c>
      <c r="D25" s="18">
        <v>1</v>
      </c>
    </row>
    <row r="26" spans="1:4" x14ac:dyDescent="0.35">
      <c r="A26" s="18" t="s">
        <v>21</v>
      </c>
      <c r="B26" s="18" t="s">
        <v>12</v>
      </c>
      <c r="C26" s="18" t="s">
        <v>9</v>
      </c>
      <c r="D26" s="18">
        <v>5</v>
      </c>
    </row>
    <row r="27" spans="1:4" x14ac:dyDescent="0.35">
      <c r="A27" s="18" t="s">
        <v>21</v>
      </c>
      <c r="B27" s="18" t="s">
        <v>13</v>
      </c>
      <c r="C27" s="18" t="s">
        <v>8</v>
      </c>
      <c r="D27" s="18">
        <v>0</v>
      </c>
    </row>
    <row r="28" spans="1:4" x14ac:dyDescent="0.35">
      <c r="A28" s="18" t="s">
        <v>21</v>
      </c>
      <c r="B28" s="18" t="s">
        <v>13</v>
      </c>
      <c r="C28" s="18" t="s">
        <v>9</v>
      </c>
      <c r="D28" s="18">
        <v>0</v>
      </c>
    </row>
    <row r="29" spans="1:4" x14ac:dyDescent="0.35">
      <c r="A29" s="18" t="s">
        <v>21</v>
      </c>
      <c r="B29" s="18" t="s">
        <v>87</v>
      </c>
      <c r="C29" s="18" t="s">
        <v>8</v>
      </c>
      <c r="D29" s="18">
        <v>1</v>
      </c>
    </row>
    <row r="30" spans="1:4" x14ac:dyDescent="0.35">
      <c r="A30" s="18" t="s">
        <v>21</v>
      </c>
      <c r="B30" s="18" t="s">
        <v>87</v>
      </c>
      <c r="C30" s="18" t="s">
        <v>9</v>
      </c>
      <c r="D30" s="18">
        <v>1</v>
      </c>
    </row>
    <row r="31" spans="1:4" x14ac:dyDescent="0.35">
      <c r="A31" s="18" t="s">
        <v>21</v>
      </c>
      <c r="B31" s="18" t="s">
        <v>15</v>
      </c>
      <c r="C31" s="18" t="s">
        <v>8</v>
      </c>
      <c r="D31" s="18">
        <v>0</v>
      </c>
    </row>
    <row r="32" spans="1:4" x14ac:dyDescent="0.35">
      <c r="A32" s="18" t="s">
        <v>21</v>
      </c>
      <c r="B32" s="18" t="s">
        <v>15</v>
      </c>
      <c r="C32" s="18" t="s">
        <v>9</v>
      </c>
      <c r="D32" s="18">
        <v>1</v>
      </c>
    </row>
    <row r="33" spans="1:4" x14ac:dyDescent="0.35">
      <c r="A33" s="18" t="s">
        <v>22</v>
      </c>
      <c r="B33" s="18" t="s">
        <v>7</v>
      </c>
      <c r="C33" s="18" t="s">
        <v>8</v>
      </c>
      <c r="D33" s="18">
        <v>1</v>
      </c>
    </row>
    <row r="34" spans="1:4" x14ac:dyDescent="0.35">
      <c r="A34" s="18" t="s">
        <v>22</v>
      </c>
      <c r="B34" s="18" t="s">
        <v>7</v>
      </c>
      <c r="C34" s="18" t="s">
        <v>9</v>
      </c>
      <c r="D34" s="18">
        <v>0</v>
      </c>
    </row>
    <row r="35" spans="1:4" x14ac:dyDescent="0.35">
      <c r="A35" s="18" t="s">
        <v>22</v>
      </c>
      <c r="B35" s="18" t="s">
        <v>10</v>
      </c>
      <c r="C35" s="18" t="s">
        <v>8</v>
      </c>
      <c r="D35" s="18">
        <v>2</v>
      </c>
    </row>
    <row r="36" spans="1:4" x14ac:dyDescent="0.35">
      <c r="A36" s="18" t="s">
        <v>22</v>
      </c>
      <c r="B36" s="18" t="s">
        <v>10</v>
      </c>
      <c r="C36" s="18" t="s">
        <v>9</v>
      </c>
      <c r="D36" s="18">
        <v>0</v>
      </c>
    </row>
    <row r="37" spans="1:4" x14ac:dyDescent="0.35">
      <c r="A37" s="18" t="s">
        <v>22</v>
      </c>
      <c r="B37" s="18" t="s">
        <v>11</v>
      </c>
      <c r="C37" s="18" t="s">
        <v>8</v>
      </c>
      <c r="D37" s="18">
        <v>1</v>
      </c>
    </row>
    <row r="38" spans="1:4" x14ac:dyDescent="0.35">
      <c r="A38" s="18" t="s">
        <v>22</v>
      </c>
      <c r="B38" s="18" t="s">
        <v>11</v>
      </c>
      <c r="C38" s="18" t="s">
        <v>9</v>
      </c>
      <c r="D38" s="18">
        <v>6</v>
      </c>
    </row>
    <row r="39" spans="1:4" x14ac:dyDescent="0.35">
      <c r="A39" s="18" t="s">
        <v>22</v>
      </c>
      <c r="B39" s="18" t="s">
        <v>12</v>
      </c>
      <c r="C39" s="18" t="s">
        <v>8</v>
      </c>
      <c r="D39" s="18">
        <v>0</v>
      </c>
    </row>
    <row r="40" spans="1:4" x14ac:dyDescent="0.35">
      <c r="A40" s="18" t="s">
        <v>22</v>
      </c>
      <c r="B40" s="18" t="s">
        <v>12</v>
      </c>
      <c r="C40" s="18" t="s">
        <v>8</v>
      </c>
      <c r="D40" s="18">
        <v>5</v>
      </c>
    </row>
    <row r="41" spans="1:4" x14ac:dyDescent="0.35">
      <c r="A41" s="18" t="s">
        <v>22</v>
      </c>
      <c r="B41" s="18" t="s">
        <v>12</v>
      </c>
      <c r="C41" s="18" t="s">
        <v>9</v>
      </c>
      <c r="D41" s="18">
        <v>6</v>
      </c>
    </row>
    <row r="42" spans="1:4" x14ac:dyDescent="0.35">
      <c r="A42" s="18" t="s">
        <v>22</v>
      </c>
      <c r="B42" s="18" t="s">
        <v>12</v>
      </c>
      <c r="C42" s="18" t="s">
        <v>9</v>
      </c>
      <c r="D42" s="18">
        <v>1</v>
      </c>
    </row>
    <row r="43" spans="1:4" x14ac:dyDescent="0.35">
      <c r="A43" s="18" t="s">
        <v>22</v>
      </c>
      <c r="B43" s="18" t="s">
        <v>13</v>
      </c>
      <c r="C43" s="18" t="s">
        <v>8</v>
      </c>
      <c r="D43" s="18">
        <v>0</v>
      </c>
    </row>
    <row r="44" spans="1:4" x14ac:dyDescent="0.35">
      <c r="A44" s="18" t="s">
        <v>22</v>
      </c>
      <c r="B44" s="18" t="s">
        <v>13</v>
      </c>
      <c r="C44" s="18" t="s">
        <v>9</v>
      </c>
      <c r="D44" s="18">
        <v>0</v>
      </c>
    </row>
    <row r="45" spans="1:4" x14ac:dyDescent="0.35">
      <c r="A45" s="18" t="s">
        <v>22</v>
      </c>
      <c r="B45" s="18" t="s">
        <v>87</v>
      </c>
      <c r="C45" s="18" t="s">
        <v>8</v>
      </c>
      <c r="D45" s="18">
        <v>2</v>
      </c>
    </row>
    <row r="46" spans="1:4" x14ac:dyDescent="0.35">
      <c r="A46" s="18" t="s">
        <v>22</v>
      </c>
      <c r="B46" s="18" t="s">
        <v>87</v>
      </c>
      <c r="C46" s="18" t="s">
        <v>9</v>
      </c>
      <c r="D46" s="18">
        <v>1</v>
      </c>
    </row>
    <row r="47" spans="1:4" x14ac:dyDescent="0.35">
      <c r="A47" s="18" t="s">
        <v>22</v>
      </c>
      <c r="B47" s="18" t="s">
        <v>15</v>
      </c>
      <c r="C47" s="18" t="s">
        <v>8</v>
      </c>
      <c r="D47" s="18">
        <v>0</v>
      </c>
    </row>
    <row r="48" spans="1:4" x14ac:dyDescent="0.35">
      <c r="A48" s="18" t="s">
        <v>22</v>
      </c>
      <c r="B48" s="18" t="s">
        <v>15</v>
      </c>
      <c r="C48" s="18" t="s">
        <v>9</v>
      </c>
      <c r="D48" s="18">
        <v>0</v>
      </c>
    </row>
    <row r="49" spans="1:4" x14ac:dyDescent="0.35">
      <c r="A49" s="18" t="s">
        <v>23</v>
      </c>
      <c r="B49" s="18" t="s">
        <v>7</v>
      </c>
      <c r="C49" s="18" t="s">
        <v>8</v>
      </c>
      <c r="D49" s="18">
        <v>2</v>
      </c>
    </row>
    <row r="50" spans="1:4" x14ac:dyDescent="0.35">
      <c r="A50" s="18" t="s">
        <v>23</v>
      </c>
      <c r="B50" s="18" t="s">
        <v>10</v>
      </c>
      <c r="C50" s="18" t="s">
        <v>8</v>
      </c>
      <c r="D50" s="18">
        <v>1</v>
      </c>
    </row>
    <row r="51" spans="1:4" x14ac:dyDescent="0.35">
      <c r="A51" s="18" t="s">
        <v>23</v>
      </c>
      <c r="B51" s="18" t="s">
        <v>10</v>
      </c>
      <c r="C51" s="18" t="s">
        <v>9</v>
      </c>
      <c r="D51" s="18">
        <v>0</v>
      </c>
    </row>
    <row r="52" spans="1:4" x14ac:dyDescent="0.35">
      <c r="A52" s="18" t="s">
        <v>23</v>
      </c>
      <c r="B52" s="18" t="s">
        <v>11</v>
      </c>
      <c r="C52" s="18" t="s">
        <v>8</v>
      </c>
      <c r="D52" s="18">
        <v>0</v>
      </c>
    </row>
    <row r="53" spans="1:4" x14ac:dyDescent="0.35">
      <c r="A53" s="18" t="s">
        <v>23</v>
      </c>
      <c r="B53" s="18" t="s">
        <v>11</v>
      </c>
      <c r="C53" s="18" t="s">
        <v>9</v>
      </c>
      <c r="D53" s="18">
        <v>3</v>
      </c>
    </row>
    <row r="54" spans="1:4" x14ac:dyDescent="0.35">
      <c r="A54" s="18" t="s">
        <v>23</v>
      </c>
      <c r="B54" s="18" t="s">
        <v>12</v>
      </c>
      <c r="C54" s="18" t="s">
        <v>8</v>
      </c>
      <c r="D54" s="18">
        <v>2</v>
      </c>
    </row>
    <row r="55" spans="1:4" x14ac:dyDescent="0.35">
      <c r="A55" s="18" t="s">
        <v>23</v>
      </c>
      <c r="B55" s="18" t="s">
        <v>12</v>
      </c>
      <c r="C55" s="18" t="s">
        <v>8</v>
      </c>
      <c r="D55" s="18">
        <v>0</v>
      </c>
    </row>
    <row r="56" spans="1:4" x14ac:dyDescent="0.35">
      <c r="A56" s="18" t="s">
        <v>23</v>
      </c>
      <c r="B56" s="18" t="s">
        <v>12</v>
      </c>
      <c r="C56" s="18" t="s">
        <v>9</v>
      </c>
      <c r="D56" s="18">
        <v>3</v>
      </c>
    </row>
    <row r="57" spans="1:4" x14ac:dyDescent="0.35">
      <c r="A57" s="18" t="s">
        <v>23</v>
      </c>
      <c r="B57" s="18" t="s">
        <v>12</v>
      </c>
      <c r="C57" s="18" t="s">
        <v>9</v>
      </c>
      <c r="D57" s="18">
        <v>0</v>
      </c>
    </row>
    <row r="58" spans="1:4" x14ac:dyDescent="0.35">
      <c r="A58" s="18" t="s">
        <v>23</v>
      </c>
      <c r="B58" s="18" t="s">
        <v>13</v>
      </c>
      <c r="C58" s="18" t="s">
        <v>8</v>
      </c>
      <c r="D58" s="18">
        <v>0</v>
      </c>
    </row>
    <row r="59" spans="1:4" x14ac:dyDescent="0.35">
      <c r="A59" s="18" t="s">
        <v>23</v>
      </c>
      <c r="B59" s="18" t="s">
        <v>13</v>
      </c>
      <c r="C59" s="18" t="s">
        <v>9</v>
      </c>
      <c r="D59" s="18">
        <v>0</v>
      </c>
    </row>
    <row r="60" spans="1:4" x14ac:dyDescent="0.35">
      <c r="A60" s="18" t="s">
        <v>23</v>
      </c>
      <c r="B60" s="18" t="s">
        <v>87</v>
      </c>
      <c r="C60" s="18" t="s">
        <v>8</v>
      </c>
      <c r="D60" s="18">
        <v>1</v>
      </c>
    </row>
    <row r="61" spans="1:4" x14ac:dyDescent="0.35">
      <c r="A61" s="18" t="s">
        <v>23</v>
      </c>
      <c r="B61" s="18" t="s">
        <v>87</v>
      </c>
      <c r="C61" s="18" t="s">
        <v>9</v>
      </c>
      <c r="D61" s="18">
        <v>2</v>
      </c>
    </row>
    <row r="62" spans="1:4" x14ac:dyDescent="0.35">
      <c r="A62" s="18" t="s">
        <v>23</v>
      </c>
      <c r="B62" s="18" t="s">
        <v>15</v>
      </c>
      <c r="C62" s="18" t="s">
        <v>8</v>
      </c>
      <c r="D62" s="18">
        <v>0</v>
      </c>
    </row>
    <row r="63" spans="1:4" x14ac:dyDescent="0.35">
      <c r="A63" s="18" t="s">
        <v>23</v>
      </c>
      <c r="B63" s="18" t="s">
        <v>15</v>
      </c>
      <c r="C63" s="18" t="s">
        <v>9</v>
      </c>
      <c r="D63" s="18">
        <v>0</v>
      </c>
    </row>
    <row r="64" spans="1:4" x14ac:dyDescent="0.35">
      <c r="A64" s="18" t="s">
        <v>24</v>
      </c>
      <c r="B64" s="18" t="s">
        <v>7</v>
      </c>
      <c r="C64" s="18" t="s">
        <v>8</v>
      </c>
      <c r="D64" s="18">
        <v>0</v>
      </c>
    </row>
    <row r="65" spans="1:4" x14ac:dyDescent="0.35">
      <c r="A65" s="18" t="s">
        <v>24</v>
      </c>
      <c r="B65" s="18" t="s">
        <v>10</v>
      </c>
      <c r="C65" s="18" t="s">
        <v>8</v>
      </c>
      <c r="D65" s="18">
        <v>0</v>
      </c>
    </row>
    <row r="66" spans="1:4" x14ac:dyDescent="0.35">
      <c r="A66" s="18" t="s">
        <v>24</v>
      </c>
      <c r="B66" s="18" t="s">
        <v>10</v>
      </c>
      <c r="C66" s="18" t="s">
        <v>9</v>
      </c>
      <c r="D66" s="18">
        <v>0</v>
      </c>
    </row>
    <row r="67" spans="1:4" x14ac:dyDescent="0.35">
      <c r="A67" s="18" t="s">
        <v>24</v>
      </c>
      <c r="B67" s="18" t="s">
        <v>11</v>
      </c>
      <c r="C67" s="18" t="s">
        <v>8</v>
      </c>
      <c r="D67" s="18">
        <v>2</v>
      </c>
    </row>
    <row r="68" spans="1:4" x14ac:dyDescent="0.35">
      <c r="A68" s="18" t="s">
        <v>24</v>
      </c>
      <c r="B68" s="18" t="s">
        <v>11</v>
      </c>
      <c r="C68" s="18" t="s">
        <v>9</v>
      </c>
      <c r="D68" s="18">
        <v>2</v>
      </c>
    </row>
    <row r="69" spans="1:4" x14ac:dyDescent="0.35">
      <c r="A69" s="18" t="s">
        <v>24</v>
      </c>
      <c r="B69" s="18" t="s">
        <v>12</v>
      </c>
      <c r="C69" s="18" t="s">
        <v>8</v>
      </c>
      <c r="D69" s="18">
        <v>2</v>
      </c>
    </row>
    <row r="70" spans="1:4" x14ac:dyDescent="0.35">
      <c r="A70" s="18" t="s">
        <v>24</v>
      </c>
      <c r="B70" s="18" t="s">
        <v>12</v>
      </c>
      <c r="C70" s="18" t="s">
        <v>8</v>
      </c>
      <c r="D70" s="18">
        <v>0</v>
      </c>
    </row>
    <row r="71" spans="1:4" x14ac:dyDescent="0.35">
      <c r="A71" s="18" t="s">
        <v>24</v>
      </c>
      <c r="B71" s="18" t="s">
        <v>12</v>
      </c>
      <c r="C71" s="18" t="s">
        <v>9</v>
      </c>
      <c r="D71" s="18">
        <v>0</v>
      </c>
    </row>
    <row r="72" spans="1:4" x14ac:dyDescent="0.35">
      <c r="A72" s="18" t="s">
        <v>24</v>
      </c>
      <c r="B72" s="18" t="s">
        <v>12</v>
      </c>
      <c r="C72" s="18" t="s">
        <v>9</v>
      </c>
      <c r="D72" s="18">
        <v>7</v>
      </c>
    </row>
    <row r="73" spans="1:4" x14ac:dyDescent="0.35">
      <c r="A73" s="18" t="s">
        <v>24</v>
      </c>
      <c r="B73" s="18" t="s">
        <v>13</v>
      </c>
      <c r="C73" s="18" t="s">
        <v>8</v>
      </c>
      <c r="D73" s="18">
        <v>1</v>
      </c>
    </row>
    <row r="74" spans="1:4" x14ac:dyDescent="0.35">
      <c r="A74" s="18" t="s">
        <v>24</v>
      </c>
      <c r="B74" s="18" t="s">
        <v>13</v>
      </c>
      <c r="C74" s="18" t="s">
        <v>9</v>
      </c>
      <c r="D74" s="18">
        <v>0</v>
      </c>
    </row>
    <row r="75" spans="1:4" x14ac:dyDescent="0.35">
      <c r="A75" s="18" t="s">
        <v>24</v>
      </c>
      <c r="B75" s="18" t="s">
        <v>87</v>
      </c>
      <c r="C75" s="18" t="s">
        <v>8</v>
      </c>
      <c r="D75" s="18">
        <v>1</v>
      </c>
    </row>
    <row r="76" spans="1:4" x14ac:dyDescent="0.35">
      <c r="A76" s="18" t="s">
        <v>24</v>
      </c>
      <c r="B76" s="18" t="s">
        <v>87</v>
      </c>
      <c r="C76" s="18" t="s">
        <v>9</v>
      </c>
      <c r="D76" s="18">
        <v>0</v>
      </c>
    </row>
    <row r="77" spans="1:4" x14ac:dyDescent="0.35">
      <c r="A77" s="18" t="s">
        <v>24</v>
      </c>
      <c r="B77" s="18" t="s">
        <v>15</v>
      </c>
      <c r="C77" s="18" t="s">
        <v>8</v>
      </c>
      <c r="D77" s="18">
        <v>0</v>
      </c>
    </row>
    <row r="78" spans="1:4" x14ac:dyDescent="0.35">
      <c r="A78" s="18" t="s">
        <v>24</v>
      </c>
      <c r="B78" s="18" t="s">
        <v>15</v>
      </c>
      <c r="C78" s="18" t="s">
        <v>9</v>
      </c>
      <c r="D78" s="18">
        <v>0</v>
      </c>
    </row>
    <row r="79" spans="1:4" x14ac:dyDescent="0.35">
      <c r="A79" s="18" t="s">
        <v>25</v>
      </c>
      <c r="B79" s="18" t="s">
        <v>7</v>
      </c>
      <c r="C79" s="18" t="s">
        <v>8</v>
      </c>
      <c r="D79" s="18">
        <v>19</v>
      </c>
    </row>
    <row r="80" spans="1:4" x14ac:dyDescent="0.35">
      <c r="A80" s="18" t="s">
        <v>25</v>
      </c>
      <c r="B80" s="18" t="s">
        <v>10</v>
      </c>
      <c r="C80" s="18" t="s">
        <v>8</v>
      </c>
      <c r="D80" s="18">
        <v>1</v>
      </c>
    </row>
    <row r="81" spans="1:4" x14ac:dyDescent="0.35">
      <c r="A81" s="18" t="s">
        <v>25</v>
      </c>
      <c r="B81" s="18" t="s">
        <v>10</v>
      </c>
      <c r="C81" s="18" t="s">
        <v>9</v>
      </c>
      <c r="D81" s="18">
        <v>0</v>
      </c>
    </row>
    <row r="82" spans="1:4" x14ac:dyDescent="0.35">
      <c r="A82" s="18" t="s">
        <v>25</v>
      </c>
      <c r="B82" s="18" t="s">
        <v>11</v>
      </c>
      <c r="C82" s="18" t="s">
        <v>8</v>
      </c>
      <c r="D82" s="18">
        <v>1</v>
      </c>
    </row>
    <row r="83" spans="1:4" x14ac:dyDescent="0.35">
      <c r="A83" s="18" t="s">
        <v>25</v>
      </c>
      <c r="B83" s="18" t="s">
        <v>11</v>
      </c>
      <c r="C83" s="18" t="s">
        <v>9</v>
      </c>
      <c r="D83" s="18">
        <v>0</v>
      </c>
    </row>
    <row r="84" spans="1:4" x14ac:dyDescent="0.35">
      <c r="A84" s="18" t="s">
        <v>25</v>
      </c>
      <c r="B84" s="18" t="s">
        <v>12</v>
      </c>
      <c r="C84" s="18" t="s">
        <v>8</v>
      </c>
      <c r="D84" s="18">
        <v>2</v>
      </c>
    </row>
    <row r="85" spans="1:4" x14ac:dyDescent="0.35">
      <c r="A85" s="18" t="s">
        <v>25</v>
      </c>
      <c r="B85" s="18" t="s">
        <v>12</v>
      </c>
      <c r="C85" s="18" t="s">
        <v>8</v>
      </c>
      <c r="D85" s="18">
        <v>0</v>
      </c>
    </row>
    <row r="86" spans="1:4" x14ac:dyDescent="0.35">
      <c r="A86" s="18" t="s">
        <v>25</v>
      </c>
      <c r="B86" s="18" t="s">
        <v>12</v>
      </c>
      <c r="C86" s="18" t="s">
        <v>9</v>
      </c>
      <c r="D86" s="18">
        <v>0</v>
      </c>
    </row>
    <row r="87" spans="1:4" x14ac:dyDescent="0.35">
      <c r="A87" s="18" t="s">
        <v>25</v>
      </c>
      <c r="B87" s="18" t="s">
        <v>12</v>
      </c>
      <c r="C87" s="18" t="s">
        <v>9</v>
      </c>
      <c r="D87" s="18">
        <v>3</v>
      </c>
    </row>
    <row r="88" spans="1:4" x14ac:dyDescent="0.35">
      <c r="A88" s="18" t="s">
        <v>25</v>
      </c>
      <c r="B88" s="18" t="s">
        <v>13</v>
      </c>
      <c r="C88" s="18" t="s">
        <v>8</v>
      </c>
      <c r="D88" s="18">
        <v>0</v>
      </c>
    </row>
    <row r="89" spans="1:4" x14ac:dyDescent="0.35">
      <c r="A89" s="18" t="s">
        <v>25</v>
      </c>
      <c r="B89" s="18" t="s">
        <v>13</v>
      </c>
      <c r="C89" s="18" t="s">
        <v>9</v>
      </c>
      <c r="D89" s="18">
        <v>0</v>
      </c>
    </row>
    <row r="90" spans="1:4" x14ac:dyDescent="0.35">
      <c r="A90" s="18" t="s">
        <v>25</v>
      </c>
      <c r="B90" s="18" t="s">
        <v>87</v>
      </c>
      <c r="C90" s="18" t="s">
        <v>8</v>
      </c>
      <c r="D90" s="18">
        <v>1</v>
      </c>
    </row>
    <row r="91" spans="1:4" x14ac:dyDescent="0.35">
      <c r="A91" s="18" t="s">
        <v>25</v>
      </c>
      <c r="B91" s="18" t="s">
        <v>87</v>
      </c>
      <c r="C91" s="18" t="s">
        <v>9</v>
      </c>
      <c r="D91" s="18">
        <v>0</v>
      </c>
    </row>
    <row r="92" spans="1:4" x14ac:dyDescent="0.35">
      <c r="A92" s="18" t="s">
        <v>25</v>
      </c>
      <c r="B92" s="18" t="s">
        <v>15</v>
      </c>
      <c r="C92" s="18" t="s">
        <v>8</v>
      </c>
      <c r="D92" s="18">
        <v>1</v>
      </c>
    </row>
    <row r="93" spans="1:4" x14ac:dyDescent="0.35">
      <c r="A93" s="18" t="s">
        <v>25</v>
      </c>
      <c r="B93" s="18" t="s">
        <v>15</v>
      </c>
      <c r="C93" s="18" t="s">
        <v>9</v>
      </c>
      <c r="D93" s="18">
        <v>0</v>
      </c>
    </row>
    <row r="94" spans="1:4" x14ac:dyDescent="0.35">
      <c r="A94" s="18" t="s">
        <v>26</v>
      </c>
      <c r="B94" s="18" t="s">
        <v>7</v>
      </c>
      <c r="C94" s="18" t="s">
        <v>8</v>
      </c>
      <c r="D94" s="18">
        <v>0</v>
      </c>
    </row>
    <row r="95" spans="1:4" x14ac:dyDescent="0.35">
      <c r="A95" s="18" t="s">
        <v>26</v>
      </c>
      <c r="B95" s="18" t="s">
        <v>10</v>
      </c>
      <c r="C95" s="18" t="s">
        <v>8</v>
      </c>
      <c r="D95" s="18">
        <v>1</v>
      </c>
    </row>
    <row r="96" spans="1:4" x14ac:dyDescent="0.35">
      <c r="A96" s="18" t="s">
        <v>26</v>
      </c>
      <c r="B96" s="18" t="s">
        <v>10</v>
      </c>
      <c r="C96" s="18" t="s">
        <v>9</v>
      </c>
      <c r="D96" s="18">
        <v>0</v>
      </c>
    </row>
    <row r="97" spans="1:4" x14ac:dyDescent="0.35">
      <c r="A97" s="18" t="s">
        <v>26</v>
      </c>
      <c r="B97" s="18" t="s">
        <v>11</v>
      </c>
      <c r="C97" s="18" t="s">
        <v>8</v>
      </c>
      <c r="D97" s="18">
        <v>1</v>
      </c>
    </row>
    <row r="98" spans="1:4" x14ac:dyDescent="0.35">
      <c r="A98" s="18" t="s">
        <v>26</v>
      </c>
      <c r="B98" s="18" t="s">
        <v>11</v>
      </c>
      <c r="C98" s="18" t="s">
        <v>9</v>
      </c>
      <c r="D98" s="18">
        <v>1</v>
      </c>
    </row>
    <row r="99" spans="1:4" x14ac:dyDescent="0.35">
      <c r="A99" s="18" t="s">
        <v>26</v>
      </c>
      <c r="B99" s="18" t="s">
        <v>12</v>
      </c>
      <c r="C99" s="18" t="s">
        <v>8</v>
      </c>
      <c r="D99" s="18">
        <v>3</v>
      </c>
    </row>
    <row r="100" spans="1:4" x14ac:dyDescent="0.35">
      <c r="A100" s="18" t="s">
        <v>26</v>
      </c>
      <c r="B100" s="18" t="s">
        <v>12</v>
      </c>
      <c r="C100" s="18" t="s">
        <v>8</v>
      </c>
      <c r="D100" s="18">
        <v>0</v>
      </c>
    </row>
    <row r="101" spans="1:4" x14ac:dyDescent="0.35">
      <c r="A101" s="18" t="s">
        <v>26</v>
      </c>
      <c r="B101" s="18" t="s">
        <v>12</v>
      </c>
      <c r="C101" s="18" t="s">
        <v>9</v>
      </c>
      <c r="D101" s="18">
        <v>0</v>
      </c>
    </row>
    <row r="102" spans="1:4" x14ac:dyDescent="0.35">
      <c r="A102" s="18" t="s">
        <v>26</v>
      </c>
      <c r="B102" s="18" t="s">
        <v>12</v>
      </c>
      <c r="C102" s="18" t="s">
        <v>9</v>
      </c>
      <c r="D102" s="18">
        <v>4</v>
      </c>
    </row>
    <row r="103" spans="1:4" x14ac:dyDescent="0.35">
      <c r="A103" s="18" t="s">
        <v>26</v>
      </c>
      <c r="B103" s="18" t="s">
        <v>13</v>
      </c>
      <c r="C103" s="18" t="s">
        <v>8</v>
      </c>
      <c r="D103" s="18">
        <v>0</v>
      </c>
    </row>
    <row r="104" spans="1:4" x14ac:dyDescent="0.35">
      <c r="A104" s="18" t="s">
        <v>26</v>
      </c>
      <c r="B104" s="18" t="s">
        <v>13</v>
      </c>
      <c r="C104" s="18" t="s">
        <v>9</v>
      </c>
      <c r="D104" s="18">
        <v>0</v>
      </c>
    </row>
    <row r="105" spans="1:4" x14ac:dyDescent="0.35">
      <c r="A105" s="18" t="s">
        <v>26</v>
      </c>
      <c r="B105" s="18" t="s">
        <v>87</v>
      </c>
      <c r="C105" s="18" t="s">
        <v>8</v>
      </c>
      <c r="D105" s="18">
        <v>1</v>
      </c>
    </row>
    <row r="106" spans="1:4" x14ac:dyDescent="0.35">
      <c r="A106" s="18" t="s">
        <v>26</v>
      </c>
      <c r="B106" s="18" t="s">
        <v>87</v>
      </c>
      <c r="C106" s="18" t="s">
        <v>9</v>
      </c>
      <c r="D106" s="18">
        <v>0</v>
      </c>
    </row>
    <row r="107" spans="1:4" x14ac:dyDescent="0.35">
      <c r="A107" s="18" t="s">
        <v>26</v>
      </c>
      <c r="B107" s="18" t="s">
        <v>15</v>
      </c>
      <c r="C107" s="18" t="s">
        <v>8</v>
      </c>
      <c r="D107" s="18">
        <v>0</v>
      </c>
    </row>
    <row r="108" spans="1:4" x14ac:dyDescent="0.35">
      <c r="A108" s="18" t="s">
        <v>26</v>
      </c>
      <c r="B108" s="18" t="s">
        <v>15</v>
      </c>
      <c r="C108" s="18" t="s">
        <v>9</v>
      </c>
      <c r="D108" s="18">
        <v>0</v>
      </c>
    </row>
    <row r="109" spans="1:4" x14ac:dyDescent="0.35">
      <c r="A109" s="18" t="s">
        <v>27</v>
      </c>
      <c r="B109" s="18" t="s">
        <v>7</v>
      </c>
      <c r="C109" s="18" t="s">
        <v>8</v>
      </c>
      <c r="D109" s="18">
        <v>7</v>
      </c>
    </row>
    <row r="110" spans="1:4" x14ac:dyDescent="0.35">
      <c r="A110" s="18" t="s">
        <v>27</v>
      </c>
      <c r="B110" s="18" t="s">
        <v>10</v>
      </c>
      <c r="C110" s="18" t="s">
        <v>8</v>
      </c>
      <c r="D110" s="18">
        <v>1</v>
      </c>
    </row>
    <row r="111" spans="1:4" x14ac:dyDescent="0.35">
      <c r="A111" s="18" t="s">
        <v>27</v>
      </c>
      <c r="B111" s="18" t="s">
        <v>10</v>
      </c>
      <c r="C111" s="18" t="s">
        <v>9</v>
      </c>
      <c r="D111" s="18">
        <v>0</v>
      </c>
    </row>
    <row r="112" spans="1:4" x14ac:dyDescent="0.35">
      <c r="A112" s="18" t="s">
        <v>27</v>
      </c>
      <c r="B112" s="18" t="s">
        <v>11</v>
      </c>
      <c r="C112" s="18" t="s">
        <v>8</v>
      </c>
      <c r="D112" s="18">
        <v>2</v>
      </c>
    </row>
    <row r="113" spans="1:4" x14ac:dyDescent="0.35">
      <c r="A113" s="18" t="s">
        <v>27</v>
      </c>
      <c r="B113" s="18" t="s">
        <v>11</v>
      </c>
      <c r="C113" s="18" t="s">
        <v>9</v>
      </c>
      <c r="D113" s="18">
        <v>5</v>
      </c>
    </row>
    <row r="114" spans="1:4" x14ac:dyDescent="0.35">
      <c r="A114" s="18" t="s">
        <v>27</v>
      </c>
      <c r="B114" s="18" t="s">
        <v>12</v>
      </c>
      <c r="C114" s="18" t="s">
        <v>8</v>
      </c>
      <c r="D114" s="18">
        <v>2</v>
      </c>
    </row>
    <row r="115" spans="1:4" x14ac:dyDescent="0.35">
      <c r="A115" s="18" t="s">
        <v>27</v>
      </c>
      <c r="B115" s="18" t="s">
        <v>12</v>
      </c>
      <c r="C115" s="18" t="s">
        <v>8</v>
      </c>
      <c r="D115" s="18">
        <v>0</v>
      </c>
    </row>
    <row r="116" spans="1:4" x14ac:dyDescent="0.35">
      <c r="A116" s="18" t="s">
        <v>27</v>
      </c>
      <c r="B116" s="18" t="s">
        <v>12</v>
      </c>
      <c r="C116" s="18" t="s">
        <v>9</v>
      </c>
      <c r="D116" s="18">
        <v>6</v>
      </c>
    </row>
    <row r="117" spans="1:4" x14ac:dyDescent="0.35">
      <c r="A117" s="18" t="s">
        <v>27</v>
      </c>
      <c r="B117" s="18" t="s">
        <v>12</v>
      </c>
      <c r="C117" s="18" t="s">
        <v>9</v>
      </c>
      <c r="D117" s="18">
        <v>2</v>
      </c>
    </row>
    <row r="118" spans="1:4" x14ac:dyDescent="0.35">
      <c r="A118" s="18" t="s">
        <v>27</v>
      </c>
      <c r="B118" s="18" t="s">
        <v>13</v>
      </c>
      <c r="C118" s="18" t="s">
        <v>8</v>
      </c>
      <c r="D118" s="18">
        <v>0</v>
      </c>
    </row>
    <row r="119" spans="1:4" x14ac:dyDescent="0.35">
      <c r="A119" s="18" t="s">
        <v>27</v>
      </c>
      <c r="B119" s="18" t="s">
        <v>13</v>
      </c>
      <c r="C119" s="18" t="s">
        <v>9</v>
      </c>
      <c r="D119" s="18">
        <v>0</v>
      </c>
    </row>
    <row r="120" spans="1:4" x14ac:dyDescent="0.35">
      <c r="A120" s="18" t="s">
        <v>27</v>
      </c>
      <c r="B120" s="18" t="s">
        <v>87</v>
      </c>
      <c r="C120" s="18" t="s">
        <v>8</v>
      </c>
      <c r="D120" s="18">
        <v>0</v>
      </c>
    </row>
    <row r="121" spans="1:4" x14ac:dyDescent="0.35">
      <c r="A121" s="18" t="s">
        <v>27</v>
      </c>
      <c r="B121" s="18" t="s">
        <v>87</v>
      </c>
      <c r="C121" s="18" t="s">
        <v>9</v>
      </c>
      <c r="D121" s="18">
        <v>0</v>
      </c>
    </row>
    <row r="122" spans="1:4" x14ac:dyDescent="0.35">
      <c r="A122" s="18" t="s">
        <v>27</v>
      </c>
      <c r="B122" s="18" t="s">
        <v>15</v>
      </c>
      <c r="C122" s="18" t="s">
        <v>8</v>
      </c>
      <c r="D122" s="18">
        <v>0</v>
      </c>
    </row>
    <row r="123" spans="1:4" x14ac:dyDescent="0.35">
      <c r="A123" s="18" t="s">
        <v>27</v>
      </c>
      <c r="B123" s="18" t="s">
        <v>15</v>
      </c>
      <c r="C123" s="18" t="s">
        <v>9</v>
      </c>
      <c r="D123" s="18">
        <v>0</v>
      </c>
    </row>
    <row r="124" spans="1:4" x14ac:dyDescent="0.35">
      <c r="A124" s="18" t="s">
        <v>28</v>
      </c>
      <c r="B124" s="18" t="s">
        <v>7</v>
      </c>
      <c r="C124" s="18" t="s">
        <v>8</v>
      </c>
      <c r="D124" s="18">
        <v>6</v>
      </c>
    </row>
    <row r="125" spans="1:4" x14ac:dyDescent="0.35">
      <c r="A125" s="18" t="s">
        <v>28</v>
      </c>
      <c r="B125" s="18" t="s">
        <v>10</v>
      </c>
      <c r="C125" s="18" t="s">
        <v>8</v>
      </c>
      <c r="D125" s="18">
        <v>1</v>
      </c>
    </row>
    <row r="126" spans="1:4" x14ac:dyDescent="0.35">
      <c r="A126" s="18" t="s">
        <v>28</v>
      </c>
      <c r="B126" s="18" t="s">
        <v>10</v>
      </c>
      <c r="C126" s="18" t="s">
        <v>9</v>
      </c>
      <c r="D126" s="18">
        <v>0</v>
      </c>
    </row>
    <row r="127" spans="1:4" x14ac:dyDescent="0.35">
      <c r="A127" s="18" t="s">
        <v>28</v>
      </c>
      <c r="B127" s="18" t="s">
        <v>11</v>
      </c>
      <c r="C127" s="18" t="s">
        <v>8</v>
      </c>
      <c r="D127" s="18">
        <v>1</v>
      </c>
    </row>
    <row r="128" spans="1:4" x14ac:dyDescent="0.35">
      <c r="A128" s="18" t="s">
        <v>28</v>
      </c>
      <c r="B128" s="18" t="s">
        <v>11</v>
      </c>
      <c r="C128" s="18" t="s">
        <v>9</v>
      </c>
      <c r="D128" s="18">
        <v>2</v>
      </c>
    </row>
    <row r="129" spans="1:4" x14ac:dyDescent="0.35">
      <c r="A129" s="18" t="s">
        <v>28</v>
      </c>
      <c r="B129" s="18" t="s">
        <v>12</v>
      </c>
      <c r="C129" s="18" t="s">
        <v>8</v>
      </c>
      <c r="D129" s="18">
        <v>1</v>
      </c>
    </row>
    <row r="130" spans="1:4" x14ac:dyDescent="0.35">
      <c r="A130" s="18" t="s">
        <v>28</v>
      </c>
      <c r="B130" s="18" t="s">
        <v>12</v>
      </c>
      <c r="C130" s="18" t="s">
        <v>8</v>
      </c>
      <c r="D130" s="18">
        <v>1</v>
      </c>
    </row>
    <row r="131" spans="1:4" x14ac:dyDescent="0.35">
      <c r="A131" s="18" t="s">
        <v>28</v>
      </c>
      <c r="B131" s="18" t="s">
        <v>12</v>
      </c>
      <c r="C131" s="18" t="s">
        <v>9</v>
      </c>
      <c r="D131" s="18">
        <v>0</v>
      </c>
    </row>
    <row r="132" spans="1:4" x14ac:dyDescent="0.35">
      <c r="A132" s="18" t="s">
        <v>28</v>
      </c>
      <c r="B132" s="18" t="s">
        <v>12</v>
      </c>
      <c r="C132" s="18" t="s">
        <v>9</v>
      </c>
      <c r="D132" s="18">
        <v>2</v>
      </c>
    </row>
    <row r="133" spans="1:4" x14ac:dyDescent="0.35">
      <c r="A133" s="18" t="s">
        <v>28</v>
      </c>
      <c r="B133" s="18" t="s">
        <v>13</v>
      </c>
      <c r="C133" s="18" t="s">
        <v>8</v>
      </c>
      <c r="D133" s="18">
        <v>1</v>
      </c>
    </row>
    <row r="134" spans="1:4" x14ac:dyDescent="0.35">
      <c r="A134" s="18" t="s">
        <v>28</v>
      </c>
      <c r="B134" s="18" t="s">
        <v>13</v>
      </c>
      <c r="C134" s="18" t="s">
        <v>9</v>
      </c>
      <c r="D134" s="18">
        <v>0</v>
      </c>
    </row>
    <row r="135" spans="1:4" x14ac:dyDescent="0.35">
      <c r="A135" s="18" t="s">
        <v>28</v>
      </c>
      <c r="B135" s="18" t="s">
        <v>87</v>
      </c>
      <c r="C135" s="18" t="s">
        <v>8</v>
      </c>
      <c r="D135" s="18">
        <v>1</v>
      </c>
    </row>
    <row r="136" spans="1:4" x14ac:dyDescent="0.35">
      <c r="A136" s="18" t="s">
        <v>28</v>
      </c>
      <c r="B136" s="18" t="s">
        <v>87</v>
      </c>
      <c r="C136" s="18" t="s">
        <v>9</v>
      </c>
      <c r="D136" s="18">
        <v>0</v>
      </c>
    </row>
    <row r="137" spans="1:4" x14ac:dyDescent="0.35">
      <c r="A137" s="18" t="s">
        <v>28</v>
      </c>
      <c r="B137" s="18" t="s">
        <v>15</v>
      </c>
      <c r="C137" s="18" t="s">
        <v>8</v>
      </c>
      <c r="D137" s="18">
        <v>0</v>
      </c>
    </row>
    <row r="138" spans="1:4" x14ac:dyDescent="0.35">
      <c r="A138" s="18" t="s">
        <v>28</v>
      </c>
      <c r="B138" s="18" t="s">
        <v>15</v>
      </c>
      <c r="C138" s="18" t="s">
        <v>9</v>
      </c>
      <c r="D138" s="18">
        <v>0</v>
      </c>
    </row>
    <row r="139" spans="1:4" x14ac:dyDescent="0.35">
      <c r="A139" s="18" t="s">
        <v>29</v>
      </c>
      <c r="B139" s="18" t="s">
        <v>7</v>
      </c>
      <c r="C139" s="18" t="s">
        <v>8</v>
      </c>
      <c r="D139" s="18">
        <v>0</v>
      </c>
    </row>
    <row r="140" spans="1:4" x14ac:dyDescent="0.35">
      <c r="A140" s="18" t="s">
        <v>29</v>
      </c>
      <c r="B140" s="18" t="s">
        <v>10</v>
      </c>
      <c r="C140" s="18" t="s">
        <v>8</v>
      </c>
      <c r="D140" s="18">
        <v>0</v>
      </c>
    </row>
    <row r="141" spans="1:4" x14ac:dyDescent="0.35">
      <c r="A141" s="18" t="s">
        <v>29</v>
      </c>
      <c r="B141" s="18" t="s">
        <v>10</v>
      </c>
      <c r="C141" s="18" t="s">
        <v>9</v>
      </c>
      <c r="D141" s="18">
        <v>0</v>
      </c>
    </row>
    <row r="142" spans="1:4" x14ac:dyDescent="0.35">
      <c r="A142" s="18" t="s">
        <v>29</v>
      </c>
      <c r="B142" s="18" t="s">
        <v>11</v>
      </c>
      <c r="C142" s="18" t="s">
        <v>8</v>
      </c>
      <c r="D142" s="18">
        <v>0</v>
      </c>
    </row>
    <row r="143" spans="1:4" x14ac:dyDescent="0.35">
      <c r="A143" s="18" t="s">
        <v>29</v>
      </c>
      <c r="B143" s="18" t="s">
        <v>11</v>
      </c>
      <c r="C143" s="18" t="s">
        <v>9</v>
      </c>
      <c r="D143" s="18">
        <v>2</v>
      </c>
    </row>
    <row r="144" spans="1:4" x14ac:dyDescent="0.35">
      <c r="A144" s="18" t="s">
        <v>29</v>
      </c>
      <c r="B144" s="18" t="s">
        <v>12</v>
      </c>
      <c r="C144" s="18" t="s">
        <v>8</v>
      </c>
      <c r="D144" s="18">
        <v>3</v>
      </c>
    </row>
    <row r="145" spans="1:4" x14ac:dyDescent="0.35">
      <c r="A145" s="18" t="s">
        <v>29</v>
      </c>
      <c r="B145" s="18" t="s">
        <v>12</v>
      </c>
      <c r="C145" s="18" t="s">
        <v>8</v>
      </c>
      <c r="D145" s="18">
        <v>0</v>
      </c>
    </row>
    <row r="146" spans="1:4" x14ac:dyDescent="0.35">
      <c r="A146" s="18" t="s">
        <v>29</v>
      </c>
      <c r="B146" s="18" t="s">
        <v>12</v>
      </c>
      <c r="C146" s="18" t="s">
        <v>9</v>
      </c>
      <c r="D146" s="18">
        <v>4</v>
      </c>
    </row>
    <row r="147" spans="1:4" x14ac:dyDescent="0.35">
      <c r="A147" s="18" t="s">
        <v>29</v>
      </c>
      <c r="B147" s="18" t="s">
        <v>12</v>
      </c>
      <c r="C147" s="18" t="s">
        <v>9</v>
      </c>
      <c r="D147" s="18">
        <v>0</v>
      </c>
    </row>
    <row r="148" spans="1:4" x14ac:dyDescent="0.35">
      <c r="A148" s="18" t="s">
        <v>29</v>
      </c>
      <c r="B148" s="18" t="s">
        <v>13</v>
      </c>
      <c r="C148" s="18" t="s">
        <v>8</v>
      </c>
      <c r="D148" s="18">
        <v>0</v>
      </c>
    </row>
    <row r="149" spans="1:4" x14ac:dyDescent="0.35">
      <c r="A149" s="18" t="s">
        <v>29</v>
      </c>
      <c r="B149" s="18" t="s">
        <v>13</v>
      </c>
      <c r="C149" s="18" t="s">
        <v>9</v>
      </c>
      <c r="D149" s="18">
        <v>0</v>
      </c>
    </row>
    <row r="150" spans="1:4" x14ac:dyDescent="0.35">
      <c r="A150" s="18" t="s">
        <v>29</v>
      </c>
      <c r="B150" s="18" t="s">
        <v>87</v>
      </c>
      <c r="C150" s="18" t="s">
        <v>8</v>
      </c>
      <c r="D150" s="18">
        <v>0</v>
      </c>
    </row>
    <row r="151" spans="1:4" x14ac:dyDescent="0.35">
      <c r="A151" s="18" t="s">
        <v>29</v>
      </c>
      <c r="B151" s="18" t="s">
        <v>87</v>
      </c>
      <c r="C151" s="18" t="s">
        <v>9</v>
      </c>
      <c r="D151" s="18">
        <v>1</v>
      </c>
    </row>
    <row r="152" spans="1:4" x14ac:dyDescent="0.35">
      <c r="A152" s="18" t="s">
        <v>29</v>
      </c>
      <c r="B152" s="18" t="s">
        <v>15</v>
      </c>
      <c r="C152" s="18" t="s">
        <v>8</v>
      </c>
      <c r="D152" s="18">
        <v>1</v>
      </c>
    </row>
    <row r="153" spans="1:4" x14ac:dyDescent="0.35">
      <c r="A153" s="18" t="s">
        <v>29</v>
      </c>
      <c r="B153" s="18" t="s">
        <v>15</v>
      </c>
      <c r="C153" s="18" t="s">
        <v>9</v>
      </c>
      <c r="D153" s="18">
        <v>0</v>
      </c>
    </row>
    <row r="154" spans="1:4" x14ac:dyDescent="0.35">
      <c r="A154" s="18" t="s">
        <v>30</v>
      </c>
      <c r="B154" s="18" t="s">
        <v>7</v>
      </c>
      <c r="C154" s="18" t="s">
        <v>8</v>
      </c>
      <c r="D154" s="18">
        <v>0</v>
      </c>
    </row>
    <row r="155" spans="1:4" x14ac:dyDescent="0.35">
      <c r="A155" s="18" t="s">
        <v>30</v>
      </c>
      <c r="B155" s="18" t="s">
        <v>10</v>
      </c>
      <c r="C155" s="18" t="s">
        <v>8</v>
      </c>
      <c r="D155" s="18">
        <v>0</v>
      </c>
    </row>
    <row r="156" spans="1:4" x14ac:dyDescent="0.35">
      <c r="A156" s="18" t="s">
        <v>30</v>
      </c>
      <c r="B156" s="18" t="s">
        <v>10</v>
      </c>
      <c r="C156" s="18" t="s">
        <v>9</v>
      </c>
      <c r="D156" s="18">
        <v>0</v>
      </c>
    </row>
    <row r="157" spans="1:4" x14ac:dyDescent="0.35">
      <c r="A157" s="18" t="s">
        <v>30</v>
      </c>
      <c r="B157" s="18" t="s">
        <v>11</v>
      </c>
      <c r="C157" s="18" t="s">
        <v>8</v>
      </c>
      <c r="D157" s="18">
        <v>0</v>
      </c>
    </row>
    <row r="158" spans="1:4" x14ac:dyDescent="0.35">
      <c r="A158" s="18" t="s">
        <v>30</v>
      </c>
      <c r="B158" s="18" t="s">
        <v>11</v>
      </c>
      <c r="C158" s="18" t="s">
        <v>9</v>
      </c>
      <c r="D158" s="18">
        <v>3</v>
      </c>
    </row>
    <row r="159" spans="1:4" x14ac:dyDescent="0.35">
      <c r="A159" s="18" t="s">
        <v>30</v>
      </c>
      <c r="B159" s="18" t="s">
        <v>12</v>
      </c>
      <c r="C159" s="18" t="s">
        <v>8</v>
      </c>
      <c r="D159" s="18">
        <v>1</v>
      </c>
    </row>
    <row r="160" spans="1:4" x14ac:dyDescent="0.35">
      <c r="A160" s="18" t="s">
        <v>30</v>
      </c>
      <c r="B160" s="18" t="s">
        <v>12</v>
      </c>
      <c r="C160" s="18" t="s">
        <v>8</v>
      </c>
      <c r="D160" s="18">
        <v>1</v>
      </c>
    </row>
    <row r="161" spans="1:4" x14ac:dyDescent="0.35">
      <c r="A161" s="18" t="s">
        <v>30</v>
      </c>
      <c r="B161" s="18" t="s">
        <v>12</v>
      </c>
      <c r="C161" s="18" t="s">
        <v>9</v>
      </c>
      <c r="D161" s="18">
        <v>0</v>
      </c>
    </row>
    <row r="162" spans="1:4" x14ac:dyDescent="0.35">
      <c r="A162" s="18" t="s">
        <v>30</v>
      </c>
      <c r="B162" s="18" t="s">
        <v>12</v>
      </c>
      <c r="C162" s="18" t="s">
        <v>9</v>
      </c>
      <c r="D162" s="18">
        <v>5</v>
      </c>
    </row>
    <row r="163" spans="1:4" x14ac:dyDescent="0.35">
      <c r="A163" s="18" t="s">
        <v>30</v>
      </c>
      <c r="B163" s="18" t="s">
        <v>13</v>
      </c>
      <c r="C163" s="18" t="s">
        <v>8</v>
      </c>
      <c r="D163" s="18">
        <v>0</v>
      </c>
    </row>
    <row r="164" spans="1:4" x14ac:dyDescent="0.35">
      <c r="A164" s="18" t="s">
        <v>30</v>
      </c>
      <c r="B164" s="18" t="s">
        <v>13</v>
      </c>
      <c r="C164" s="18" t="s">
        <v>9</v>
      </c>
      <c r="D164" s="18">
        <v>0</v>
      </c>
    </row>
    <row r="165" spans="1:4" x14ac:dyDescent="0.35">
      <c r="A165" s="18" t="s">
        <v>30</v>
      </c>
      <c r="B165" s="18" t="s">
        <v>87</v>
      </c>
      <c r="C165" s="18" t="s">
        <v>8</v>
      </c>
      <c r="D165" s="18">
        <v>1</v>
      </c>
    </row>
    <row r="166" spans="1:4" x14ac:dyDescent="0.35">
      <c r="A166" s="18" t="s">
        <v>30</v>
      </c>
      <c r="B166" s="18" t="s">
        <v>87</v>
      </c>
      <c r="C166" s="18" t="s">
        <v>9</v>
      </c>
      <c r="D166" s="18">
        <v>1</v>
      </c>
    </row>
    <row r="167" spans="1:4" x14ac:dyDescent="0.35">
      <c r="A167" s="18" t="s">
        <v>30</v>
      </c>
      <c r="B167" s="18" t="s">
        <v>15</v>
      </c>
      <c r="C167" s="18" t="s">
        <v>8</v>
      </c>
      <c r="D167" s="18">
        <v>0</v>
      </c>
    </row>
    <row r="168" spans="1:4" x14ac:dyDescent="0.35">
      <c r="A168" s="18" t="s">
        <v>30</v>
      </c>
      <c r="B168" s="18" t="s">
        <v>15</v>
      </c>
      <c r="C168" s="18" t="s">
        <v>9</v>
      </c>
      <c r="D168" s="18">
        <v>0</v>
      </c>
    </row>
    <row r="169" spans="1:4" x14ac:dyDescent="0.35">
      <c r="A169" s="18" t="s">
        <v>86</v>
      </c>
      <c r="B169" s="18" t="s">
        <v>7</v>
      </c>
      <c r="C169" s="18" t="s">
        <v>8</v>
      </c>
      <c r="D169" s="18">
        <v>3</v>
      </c>
    </row>
    <row r="170" spans="1:4" x14ac:dyDescent="0.35">
      <c r="A170" s="18" t="s">
        <v>86</v>
      </c>
      <c r="B170" s="18" t="s">
        <v>10</v>
      </c>
      <c r="C170" s="18" t="s">
        <v>8</v>
      </c>
      <c r="D170" s="18">
        <v>0</v>
      </c>
    </row>
    <row r="171" spans="1:4" x14ac:dyDescent="0.35">
      <c r="A171" s="18" t="s">
        <v>86</v>
      </c>
      <c r="B171" s="18" t="s">
        <v>10</v>
      </c>
      <c r="C171" s="18" t="s">
        <v>9</v>
      </c>
      <c r="D171" s="18">
        <v>0</v>
      </c>
    </row>
    <row r="172" spans="1:4" x14ac:dyDescent="0.35">
      <c r="A172" s="18" t="s">
        <v>86</v>
      </c>
      <c r="B172" s="18" t="s">
        <v>11</v>
      </c>
      <c r="C172" s="18" t="s">
        <v>8</v>
      </c>
      <c r="D172" s="18">
        <v>2</v>
      </c>
    </row>
    <row r="173" spans="1:4" x14ac:dyDescent="0.35">
      <c r="A173" s="18" t="s">
        <v>86</v>
      </c>
      <c r="B173" s="18" t="s">
        <v>11</v>
      </c>
      <c r="C173" s="18" t="s">
        <v>9</v>
      </c>
      <c r="D173" s="18">
        <v>1</v>
      </c>
    </row>
    <row r="174" spans="1:4" x14ac:dyDescent="0.35">
      <c r="A174" s="18" t="s">
        <v>86</v>
      </c>
      <c r="B174" s="18" t="s">
        <v>12</v>
      </c>
      <c r="C174" s="18" t="s">
        <v>8</v>
      </c>
      <c r="D174" s="18">
        <v>3</v>
      </c>
    </row>
    <row r="175" spans="1:4" x14ac:dyDescent="0.35">
      <c r="A175" s="18" t="s">
        <v>86</v>
      </c>
      <c r="B175" s="18" t="s">
        <v>12</v>
      </c>
      <c r="C175" s="18" t="s">
        <v>8</v>
      </c>
      <c r="D175" s="18">
        <v>0</v>
      </c>
    </row>
    <row r="176" spans="1:4" x14ac:dyDescent="0.35">
      <c r="A176" s="18" t="s">
        <v>86</v>
      </c>
      <c r="B176" s="18" t="s">
        <v>12</v>
      </c>
      <c r="C176" s="18" t="s">
        <v>9</v>
      </c>
      <c r="D176" s="18">
        <v>1</v>
      </c>
    </row>
    <row r="177" spans="1:4" x14ac:dyDescent="0.35">
      <c r="A177" s="18" t="s">
        <v>86</v>
      </c>
      <c r="B177" s="18" t="s">
        <v>12</v>
      </c>
      <c r="C177" s="18" t="s">
        <v>9</v>
      </c>
      <c r="D177" s="18">
        <v>7</v>
      </c>
    </row>
    <row r="178" spans="1:4" x14ac:dyDescent="0.35">
      <c r="A178" s="18" t="s">
        <v>86</v>
      </c>
      <c r="B178" s="18" t="s">
        <v>13</v>
      </c>
      <c r="C178" s="18" t="s">
        <v>8</v>
      </c>
      <c r="D178" s="18">
        <v>1</v>
      </c>
    </row>
    <row r="179" spans="1:4" x14ac:dyDescent="0.35">
      <c r="A179" s="18" t="s">
        <v>86</v>
      </c>
      <c r="B179" s="18" t="s">
        <v>13</v>
      </c>
      <c r="C179" s="18" t="s">
        <v>9</v>
      </c>
      <c r="D179" s="18">
        <v>0</v>
      </c>
    </row>
    <row r="180" spans="1:4" x14ac:dyDescent="0.35">
      <c r="A180" s="18" t="s">
        <v>86</v>
      </c>
      <c r="B180" s="18" t="s">
        <v>87</v>
      </c>
      <c r="C180" s="18" t="s">
        <v>8</v>
      </c>
      <c r="D180" s="18">
        <v>0</v>
      </c>
    </row>
    <row r="181" spans="1:4" x14ac:dyDescent="0.35">
      <c r="A181" s="18" t="s">
        <v>86</v>
      </c>
      <c r="B181" s="18" t="s">
        <v>87</v>
      </c>
      <c r="C181" s="18" t="s">
        <v>9</v>
      </c>
      <c r="D181" s="18">
        <v>0</v>
      </c>
    </row>
    <row r="182" spans="1:4" x14ac:dyDescent="0.35">
      <c r="A182" s="18" t="s">
        <v>86</v>
      </c>
      <c r="B182" s="18" t="s">
        <v>15</v>
      </c>
      <c r="C182" s="18" t="s">
        <v>8</v>
      </c>
      <c r="D182" s="18">
        <v>0</v>
      </c>
    </row>
    <row r="183" spans="1:4" x14ac:dyDescent="0.35">
      <c r="A183" s="18" t="s">
        <v>86</v>
      </c>
      <c r="B183" s="18" t="s">
        <v>15</v>
      </c>
      <c r="C183" s="18" t="s">
        <v>9</v>
      </c>
      <c r="D183" s="18">
        <v>0</v>
      </c>
    </row>
    <row r="184" spans="1:4" x14ac:dyDescent="0.35">
      <c r="A184" s="18" t="s">
        <v>95</v>
      </c>
      <c r="B184" s="18" t="s">
        <v>7</v>
      </c>
      <c r="C184" s="18" t="s">
        <v>8</v>
      </c>
      <c r="D184" s="18">
        <v>3</v>
      </c>
    </row>
    <row r="185" spans="1:4" x14ac:dyDescent="0.35">
      <c r="A185" s="18" t="s">
        <v>95</v>
      </c>
      <c r="B185" s="18" t="s">
        <v>10</v>
      </c>
      <c r="C185" s="18" t="s">
        <v>8</v>
      </c>
      <c r="D185" s="18">
        <v>2</v>
      </c>
    </row>
    <row r="186" spans="1:4" x14ac:dyDescent="0.35">
      <c r="A186" s="18" t="s">
        <v>95</v>
      </c>
      <c r="B186" s="18" t="s">
        <v>10</v>
      </c>
      <c r="C186" s="18" t="s">
        <v>9</v>
      </c>
      <c r="D186" s="18">
        <v>0</v>
      </c>
    </row>
    <row r="187" spans="1:4" x14ac:dyDescent="0.35">
      <c r="A187" s="18" t="s">
        <v>95</v>
      </c>
      <c r="B187" s="18" t="s">
        <v>11</v>
      </c>
      <c r="C187" s="18" t="s">
        <v>8</v>
      </c>
      <c r="D187" s="18">
        <v>1</v>
      </c>
    </row>
    <row r="188" spans="1:4" x14ac:dyDescent="0.35">
      <c r="A188" s="18" t="s">
        <v>95</v>
      </c>
      <c r="B188" s="18" t="s">
        <v>11</v>
      </c>
      <c r="C188" s="18" t="s">
        <v>9</v>
      </c>
      <c r="D188" s="18">
        <v>2</v>
      </c>
    </row>
    <row r="189" spans="1:4" x14ac:dyDescent="0.35">
      <c r="A189" s="18" t="s">
        <v>95</v>
      </c>
      <c r="B189" s="18" t="s">
        <v>12</v>
      </c>
      <c r="C189" s="18" t="s">
        <v>8</v>
      </c>
      <c r="D189" s="18">
        <v>3</v>
      </c>
    </row>
    <row r="190" spans="1:4" x14ac:dyDescent="0.35">
      <c r="A190" s="18" t="s">
        <v>95</v>
      </c>
      <c r="B190" s="18" t="s">
        <v>12</v>
      </c>
      <c r="C190" s="18" t="s">
        <v>8</v>
      </c>
      <c r="D190" s="18">
        <v>1</v>
      </c>
    </row>
    <row r="191" spans="1:4" x14ac:dyDescent="0.35">
      <c r="A191" s="18" t="s">
        <v>95</v>
      </c>
      <c r="B191" s="18" t="s">
        <v>12</v>
      </c>
      <c r="C191" s="18" t="s">
        <v>9</v>
      </c>
      <c r="D191" s="18">
        <v>0</v>
      </c>
    </row>
    <row r="192" spans="1:4" x14ac:dyDescent="0.35">
      <c r="A192" s="18" t="s">
        <v>95</v>
      </c>
      <c r="B192" s="18" t="s">
        <v>12</v>
      </c>
      <c r="C192" s="18" t="s">
        <v>9</v>
      </c>
      <c r="D192" s="18">
        <v>7</v>
      </c>
    </row>
    <row r="193" spans="1:4" x14ac:dyDescent="0.35">
      <c r="A193" s="18" t="s">
        <v>95</v>
      </c>
      <c r="B193" s="18" t="s">
        <v>13</v>
      </c>
      <c r="C193" s="18" t="s">
        <v>8</v>
      </c>
      <c r="D193" s="18">
        <v>0</v>
      </c>
    </row>
    <row r="194" spans="1:4" x14ac:dyDescent="0.35">
      <c r="A194" s="18" t="s">
        <v>95</v>
      </c>
      <c r="B194" s="18" t="s">
        <v>13</v>
      </c>
      <c r="C194" s="18" t="s">
        <v>9</v>
      </c>
      <c r="D194" s="18">
        <v>0</v>
      </c>
    </row>
    <row r="195" spans="1:4" x14ac:dyDescent="0.35">
      <c r="A195" s="18" t="s">
        <v>95</v>
      </c>
      <c r="B195" s="18" t="s">
        <v>87</v>
      </c>
      <c r="C195" s="18" t="s">
        <v>8</v>
      </c>
      <c r="D195" s="18">
        <v>1</v>
      </c>
    </row>
    <row r="196" spans="1:4" x14ac:dyDescent="0.35">
      <c r="A196" s="18" t="s">
        <v>95</v>
      </c>
      <c r="B196" s="18" t="s">
        <v>87</v>
      </c>
      <c r="C196" s="18" t="s">
        <v>9</v>
      </c>
      <c r="D196" s="18">
        <v>0</v>
      </c>
    </row>
    <row r="197" spans="1:4" x14ac:dyDescent="0.35">
      <c r="A197" s="18" t="s">
        <v>95</v>
      </c>
      <c r="B197" s="18" t="s">
        <v>15</v>
      </c>
      <c r="C197" s="18" t="s">
        <v>8</v>
      </c>
      <c r="D197" s="18">
        <v>0</v>
      </c>
    </row>
    <row r="198" spans="1:4" x14ac:dyDescent="0.35">
      <c r="A198" s="18" t="s">
        <v>95</v>
      </c>
      <c r="B198" s="18" t="s">
        <v>15</v>
      </c>
      <c r="C198" s="18" t="s">
        <v>9</v>
      </c>
      <c r="D198" s="18">
        <v>0</v>
      </c>
    </row>
    <row r="199" spans="1:4" x14ac:dyDescent="0.35">
      <c r="A199" s="18" t="s">
        <v>94</v>
      </c>
      <c r="B199" s="18" t="s">
        <v>7</v>
      </c>
      <c r="C199" s="18" t="s">
        <v>8</v>
      </c>
      <c r="D199" s="18">
        <v>3</v>
      </c>
    </row>
    <row r="200" spans="1:4" x14ac:dyDescent="0.35">
      <c r="A200" s="18" t="s">
        <v>94</v>
      </c>
      <c r="B200" s="18" t="s">
        <v>10</v>
      </c>
      <c r="C200" s="18" t="s">
        <v>8</v>
      </c>
      <c r="D200" s="18">
        <v>1</v>
      </c>
    </row>
    <row r="201" spans="1:4" x14ac:dyDescent="0.35">
      <c r="A201" s="18" t="s">
        <v>94</v>
      </c>
      <c r="B201" s="18" t="s">
        <v>10</v>
      </c>
      <c r="C201" s="18" t="s">
        <v>9</v>
      </c>
      <c r="D201" s="18">
        <v>0</v>
      </c>
    </row>
    <row r="202" spans="1:4" x14ac:dyDescent="0.35">
      <c r="A202" s="18" t="s">
        <v>94</v>
      </c>
      <c r="B202" s="18" t="s">
        <v>11</v>
      </c>
      <c r="C202" s="18" t="s">
        <v>8</v>
      </c>
      <c r="D202" s="18">
        <v>0</v>
      </c>
    </row>
    <row r="203" spans="1:4" x14ac:dyDescent="0.35">
      <c r="A203" s="18" t="s">
        <v>94</v>
      </c>
      <c r="B203" s="18" t="s">
        <v>11</v>
      </c>
      <c r="C203" s="18" t="s">
        <v>9</v>
      </c>
      <c r="D203" s="18">
        <v>1</v>
      </c>
    </row>
    <row r="204" spans="1:4" x14ac:dyDescent="0.35">
      <c r="A204" s="18" t="s">
        <v>94</v>
      </c>
      <c r="B204" s="18" t="s">
        <v>12</v>
      </c>
      <c r="C204" s="18" t="s">
        <v>8</v>
      </c>
      <c r="D204" s="18">
        <v>1</v>
      </c>
    </row>
    <row r="205" spans="1:4" x14ac:dyDescent="0.35">
      <c r="A205" s="18" t="s">
        <v>94</v>
      </c>
      <c r="B205" s="18" t="s">
        <v>12</v>
      </c>
      <c r="C205" s="18" t="s">
        <v>8</v>
      </c>
      <c r="D205" s="18">
        <v>2</v>
      </c>
    </row>
    <row r="206" spans="1:4" x14ac:dyDescent="0.35">
      <c r="A206" s="18" t="s">
        <v>94</v>
      </c>
      <c r="B206" s="18" t="s">
        <v>12</v>
      </c>
      <c r="C206" s="18" t="s">
        <v>9</v>
      </c>
      <c r="D206" s="18">
        <v>7</v>
      </c>
    </row>
    <row r="207" spans="1:4" x14ac:dyDescent="0.35">
      <c r="A207" s="18" t="s">
        <v>94</v>
      </c>
      <c r="B207" s="18" t="s">
        <v>12</v>
      </c>
      <c r="C207" s="18" t="s">
        <v>9</v>
      </c>
      <c r="D207" s="18">
        <v>0</v>
      </c>
    </row>
    <row r="208" spans="1:4" x14ac:dyDescent="0.35">
      <c r="A208" s="18" t="s">
        <v>94</v>
      </c>
      <c r="B208" s="18" t="s">
        <v>13</v>
      </c>
      <c r="C208" s="18" t="s">
        <v>8</v>
      </c>
      <c r="D208" s="18">
        <v>1</v>
      </c>
    </row>
    <row r="209" spans="1:4" x14ac:dyDescent="0.35">
      <c r="A209" s="18" t="s">
        <v>94</v>
      </c>
      <c r="B209" s="18" t="s">
        <v>13</v>
      </c>
      <c r="C209" s="18" t="s">
        <v>9</v>
      </c>
      <c r="D209" s="18">
        <v>0</v>
      </c>
    </row>
    <row r="210" spans="1:4" x14ac:dyDescent="0.35">
      <c r="A210" s="18" t="s">
        <v>94</v>
      </c>
      <c r="B210" s="18" t="s">
        <v>87</v>
      </c>
      <c r="C210" s="18" t="s">
        <v>8</v>
      </c>
      <c r="D210" s="18">
        <v>0</v>
      </c>
    </row>
    <row r="211" spans="1:4" x14ac:dyDescent="0.35">
      <c r="A211" s="18" t="s">
        <v>94</v>
      </c>
      <c r="B211" s="18" t="s">
        <v>87</v>
      </c>
      <c r="C211" s="18" t="s">
        <v>9</v>
      </c>
      <c r="D211" s="18">
        <v>1</v>
      </c>
    </row>
    <row r="212" spans="1:4" x14ac:dyDescent="0.35">
      <c r="A212" s="18" t="s">
        <v>94</v>
      </c>
      <c r="B212" s="18" t="s">
        <v>15</v>
      </c>
      <c r="C212" s="18" t="s">
        <v>8</v>
      </c>
      <c r="D212" s="18">
        <v>0</v>
      </c>
    </row>
    <row r="213" spans="1:4" x14ac:dyDescent="0.35">
      <c r="A213" s="37" t="s">
        <v>120</v>
      </c>
      <c r="B213" s="37" t="s">
        <v>7</v>
      </c>
      <c r="C213" s="37" t="s">
        <v>8</v>
      </c>
      <c r="D213" s="37">
        <v>3</v>
      </c>
    </row>
    <row r="214" spans="1:4" x14ac:dyDescent="0.35">
      <c r="A214" s="37" t="s">
        <v>120</v>
      </c>
      <c r="B214" s="37" t="s">
        <v>10</v>
      </c>
      <c r="C214" s="37" t="s">
        <v>8</v>
      </c>
      <c r="D214" s="37">
        <v>2</v>
      </c>
    </row>
    <row r="215" spans="1:4" x14ac:dyDescent="0.35">
      <c r="A215" s="37" t="s">
        <v>120</v>
      </c>
      <c r="B215" s="37" t="s">
        <v>10</v>
      </c>
      <c r="C215" s="37" t="s">
        <v>9</v>
      </c>
      <c r="D215" s="37">
        <v>0</v>
      </c>
    </row>
    <row r="216" spans="1:4" x14ac:dyDescent="0.35">
      <c r="A216" s="37" t="s">
        <v>120</v>
      </c>
      <c r="B216" s="37" t="s">
        <v>11</v>
      </c>
      <c r="C216" s="37" t="s">
        <v>8</v>
      </c>
      <c r="D216" s="37">
        <v>0</v>
      </c>
    </row>
    <row r="217" spans="1:4" x14ac:dyDescent="0.35">
      <c r="A217" s="37" t="s">
        <v>120</v>
      </c>
      <c r="B217" s="37" t="s">
        <v>11</v>
      </c>
      <c r="C217" s="37" t="s">
        <v>9</v>
      </c>
      <c r="D217" s="37">
        <v>0</v>
      </c>
    </row>
    <row r="218" spans="1:4" x14ac:dyDescent="0.35">
      <c r="A218" s="37" t="s">
        <v>120</v>
      </c>
      <c r="B218" s="37" t="s">
        <v>12</v>
      </c>
      <c r="C218" s="37" t="s">
        <v>8</v>
      </c>
      <c r="D218" s="37">
        <v>0</v>
      </c>
    </row>
    <row r="219" spans="1:4" x14ac:dyDescent="0.35">
      <c r="A219" s="37" t="s">
        <v>120</v>
      </c>
      <c r="B219" s="37" t="s">
        <v>12</v>
      </c>
      <c r="C219" s="37" t="s">
        <v>8</v>
      </c>
      <c r="D219" s="37">
        <v>3</v>
      </c>
    </row>
    <row r="220" spans="1:4" x14ac:dyDescent="0.35">
      <c r="A220" s="37" t="s">
        <v>120</v>
      </c>
      <c r="B220" s="37" t="s">
        <v>12</v>
      </c>
      <c r="C220" s="37" t="s">
        <v>9</v>
      </c>
      <c r="D220" s="37">
        <v>2</v>
      </c>
    </row>
    <row r="221" spans="1:4" x14ac:dyDescent="0.35">
      <c r="A221" s="37" t="s">
        <v>120</v>
      </c>
      <c r="B221" s="37" t="s">
        <v>12</v>
      </c>
      <c r="C221" s="37" t="s">
        <v>9</v>
      </c>
      <c r="D221" s="37">
        <v>9</v>
      </c>
    </row>
    <row r="222" spans="1:4" x14ac:dyDescent="0.35">
      <c r="A222" s="37" t="s">
        <v>120</v>
      </c>
      <c r="B222" s="37" t="s">
        <v>13</v>
      </c>
      <c r="C222" s="37" t="s">
        <v>8</v>
      </c>
      <c r="D222" s="37">
        <v>0</v>
      </c>
    </row>
    <row r="223" spans="1:4" x14ac:dyDescent="0.35">
      <c r="A223" s="37" t="s">
        <v>120</v>
      </c>
      <c r="B223" s="37" t="s">
        <v>13</v>
      </c>
      <c r="C223" s="37" t="s">
        <v>9</v>
      </c>
      <c r="D223" s="37">
        <v>0</v>
      </c>
    </row>
    <row r="224" spans="1:4" x14ac:dyDescent="0.35">
      <c r="A224" s="37" t="s">
        <v>120</v>
      </c>
      <c r="B224" s="37" t="s">
        <v>87</v>
      </c>
      <c r="C224" s="37" t="s">
        <v>8</v>
      </c>
      <c r="D224" s="37">
        <v>1</v>
      </c>
    </row>
    <row r="225" spans="1:4" x14ac:dyDescent="0.35">
      <c r="A225" s="37" t="s">
        <v>120</v>
      </c>
      <c r="B225" s="37" t="s">
        <v>87</v>
      </c>
      <c r="C225" s="37" t="s">
        <v>9</v>
      </c>
      <c r="D225" s="37">
        <v>1</v>
      </c>
    </row>
    <row r="226" spans="1:4" x14ac:dyDescent="0.35">
      <c r="A226" s="37" t="s">
        <v>120</v>
      </c>
      <c r="B226" s="37" t="s">
        <v>15</v>
      </c>
      <c r="C226" s="37" t="s">
        <v>8</v>
      </c>
      <c r="D226" s="37">
        <v>0</v>
      </c>
    </row>
    <row r="227" spans="1:4" x14ac:dyDescent="0.35">
      <c r="A227" s="37" t="s">
        <v>120</v>
      </c>
      <c r="B227" s="37" t="s">
        <v>15</v>
      </c>
      <c r="C227" s="37" t="s">
        <v>9</v>
      </c>
      <c r="D227" s="37">
        <v>0</v>
      </c>
    </row>
    <row r="228" spans="1:4" x14ac:dyDescent="0.35">
      <c r="A228" s="37"/>
      <c r="B228" s="37"/>
      <c r="C228" s="37"/>
      <c r="D228" s="37"/>
    </row>
    <row r="229" spans="1:4" x14ac:dyDescent="0.35">
      <c r="A229" s="37"/>
      <c r="B229" s="37"/>
      <c r="C229" s="37"/>
      <c r="D229" s="37"/>
    </row>
    <row r="230" spans="1:4" x14ac:dyDescent="0.35">
      <c r="A230" s="37"/>
      <c r="B230" s="37"/>
      <c r="C230" s="37"/>
      <c r="D230" s="37"/>
    </row>
    <row r="231" spans="1:4" x14ac:dyDescent="0.35">
      <c r="A231" s="37"/>
      <c r="B231" s="37"/>
      <c r="C231" s="37"/>
      <c r="D231" s="37"/>
    </row>
    <row r="232" spans="1:4" x14ac:dyDescent="0.35">
      <c r="A232" s="37"/>
      <c r="B232" s="37"/>
      <c r="C232" s="37"/>
      <c r="D232" s="37"/>
    </row>
    <row r="233" spans="1:4" x14ac:dyDescent="0.35">
      <c r="A233" s="37"/>
      <c r="B233" s="37"/>
      <c r="C233" s="37"/>
      <c r="D233" s="37"/>
    </row>
    <row r="234" spans="1:4" x14ac:dyDescent="0.35">
      <c r="A234" s="37"/>
      <c r="B234" s="37"/>
      <c r="C234" s="37"/>
      <c r="D234" s="37"/>
    </row>
    <row r="235" spans="1:4" x14ac:dyDescent="0.35">
      <c r="A235" s="37"/>
      <c r="B235" s="37"/>
      <c r="C235" s="37"/>
      <c r="D235" s="37"/>
    </row>
    <row r="236" spans="1:4" x14ac:dyDescent="0.35">
      <c r="A236" s="37"/>
      <c r="B236" s="37"/>
      <c r="C236" s="37"/>
      <c r="D236" s="37"/>
    </row>
    <row r="237" spans="1:4" x14ac:dyDescent="0.35">
      <c r="A237" s="37"/>
      <c r="B237" s="37"/>
      <c r="C237" s="37"/>
      <c r="D237" s="37"/>
    </row>
    <row r="238" spans="1:4" x14ac:dyDescent="0.35">
      <c r="A238" s="37"/>
      <c r="B238" s="37"/>
      <c r="C238" s="37"/>
      <c r="D238" s="37"/>
    </row>
    <row r="239" spans="1:4" x14ac:dyDescent="0.35">
      <c r="A239" s="37"/>
      <c r="B239" s="37"/>
      <c r="C239" s="37"/>
      <c r="D239" s="37"/>
    </row>
    <row r="240" spans="1:4" x14ac:dyDescent="0.35">
      <c r="A240" s="37"/>
      <c r="B240" s="37"/>
      <c r="C240" s="37"/>
      <c r="D240" s="37"/>
    </row>
    <row r="241" spans="1:4" x14ac:dyDescent="0.35">
      <c r="A241" s="37"/>
      <c r="B241" s="37"/>
      <c r="C241" s="37"/>
      <c r="D241" s="37"/>
    </row>
    <row r="242" spans="1:4" x14ac:dyDescent="0.35">
      <c r="A242" s="37"/>
      <c r="B242" s="37"/>
      <c r="C242" s="37"/>
      <c r="D242" s="37"/>
    </row>
    <row r="243" spans="1:4" x14ac:dyDescent="0.35">
      <c r="A243" s="37"/>
      <c r="B243" s="37"/>
      <c r="C243" s="37"/>
      <c r="D243" s="37"/>
    </row>
    <row r="244" spans="1:4" x14ac:dyDescent="0.35">
      <c r="A244" s="37"/>
      <c r="B244" s="37"/>
      <c r="C244" s="37"/>
      <c r="D244" s="37"/>
    </row>
    <row r="245" spans="1:4" x14ac:dyDescent="0.35">
      <c r="A245" s="37"/>
      <c r="B245" s="37"/>
      <c r="C245" s="37"/>
      <c r="D245" s="37"/>
    </row>
    <row r="246" spans="1:4" x14ac:dyDescent="0.35">
      <c r="A246" s="37"/>
      <c r="B246" s="37"/>
      <c r="C246" s="37"/>
      <c r="D246" s="37"/>
    </row>
    <row r="247" spans="1:4" x14ac:dyDescent="0.35">
      <c r="A247" s="37"/>
      <c r="B247" s="37"/>
      <c r="C247" s="37"/>
      <c r="D247" s="37"/>
    </row>
    <row r="248" spans="1:4" x14ac:dyDescent="0.35">
      <c r="A248" s="37"/>
      <c r="B248" s="37"/>
      <c r="C248" s="37"/>
      <c r="D248" s="37"/>
    </row>
    <row r="249" spans="1:4" x14ac:dyDescent="0.35">
      <c r="A249" s="37"/>
      <c r="B249" s="37"/>
      <c r="C249" s="37"/>
      <c r="D249" s="37"/>
    </row>
    <row r="250" spans="1:4" x14ac:dyDescent="0.35">
      <c r="A250" s="37"/>
      <c r="B250" s="37"/>
      <c r="C250" s="37"/>
      <c r="D250" s="37"/>
    </row>
    <row r="251" spans="1:4" x14ac:dyDescent="0.35">
      <c r="A251" s="37"/>
      <c r="B251" s="37"/>
      <c r="C251" s="37"/>
      <c r="D251" s="37"/>
    </row>
    <row r="252" spans="1:4" x14ac:dyDescent="0.35">
      <c r="A252" s="37"/>
      <c r="B252" s="37"/>
      <c r="C252" s="37"/>
      <c r="D252" s="37"/>
    </row>
    <row r="253" spans="1:4" x14ac:dyDescent="0.35">
      <c r="A253" s="37"/>
      <c r="B253" s="37"/>
      <c r="C253" s="37"/>
      <c r="D253" s="37"/>
    </row>
    <row r="254" spans="1:4" x14ac:dyDescent="0.35">
      <c r="A254" s="37"/>
      <c r="B254" s="37"/>
      <c r="C254" s="37"/>
      <c r="D254" s="37"/>
    </row>
    <row r="255" spans="1:4" x14ac:dyDescent="0.35">
      <c r="A255" s="37"/>
      <c r="B255" s="37"/>
      <c r="C255" s="37"/>
      <c r="D255" s="37"/>
    </row>
    <row r="256" spans="1:4" x14ac:dyDescent="0.35">
      <c r="A256" s="37"/>
      <c r="B256" s="37"/>
      <c r="C256" s="37"/>
      <c r="D256" s="37"/>
    </row>
    <row r="257" spans="1:4" x14ac:dyDescent="0.35">
      <c r="A257" s="37"/>
      <c r="B257" s="37"/>
      <c r="C257" s="37"/>
      <c r="D257" s="37"/>
    </row>
    <row r="258" spans="1:4" x14ac:dyDescent="0.35">
      <c r="A258" s="37"/>
      <c r="B258" s="37"/>
      <c r="C258" s="37"/>
      <c r="D258" s="37"/>
    </row>
    <row r="259" spans="1:4" x14ac:dyDescent="0.35">
      <c r="A259" s="37"/>
      <c r="B259" s="37"/>
      <c r="C259" s="37"/>
      <c r="D259" s="37"/>
    </row>
    <row r="260" spans="1:4" x14ac:dyDescent="0.35">
      <c r="A260" s="37"/>
      <c r="B260" s="37"/>
      <c r="C260" s="37"/>
      <c r="D260" s="37"/>
    </row>
    <row r="261" spans="1:4" x14ac:dyDescent="0.35">
      <c r="A261" s="37"/>
      <c r="B261" s="37"/>
      <c r="C261" s="37"/>
      <c r="D261" s="37"/>
    </row>
    <row r="262" spans="1:4" x14ac:dyDescent="0.35">
      <c r="A262" s="37"/>
      <c r="B262" s="37"/>
      <c r="C262" s="37"/>
      <c r="D262" s="37"/>
    </row>
    <row r="263" spans="1:4" x14ac:dyDescent="0.35">
      <c r="A263" s="37"/>
      <c r="B263" s="37"/>
      <c r="C263" s="37"/>
      <c r="D263" s="37"/>
    </row>
    <row r="264" spans="1:4" x14ac:dyDescent="0.35">
      <c r="A264" s="37"/>
      <c r="B264" s="37"/>
      <c r="C264" s="37"/>
      <c r="D264" s="37"/>
    </row>
    <row r="265" spans="1:4" x14ac:dyDescent="0.35">
      <c r="A265" s="37"/>
      <c r="B265" s="37"/>
      <c r="C265" s="37"/>
      <c r="D265" s="37"/>
    </row>
    <row r="266" spans="1:4" x14ac:dyDescent="0.35">
      <c r="A266" s="37"/>
      <c r="B266" s="37"/>
      <c r="C266" s="37"/>
      <c r="D266" s="37"/>
    </row>
    <row r="267" spans="1:4" x14ac:dyDescent="0.35">
      <c r="A267" s="37"/>
      <c r="B267" s="37"/>
      <c r="C267" s="37"/>
      <c r="D267" s="37"/>
    </row>
    <row r="268" spans="1:4" x14ac:dyDescent="0.35">
      <c r="A268" s="37"/>
      <c r="B268" s="37"/>
      <c r="C268" s="37"/>
      <c r="D268" s="37"/>
    </row>
    <row r="269" spans="1:4" x14ac:dyDescent="0.35">
      <c r="A269" s="37"/>
      <c r="B269" s="37"/>
      <c r="C269" s="37"/>
      <c r="D269" s="37"/>
    </row>
    <row r="270" spans="1:4" x14ac:dyDescent="0.35">
      <c r="A270" s="37"/>
      <c r="B270" s="37"/>
      <c r="C270" s="37"/>
      <c r="D270" s="37"/>
    </row>
    <row r="271" spans="1:4" x14ac:dyDescent="0.35">
      <c r="A271" s="37"/>
      <c r="B271" s="37"/>
      <c r="C271" s="37"/>
      <c r="D271" s="37"/>
    </row>
    <row r="272" spans="1:4" x14ac:dyDescent="0.35">
      <c r="A272" s="37"/>
      <c r="B272" s="37"/>
      <c r="C272" s="37"/>
      <c r="D272" s="37"/>
    </row>
    <row r="273" spans="1:4" x14ac:dyDescent="0.35">
      <c r="A273" s="37"/>
      <c r="B273" s="37"/>
      <c r="C273" s="37"/>
      <c r="D273" s="37"/>
    </row>
    <row r="274" spans="1:4" x14ac:dyDescent="0.35">
      <c r="A274" s="37"/>
      <c r="B274" s="37"/>
      <c r="C274" s="37"/>
      <c r="D274" s="37"/>
    </row>
    <row r="275" spans="1:4" x14ac:dyDescent="0.35">
      <c r="A275" s="37"/>
      <c r="B275" s="37"/>
      <c r="C275" s="37"/>
      <c r="D275" s="37"/>
    </row>
    <row r="276" spans="1:4" x14ac:dyDescent="0.35">
      <c r="A276" s="37"/>
      <c r="B276" s="37"/>
      <c r="C276" s="37"/>
      <c r="D276" s="37"/>
    </row>
    <row r="277" spans="1:4" x14ac:dyDescent="0.35">
      <c r="A277" s="37"/>
      <c r="B277" s="37"/>
      <c r="C277" s="37"/>
      <c r="D277" s="37"/>
    </row>
    <row r="278" spans="1:4" x14ac:dyDescent="0.35">
      <c r="A278" s="37"/>
      <c r="B278" s="37"/>
      <c r="C278" s="37"/>
      <c r="D278" s="37"/>
    </row>
    <row r="279" spans="1:4" x14ac:dyDescent="0.35">
      <c r="A279" s="37"/>
      <c r="B279" s="37"/>
      <c r="C279" s="37"/>
      <c r="D279" s="37"/>
    </row>
    <row r="280" spans="1:4" x14ac:dyDescent="0.35">
      <c r="A280" s="37"/>
      <c r="B280" s="37"/>
      <c r="C280" s="37"/>
      <c r="D280" s="37"/>
    </row>
    <row r="281" spans="1:4" x14ac:dyDescent="0.35">
      <c r="A281" s="37"/>
      <c r="B281" s="37"/>
      <c r="C281" s="37"/>
      <c r="D281" s="37"/>
    </row>
    <row r="282" spans="1:4" x14ac:dyDescent="0.35">
      <c r="A282" s="37"/>
      <c r="B282" s="37"/>
      <c r="C282" s="37"/>
      <c r="D282" s="37"/>
    </row>
    <row r="283" spans="1:4" x14ac:dyDescent="0.35">
      <c r="A283" s="37"/>
      <c r="B283" s="37"/>
      <c r="C283" s="37"/>
      <c r="D283" s="37"/>
    </row>
    <row r="284" spans="1:4" x14ac:dyDescent="0.35">
      <c r="A284" s="37"/>
      <c r="B284" s="37"/>
      <c r="C284" s="37"/>
      <c r="D284" s="37"/>
    </row>
    <row r="285" spans="1:4" x14ac:dyDescent="0.35">
      <c r="A285" s="37"/>
      <c r="B285" s="37"/>
      <c r="C285" s="37"/>
      <c r="D285" s="37"/>
    </row>
    <row r="286" spans="1:4" x14ac:dyDescent="0.35">
      <c r="A286" s="37"/>
      <c r="B286" s="37"/>
      <c r="C286" s="37"/>
      <c r="D286" s="37"/>
    </row>
    <row r="287" spans="1:4" x14ac:dyDescent="0.35">
      <c r="A287" s="37"/>
      <c r="B287" s="37"/>
      <c r="C287" s="37"/>
      <c r="D287" s="37"/>
    </row>
    <row r="288" spans="1:4" x14ac:dyDescent="0.35">
      <c r="A288" s="37"/>
      <c r="B288" s="37"/>
      <c r="C288" s="37"/>
      <c r="D288" s="37"/>
    </row>
    <row r="289" spans="1:4" x14ac:dyDescent="0.35">
      <c r="A289" s="37"/>
      <c r="B289" s="37"/>
      <c r="C289" s="37"/>
      <c r="D289" s="37"/>
    </row>
    <row r="290" spans="1:4" x14ac:dyDescent="0.35">
      <c r="A290" s="37"/>
      <c r="B290" s="37"/>
      <c r="C290" s="37"/>
      <c r="D290" s="37"/>
    </row>
    <row r="291" spans="1:4" x14ac:dyDescent="0.35">
      <c r="A291" s="37"/>
      <c r="B291" s="37"/>
      <c r="C291" s="37"/>
      <c r="D291" s="37"/>
    </row>
    <row r="292" spans="1:4" x14ac:dyDescent="0.35">
      <c r="A292" s="37"/>
      <c r="B292" s="37"/>
      <c r="C292" s="37"/>
      <c r="D292" s="37"/>
    </row>
    <row r="293" spans="1:4" x14ac:dyDescent="0.35">
      <c r="A293" s="37"/>
      <c r="B293" s="37"/>
      <c r="C293" s="37"/>
      <c r="D293" s="37"/>
    </row>
    <row r="294" spans="1:4" x14ac:dyDescent="0.35">
      <c r="A294" s="37"/>
      <c r="B294" s="37"/>
      <c r="C294" s="37"/>
      <c r="D294" s="37"/>
    </row>
    <row r="295" spans="1:4" x14ac:dyDescent="0.35">
      <c r="A295" s="37"/>
      <c r="B295" s="37"/>
      <c r="C295" s="37"/>
      <c r="D295" s="37"/>
    </row>
    <row r="296" spans="1:4" x14ac:dyDescent="0.35">
      <c r="A296" s="37"/>
      <c r="B296" s="37"/>
      <c r="C296" s="37"/>
      <c r="D296" s="37"/>
    </row>
    <row r="297" spans="1:4" x14ac:dyDescent="0.35">
      <c r="A297" s="37"/>
      <c r="B297" s="37"/>
      <c r="C297" s="37"/>
      <c r="D297" s="37"/>
    </row>
    <row r="298" spans="1:4" x14ac:dyDescent="0.35">
      <c r="A298" s="37"/>
      <c r="B298" s="37"/>
      <c r="C298" s="37"/>
      <c r="D298" s="37"/>
    </row>
    <row r="299" spans="1:4" x14ac:dyDescent="0.35">
      <c r="A299" s="37"/>
      <c r="B299" s="37"/>
      <c r="C299" s="37"/>
      <c r="D299" s="37"/>
    </row>
    <row r="300" spans="1:4" x14ac:dyDescent="0.35">
      <c r="A300" s="37"/>
      <c r="B300" s="37"/>
      <c r="C300" s="37"/>
      <c r="D300" s="37"/>
    </row>
    <row r="301" spans="1:4" x14ac:dyDescent="0.35">
      <c r="A301" s="37"/>
      <c r="B301" s="37"/>
      <c r="C301" s="37"/>
      <c r="D301" s="37"/>
    </row>
    <row r="302" spans="1:4" x14ac:dyDescent="0.35">
      <c r="A302" s="37"/>
      <c r="B302" s="37"/>
      <c r="C302" s="37"/>
      <c r="D302" s="37"/>
    </row>
    <row r="303" spans="1:4" x14ac:dyDescent="0.35">
      <c r="A303" s="37"/>
      <c r="B303" s="37"/>
      <c r="C303" s="37"/>
      <c r="D303" s="37"/>
    </row>
    <row r="304" spans="1:4" x14ac:dyDescent="0.35">
      <c r="A304" s="37"/>
      <c r="B304" s="37"/>
      <c r="C304" s="37"/>
      <c r="D304" s="37"/>
    </row>
    <row r="305" spans="1:4" x14ac:dyDescent="0.35">
      <c r="A305" s="37"/>
      <c r="B305" s="37"/>
      <c r="C305" s="37"/>
      <c r="D305" s="37"/>
    </row>
    <row r="306" spans="1:4" x14ac:dyDescent="0.35">
      <c r="A306" s="37"/>
      <c r="B306" s="37"/>
      <c r="C306" s="37"/>
      <c r="D306" s="37"/>
    </row>
    <row r="307" spans="1:4" x14ac:dyDescent="0.35">
      <c r="A307" s="37"/>
      <c r="B307" s="37"/>
      <c r="C307" s="37"/>
      <c r="D307" s="37"/>
    </row>
    <row r="308" spans="1:4" x14ac:dyDescent="0.35">
      <c r="A308" s="37"/>
      <c r="B308" s="37"/>
      <c r="C308" s="37"/>
      <c r="D308" s="37"/>
    </row>
    <row r="309" spans="1:4" x14ac:dyDescent="0.35">
      <c r="A309" s="37"/>
      <c r="B309" s="37"/>
      <c r="C309" s="37"/>
      <c r="D309" s="37"/>
    </row>
    <row r="310" spans="1:4" x14ac:dyDescent="0.35">
      <c r="A310" s="37"/>
      <c r="B310" s="37"/>
      <c r="C310" s="37"/>
      <c r="D310" s="37"/>
    </row>
    <row r="311" spans="1:4" x14ac:dyDescent="0.35">
      <c r="A311" s="37"/>
      <c r="B311" s="37"/>
      <c r="C311" s="37"/>
      <c r="D311" s="37"/>
    </row>
    <row r="312" spans="1:4" x14ac:dyDescent="0.35">
      <c r="A312" s="37"/>
      <c r="B312" s="37"/>
      <c r="C312" s="37"/>
      <c r="D312" s="37"/>
    </row>
    <row r="313" spans="1:4" x14ac:dyDescent="0.35">
      <c r="A313" s="37"/>
      <c r="B313" s="37"/>
      <c r="C313" s="37"/>
      <c r="D313" s="37"/>
    </row>
    <row r="314" spans="1:4" x14ac:dyDescent="0.35">
      <c r="A314" s="37"/>
      <c r="B314" s="37"/>
      <c r="C314" s="37"/>
      <c r="D314" s="37"/>
    </row>
    <row r="315" spans="1:4" x14ac:dyDescent="0.35">
      <c r="A315" s="37"/>
      <c r="B315" s="37"/>
      <c r="C315" s="37"/>
      <c r="D315" s="37"/>
    </row>
    <row r="316" spans="1:4" x14ac:dyDescent="0.35">
      <c r="A316" s="37"/>
      <c r="B316" s="37"/>
      <c r="C316" s="37"/>
      <c r="D316" s="37"/>
    </row>
    <row r="317" spans="1:4" x14ac:dyDescent="0.35">
      <c r="A317" s="37"/>
      <c r="B317" s="37"/>
      <c r="C317" s="37"/>
      <c r="D317" s="37"/>
    </row>
    <row r="318" spans="1:4" x14ac:dyDescent="0.35">
      <c r="A318" s="37"/>
      <c r="B318" s="37"/>
      <c r="C318" s="37"/>
      <c r="D318" s="37"/>
    </row>
    <row r="319" spans="1:4" x14ac:dyDescent="0.35">
      <c r="A319" s="37"/>
      <c r="B319" s="37"/>
      <c r="C319" s="37"/>
      <c r="D319" s="37"/>
    </row>
    <row r="320" spans="1:4" x14ac:dyDescent="0.35">
      <c r="A320" s="37"/>
      <c r="B320" s="37"/>
      <c r="C320" s="37"/>
      <c r="D320" s="37"/>
    </row>
    <row r="321" spans="1:4" x14ac:dyDescent="0.35">
      <c r="A321" s="37"/>
      <c r="B321" s="37"/>
      <c r="C321" s="37"/>
      <c r="D321" s="37"/>
    </row>
    <row r="322" spans="1:4" x14ac:dyDescent="0.35">
      <c r="A322" s="37"/>
      <c r="B322" s="37"/>
      <c r="C322" s="37"/>
      <c r="D322" s="37"/>
    </row>
    <row r="323" spans="1:4" x14ac:dyDescent="0.35">
      <c r="A323" s="37"/>
      <c r="B323" s="37"/>
      <c r="C323" s="37"/>
      <c r="D323" s="37"/>
    </row>
    <row r="324" spans="1:4" x14ac:dyDescent="0.35">
      <c r="A324" s="37"/>
      <c r="B324" s="37"/>
      <c r="C324" s="37"/>
      <c r="D324" s="37"/>
    </row>
    <row r="325" spans="1:4" x14ac:dyDescent="0.35">
      <c r="A325" s="37"/>
      <c r="B325" s="37"/>
      <c r="C325" s="37"/>
      <c r="D325" s="37"/>
    </row>
    <row r="326" spans="1:4" x14ac:dyDescent="0.35">
      <c r="A326" s="37"/>
      <c r="B326" s="37"/>
      <c r="C326" s="37"/>
      <c r="D326" s="37"/>
    </row>
    <row r="327" spans="1:4" x14ac:dyDescent="0.35">
      <c r="A327" s="37"/>
      <c r="B327" s="37"/>
      <c r="C327" s="37"/>
      <c r="D327" s="37"/>
    </row>
    <row r="328" spans="1:4" x14ac:dyDescent="0.35">
      <c r="A328" s="37"/>
      <c r="B328" s="37"/>
      <c r="C328" s="37"/>
      <c r="D328" s="37"/>
    </row>
    <row r="329" spans="1:4" x14ac:dyDescent="0.35">
      <c r="A329" s="37"/>
      <c r="B329" s="37"/>
      <c r="C329" s="37"/>
      <c r="D329" s="37"/>
    </row>
    <row r="330" spans="1:4" x14ac:dyDescent="0.35">
      <c r="A330" s="37"/>
      <c r="B330" s="37"/>
      <c r="C330" s="37"/>
      <c r="D330" s="37"/>
    </row>
    <row r="331" spans="1:4" x14ac:dyDescent="0.35">
      <c r="A331" s="37"/>
      <c r="B331" s="37"/>
      <c r="C331" s="37"/>
      <c r="D331" s="37"/>
    </row>
    <row r="332" spans="1:4" x14ac:dyDescent="0.35">
      <c r="A332" s="37"/>
      <c r="B332" s="37"/>
      <c r="C332" s="37"/>
      <c r="D332" s="37"/>
    </row>
    <row r="333" spans="1:4" x14ac:dyDescent="0.35">
      <c r="A333" s="37"/>
      <c r="B333" s="37"/>
      <c r="C333" s="37"/>
      <c r="D333" s="37"/>
    </row>
    <row r="334" spans="1:4" x14ac:dyDescent="0.35">
      <c r="A334" s="37"/>
      <c r="B334" s="37"/>
      <c r="C334" s="37"/>
      <c r="D334" s="37"/>
    </row>
    <row r="335" spans="1:4" x14ac:dyDescent="0.35">
      <c r="A335" s="37"/>
      <c r="B335" s="37"/>
      <c r="C335" s="37"/>
      <c r="D335" s="37"/>
    </row>
    <row r="336" spans="1:4" x14ac:dyDescent="0.35">
      <c r="A336" s="37"/>
      <c r="B336" s="37"/>
      <c r="C336" s="37"/>
      <c r="D336" s="37"/>
    </row>
    <row r="337" spans="1:4" x14ac:dyDescent="0.35">
      <c r="A337" s="37"/>
      <c r="B337" s="37"/>
      <c r="C337" s="37"/>
      <c r="D337" s="37"/>
    </row>
    <row r="338" spans="1:4" x14ac:dyDescent="0.35">
      <c r="A338" s="37"/>
      <c r="B338" s="37"/>
      <c r="C338" s="37"/>
      <c r="D338" s="37"/>
    </row>
    <row r="339" spans="1:4" x14ac:dyDescent="0.35">
      <c r="A339" s="37"/>
      <c r="B339" s="37"/>
      <c r="C339" s="37"/>
      <c r="D339" s="37"/>
    </row>
    <row r="340" spans="1:4" x14ac:dyDescent="0.35">
      <c r="A340" s="37"/>
      <c r="B340" s="37"/>
      <c r="C340" s="37"/>
      <c r="D340" s="37"/>
    </row>
    <row r="341" spans="1:4" x14ac:dyDescent="0.35">
      <c r="A341" s="37"/>
      <c r="B341" s="37"/>
      <c r="C341" s="37"/>
      <c r="D341" s="37"/>
    </row>
    <row r="342" spans="1:4" x14ac:dyDescent="0.35">
      <c r="A342" s="37"/>
      <c r="B342" s="37"/>
      <c r="C342" s="37"/>
      <c r="D342" s="37"/>
    </row>
    <row r="343" spans="1:4" x14ac:dyDescent="0.35">
      <c r="A343" s="37"/>
      <c r="B343" s="37"/>
      <c r="C343" s="37"/>
      <c r="D343" s="37"/>
    </row>
    <row r="344" spans="1:4" x14ac:dyDescent="0.35">
      <c r="A344" s="37"/>
      <c r="B344" s="37"/>
      <c r="C344" s="37"/>
      <c r="D344" s="37"/>
    </row>
    <row r="345" spans="1:4" x14ac:dyDescent="0.35">
      <c r="A345" s="37"/>
      <c r="B345" s="37"/>
      <c r="C345" s="37"/>
      <c r="D345" s="37"/>
    </row>
    <row r="346" spans="1:4" x14ac:dyDescent="0.35">
      <c r="A346" s="37"/>
      <c r="B346" s="37"/>
      <c r="C346" s="37"/>
      <c r="D346" s="37"/>
    </row>
    <row r="347" spans="1:4" x14ac:dyDescent="0.35">
      <c r="A347" s="37"/>
      <c r="B347" s="37"/>
      <c r="C347" s="37"/>
      <c r="D347" s="37"/>
    </row>
    <row r="348" spans="1:4" x14ac:dyDescent="0.35">
      <c r="A348" s="37"/>
      <c r="B348" s="37"/>
      <c r="C348" s="37"/>
      <c r="D348" s="37"/>
    </row>
    <row r="349" spans="1:4" x14ac:dyDescent="0.35">
      <c r="A349" s="37"/>
      <c r="B349" s="37"/>
      <c r="C349" s="37"/>
      <c r="D349" s="37"/>
    </row>
    <row r="350" spans="1:4" x14ac:dyDescent="0.35">
      <c r="A350" s="37"/>
      <c r="B350" s="37"/>
      <c r="C350" s="37"/>
      <c r="D350" s="37"/>
    </row>
    <row r="351" spans="1:4" x14ac:dyDescent="0.35">
      <c r="A351" s="37"/>
      <c r="B351" s="37"/>
      <c r="C351" s="37"/>
      <c r="D351" s="37"/>
    </row>
    <row r="352" spans="1:4" x14ac:dyDescent="0.35">
      <c r="A352" s="37"/>
      <c r="B352" s="37"/>
      <c r="C352" s="37"/>
      <c r="D352" s="37"/>
    </row>
    <row r="353" spans="1:4" x14ac:dyDescent="0.35">
      <c r="A353" s="37"/>
      <c r="B353" s="37"/>
      <c r="C353" s="37"/>
      <c r="D353" s="37"/>
    </row>
    <row r="354" spans="1:4" x14ac:dyDescent="0.35">
      <c r="A354" s="37"/>
      <c r="B354" s="37"/>
      <c r="C354" s="37"/>
      <c r="D354" s="37"/>
    </row>
    <row r="355" spans="1:4" x14ac:dyDescent="0.35">
      <c r="A355" s="37"/>
      <c r="B355" s="37"/>
      <c r="C355" s="37"/>
      <c r="D355" s="37"/>
    </row>
    <row r="356" spans="1:4" x14ac:dyDescent="0.35">
      <c r="A356" s="37"/>
      <c r="B356" s="37"/>
      <c r="C356" s="37"/>
      <c r="D356" s="37"/>
    </row>
    <row r="357" spans="1:4" x14ac:dyDescent="0.35">
      <c r="A357" s="37"/>
      <c r="B357" s="37"/>
      <c r="C357" s="37"/>
      <c r="D357" s="37"/>
    </row>
    <row r="358" spans="1:4" x14ac:dyDescent="0.35">
      <c r="A358" s="37"/>
      <c r="B358" s="37"/>
      <c r="C358" s="37"/>
      <c r="D358" s="37"/>
    </row>
    <row r="359" spans="1:4" x14ac:dyDescent="0.35">
      <c r="A359" s="37"/>
      <c r="B359" s="37"/>
      <c r="C359" s="37"/>
      <c r="D359" s="37"/>
    </row>
    <row r="360" spans="1:4" x14ac:dyDescent="0.35">
      <c r="A360" s="37"/>
      <c r="B360" s="37"/>
      <c r="C360" s="37"/>
      <c r="D360" s="37"/>
    </row>
    <row r="361" spans="1:4" x14ac:dyDescent="0.35">
      <c r="A361" s="37"/>
      <c r="B361" s="37"/>
      <c r="C361" s="37"/>
      <c r="D361" s="37"/>
    </row>
    <row r="362" spans="1:4" x14ac:dyDescent="0.35">
      <c r="A362" s="37"/>
      <c r="B362" s="37"/>
      <c r="C362" s="37"/>
      <c r="D362" s="37"/>
    </row>
    <row r="363" spans="1:4" x14ac:dyDescent="0.35">
      <c r="A363" s="37"/>
      <c r="B363" s="37"/>
      <c r="C363" s="37"/>
      <c r="D363" s="37"/>
    </row>
    <row r="364" spans="1:4" x14ac:dyDescent="0.35">
      <c r="A364" s="37"/>
      <c r="B364" s="37"/>
      <c r="C364" s="37"/>
      <c r="D364" s="37"/>
    </row>
    <row r="365" spans="1:4" x14ac:dyDescent="0.35">
      <c r="A365" s="37"/>
      <c r="B365" s="37"/>
      <c r="C365" s="37"/>
      <c r="D365" s="37"/>
    </row>
    <row r="366" spans="1:4" x14ac:dyDescent="0.35">
      <c r="A366" s="37"/>
      <c r="B366" s="37"/>
      <c r="C366" s="37"/>
      <c r="D366" s="37"/>
    </row>
    <row r="367" spans="1:4" x14ac:dyDescent="0.35">
      <c r="A367" s="37"/>
      <c r="B367" s="37"/>
      <c r="C367" s="37"/>
      <c r="D367" s="37"/>
    </row>
    <row r="368" spans="1:4" x14ac:dyDescent="0.35">
      <c r="A368" s="37"/>
      <c r="B368" s="37"/>
      <c r="C368" s="37"/>
      <c r="D368" s="37"/>
    </row>
    <row r="369" spans="1:4" x14ac:dyDescent="0.35">
      <c r="A369" s="37"/>
      <c r="B369" s="37"/>
      <c r="C369" s="37"/>
      <c r="D369" s="37"/>
    </row>
    <row r="370" spans="1:4" x14ac:dyDescent="0.35">
      <c r="A370" s="37"/>
      <c r="B370" s="37"/>
      <c r="C370" s="37"/>
      <c r="D370" s="37"/>
    </row>
    <row r="371" spans="1:4" x14ac:dyDescent="0.35">
      <c r="A371" s="37"/>
      <c r="B371" s="37"/>
      <c r="C371" s="37"/>
      <c r="D371" s="37"/>
    </row>
    <row r="372" spans="1:4" x14ac:dyDescent="0.35">
      <c r="A372" s="37"/>
      <c r="B372" s="37"/>
      <c r="C372" s="37"/>
      <c r="D372" s="37"/>
    </row>
    <row r="373" spans="1:4" x14ac:dyDescent="0.35">
      <c r="A373" s="37"/>
      <c r="B373" s="37"/>
      <c r="C373" s="37"/>
      <c r="D373" s="37"/>
    </row>
    <row r="374" spans="1:4" x14ac:dyDescent="0.35">
      <c r="A374" s="37"/>
      <c r="B374" s="37"/>
      <c r="C374" s="37"/>
      <c r="D374" s="37"/>
    </row>
    <row r="375" spans="1:4" x14ac:dyDescent="0.35">
      <c r="A375" s="37"/>
      <c r="B375" s="37"/>
      <c r="C375" s="37"/>
      <c r="D375" s="37"/>
    </row>
    <row r="376" spans="1:4" x14ac:dyDescent="0.35">
      <c r="A376" s="37"/>
      <c r="B376" s="37"/>
      <c r="C376" s="37"/>
      <c r="D376" s="37"/>
    </row>
    <row r="377" spans="1:4" x14ac:dyDescent="0.35">
      <c r="A377" s="37"/>
      <c r="B377" s="37"/>
      <c r="C377" s="37"/>
      <c r="D377" s="37"/>
    </row>
    <row r="378" spans="1:4" x14ac:dyDescent="0.35">
      <c r="A378" s="37"/>
      <c r="B378" s="37"/>
      <c r="C378" s="37"/>
      <c r="D378" s="37"/>
    </row>
    <row r="379" spans="1:4" x14ac:dyDescent="0.35">
      <c r="A379" s="37"/>
      <c r="B379" s="37"/>
      <c r="C379" s="37"/>
      <c r="D379" s="37"/>
    </row>
    <row r="380" spans="1:4" x14ac:dyDescent="0.35">
      <c r="A380" s="37"/>
      <c r="B380" s="37"/>
      <c r="C380" s="37"/>
      <c r="D380" s="37"/>
    </row>
    <row r="381" spans="1:4" x14ac:dyDescent="0.35">
      <c r="A381" s="37"/>
      <c r="B381" s="37"/>
      <c r="C381" s="37"/>
      <c r="D381" s="37"/>
    </row>
    <row r="382" spans="1:4" x14ac:dyDescent="0.35">
      <c r="A382" s="37"/>
      <c r="B382" s="37"/>
      <c r="C382" s="37"/>
      <c r="D382" s="37"/>
    </row>
    <row r="383" spans="1:4" x14ac:dyDescent="0.35">
      <c r="A383" s="37"/>
      <c r="B383" s="37"/>
      <c r="C383" s="37"/>
      <c r="D383" s="37"/>
    </row>
    <row r="384" spans="1:4" x14ac:dyDescent="0.35">
      <c r="A384" s="37"/>
      <c r="B384" s="37"/>
      <c r="C384" s="37"/>
      <c r="D384" s="37"/>
    </row>
    <row r="385" spans="1:4" x14ac:dyDescent="0.35">
      <c r="A385" s="37"/>
      <c r="B385" s="37"/>
      <c r="C385" s="37"/>
      <c r="D385" s="37"/>
    </row>
    <row r="386" spans="1:4" x14ac:dyDescent="0.35">
      <c r="A386" s="37"/>
      <c r="B386" s="37"/>
      <c r="C386" s="37"/>
      <c r="D386" s="37"/>
    </row>
    <row r="387" spans="1:4" x14ac:dyDescent="0.35">
      <c r="A387" s="37"/>
      <c r="B387" s="37"/>
      <c r="C387" s="37"/>
      <c r="D387" s="37"/>
    </row>
    <row r="388" spans="1:4" x14ac:dyDescent="0.35">
      <c r="A388" s="37"/>
      <c r="B388" s="37"/>
      <c r="C388" s="37"/>
      <c r="D388" s="37"/>
    </row>
    <row r="389" spans="1:4" x14ac:dyDescent="0.35">
      <c r="A389" s="37"/>
      <c r="B389" s="37"/>
      <c r="C389" s="37"/>
      <c r="D389" s="37"/>
    </row>
    <row r="390" spans="1:4" x14ac:dyDescent="0.35">
      <c r="A390" s="37"/>
      <c r="B390" s="37"/>
      <c r="C390" s="37"/>
      <c r="D390" s="37"/>
    </row>
    <row r="391" spans="1:4" x14ac:dyDescent="0.35">
      <c r="A391" s="37"/>
      <c r="B391" s="37"/>
      <c r="C391" s="37"/>
      <c r="D391" s="37"/>
    </row>
    <row r="392" spans="1:4" x14ac:dyDescent="0.35">
      <c r="A392" s="37"/>
      <c r="B392" s="37"/>
      <c r="C392" s="37"/>
      <c r="D392" s="37"/>
    </row>
    <row r="393" spans="1:4" x14ac:dyDescent="0.35">
      <c r="A393" s="37"/>
      <c r="B393" s="37"/>
      <c r="C393" s="37"/>
      <c r="D393" s="37"/>
    </row>
    <row r="394" spans="1:4" x14ac:dyDescent="0.35">
      <c r="A394" s="37"/>
      <c r="B394" s="37"/>
      <c r="C394" s="37"/>
      <c r="D394" s="37"/>
    </row>
    <row r="395" spans="1:4" x14ac:dyDescent="0.35">
      <c r="A395" s="37"/>
      <c r="B395" s="37"/>
      <c r="C395" s="37"/>
      <c r="D395" s="37"/>
    </row>
    <row r="396" spans="1:4" x14ac:dyDescent="0.35">
      <c r="A396" s="37"/>
      <c r="B396" s="37"/>
      <c r="C396" s="37"/>
      <c r="D396" s="37"/>
    </row>
    <row r="397" spans="1:4" x14ac:dyDescent="0.35">
      <c r="A397" s="37"/>
      <c r="B397" s="37"/>
      <c r="C397" s="37"/>
      <c r="D397" s="37"/>
    </row>
    <row r="398" spans="1:4" x14ac:dyDescent="0.35">
      <c r="A398" s="37"/>
      <c r="B398" s="37"/>
      <c r="C398" s="37"/>
      <c r="D398" s="37"/>
    </row>
    <row r="399" spans="1:4" x14ac:dyDescent="0.35">
      <c r="A399" s="37"/>
      <c r="B399" s="37"/>
      <c r="C399" s="37"/>
      <c r="D399" s="37"/>
    </row>
    <row r="400" spans="1:4" x14ac:dyDescent="0.35">
      <c r="A400" s="37"/>
      <c r="B400" s="37"/>
      <c r="C400" s="37"/>
      <c r="D400" s="37"/>
    </row>
    <row r="401" spans="1:4" x14ac:dyDescent="0.35">
      <c r="A401" s="37"/>
      <c r="B401" s="37"/>
      <c r="C401" s="37"/>
      <c r="D401" s="37"/>
    </row>
    <row r="402" spans="1:4" x14ac:dyDescent="0.35">
      <c r="A402" s="37"/>
      <c r="B402" s="37"/>
      <c r="C402" s="37"/>
      <c r="D402" s="37"/>
    </row>
    <row r="403" spans="1:4" x14ac:dyDescent="0.35">
      <c r="A403" s="37"/>
      <c r="B403" s="37"/>
      <c r="C403" s="37"/>
      <c r="D403" s="37"/>
    </row>
    <row r="404" spans="1:4" x14ac:dyDescent="0.35">
      <c r="A404" s="37"/>
      <c r="B404" s="37"/>
      <c r="C404" s="37"/>
      <c r="D404" s="37"/>
    </row>
    <row r="405" spans="1:4" x14ac:dyDescent="0.35">
      <c r="A405" s="37"/>
      <c r="B405" s="37"/>
      <c r="C405" s="37"/>
      <c r="D405" s="37"/>
    </row>
    <row r="406" spans="1:4" x14ac:dyDescent="0.35">
      <c r="A406" s="37"/>
      <c r="B406" s="37"/>
      <c r="C406" s="37"/>
      <c r="D406" s="37"/>
    </row>
    <row r="407" spans="1:4" x14ac:dyDescent="0.35">
      <c r="A407" s="37"/>
      <c r="B407" s="37"/>
      <c r="C407" s="37"/>
      <c r="D407" s="37"/>
    </row>
    <row r="408" spans="1:4" x14ac:dyDescent="0.35">
      <c r="A408" s="37"/>
      <c r="B408" s="37"/>
      <c r="C408" s="37"/>
      <c r="D408" s="37"/>
    </row>
    <row r="409" spans="1:4" x14ac:dyDescent="0.35">
      <c r="A409" s="37"/>
      <c r="B409" s="37"/>
      <c r="C409" s="37"/>
      <c r="D409" s="37"/>
    </row>
    <row r="410" spans="1:4" x14ac:dyDescent="0.35">
      <c r="A410" s="37"/>
      <c r="B410" s="37"/>
      <c r="C410" s="37"/>
      <c r="D410" s="37"/>
    </row>
    <row r="411" spans="1:4" x14ac:dyDescent="0.35">
      <c r="A411" s="37"/>
      <c r="B411" s="37"/>
      <c r="C411" s="37"/>
      <c r="D411" s="37"/>
    </row>
    <row r="412" spans="1:4" x14ac:dyDescent="0.35">
      <c r="A412" s="37"/>
      <c r="B412" s="37"/>
      <c r="C412" s="37"/>
      <c r="D412" s="37"/>
    </row>
    <row r="413" spans="1:4" x14ac:dyDescent="0.35">
      <c r="A413" s="37"/>
      <c r="B413" s="37"/>
      <c r="C413" s="37"/>
      <c r="D413" s="37"/>
    </row>
    <row r="414" spans="1:4" x14ac:dyDescent="0.35">
      <c r="A414" s="37"/>
      <c r="B414" s="37"/>
      <c r="C414" s="37"/>
      <c r="D414" s="37"/>
    </row>
    <row r="415" spans="1:4" x14ac:dyDescent="0.35">
      <c r="A415" s="37"/>
      <c r="B415" s="37"/>
      <c r="C415" s="37"/>
      <c r="D415" s="37"/>
    </row>
    <row r="416" spans="1:4" x14ac:dyDescent="0.35">
      <c r="A416" s="37"/>
      <c r="B416" s="37"/>
      <c r="C416" s="37"/>
      <c r="D416" s="37"/>
    </row>
    <row r="417" spans="1:4" x14ac:dyDescent="0.35">
      <c r="A417" s="37"/>
      <c r="B417" s="37"/>
      <c r="C417" s="37"/>
      <c r="D417" s="37"/>
    </row>
    <row r="418" spans="1:4" x14ac:dyDescent="0.35">
      <c r="A418" s="37"/>
      <c r="B418" s="37"/>
      <c r="C418" s="37"/>
      <c r="D418" s="37"/>
    </row>
    <row r="419" spans="1:4" x14ac:dyDescent="0.35">
      <c r="A419" s="37"/>
      <c r="B419" s="37"/>
      <c r="C419" s="37"/>
      <c r="D419" s="37"/>
    </row>
    <row r="420" spans="1:4" x14ac:dyDescent="0.35">
      <c r="A420" s="37"/>
      <c r="B420" s="37"/>
      <c r="C420" s="37"/>
      <c r="D420" s="37"/>
    </row>
    <row r="421" spans="1:4" x14ac:dyDescent="0.35">
      <c r="A421" s="37"/>
      <c r="B421" s="37"/>
      <c r="C421" s="37"/>
      <c r="D421" s="37"/>
    </row>
    <row r="422" spans="1:4" x14ac:dyDescent="0.35">
      <c r="A422" s="37"/>
      <c r="B422" s="37"/>
      <c r="C422" s="37"/>
      <c r="D422" s="37"/>
    </row>
    <row r="423" spans="1:4" x14ac:dyDescent="0.35">
      <c r="A423" s="37"/>
      <c r="B423" s="37"/>
      <c r="C423" s="37"/>
      <c r="D423" s="37"/>
    </row>
    <row r="424" spans="1:4" x14ac:dyDescent="0.35">
      <c r="A424" s="37"/>
      <c r="B424" s="37"/>
      <c r="C424" s="37"/>
      <c r="D424" s="37"/>
    </row>
    <row r="425" spans="1:4" x14ac:dyDescent="0.35">
      <c r="A425" s="37"/>
      <c r="B425" s="37"/>
      <c r="C425" s="37"/>
      <c r="D425" s="37"/>
    </row>
    <row r="426" spans="1:4" x14ac:dyDescent="0.35">
      <c r="A426" s="37"/>
      <c r="B426" s="37"/>
      <c r="C426" s="37"/>
      <c r="D426" s="37"/>
    </row>
    <row r="427" spans="1:4" x14ac:dyDescent="0.35">
      <c r="A427" s="37"/>
      <c r="B427" s="37"/>
      <c r="C427" s="37"/>
      <c r="D427" s="37"/>
    </row>
    <row r="428" spans="1:4" x14ac:dyDescent="0.35">
      <c r="A428" s="37"/>
      <c r="B428" s="37"/>
      <c r="C428" s="37"/>
      <c r="D428" s="37"/>
    </row>
    <row r="429" spans="1:4" x14ac:dyDescent="0.35">
      <c r="A429" s="37"/>
      <c r="B429" s="37"/>
      <c r="C429" s="37"/>
      <c r="D429" s="37"/>
    </row>
    <row r="430" spans="1:4" x14ac:dyDescent="0.35">
      <c r="A430" s="37"/>
      <c r="B430" s="37"/>
      <c r="C430" s="37"/>
      <c r="D430" s="37"/>
    </row>
    <row r="431" spans="1:4" x14ac:dyDescent="0.35">
      <c r="A431" s="37"/>
      <c r="B431" s="37"/>
      <c r="C431" s="37"/>
      <c r="D431" s="37"/>
    </row>
    <row r="432" spans="1:4" x14ac:dyDescent="0.35">
      <c r="A432" s="37"/>
      <c r="B432" s="37"/>
      <c r="C432" s="37"/>
      <c r="D432" s="37"/>
    </row>
    <row r="433" spans="1:4" x14ac:dyDescent="0.35">
      <c r="A433" s="37"/>
      <c r="B433" s="37"/>
      <c r="C433" s="37"/>
      <c r="D433" s="37"/>
    </row>
    <row r="434" spans="1:4" x14ac:dyDescent="0.35">
      <c r="A434" s="37"/>
      <c r="B434" s="37"/>
      <c r="C434" s="37"/>
      <c r="D434" s="37"/>
    </row>
    <row r="435" spans="1:4" x14ac:dyDescent="0.35">
      <c r="A435" s="37"/>
      <c r="B435" s="37"/>
      <c r="C435" s="37"/>
      <c r="D435" s="37"/>
    </row>
    <row r="436" spans="1:4" x14ac:dyDescent="0.35">
      <c r="A436" s="37"/>
      <c r="B436" s="37"/>
      <c r="C436" s="37"/>
      <c r="D436" s="37"/>
    </row>
    <row r="437" spans="1:4" x14ac:dyDescent="0.35">
      <c r="A437" s="37"/>
      <c r="B437" s="37"/>
      <c r="C437" s="37"/>
      <c r="D437" s="37"/>
    </row>
    <row r="438" spans="1:4" x14ac:dyDescent="0.35">
      <c r="A438" s="37"/>
      <c r="B438" s="37"/>
      <c r="C438" s="37"/>
      <c r="D438" s="37"/>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C2CB-CBD0-4577-B313-1CAE47CD78EE}">
  <sheetPr codeName="Sheet6"/>
  <dimension ref="A1:D438"/>
  <sheetViews>
    <sheetView zoomScaleNormal="100" workbookViewId="0"/>
  </sheetViews>
  <sheetFormatPr defaultColWidth="9.1796875" defaultRowHeight="15.5" x14ac:dyDescent="0.35"/>
  <cols>
    <col min="1" max="1" width="21.453125" style="18" bestFit="1" customWidth="1"/>
    <col min="2" max="2" width="52" style="18" bestFit="1" customWidth="1"/>
    <col min="3" max="3" width="16.1796875" style="18" bestFit="1" customWidth="1"/>
    <col min="4" max="4" width="34.7265625" style="18" bestFit="1" customWidth="1"/>
    <col min="5" max="16384" width="9.1796875" style="18"/>
  </cols>
  <sheetData>
    <row r="1" spans="1:4" x14ac:dyDescent="0.35">
      <c r="A1" s="17" t="s">
        <v>0</v>
      </c>
      <c r="B1" s="17" t="s">
        <v>1</v>
      </c>
      <c r="C1" s="17" t="s">
        <v>2</v>
      </c>
      <c r="D1" s="17" t="s">
        <v>4</v>
      </c>
    </row>
    <row r="2" spans="1:4" x14ac:dyDescent="0.35">
      <c r="A2" s="18" t="s">
        <v>6</v>
      </c>
      <c r="B2" s="18" t="s">
        <v>7</v>
      </c>
      <c r="C2" s="18" t="s">
        <v>8</v>
      </c>
      <c r="D2" s="18">
        <v>7</v>
      </c>
    </row>
    <row r="3" spans="1:4" x14ac:dyDescent="0.35">
      <c r="A3" s="18" t="s">
        <v>6</v>
      </c>
      <c r="B3" s="18" t="s">
        <v>7</v>
      </c>
      <c r="C3" s="18" t="s">
        <v>9</v>
      </c>
      <c r="D3" s="18">
        <v>0</v>
      </c>
    </row>
    <row r="4" spans="1:4" x14ac:dyDescent="0.35">
      <c r="A4" s="18" t="s">
        <v>6</v>
      </c>
      <c r="B4" s="18" t="s">
        <v>10</v>
      </c>
      <c r="C4" s="18" t="s">
        <v>8</v>
      </c>
      <c r="D4" s="18">
        <v>21</v>
      </c>
    </row>
    <row r="5" spans="1:4" x14ac:dyDescent="0.35">
      <c r="A5" s="18" t="s">
        <v>6</v>
      </c>
      <c r="B5" s="18" t="s">
        <v>10</v>
      </c>
      <c r="C5" s="18" t="s">
        <v>9</v>
      </c>
      <c r="D5" s="18">
        <v>1</v>
      </c>
    </row>
    <row r="6" spans="1:4" x14ac:dyDescent="0.35">
      <c r="A6" s="18" t="s">
        <v>6</v>
      </c>
      <c r="B6" s="18" t="s">
        <v>11</v>
      </c>
      <c r="C6" s="18" t="s">
        <v>8</v>
      </c>
      <c r="D6" s="18">
        <v>48</v>
      </c>
    </row>
    <row r="7" spans="1:4" x14ac:dyDescent="0.35">
      <c r="A7" s="18" t="s">
        <v>6</v>
      </c>
      <c r="B7" s="18" t="s">
        <v>11</v>
      </c>
      <c r="C7" s="18" t="s">
        <v>9</v>
      </c>
      <c r="D7" s="18">
        <v>34</v>
      </c>
    </row>
    <row r="8" spans="1:4" x14ac:dyDescent="0.35">
      <c r="A8" s="18" t="s">
        <v>6</v>
      </c>
      <c r="B8" s="18" t="s">
        <v>12</v>
      </c>
      <c r="C8" s="18" t="s">
        <v>8</v>
      </c>
      <c r="D8" s="18">
        <v>36</v>
      </c>
    </row>
    <row r="9" spans="1:4" x14ac:dyDescent="0.35">
      <c r="A9" s="18" t="s">
        <v>6</v>
      </c>
      <c r="B9" s="18" t="s">
        <v>12</v>
      </c>
      <c r="C9" s="18" t="s">
        <v>8</v>
      </c>
      <c r="D9" s="18">
        <v>48</v>
      </c>
    </row>
    <row r="10" spans="1:4" x14ac:dyDescent="0.35">
      <c r="A10" s="18" t="s">
        <v>6</v>
      </c>
      <c r="B10" s="18" t="s">
        <v>12</v>
      </c>
      <c r="C10" s="18" t="s">
        <v>9</v>
      </c>
      <c r="D10" s="18">
        <v>48</v>
      </c>
    </row>
    <row r="11" spans="1:4" x14ac:dyDescent="0.35">
      <c r="A11" s="18" t="s">
        <v>6</v>
      </c>
      <c r="B11" s="18" t="s">
        <v>12</v>
      </c>
      <c r="C11" s="18" t="s">
        <v>9</v>
      </c>
      <c r="D11" s="18">
        <v>18</v>
      </c>
    </row>
    <row r="12" spans="1:4" x14ac:dyDescent="0.35">
      <c r="A12" s="18" t="s">
        <v>6</v>
      </c>
      <c r="B12" s="18" t="s">
        <v>13</v>
      </c>
      <c r="C12" s="18" t="s">
        <v>8</v>
      </c>
      <c r="D12" s="18">
        <v>41</v>
      </c>
    </row>
    <row r="13" spans="1:4" x14ac:dyDescent="0.35">
      <c r="A13" s="18" t="s">
        <v>6</v>
      </c>
      <c r="B13" s="18" t="s">
        <v>13</v>
      </c>
      <c r="C13" s="18" t="s">
        <v>9</v>
      </c>
      <c r="D13" s="18">
        <v>3</v>
      </c>
    </row>
    <row r="14" spans="1:4" x14ac:dyDescent="0.35">
      <c r="A14" s="18" t="s">
        <v>6</v>
      </c>
      <c r="B14" s="18" t="s">
        <v>87</v>
      </c>
      <c r="C14" s="18" t="s">
        <v>8</v>
      </c>
      <c r="D14" s="18">
        <v>78</v>
      </c>
    </row>
    <row r="15" spans="1:4" x14ac:dyDescent="0.35">
      <c r="A15" s="18" t="s">
        <v>6</v>
      </c>
      <c r="B15" s="18" t="s">
        <v>87</v>
      </c>
      <c r="C15" s="18" t="s">
        <v>9</v>
      </c>
      <c r="D15" s="18">
        <v>29</v>
      </c>
    </row>
    <row r="16" spans="1:4" x14ac:dyDescent="0.35">
      <c r="A16" s="18" t="s">
        <v>6</v>
      </c>
      <c r="B16" s="18" t="s">
        <v>15</v>
      </c>
      <c r="C16" s="18" t="s">
        <v>8</v>
      </c>
      <c r="D16" s="18">
        <v>0</v>
      </c>
    </row>
    <row r="17" spans="1:4" x14ac:dyDescent="0.35">
      <c r="A17" s="18" t="s">
        <v>6</v>
      </c>
      <c r="B17" s="18" t="s">
        <v>15</v>
      </c>
      <c r="C17" s="18" t="s">
        <v>9</v>
      </c>
      <c r="D17" s="18">
        <v>0</v>
      </c>
    </row>
    <row r="18" spans="1:4" x14ac:dyDescent="0.35">
      <c r="A18" s="18" t="s">
        <v>21</v>
      </c>
      <c r="B18" s="18" t="s">
        <v>7</v>
      </c>
      <c r="C18" s="18" t="s">
        <v>8</v>
      </c>
      <c r="D18" s="18">
        <v>4</v>
      </c>
    </row>
    <row r="19" spans="1:4" x14ac:dyDescent="0.35">
      <c r="A19" s="18" t="s">
        <v>21</v>
      </c>
      <c r="B19" s="18" t="s">
        <v>10</v>
      </c>
      <c r="C19" s="18" t="s">
        <v>8</v>
      </c>
      <c r="D19" s="18">
        <v>21</v>
      </c>
    </row>
    <row r="20" spans="1:4" x14ac:dyDescent="0.35">
      <c r="A20" s="18" t="s">
        <v>21</v>
      </c>
      <c r="B20" s="18" t="s">
        <v>10</v>
      </c>
      <c r="C20" s="18" t="s">
        <v>9</v>
      </c>
      <c r="D20" s="18">
        <v>0</v>
      </c>
    </row>
    <row r="21" spans="1:4" x14ac:dyDescent="0.35">
      <c r="A21" s="18" t="s">
        <v>21</v>
      </c>
      <c r="B21" s="18" t="s">
        <v>11</v>
      </c>
      <c r="C21" s="18" t="s">
        <v>8</v>
      </c>
      <c r="D21" s="18">
        <v>56</v>
      </c>
    </row>
    <row r="22" spans="1:4" x14ac:dyDescent="0.35">
      <c r="A22" s="18" t="s">
        <v>21</v>
      </c>
      <c r="B22" s="18" t="s">
        <v>11</v>
      </c>
      <c r="C22" s="18" t="s">
        <v>9</v>
      </c>
      <c r="D22" s="18">
        <v>40</v>
      </c>
    </row>
    <row r="23" spans="1:4" x14ac:dyDescent="0.35">
      <c r="A23" s="18" t="s">
        <v>21</v>
      </c>
      <c r="B23" s="18" t="s">
        <v>12</v>
      </c>
      <c r="C23" s="18" t="s">
        <v>8</v>
      </c>
      <c r="D23" s="18">
        <v>57</v>
      </c>
    </row>
    <row r="24" spans="1:4" x14ac:dyDescent="0.35">
      <c r="A24" s="18" t="s">
        <v>21</v>
      </c>
      <c r="B24" s="18" t="s">
        <v>12</v>
      </c>
      <c r="C24" s="18" t="s">
        <v>8</v>
      </c>
      <c r="D24" s="18">
        <v>39</v>
      </c>
    </row>
    <row r="25" spans="1:4" x14ac:dyDescent="0.35">
      <c r="A25" s="18" t="s">
        <v>21</v>
      </c>
      <c r="B25" s="18" t="s">
        <v>12</v>
      </c>
      <c r="C25" s="18" t="s">
        <v>9</v>
      </c>
      <c r="D25" s="18">
        <v>62</v>
      </c>
    </row>
    <row r="26" spans="1:4" x14ac:dyDescent="0.35">
      <c r="A26" s="18" t="s">
        <v>21</v>
      </c>
      <c r="B26" s="18" t="s">
        <v>12</v>
      </c>
      <c r="C26" s="18" t="s">
        <v>9</v>
      </c>
      <c r="D26" s="18">
        <v>13</v>
      </c>
    </row>
    <row r="27" spans="1:4" x14ac:dyDescent="0.35">
      <c r="A27" s="18" t="s">
        <v>21</v>
      </c>
      <c r="B27" s="18" t="s">
        <v>13</v>
      </c>
      <c r="C27" s="18" t="s">
        <v>8</v>
      </c>
      <c r="D27" s="18">
        <v>45</v>
      </c>
    </row>
    <row r="28" spans="1:4" x14ac:dyDescent="0.35">
      <c r="A28" s="18" t="s">
        <v>21</v>
      </c>
      <c r="B28" s="18" t="s">
        <v>13</v>
      </c>
      <c r="C28" s="18" t="s">
        <v>9</v>
      </c>
      <c r="D28" s="18">
        <v>0</v>
      </c>
    </row>
    <row r="29" spans="1:4" x14ac:dyDescent="0.35">
      <c r="A29" s="18" t="s">
        <v>21</v>
      </c>
      <c r="B29" s="18" t="s">
        <v>87</v>
      </c>
      <c r="C29" s="18" t="s">
        <v>8</v>
      </c>
      <c r="D29" s="18">
        <v>106</v>
      </c>
    </row>
    <row r="30" spans="1:4" x14ac:dyDescent="0.35">
      <c r="A30" s="18" t="s">
        <v>21</v>
      </c>
      <c r="B30" s="18" t="s">
        <v>87</v>
      </c>
      <c r="C30" s="18" t="s">
        <v>9</v>
      </c>
      <c r="D30" s="18">
        <v>16</v>
      </c>
    </row>
    <row r="31" spans="1:4" x14ac:dyDescent="0.35">
      <c r="A31" s="18" t="s">
        <v>21</v>
      </c>
      <c r="B31" s="18" t="s">
        <v>15</v>
      </c>
      <c r="C31" s="18" t="s">
        <v>8</v>
      </c>
      <c r="D31" s="18">
        <v>3</v>
      </c>
    </row>
    <row r="32" spans="1:4" x14ac:dyDescent="0.35">
      <c r="A32" s="18" t="s">
        <v>21</v>
      </c>
      <c r="B32" s="18" t="s">
        <v>15</v>
      </c>
      <c r="C32" s="18" t="s">
        <v>9</v>
      </c>
      <c r="D32" s="18">
        <v>1</v>
      </c>
    </row>
    <row r="33" spans="1:4" x14ac:dyDescent="0.35">
      <c r="A33" s="18" t="s">
        <v>22</v>
      </c>
      <c r="B33" s="18" t="s">
        <v>7</v>
      </c>
      <c r="C33" s="18" t="s">
        <v>8</v>
      </c>
      <c r="D33" s="18">
        <v>3</v>
      </c>
    </row>
    <row r="34" spans="1:4" x14ac:dyDescent="0.35">
      <c r="A34" s="18" t="s">
        <v>22</v>
      </c>
      <c r="B34" s="18" t="s">
        <v>7</v>
      </c>
      <c r="C34" s="18" t="s">
        <v>9</v>
      </c>
      <c r="D34" s="18">
        <v>0</v>
      </c>
    </row>
    <row r="35" spans="1:4" x14ac:dyDescent="0.35">
      <c r="A35" s="18" t="s">
        <v>22</v>
      </c>
      <c r="B35" s="18" t="s">
        <v>10</v>
      </c>
      <c r="C35" s="18" t="s">
        <v>8</v>
      </c>
      <c r="D35" s="18">
        <v>15</v>
      </c>
    </row>
    <row r="36" spans="1:4" x14ac:dyDescent="0.35">
      <c r="A36" s="18" t="s">
        <v>22</v>
      </c>
      <c r="B36" s="18" t="s">
        <v>10</v>
      </c>
      <c r="C36" s="18" t="s">
        <v>9</v>
      </c>
      <c r="D36" s="18">
        <v>0</v>
      </c>
    </row>
    <row r="37" spans="1:4" x14ac:dyDescent="0.35">
      <c r="A37" s="18" t="s">
        <v>22</v>
      </c>
      <c r="B37" s="18" t="s">
        <v>11</v>
      </c>
      <c r="C37" s="18" t="s">
        <v>8</v>
      </c>
      <c r="D37" s="18">
        <v>29</v>
      </c>
    </row>
    <row r="38" spans="1:4" x14ac:dyDescent="0.35">
      <c r="A38" s="18" t="s">
        <v>22</v>
      </c>
      <c r="B38" s="18" t="s">
        <v>11</v>
      </c>
      <c r="C38" s="18" t="s">
        <v>9</v>
      </c>
      <c r="D38" s="18">
        <v>14</v>
      </c>
    </row>
    <row r="39" spans="1:4" x14ac:dyDescent="0.35">
      <c r="A39" s="18" t="s">
        <v>22</v>
      </c>
      <c r="B39" s="18" t="s">
        <v>12</v>
      </c>
      <c r="C39" s="18" t="s">
        <v>8</v>
      </c>
      <c r="D39" s="18">
        <v>39</v>
      </c>
    </row>
    <row r="40" spans="1:4" x14ac:dyDescent="0.35">
      <c r="A40" s="18" t="s">
        <v>22</v>
      </c>
      <c r="B40" s="18" t="s">
        <v>12</v>
      </c>
      <c r="C40" s="18" t="s">
        <v>8</v>
      </c>
      <c r="D40" s="18">
        <v>38</v>
      </c>
    </row>
    <row r="41" spans="1:4" x14ac:dyDescent="0.35">
      <c r="A41" s="18" t="s">
        <v>22</v>
      </c>
      <c r="B41" s="18" t="s">
        <v>12</v>
      </c>
      <c r="C41" s="18" t="s">
        <v>9</v>
      </c>
      <c r="D41" s="18">
        <v>25</v>
      </c>
    </row>
    <row r="42" spans="1:4" x14ac:dyDescent="0.35">
      <c r="A42" s="18" t="s">
        <v>22</v>
      </c>
      <c r="B42" s="18" t="s">
        <v>12</v>
      </c>
      <c r="C42" s="18" t="s">
        <v>9</v>
      </c>
      <c r="D42" s="18">
        <v>54</v>
      </c>
    </row>
    <row r="43" spans="1:4" x14ac:dyDescent="0.35">
      <c r="A43" s="18" t="s">
        <v>22</v>
      </c>
      <c r="B43" s="18" t="s">
        <v>13</v>
      </c>
      <c r="C43" s="18" t="s">
        <v>8</v>
      </c>
      <c r="D43" s="18">
        <v>35</v>
      </c>
    </row>
    <row r="44" spans="1:4" x14ac:dyDescent="0.35">
      <c r="A44" s="18" t="s">
        <v>22</v>
      </c>
      <c r="B44" s="18" t="s">
        <v>13</v>
      </c>
      <c r="C44" s="18" t="s">
        <v>9</v>
      </c>
      <c r="D44" s="18">
        <v>1</v>
      </c>
    </row>
    <row r="45" spans="1:4" x14ac:dyDescent="0.35">
      <c r="A45" s="18" t="s">
        <v>22</v>
      </c>
      <c r="B45" s="18" t="s">
        <v>87</v>
      </c>
      <c r="C45" s="18" t="s">
        <v>8</v>
      </c>
      <c r="D45" s="18">
        <v>44</v>
      </c>
    </row>
    <row r="46" spans="1:4" x14ac:dyDescent="0.35">
      <c r="A46" s="18" t="s">
        <v>22</v>
      </c>
      <c r="B46" s="18" t="s">
        <v>87</v>
      </c>
      <c r="C46" s="18" t="s">
        <v>9</v>
      </c>
      <c r="D46" s="18">
        <v>10</v>
      </c>
    </row>
    <row r="47" spans="1:4" x14ac:dyDescent="0.35">
      <c r="A47" s="18" t="s">
        <v>22</v>
      </c>
      <c r="B47" s="18" t="s">
        <v>15</v>
      </c>
      <c r="C47" s="18" t="s">
        <v>8</v>
      </c>
      <c r="D47" s="18">
        <v>0</v>
      </c>
    </row>
    <row r="48" spans="1:4" x14ac:dyDescent="0.35">
      <c r="A48" s="18" t="s">
        <v>22</v>
      </c>
      <c r="B48" s="18" t="s">
        <v>15</v>
      </c>
      <c r="C48" s="18" t="s">
        <v>9</v>
      </c>
      <c r="D48" s="18">
        <v>0</v>
      </c>
    </row>
    <row r="49" spans="1:4" x14ac:dyDescent="0.35">
      <c r="A49" s="18" t="s">
        <v>23</v>
      </c>
      <c r="B49" s="18" t="s">
        <v>7</v>
      </c>
      <c r="C49" s="18" t="s">
        <v>8</v>
      </c>
      <c r="D49" s="18">
        <v>0</v>
      </c>
    </row>
    <row r="50" spans="1:4" x14ac:dyDescent="0.35">
      <c r="A50" s="18" t="s">
        <v>23</v>
      </c>
      <c r="B50" s="18" t="s">
        <v>10</v>
      </c>
      <c r="C50" s="18" t="s">
        <v>8</v>
      </c>
      <c r="D50" s="18">
        <v>21</v>
      </c>
    </row>
    <row r="51" spans="1:4" x14ac:dyDescent="0.35">
      <c r="A51" s="18" t="s">
        <v>23</v>
      </c>
      <c r="B51" s="18" t="s">
        <v>10</v>
      </c>
      <c r="C51" s="18" t="s">
        <v>9</v>
      </c>
      <c r="D51" s="18">
        <v>0</v>
      </c>
    </row>
    <row r="52" spans="1:4" x14ac:dyDescent="0.35">
      <c r="A52" s="18" t="s">
        <v>23</v>
      </c>
      <c r="B52" s="18" t="s">
        <v>11</v>
      </c>
      <c r="C52" s="18" t="s">
        <v>8</v>
      </c>
      <c r="D52" s="18">
        <v>53</v>
      </c>
    </row>
    <row r="53" spans="1:4" x14ac:dyDescent="0.35">
      <c r="A53" s="18" t="s">
        <v>23</v>
      </c>
      <c r="B53" s="18" t="s">
        <v>11</v>
      </c>
      <c r="C53" s="18" t="s">
        <v>9</v>
      </c>
      <c r="D53" s="18">
        <v>24</v>
      </c>
    </row>
    <row r="54" spans="1:4" x14ac:dyDescent="0.35">
      <c r="A54" s="18" t="s">
        <v>23</v>
      </c>
      <c r="B54" s="18" t="s">
        <v>12</v>
      </c>
      <c r="C54" s="18" t="s">
        <v>8</v>
      </c>
      <c r="D54" s="18">
        <v>27</v>
      </c>
    </row>
    <row r="55" spans="1:4" x14ac:dyDescent="0.35">
      <c r="A55" s="18" t="s">
        <v>23</v>
      </c>
      <c r="B55" s="18" t="s">
        <v>12</v>
      </c>
      <c r="C55" s="18" t="s">
        <v>8</v>
      </c>
      <c r="D55" s="18">
        <v>50</v>
      </c>
    </row>
    <row r="56" spans="1:4" x14ac:dyDescent="0.35">
      <c r="A56" s="18" t="s">
        <v>23</v>
      </c>
      <c r="B56" s="18" t="s">
        <v>12</v>
      </c>
      <c r="C56" s="18" t="s">
        <v>9</v>
      </c>
      <c r="D56" s="18">
        <v>20</v>
      </c>
    </row>
    <row r="57" spans="1:4" x14ac:dyDescent="0.35">
      <c r="A57" s="18" t="s">
        <v>23</v>
      </c>
      <c r="B57" s="18" t="s">
        <v>12</v>
      </c>
      <c r="C57" s="18" t="s">
        <v>9</v>
      </c>
      <c r="D57" s="18">
        <v>38</v>
      </c>
    </row>
    <row r="58" spans="1:4" x14ac:dyDescent="0.35">
      <c r="A58" s="18" t="s">
        <v>23</v>
      </c>
      <c r="B58" s="18" t="s">
        <v>13</v>
      </c>
      <c r="C58" s="18" t="s">
        <v>8</v>
      </c>
      <c r="D58" s="18">
        <v>33</v>
      </c>
    </row>
    <row r="59" spans="1:4" x14ac:dyDescent="0.35">
      <c r="A59" s="18" t="s">
        <v>23</v>
      </c>
      <c r="B59" s="18" t="s">
        <v>13</v>
      </c>
      <c r="C59" s="18" t="s">
        <v>9</v>
      </c>
      <c r="D59" s="18">
        <v>2</v>
      </c>
    </row>
    <row r="60" spans="1:4" x14ac:dyDescent="0.35">
      <c r="A60" s="18" t="s">
        <v>23</v>
      </c>
      <c r="B60" s="18" t="s">
        <v>87</v>
      </c>
      <c r="C60" s="18" t="s">
        <v>8</v>
      </c>
      <c r="D60" s="18">
        <v>48</v>
      </c>
    </row>
    <row r="61" spans="1:4" x14ac:dyDescent="0.35">
      <c r="A61" s="18" t="s">
        <v>23</v>
      </c>
      <c r="B61" s="18" t="s">
        <v>87</v>
      </c>
      <c r="C61" s="18" t="s">
        <v>9</v>
      </c>
      <c r="D61" s="18">
        <v>10</v>
      </c>
    </row>
    <row r="62" spans="1:4" x14ac:dyDescent="0.35">
      <c r="A62" s="18" t="s">
        <v>23</v>
      </c>
      <c r="B62" s="18" t="s">
        <v>15</v>
      </c>
      <c r="C62" s="18" t="s">
        <v>8</v>
      </c>
      <c r="D62" s="18">
        <v>3</v>
      </c>
    </row>
    <row r="63" spans="1:4" x14ac:dyDescent="0.35">
      <c r="A63" s="18" t="s">
        <v>23</v>
      </c>
      <c r="B63" s="18" t="s">
        <v>15</v>
      </c>
      <c r="C63" s="18" t="s">
        <v>9</v>
      </c>
      <c r="D63" s="18">
        <v>0</v>
      </c>
    </row>
    <row r="64" spans="1:4" x14ac:dyDescent="0.35">
      <c r="A64" s="18" t="s">
        <v>24</v>
      </c>
      <c r="B64" s="18" t="s">
        <v>7</v>
      </c>
      <c r="C64" s="18" t="s">
        <v>8</v>
      </c>
      <c r="D64" s="18">
        <v>1</v>
      </c>
    </row>
    <row r="65" spans="1:4" x14ac:dyDescent="0.35">
      <c r="A65" s="18" t="s">
        <v>24</v>
      </c>
      <c r="B65" s="18" t="s">
        <v>10</v>
      </c>
      <c r="C65" s="18" t="s">
        <v>8</v>
      </c>
      <c r="D65" s="18">
        <v>29</v>
      </c>
    </row>
    <row r="66" spans="1:4" x14ac:dyDescent="0.35">
      <c r="A66" s="18" t="s">
        <v>24</v>
      </c>
      <c r="B66" s="18" t="s">
        <v>10</v>
      </c>
      <c r="C66" s="18" t="s">
        <v>9</v>
      </c>
      <c r="D66" s="18">
        <v>0</v>
      </c>
    </row>
    <row r="67" spans="1:4" x14ac:dyDescent="0.35">
      <c r="A67" s="18" t="s">
        <v>24</v>
      </c>
      <c r="B67" s="18" t="s">
        <v>11</v>
      </c>
      <c r="C67" s="18" t="s">
        <v>8</v>
      </c>
      <c r="D67" s="18">
        <v>47</v>
      </c>
    </row>
    <row r="68" spans="1:4" x14ac:dyDescent="0.35">
      <c r="A68" s="18" t="s">
        <v>24</v>
      </c>
      <c r="B68" s="18" t="s">
        <v>11</v>
      </c>
      <c r="C68" s="18" t="s">
        <v>9</v>
      </c>
      <c r="D68" s="18">
        <v>23</v>
      </c>
    </row>
    <row r="69" spans="1:4" x14ac:dyDescent="0.35">
      <c r="A69" s="18" t="s">
        <v>24</v>
      </c>
      <c r="B69" s="18" t="s">
        <v>12</v>
      </c>
      <c r="C69" s="18" t="s">
        <v>8</v>
      </c>
      <c r="D69" s="18">
        <v>42</v>
      </c>
    </row>
    <row r="70" spans="1:4" x14ac:dyDescent="0.35">
      <c r="A70" s="18" t="s">
        <v>24</v>
      </c>
      <c r="B70" s="18" t="s">
        <v>12</v>
      </c>
      <c r="C70" s="18" t="s">
        <v>8</v>
      </c>
      <c r="D70" s="18">
        <v>55</v>
      </c>
    </row>
    <row r="71" spans="1:4" x14ac:dyDescent="0.35">
      <c r="A71" s="18" t="s">
        <v>24</v>
      </c>
      <c r="B71" s="18" t="s">
        <v>12</v>
      </c>
      <c r="C71" s="18" t="s">
        <v>9</v>
      </c>
      <c r="D71" s="18">
        <v>38</v>
      </c>
    </row>
    <row r="72" spans="1:4" x14ac:dyDescent="0.35">
      <c r="A72" s="18" t="s">
        <v>24</v>
      </c>
      <c r="B72" s="18" t="s">
        <v>12</v>
      </c>
      <c r="C72" s="18" t="s">
        <v>9</v>
      </c>
      <c r="D72" s="18">
        <v>15</v>
      </c>
    </row>
    <row r="73" spans="1:4" x14ac:dyDescent="0.35">
      <c r="A73" s="18" t="s">
        <v>24</v>
      </c>
      <c r="B73" s="18" t="s">
        <v>13</v>
      </c>
      <c r="C73" s="18" t="s">
        <v>8</v>
      </c>
      <c r="D73" s="18">
        <v>43</v>
      </c>
    </row>
    <row r="74" spans="1:4" x14ac:dyDescent="0.35">
      <c r="A74" s="18" t="s">
        <v>24</v>
      </c>
      <c r="B74" s="18" t="s">
        <v>13</v>
      </c>
      <c r="C74" s="18" t="s">
        <v>9</v>
      </c>
      <c r="D74" s="18">
        <v>2</v>
      </c>
    </row>
    <row r="75" spans="1:4" x14ac:dyDescent="0.35">
      <c r="A75" s="18" t="s">
        <v>24</v>
      </c>
      <c r="B75" s="18" t="s">
        <v>87</v>
      </c>
      <c r="C75" s="18" t="s">
        <v>8</v>
      </c>
      <c r="D75" s="18">
        <v>28</v>
      </c>
    </row>
    <row r="76" spans="1:4" x14ac:dyDescent="0.35">
      <c r="A76" s="18" t="s">
        <v>24</v>
      </c>
      <c r="B76" s="18" t="s">
        <v>87</v>
      </c>
      <c r="C76" s="18" t="s">
        <v>9</v>
      </c>
      <c r="D76" s="18">
        <v>10</v>
      </c>
    </row>
    <row r="77" spans="1:4" x14ac:dyDescent="0.35">
      <c r="A77" s="18" t="s">
        <v>24</v>
      </c>
      <c r="B77" s="18" t="s">
        <v>15</v>
      </c>
      <c r="C77" s="18" t="s">
        <v>8</v>
      </c>
      <c r="D77" s="18">
        <v>5</v>
      </c>
    </row>
    <row r="78" spans="1:4" x14ac:dyDescent="0.35">
      <c r="A78" s="18" t="s">
        <v>24</v>
      </c>
      <c r="B78" s="18" t="s">
        <v>15</v>
      </c>
      <c r="C78" s="18" t="s">
        <v>9</v>
      </c>
      <c r="D78" s="18">
        <v>2</v>
      </c>
    </row>
    <row r="79" spans="1:4" x14ac:dyDescent="0.35">
      <c r="A79" s="18" t="s">
        <v>25</v>
      </c>
      <c r="B79" s="18" t="s">
        <v>7</v>
      </c>
      <c r="C79" s="18" t="s">
        <v>8</v>
      </c>
      <c r="D79" s="18">
        <v>2</v>
      </c>
    </row>
    <row r="80" spans="1:4" x14ac:dyDescent="0.35">
      <c r="A80" s="18" t="s">
        <v>25</v>
      </c>
      <c r="B80" s="18" t="s">
        <v>10</v>
      </c>
      <c r="C80" s="18" t="s">
        <v>8</v>
      </c>
      <c r="D80" s="18">
        <v>25</v>
      </c>
    </row>
    <row r="81" spans="1:4" x14ac:dyDescent="0.35">
      <c r="A81" s="18" t="s">
        <v>25</v>
      </c>
      <c r="B81" s="18" t="s">
        <v>10</v>
      </c>
      <c r="C81" s="18" t="s">
        <v>9</v>
      </c>
      <c r="D81" s="18">
        <v>1</v>
      </c>
    </row>
    <row r="82" spans="1:4" x14ac:dyDescent="0.35">
      <c r="A82" s="18" t="s">
        <v>25</v>
      </c>
      <c r="B82" s="18" t="s">
        <v>11</v>
      </c>
      <c r="C82" s="18" t="s">
        <v>8</v>
      </c>
      <c r="D82" s="18">
        <v>48</v>
      </c>
    </row>
    <row r="83" spans="1:4" x14ac:dyDescent="0.35">
      <c r="A83" s="18" t="s">
        <v>25</v>
      </c>
      <c r="B83" s="18" t="s">
        <v>11</v>
      </c>
      <c r="C83" s="18" t="s">
        <v>9</v>
      </c>
      <c r="D83" s="18">
        <v>20</v>
      </c>
    </row>
    <row r="84" spans="1:4" x14ac:dyDescent="0.35">
      <c r="A84" s="18" t="s">
        <v>25</v>
      </c>
      <c r="B84" s="18" t="s">
        <v>12</v>
      </c>
      <c r="C84" s="18" t="s">
        <v>8</v>
      </c>
      <c r="D84" s="18">
        <v>17</v>
      </c>
    </row>
    <row r="85" spans="1:4" x14ac:dyDescent="0.35">
      <c r="A85" s="18" t="s">
        <v>25</v>
      </c>
      <c r="B85" s="18" t="s">
        <v>12</v>
      </c>
      <c r="C85" s="18" t="s">
        <v>8</v>
      </c>
      <c r="D85" s="18">
        <v>46</v>
      </c>
    </row>
    <row r="86" spans="1:4" x14ac:dyDescent="0.35">
      <c r="A86" s="18" t="s">
        <v>25</v>
      </c>
      <c r="B86" s="18" t="s">
        <v>12</v>
      </c>
      <c r="C86" s="18" t="s">
        <v>9</v>
      </c>
      <c r="D86" s="18">
        <v>49</v>
      </c>
    </row>
    <row r="87" spans="1:4" x14ac:dyDescent="0.35">
      <c r="A87" s="18" t="s">
        <v>25</v>
      </c>
      <c r="B87" s="18" t="s">
        <v>12</v>
      </c>
      <c r="C87" s="18" t="s">
        <v>9</v>
      </c>
      <c r="D87" s="18">
        <v>15</v>
      </c>
    </row>
    <row r="88" spans="1:4" x14ac:dyDescent="0.35">
      <c r="A88" s="18" t="s">
        <v>25</v>
      </c>
      <c r="B88" s="18" t="s">
        <v>13</v>
      </c>
      <c r="C88" s="18" t="s">
        <v>8</v>
      </c>
      <c r="D88" s="18">
        <v>43</v>
      </c>
    </row>
    <row r="89" spans="1:4" x14ac:dyDescent="0.35">
      <c r="A89" s="18" t="s">
        <v>25</v>
      </c>
      <c r="B89" s="18" t="s">
        <v>13</v>
      </c>
      <c r="C89" s="18" t="s">
        <v>9</v>
      </c>
      <c r="D89" s="18">
        <v>1</v>
      </c>
    </row>
    <row r="90" spans="1:4" x14ac:dyDescent="0.35">
      <c r="A90" s="18" t="s">
        <v>25</v>
      </c>
      <c r="B90" s="18" t="s">
        <v>87</v>
      </c>
      <c r="C90" s="18" t="s">
        <v>8</v>
      </c>
      <c r="D90" s="18">
        <v>50</v>
      </c>
    </row>
    <row r="91" spans="1:4" x14ac:dyDescent="0.35">
      <c r="A91" s="18" t="s">
        <v>25</v>
      </c>
      <c r="B91" s="18" t="s">
        <v>87</v>
      </c>
      <c r="C91" s="18" t="s">
        <v>9</v>
      </c>
      <c r="D91" s="18">
        <v>16</v>
      </c>
    </row>
    <row r="92" spans="1:4" x14ac:dyDescent="0.35">
      <c r="A92" s="18" t="s">
        <v>25</v>
      </c>
      <c r="B92" s="18" t="s">
        <v>15</v>
      </c>
      <c r="C92" s="18" t="s">
        <v>8</v>
      </c>
      <c r="D92" s="18">
        <v>0</v>
      </c>
    </row>
    <row r="93" spans="1:4" x14ac:dyDescent="0.35">
      <c r="A93" s="18" t="s">
        <v>25</v>
      </c>
      <c r="B93" s="18" t="s">
        <v>15</v>
      </c>
      <c r="C93" s="18" t="s">
        <v>9</v>
      </c>
      <c r="D93" s="18">
        <v>0</v>
      </c>
    </row>
    <row r="94" spans="1:4" x14ac:dyDescent="0.35">
      <c r="A94" s="18" t="s">
        <v>26</v>
      </c>
      <c r="B94" s="18" t="s">
        <v>7</v>
      </c>
      <c r="C94" s="18" t="s">
        <v>8</v>
      </c>
      <c r="D94" s="18">
        <v>2</v>
      </c>
    </row>
    <row r="95" spans="1:4" x14ac:dyDescent="0.35">
      <c r="A95" s="18" t="s">
        <v>26</v>
      </c>
      <c r="B95" s="18" t="s">
        <v>10</v>
      </c>
      <c r="C95" s="18" t="s">
        <v>8</v>
      </c>
      <c r="D95" s="18">
        <v>17</v>
      </c>
    </row>
    <row r="96" spans="1:4" x14ac:dyDescent="0.35">
      <c r="A96" s="18" t="s">
        <v>26</v>
      </c>
      <c r="B96" s="18" t="s">
        <v>10</v>
      </c>
      <c r="C96" s="18" t="s">
        <v>9</v>
      </c>
      <c r="D96" s="18">
        <v>1</v>
      </c>
    </row>
    <row r="97" spans="1:4" x14ac:dyDescent="0.35">
      <c r="A97" s="18" t="s">
        <v>26</v>
      </c>
      <c r="B97" s="18" t="s">
        <v>11</v>
      </c>
      <c r="C97" s="18" t="s">
        <v>8</v>
      </c>
      <c r="D97" s="18">
        <v>43</v>
      </c>
    </row>
    <row r="98" spans="1:4" x14ac:dyDescent="0.35">
      <c r="A98" s="18" t="s">
        <v>26</v>
      </c>
      <c r="B98" s="18" t="s">
        <v>11</v>
      </c>
      <c r="C98" s="18" t="s">
        <v>9</v>
      </c>
      <c r="D98" s="18">
        <v>17</v>
      </c>
    </row>
    <row r="99" spans="1:4" x14ac:dyDescent="0.35">
      <c r="A99" s="18" t="s">
        <v>26</v>
      </c>
      <c r="B99" s="18" t="s">
        <v>12</v>
      </c>
      <c r="C99" s="18" t="s">
        <v>8</v>
      </c>
      <c r="D99" s="18">
        <v>40</v>
      </c>
    </row>
    <row r="100" spans="1:4" x14ac:dyDescent="0.35">
      <c r="A100" s="18" t="s">
        <v>26</v>
      </c>
      <c r="B100" s="18" t="s">
        <v>12</v>
      </c>
      <c r="C100" s="18" t="s">
        <v>8</v>
      </c>
      <c r="D100" s="18">
        <v>52</v>
      </c>
    </row>
    <row r="101" spans="1:4" x14ac:dyDescent="0.35">
      <c r="A101" s="18" t="s">
        <v>26</v>
      </c>
      <c r="B101" s="18" t="s">
        <v>12</v>
      </c>
      <c r="C101" s="18" t="s">
        <v>9</v>
      </c>
      <c r="D101" s="18">
        <v>33</v>
      </c>
    </row>
    <row r="102" spans="1:4" x14ac:dyDescent="0.35">
      <c r="A102" s="18" t="s">
        <v>26</v>
      </c>
      <c r="B102" s="18" t="s">
        <v>12</v>
      </c>
      <c r="C102" s="18" t="s">
        <v>9</v>
      </c>
      <c r="D102" s="18">
        <v>18</v>
      </c>
    </row>
    <row r="103" spans="1:4" x14ac:dyDescent="0.35">
      <c r="A103" s="18" t="s">
        <v>26</v>
      </c>
      <c r="B103" s="18" t="s">
        <v>13</v>
      </c>
      <c r="C103" s="18" t="s">
        <v>8</v>
      </c>
      <c r="D103" s="18">
        <v>34</v>
      </c>
    </row>
    <row r="104" spans="1:4" x14ac:dyDescent="0.35">
      <c r="A104" s="18" t="s">
        <v>26</v>
      </c>
      <c r="B104" s="18" t="s">
        <v>13</v>
      </c>
      <c r="C104" s="18" t="s">
        <v>9</v>
      </c>
      <c r="D104" s="18">
        <v>1</v>
      </c>
    </row>
    <row r="105" spans="1:4" x14ac:dyDescent="0.35">
      <c r="A105" s="18" t="s">
        <v>26</v>
      </c>
      <c r="B105" s="18" t="s">
        <v>87</v>
      </c>
      <c r="C105" s="18" t="s">
        <v>8</v>
      </c>
      <c r="D105" s="18">
        <v>34</v>
      </c>
    </row>
    <row r="106" spans="1:4" x14ac:dyDescent="0.35">
      <c r="A106" s="18" t="s">
        <v>26</v>
      </c>
      <c r="B106" s="18" t="s">
        <v>87</v>
      </c>
      <c r="C106" s="18" t="s">
        <v>9</v>
      </c>
      <c r="D106" s="18">
        <v>15</v>
      </c>
    </row>
    <row r="107" spans="1:4" x14ac:dyDescent="0.35">
      <c r="A107" s="18" t="s">
        <v>26</v>
      </c>
      <c r="B107" s="18" t="s">
        <v>15</v>
      </c>
      <c r="C107" s="18" t="s">
        <v>8</v>
      </c>
      <c r="D107" s="18">
        <v>1</v>
      </c>
    </row>
    <row r="108" spans="1:4" x14ac:dyDescent="0.35">
      <c r="A108" s="18" t="s">
        <v>26</v>
      </c>
      <c r="B108" s="18" t="s">
        <v>15</v>
      </c>
      <c r="C108" s="18" t="s">
        <v>9</v>
      </c>
      <c r="D108" s="18">
        <v>0</v>
      </c>
    </row>
    <row r="109" spans="1:4" x14ac:dyDescent="0.35">
      <c r="A109" s="18" t="s">
        <v>27</v>
      </c>
      <c r="B109" s="18" t="s">
        <v>7</v>
      </c>
      <c r="C109" s="18" t="s">
        <v>8</v>
      </c>
      <c r="D109" s="18">
        <v>1</v>
      </c>
    </row>
    <row r="110" spans="1:4" x14ac:dyDescent="0.35">
      <c r="A110" s="18" t="s">
        <v>27</v>
      </c>
      <c r="B110" s="18" t="s">
        <v>10</v>
      </c>
      <c r="C110" s="18" t="s">
        <v>8</v>
      </c>
      <c r="D110" s="18">
        <v>36</v>
      </c>
    </row>
    <row r="111" spans="1:4" x14ac:dyDescent="0.35">
      <c r="A111" s="18" t="s">
        <v>27</v>
      </c>
      <c r="B111" s="18" t="s">
        <v>10</v>
      </c>
      <c r="C111" s="18" t="s">
        <v>9</v>
      </c>
      <c r="D111" s="18">
        <v>1</v>
      </c>
    </row>
    <row r="112" spans="1:4" x14ac:dyDescent="0.35">
      <c r="A112" s="18" t="s">
        <v>27</v>
      </c>
      <c r="B112" s="18" t="s">
        <v>11</v>
      </c>
      <c r="C112" s="18" t="s">
        <v>8</v>
      </c>
      <c r="D112" s="18">
        <v>51</v>
      </c>
    </row>
    <row r="113" spans="1:4" x14ac:dyDescent="0.35">
      <c r="A113" s="18" t="s">
        <v>27</v>
      </c>
      <c r="B113" s="18" t="s">
        <v>11</v>
      </c>
      <c r="C113" s="18" t="s">
        <v>9</v>
      </c>
      <c r="D113" s="18">
        <v>16</v>
      </c>
    </row>
    <row r="114" spans="1:4" x14ac:dyDescent="0.35">
      <c r="A114" s="18" t="s">
        <v>27</v>
      </c>
      <c r="B114" s="18" t="s">
        <v>12</v>
      </c>
      <c r="C114" s="18" t="s">
        <v>8</v>
      </c>
      <c r="D114" s="18">
        <v>30</v>
      </c>
    </row>
    <row r="115" spans="1:4" x14ac:dyDescent="0.35">
      <c r="A115" s="18" t="s">
        <v>27</v>
      </c>
      <c r="B115" s="18" t="s">
        <v>12</v>
      </c>
      <c r="C115" s="18" t="s">
        <v>8</v>
      </c>
      <c r="D115" s="18">
        <v>48</v>
      </c>
    </row>
    <row r="116" spans="1:4" x14ac:dyDescent="0.35">
      <c r="A116" s="18" t="s">
        <v>27</v>
      </c>
      <c r="B116" s="18" t="s">
        <v>12</v>
      </c>
      <c r="C116" s="18" t="s">
        <v>9</v>
      </c>
      <c r="D116" s="18">
        <v>19</v>
      </c>
    </row>
    <row r="117" spans="1:4" x14ac:dyDescent="0.35">
      <c r="A117" s="18" t="s">
        <v>27</v>
      </c>
      <c r="B117" s="18" t="s">
        <v>12</v>
      </c>
      <c r="C117" s="18" t="s">
        <v>9</v>
      </c>
      <c r="D117" s="18">
        <v>39</v>
      </c>
    </row>
    <row r="118" spans="1:4" x14ac:dyDescent="0.35">
      <c r="A118" s="18" t="s">
        <v>27</v>
      </c>
      <c r="B118" s="18" t="s">
        <v>13</v>
      </c>
      <c r="C118" s="18" t="s">
        <v>8</v>
      </c>
      <c r="D118" s="18">
        <v>25</v>
      </c>
    </row>
    <row r="119" spans="1:4" x14ac:dyDescent="0.35">
      <c r="A119" s="18" t="s">
        <v>27</v>
      </c>
      <c r="B119" s="18" t="s">
        <v>13</v>
      </c>
      <c r="C119" s="18" t="s">
        <v>9</v>
      </c>
      <c r="D119" s="18">
        <v>4</v>
      </c>
    </row>
    <row r="120" spans="1:4" x14ac:dyDescent="0.35">
      <c r="A120" s="18" t="s">
        <v>27</v>
      </c>
      <c r="B120" s="18" t="s">
        <v>87</v>
      </c>
      <c r="C120" s="18" t="s">
        <v>8</v>
      </c>
      <c r="D120" s="18">
        <v>39</v>
      </c>
    </row>
    <row r="121" spans="1:4" x14ac:dyDescent="0.35">
      <c r="A121" s="18" t="s">
        <v>27</v>
      </c>
      <c r="B121" s="18" t="s">
        <v>87</v>
      </c>
      <c r="C121" s="18" t="s">
        <v>9</v>
      </c>
      <c r="D121" s="18">
        <v>17</v>
      </c>
    </row>
    <row r="122" spans="1:4" x14ac:dyDescent="0.35">
      <c r="A122" s="18" t="s">
        <v>27</v>
      </c>
      <c r="B122" s="18" t="s">
        <v>15</v>
      </c>
      <c r="C122" s="18" t="s">
        <v>8</v>
      </c>
      <c r="D122" s="18">
        <v>5</v>
      </c>
    </row>
    <row r="123" spans="1:4" x14ac:dyDescent="0.35">
      <c r="A123" s="18" t="s">
        <v>27</v>
      </c>
      <c r="B123" s="18" t="s">
        <v>15</v>
      </c>
      <c r="C123" s="18" t="s">
        <v>9</v>
      </c>
      <c r="D123" s="18">
        <v>29</v>
      </c>
    </row>
    <row r="124" spans="1:4" x14ac:dyDescent="0.35">
      <c r="A124" s="18" t="s">
        <v>28</v>
      </c>
      <c r="B124" s="18" t="s">
        <v>7</v>
      </c>
      <c r="C124" s="18" t="s">
        <v>8</v>
      </c>
      <c r="D124" s="18">
        <v>1</v>
      </c>
    </row>
    <row r="125" spans="1:4" x14ac:dyDescent="0.35">
      <c r="A125" s="18" t="s">
        <v>28</v>
      </c>
      <c r="B125" s="18" t="s">
        <v>10</v>
      </c>
      <c r="C125" s="18" t="s">
        <v>8</v>
      </c>
      <c r="D125" s="18">
        <v>23</v>
      </c>
    </row>
    <row r="126" spans="1:4" x14ac:dyDescent="0.35">
      <c r="A126" s="18" t="s">
        <v>28</v>
      </c>
      <c r="B126" s="18" t="s">
        <v>10</v>
      </c>
      <c r="C126" s="18" t="s">
        <v>9</v>
      </c>
      <c r="D126" s="18">
        <v>0</v>
      </c>
    </row>
    <row r="127" spans="1:4" x14ac:dyDescent="0.35">
      <c r="A127" s="18" t="s">
        <v>28</v>
      </c>
      <c r="B127" s="18" t="s">
        <v>11</v>
      </c>
      <c r="C127" s="18" t="s">
        <v>8</v>
      </c>
      <c r="D127" s="18">
        <v>103</v>
      </c>
    </row>
    <row r="128" spans="1:4" x14ac:dyDescent="0.35">
      <c r="A128" s="18" t="s">
        <v>28</v>
      </c>
      <c r="B128" s="18" t="s">
        <v>11</v>
      </c>
      <c r="C128" s="18" t="s">
        <v>9</v>
      </c>
      <c r="D128" s="18">
        <v>32</v>
      </c>
    </row>
    <row r="129" spans="1:4" x14ac:dyDescent="0.35">
      <c r="A129" s="18" t="s">
        <v>28</v>
      </c>
      <c r="B129" s="18" t="s">
        <v>12</v>
      </c>
      <c r="C129" s="18" t="s">
        <v>8</v>
      </c>
      <c r="D129" s="18">
        <v>33</v>
      </c>
    </row>
    <row r="130" spans="1:4" x14ac:dyDescent="0.35">
      <c r="A130" s="18" t="s">
        <v>28</v>
      </c>
      <c r="B130" s="18" t="s">
        <v>12</v>
      </c>
      <c r="C130" s="18" t="s">
        <v>8</v>
      </c>
      <c r="D130" s="18">
        <v>62</v>
      </c>
    </row>
    <row r="131" spans="1:4" x14ac:dyDescent="0.35">
      <c r="A131" s="18" t="s">
        <v>28</v>
      </c>
      <c r="B131" s="18" t="s">
        <v>12</v>
      </c>
      <c r="C131" s="18" t="s">
        <v>9</v>
      </c>
      <c r="D131" s="18">
        <v>30</v>
      </c>
    </row>
    <row r="132" spans="1:4" x14ac:dyDescent="0.35">
      <c r="A132" s="18" t="s">
        <v>28</v>
      </c>
      <c r="B132" s="18" t="s">
        <v>12</v>
      </c>
      <c r="C132" s="18" t="s">
        <v>9</v>
      </c>
      <c r="D132" s="18">
        <v>18</v>
      </c>
    </row>
    <row r="133" spans="1:4" x14ac:dyDescent="0.35">
      <c r="A133" s="18" t="s">
        <v>28</v>
      </c>
      <c r="B133" s="18" t="s">
        <v>13</v>
      </c>
      <c r="C133" s="18" t="s">
        <v>8</v>
      </c>
      <c r="D133" s="18">
        <v>27</v>
      </c>
    </row>
    <row r="134" spans="1:4" x14ac:dyDescent="0.35">
      <c r="A134" s="18" t="s">
        <v>28</v>
      </c>
      <c r="B134" s="18" t="s">
        <v>13</v>
      </c>
      <c r="C134" s="18" t="s">
        <v>9</v>
      </c>
      <c r="D134" s="18">
        <v>1</v>
      </c>
    </row>
    <row r="135" spans="1:4" x14ac:dyDescent="0.35">
      <c r="A135" s="18" t="s">
        <v>28</v>
      </c>
      <c r="B135" s="18" t="s">
        <v>87</v>
      </c>
      <c r="C135" s="18" t="s">
        <v>8</v>
      </c>
      <c r="D135" s="18">
        <v>57</v>
      </c>
    </row>
    <row r="136" spans="1:4" x14ac:dyDescent="0.35">
      <c r="A136" s="18" t="s">
        <v>28</v>
      </c>
      <c r="B136" s="18" t="s">
        <v>87</v>
      </c>
      <c r="C136" s="18" t="s">
        <v>9</v>
      </c>
      <c r="D136" s="18">
        <v>8</v>
      </c>
    </row>
    <row r="137" spans="1:4" x14ac:dyDescent="0.35">
      <c r="A137" s="18" t="s">
        <v>28</v>
      </c>
      <c r="B137" s="18" t="s">
        <v>15</v>
      </c>
      <c r="C137" s="18" t="s">
        <v>8</v>
      </c>
      <c r="D137" s="18">
        <v>1</v>
      </c>
    </row>
    <row r="138" spans="1:4" x14ac:dyDescent="0.35">
      <c r="A138" s="18" t="s">
        <v>28</v>
      </c>
      <c r="B138" s="18" t="s">
        <v>15</v>
      </c>
      <c r="C138" s="18" t="s">
        <v>9</v>
      </c>
      <c r="D138" s="18">
        <v>0</v>
      </c>
    </row>
    <row r="139" spans="1:4" x14ac:dyDescent="0.35">
      <c r="A139" s="18" t="s">
        <v>29</v>
      </c>
      <c r="B139" s="18" t="s">
        <v>7</v>
      </c>
      <c r="C139" s="18" t="s">
        <v>8</v>
      </c>
      <c r="D139" s="18">
        <v>1</v>
      </c>
    </row>
    <row r="140" spans="1:4" x14ac:dyDescent="0.35">
      <c r="A140" s="18" t="s">
        <v>29</v>
      </c>
      <c r="B140" s="18" t="s">
        <v>10</v>
      </c>
      <c r="C140" s="18" t="s">
        <v>8</v>
      </c>
      <c r="D140" s="18">
        <v>26</v>
      </c>
    </row>
    <row r="141" spans="1:4" x14ac:dyDescent="0.35">
      <c r="A141" s="18" t="s">
        <v>29</v>
      </c>
      <c r="B141" s="18" t="s">
        <v>10</v>
      </c>
      <c r="C141" s="18" t="s">
        <v>9</v>
      </c>
      <c r="D141" s="18">
        <v>0</v>
      </c>
    </row>
    <row r="142" spans="1:4" x14ac:dyDescent="0.35">
      <c r="A142" s="18" t="s">
        <v>29</v>
      </c>
      <c r="B142" s="18" t="s">
        <v>11</v>
      </c>
      <c r="C142" s="18" t="s">
        <v>8</v>
      </c>
      <c r="D142" s="18">
        <v>71</v>
      </c>
    </row>
    <row r="143" spans="1:4" x14ac:dyDescent="0.35">
      <c r="A143" s="18" t="s">
        <v>29</v>
      </c>
      <c r="B143" s="18" t="s">
        <v>11</v>
      </c>
      <c r="C143" s="18" t="s">
        <v>9</v>
      </c>
      <c r="D143" s="18">
        <v>26</v>
      </c>
    </row>
    <row r="144" spans="1:4" x14ac:dyDescent="0.35">
      <c r="A144" s="18" t="s">
        <v>29</v>
      </c>
      <c r="B144" s="18" t="s">
        <v>12</v>
      </c>
      <c r="C144" s="18" t="s">
        <v>8</v>
      </c>
      <c r="D144" s="18">
        <v>29</v>
      </c>
    </row>
    <row r="145" spans="1:4" x14ac:dyDescent="0.35">
      <c r="A145" s="18" t="s">
        <v>29</v>
      </c>
      <c r="B145" s="18" t="s">
        <v>12</v>
      </c>
      <c r="C145" s="18" t="s">
        <v>8</v>
      </c>
      <c r="D145" s="18">
        <v>44</v>
      </c>
    </row>
    <row r="146" spans="1:4" x14ac:dyDescent="0.35">
      <c r="A146" s="18" t="s">
        <v>29</v>
      </c>
      <c r="B146" s="18" t="s">
        <v>12</v>
      </c>
      <c r="C146" s="18" t="s">
        <v>9</v>
      </c>
      <c r="D146" s="18">
        <v>16</v>
      </c>
    </row>
    <row r="147" spans="1:4" x14ac:dyDescent="0.35">
      <c r="A147" s="18" t="s">
        <v>29</v>
      </c>
      <c r="B147" s="18" t="s">
        <v>12</v>
      </c>
      <c r="C147" s="18" t="s">
        <v>9</v>
      </c>
      <c r="D147" s="18">
        <v>29</v>
      </c>
    </row>
    <row r="148" spans="1:4" x14ac:dyDescent="0.35">
      <c r="A148" s="18" t="s">
        <v>29</v>
      </c>
      <c r="B148" s="18" t="s">
        <v>13</v>
      </c>
      <c r="C148" s="18" t="s">
        <v>8</v>
      </c>
      <c r="D148" s="18">
        <v>44</v>
      </c>
    </row>
    <row r="149" spans="1:4" x14ac:dyDescent="0.35">
      <c r="A149" s="18" t="s">
        <v>29</v>
      </c>
      <c r="B149" s="18" t="s">
        <v>13</v>
      </c>
      <c r="C149" s="18" t="s">
        <v>9</v>
      </c>
      <c r="D149" s="18">
        <v>1</v>
      </c>
    </row>
    <row r="150" spans="1:4" x14ac:dyDescent="0.35">
      <c r="A150" s="18" t="s">
        <v>29</v>
      </c>
      <c r="B150" s="18" t="s">
        <v>87</v>
      </c>
      <c r="C150" s="18" t="s">
        <v>8</v>
      </c>
      <c r="D150" s="18">
        <v>52</v>
      </c>
    </row>
    <row r="151" spans="1:4" x14ac:dyDescent="0.35">
      <c r="A151" s="18" t="s">
        <v>29</v>
      </c>
      <c r="B151" s="18" t="s">
        <v>87</v>
      </c>
      <c r="C151" s="18" t="s">
        <v>9</v>
      </c>
      <c r="D151" s="18">
        <v>14</v>
      </c>
    </row>
    <row r="152" spans="1:4" x14ac:dyDescent="0.35">
      <c r="A152" s="18" t="s">
        <v>29</v>
      </c>
      <c r="B152" s="18" t="s">
        <v>15</v>
      </c>
      <c r="C152" s="18" t="s">
        <v>8</v>
      </c>
      <c r="D152" s="18">
        <v>0</v>
      </c>
    </row>
    <row r="153" spans="1:4" x14ac:dyDescent="0.35">
      <c r="A153" s="18" t="s">
        <v>29</v>
      </c>
      <c r="B153" s="18" t="s">
        <v>15</v>
      </c>
      <c r="C153" s="18" t="s">
        <v>9</v>
      </c>
      <c r="D153" s="18">
        <v>0</v>
      </c>
    </row>
    <row r="154" spans="1:4" x14ac:dyDescent="0.35">
      <c r="A154" s="18" t="s">
        <v>30</v>
      </c>
      <c r="B154" s="18" t="s">
        <v>7</v>
      </c>
      <c r="C154" s="18" t="s">
        <v>8</v>
      </c>
      <c r="D154" s="18">
        <v>1</v>
      </c>
    </row>
    <row r="155" spans="1:4" x14ac:dyDescent="0.35">
      <c r="A155" s="18" t="s">
        <v>30</v>
      </c>
      <c r="B155" s="18" t="s">
        <v>10</v>
      </c>
      <c r="C155" s="18" t="s">
        <v>8</v>
      </c>
      <c r="D155" s="18">
        <v>23</v>
      </c>
    </row>
    <row r="156" spans="1:4" x14ac:dyDescent="0.35">
      <c r="A156" s="18" t="s">
        <v>30</v>
      </c>
      <c r="B156" s="18" t="s">
        <v>10</v>
      </c>
      <c r="C156" s="18" t="s">
        <v>9</v>
      </c>
      <c r="D156" s="18">
        <v>0</v>
      </c>
    </row>
    <row r="157" spans="1:4" x14ac:dyDescent="0.35">
      <c r="A157" s="18" t="s">
        <v>30</v>
      </c>
      <c r="B157" s="18" t="s">
        <v>11</v>
      </c>
      <c r="C157" s="18" t="s">
        <v>8</v>
      </c>
      <c r="D157" s="18">
        <v>61</v>
      </c>
    </row>
    <row r="158" spans="1:4" x14ac:dyDescent="0.35">
      <c r="A158" s="18" t="s">
        <v>30</v>
      </c>
      <c r="B158" s="18" t="s">
        <v>11</v>
      </c>
      <c r="C158" s="18" t="s">
        <v>9</v>
      </c>
      <c r="D158" s="18">
        <v>13</v>
      </c>
    </row>
    <row r="159" spans="1:4" x14ac:dyDescent="0.35">
      <c r="A159" s="18" t="s">
        <v>30</v>
      </c>
      <c r="B159" s="18" t="s">
        <v>12</v>
      </c>
      <c r="C159" s="18" t="s">
        <v>8</v>
      </c>
      <c r="D159" s="18">
        <v>74</v>
      </c>
    </row>
    <row r="160" spans="1:4" x14ac:dyDescent="0.35">
      <c r="A160" s="18" t="s">
        <v>30</v>
      </c>
      <c r="B160" s="18" t="s">
        <v>12</v>
      </c>
      <c r="C160" s="18" t="s">
        <v>8</v>
      </c>
      <c r="D160" s="18">
        <v>32</v>
      </c>
    </row>
    <row r="161" spans="1:4" x14ac:dyDescent="0.35">
      <c r="A161" s="18" t="s">
        <v>30</v>
      </c>
      <c r="B161" s="18" t="s">
        <v>12</v>
      </c>
      <c r="C161" s="18" t="s">
        <v>9</v>
      </c>
      <c r="D161" s="18">
        <v>21</v>
      </c>
    </row>
    <row r="162" spans="1:4" x14ac:dyDescent="0.35">
      <c r="A162" s="18" t="s">
        <v>30</v>
      </c>
      <c r="B162" s="18" t="s">
        <v>12</v>
      </c>
      <c r="C162" s="18" t="s">
        <v>9</v>
      </c>
      <c r="D162" s="18">
        <v>18</v>
      </c>
    </row>
    <row r="163" spans="1:4" x14ac:dyDescent="0.35">
      <c r="A163" s="18" t="s">
        <v>30</v>
      </c>
      <c r="B163" s="18" t="s">
        <v>13</v>
      </c>
      <c r="C163" s="18" t="s">
        <v>8</v>
      </c>
      <c r="D163" s="18">
        <v>41</v>
      </c>
    </row>
    <row r="164" spans="1:4" x14ac:dyDescent="0.35">
      <c r="A164" s="18" t="s">
        <v>30</v>
      </c>
      <c r="B164" s="18" t="s">
        <v>13</v>
      </c>
      <c r="C164" s="18" t="s">
        <v>9</v>
      </c>
      <c r="D164" s="18">
        <v>3</v>
      </c>
    </row>
    <row r="165" spans="1:4" x14ac:dyDescent="0.35">
      <c r="A165" s="18" t="s">
        <v>30</v>
      </c>
      <c r="B165" s="18" t="s">
        <v>87</v>
      </c>
      <c r="C165" s="18" t="s">
        <v>8</v>
      </c>
      <c r="D165" s="18">
        <v>50</v>
      </c>
    </row>
    <row r="166" spans="1:4" x14ac:dyDescent="0.35">
      <c r="A166" s="18" t="s">
        <v>30</v>
      </c>
      <c r="B166" s="18" t="s">
        <v>87</v>
      </c>
      <c r="C166" s="18" t="s">
        <v>9</v>
      </c>
      <c r="D166" s="18">
        <v>5</v>
      </c>
    </row>
    <row r="167" spans="1:4" x14ac:dyDescent="0.35">
      <c r="A167" s="18" t="s">
        <v>30</v>
      </c>
      <c r="B167" s="18" t="s">
        <v>15</v>
      </c>
      <c r="C167" s="18" t="s">
        <v>8</v>
      </c>
      <c r="D167" s="18">
        <v>2</v>
      </c>
    </row>
    <row r="168" spans="1:4" x14ac:dyDescent="0.35">
      <c r="A168" s="18" t="s">
        <v>30</v>
      </c>
      <c r="B168" s="18" t="s">
        <v>15</v>
      </c>
      <c r="C168" s="18" t="s">
        <v>9</v>
      </c>
      <c r="D168" s="18">
        <v>0</v>
      </c>
    </row>
    <row r="169" spans="1:4" x14ac:dyDescent="0.35">
      <c r="A169" s="18" t="s">
        <v>86</v>
      </c>
      <c r="B169" s="18" t="s">
        <v>7</v>
      </c>
      <c r="C169" s="18" t="s">
        <v>8</v>
      </c>
      <c r="D169" s="18">
        <v>0</v>
      </c>
    </row>
    <row r="170" spans="1:4" x14ac:dyDescent="0.35">
      <c r="A170" s="18" t="s">
        <v>86</v>
      </c>
      <c r="B170" s="18" t="s">
        <v>10</v>
      </c>
      <c r="C170" s="18" t="s">
        <v>8</v>
      </c>
      <c r="D170" s="18">
        <v>11</v>
      </c>
    </row>
    <row r="171" spans="1:4" x14ac:dyDescent="0.35">
      <c r="A171" s="18" t="s">
        <v>86</v>
      </c>
      <c r="B171" s="18" t="s">
        <v>10</v>
      </c>
      <c r="C171" s="18" t="s">
        <v>9</v>
      </c>
      <c r="D171" s="18">
        <v>2</v>
      </c>
    </row>
    <row r="172" spans="1:4" x14ac:dyDescent="0.35">
      <c r="A172" s="18" t="s">
        <v>86</v>
      </c>
      <c r="B172" s="18" t="s">
        <v>11</v>
      </c>
      <c r="C172" s="18" t="s">
        <v>8</v>
      </c>
      <c r="D172" s="18">
        <v>61</v>
      </c>
    </row>
    <row r="173" spans="1:4" x14ac:dyDescent="0.35">
      <c r="A173" s="18" t="s">
        <v>86</v>
      </c>
      <c r="B173" s="18" t="s">
        <v>11</v>
      </c>
      <c r="C173" s="18" t="s">
        <v>9</v>
      </c>
      <c r="D173" s="18">
        <v>25</v>
      </c>
    </row>
    <row r="174" spans="1:4" x14ac:dyDescent="0.35">
      <c r="A174" s="18" t="s">
        <v>86</v>
      </c>
      <c r="B174" s="18" t="s">
        <v>12</v>
      </c>
      <c r="C174" s="18" t="s">
        <v>8</v>
      </c>
      <c r="D174" s="18">
        <v>25</v>
      </c>
    </row>
    <row r="175" spans="1:4" x14ac:dyDescent="0.35">
      <c r="A175" s="18" t="s">
        <v>86</v>
      </c>
      <c r="B175" s="18" t="s">
        <v>12</v>
      </c>
      <c r="C175" s="18" t="s">
        <v>8</v>
      </c>
      <c r="D175" s="18">
        <v>53</v>
      </c>
    </row>
    <row r="176" spans="1:4" x14ac:dyDescent="0.35">
      <c r="A176" s="18" t="s">
        <v>86</v>
      </c>
      <c r="B176" s="18" t="s">
        <v>12</v>
      </c>
      <c r="C176" s="18" t="s">
        <v>9</v>
      </c>
      <c r="D176" s="18">
        <v>23</v>
      </c>
    </row>
    <row r="177" spans="1:4" x14ac:dyDescent="0.35">
      <c r="A177" s="18" t="s">
        <v>86</v>
      </c>
      <c r="B177" s="18" t="s">
        <v>12</v>
      </c>
      <c r="C177" s="18" t="s">
        <v>9</v>
      </c>
      <c r="D177" s="18">
        <v>18</v>
      </c>
    </row>
    <row r="178" spans="1:4" x14ac:dyDescent="0.35">
      <c r="A178" s="18" t="s">
        <v>86</v>
      </c>
      <c r="B178" s="18" t="s">
        <v>13</v>
      </c>
      <c r="C178" s="18" t="s">
        <v>8</v>
      </c>
      <c r="D178" s="18">
        <v>34</v>
      </c>
    </row>
    <row r="179" spans="1:4" x14ac:dyDescent="0.35">
      <c r="A179" s="18" t="s">
        <v>86</v>
      </c>
      <c r="B179" s="18" t="s">
        <v>13</v>
      </c>
      <c r="C179" s="18" t="s">
        <v>9</v>
      </c>
      <c r="D179" s="18">
        <v>3</v>
      </c>
    </row>
    <row r="180" spans="1:4" x14ac:dyDescent="0.35">
      <c r="A180" s="18" t="s">
        <v>86</v>
      </c>
      <c r="B180" s="18" t="s">
        <v>87</v>
      </c>
      <c r="C180" s="18" t="s">
        <v>8</v>
      </c>
      <c r="D180" s="18">
        <v>38</v>
      </c>
    </row>
    <row r="181" spans="1:4" x14ac:dyDescent="0.35">
      <c r="A181" s="18" t="s">
        <v>86</v>
      </c>
      <c r="B181" s="18" t="s">
        <v>87</v>
      </c>
      <c r="C181" s="18" t="s">
        <v>9</v>
      </c>
      <c r="D181" s="18">
        <v>16</v>
      </c>
    </row>
    <row r="182" spans="1:4" x14ac:dyDescent="0.35">
      <c r="A182" s="18" t="s">
        <v>86</v>
      </c>
      <c r="B182" s="18" t="s">
        <v>15</v>
      </c>
      <c r="C182" s="18" t="s">
        <v>8</v>
      </c>
      <c r="D182" s="18">
        <v>0</v>
      </c>
    </row>
    <row r="183" spans="1:4" x14ac:dyDescent="0.35">
      <c r="A183" s="18" t="s">
        <v>86</v>
      </c>
      <c r="B183" s="18" t="s">
        <v>15</v>
      </c>
      <c r="C183" s="18" t="s">
        <v>9</v>
      </c>
      <c r="D183" s="18">
        <v>0</v>
      </c>
    </row>
    <row r="184" spans="1:4" x14ac:dyDescent="0.35">
      <c r="A184" s="18" t="s">
        <v>95</v>
      </c>
      <c r="B184" s="18" t="s">
        <v>7</v>
      </c>
      <c r="C184" s="18" t="s">
        <v>8</v>
      </c>
      <c r="D184" s="18">
        <v>0</v>
      </c>
    </row>
    <row r="185" spans="1:4" x14ac:dyDescent="0.35">
      <c r="A185" s="18" t="s">
        <v>95</v>
      </c>
      <c r="B185" s="18" t="s">
        <v>10</v>
      </c>
      <c r="C185" s="18" t="s">
        <v>8</v>
      </c>
      <c r="D185" s="18">
        <v>18</v>
      </c>
    </row>
    <row r="186" spans="1:4" x14ac:dyDescent="0.35">
      <c r="A186" s="18" t="s">
        <v>95</v>
      </c>
      <c r="B186" s="18" t="s">
        <v>10</v>
      </c>
      <c r="C186" s="18" t="s">
        <v>9</v>
      </c>
      <c r="D186" s="18">
        <v>0</v>
      </c>
    </row>
    <row r="187" spans="1:4" x14ac:dyDescent="0.35">
      <c r="A187" s="18" t="s">
        <v>95</v>
      </c>
      <c r="B187" s="18" t="s">
        <v>11</v>
      </c>
      <c r="C187" s="18" t="s">
        <v>8</v>
      </c>
      <c r="D187" s="18">
        <v>113</v>
      </c>
    </row>
    <row r="188" spans="1:4" x14ac:dyDescent="0.35">
      <c r="A188" s="18" t="s">
        <v>95</v>
      </c>
      <c r="B188" s="18" t="s">
        <v>11</v>
      </c>
      <c r="C188" s="18" t="s">
        <v>9</v>
      </c>
      <c r="D188" s="18">
        <v>27</v>
      </c>
    </row>
    <row r="189" spans="1:4" x14ac:dyDescent="0.35">
      <c r="A189" s="18" t="s">
        <v>95</v>
      </c>
      <c r="B189" s="18" t="s">
        <v>12</v>
      </c>
      <c r="C189" s="18" t="s">
        <v>8</v>
      </c>
      <c r="D189" s="18">
        <v>28</v>
      </c>
    </row>
    <row r="190" spans="1:4" x14ac:dyDescent="0.35">
      <c r="A190" s="18" t="s">
        <v>95</v>
      </c>
      <c r="B190" s="18" t="s">
        <v>12</v>
      </c>
      <c r="C190" s="18" t="s">
        <v>8</v>
      </c>
      <c r="D190" s="18">
        <v>41</v>
      </c>
    </row>
    <row r="191" spans="1:4" x14ac:dyDescent="0.35">
      <c r="A191" s="18" t="s">
        <v>95</v>
      </c>
      <c r="B191" s="18" t="s">
        <v>12</v>
      </c>
      <c r="C191" s="18" t="s">
        <v>9</v>
      </c>
      <c r="D191" s="18">
        <v>26</v>
      </c>
    </row>
    <row r="192" spans="1:4" x14ac:dyDescent="0.35">
      <c r="A192" s="18" t="s">
        <v>95</v>
      </c>
      <c r="B192" s="18" t="s">
        <v>12</v>
      </c>
      <c r="C192" s="18" t="s">
        <v>9</v>
      </c>
      <c r="D192" s="18">
        <v>20</v>
      </c>
    </row>
    <row r="193" spans="1:4" x14ac:dyDescent="0.35">
      <c r="A193" s="18" t="s">
        <v>95</v>
      </c>
      <c r="B193" s="18" t="s">
        <v>13</v>
      </c>
      <c r="C193" s="18" t="s">
        <v>8</v>
      </c>
      <c r="D193" s="18">
        <v>30</v>
      </c>
    </row>
    <row r="194" spans="1:4" x14ac:dyDescent="0.35">
      <c r="A194" s="18" t="s">
        <v>95</v>
      </c>
      <c r="B194" s="18" t="s">
        <v>13</v>
      </c>
      <c r="C194" s="18" t="s">
        <v>9</v>
      </c>
      <c r="D194" s="18">
        <v>0</v>
      </c>
    </row>
    <row r="195" spans="1:4" x14ac:dyDescent="0.35">
      <c r="A195" s="18" t="s">
        <v>95</v>
      </c>
      <c r="B195" s="18" t="s">
        <v>87</v>
      </c>
      <c r="C195" s="18" t="s">
        <v>8</v>
      </c>
      <c r="D195" s="18">
        <v>59</v>
      </c>
    </row>
    <row r="196" spans="1:4" x14ac:dyDescent="0.35">
      <c r="A196" s="18" t="s">
        <v>95</v>
      </c>
      <c r="B196" s="18" t="s">
        <v>87</v>
      </c>
      <c r="C196" s="18" t="s">
        <v>9</v>
      </c>
      <c r="D196" s="18">
        <v>8</v>
      </c>
    </row>
    <row r="197" spans="1:4" x14ac:dyDescent="0.35">
      <c r="A197" s="18" t="s">
        <v>95</v>
      </c>
      <c r="B197" s="18" t="s">
        <v>15</v>
      </c>
      <c r="C197" s="18" t="s">
        <v>8</v>
      </c>
      <c r="D197" s="18">
        <v>0</v>
      </c>
    </row>
    <row r="198" spans="1:4" x14ac:dyDescent="0.35">
      <c r="A198" s="18" t="s">
        <v>95</v>
      </c>
      <c r="B198" s="18" t="s">
        <v>15</v>
      </c>
      <c r="C198" s="18" t="s">
        <v>9</v>
      </c>
      <c r="D198" s="18">
        <v>0</v>
      </c>
    </row>
    <row r="199" spans="1:4" x14ac:dyDescent="0.35">
      <c r="A199" s="18" t="s">
        <v>94</v>
      </c>
      <c r="B199" s="18" t="s">
        <v>7</v>
      </c>
      <c r="C199" s="18" t="s">
        <v>8</v>
      </c>
      <c r="D199" s="18">
        <v>0</v>
      </c>
    </row>
    <row r="200" spans="1:4" x14ac:dyDescent="0.35">
      <c r="A200" s="18" t="s">
        <v>94</v>
      </c>
      <c r="B200" s="18" t="s">
        <v>10</v>
      </c>
      <c r="C200" s="18" t="s">
        <v>8</v>
      </c>
      <c r="D200" s="18">
        <v>13</v>
      </c>
    </row>
    <row r="201" spans="1:4" x14ac:dyDescent="0.35">
      <c r="A201" s="18" t="s">
        <v>94</v>
      </c>
      <c r="B201" s="18" t="s">
        <v>10</v>
      </c>
      <c r="C201" s="18" t="s">
        <v>9</v>
      </c>
      <c r="D201" s="18">
        <v>3</v>
      </c>
    </row>
    <row r="202" spans="1:4" x14ac:dyDescent="0.35">
      <c r="A202" s="18" t="s">
        <v>94</v>
      </c>
      <c r="B202" s="18" t="s">
        <v>11</v>
      </c>
      <c r="C202" s="18" t="s">
        <v>8</v>
      </c>
      <c r="D202" s="18">
        <v>53</v>
      </c>
    </row>
    <row r="203" spans="1:4" x14ac:dyDescent="0.35">
      <c r="A203" s="18" t="s">
        <v>94</v>
      </c>
      <c r="B203" s="18" t="s">
        <v>11</v>
      </c>
      <c r="C203" s="18" t="s">
        <v>9</v>
      </c>
      <c r="D203" s="18">
        <v>13</v>
      </c>
    </row>
    <row r="204" spans="1:4" x14ac:dyDescent="0.35">
      <c r="A204" s="18" t="s">
        <v>94</v>
      </c>
      <c r="B204" s="18" t="s">
        <v>12</v>
      </c>
      <c r="C204" s="18" t="s">
        <v>8</v>
      </c>
      <c r="D204" s="18">
        <v>45</v>
      </c>
    </row>
    <row r="205" spans="1:4" x14ac:dyDescent="0.35">
      <c r="A205" s="18" t="s">
        <v>94</v>
      </c>
      <c r="B205" s="18" t="s">
        <v>12</v>
      </c>
      <c r="C205" s="18" t="s">
        <v>8</v>
      </c>
      <c r="D205" s="18">
        <v>19</v>
      </c>
    </row>
    <row r="206" spans="1:4" x14ac:dyDescent="0.35">
      <c r="A206" s="18" t="s">
        <v>94</v>
      </c>
      <c r="B206" s="18" t="s">
        <v>12</v>
      </c>
      <c r="C206" s="18" t="s">
        <v>9</v>
      </c>
      <c r="D206" s="18">
        <v>16</v>
      </c>
    </row>
    <row r="207" spans="1:4" x14ac:dyDescent="0.35">
      <c r="A207" s="18" t="s">
        <v>94</v>
      </c>
      <c r="B207" s="18" t="s">
        <v>12</v>
      </c>
      <c r="C207" s="18" t="s">
        <v>9</v>
      </c>
      <c r="D207" s="18">
        <v>21</v>
      </c>
    </row>
    <row r="208" spans="1:4" x14ac:dyDescent="0.35">
      <c r="A208" s="18" t="s">
        <v>94</v>
      </c>
      <c r="B208" s="18" t="s">
        <v>13</v>
      </c>
      <c r="C208" s="18" t="s">
        <v>8</v>
      </c>
      <c r="D208" s="18">
        <v>30</v>
      </c>
    </row>
    <row r="209" spans="1:4" x14ac:dyDescent="0.35">
      <c r="A209" s="18" t="s">
        <v>94</v>
      </c>
      <c r="B209" s="18" t="s">
        <v>13</v>
      </c>
      <c r="C209" s="18" t="s">
        <v>9</v>
      </c>
      <c r="D209" s="18">
        <v>0</v>
      </c>
    </row>
    <row r="210" spans="1:4" x14ac:dyDescent="0.35">
      <c r="A210" s="18" t="s">
        <v>94</v>
      </c>
      <c r="B210" s="18" t="s">
        <v>87</v>
      </c>
      <c r="C210" s="18" t="s">
        <v>8</v>
      </c>
      <c r="D210" s="18">
        <v>68</v>
      </c>
    </row>
    <row r="211" spans="1:4" x14ac:dyDescent="0.35">
      <c r="A211" s="18" t="s">
        <v>94</v>
      </c>
      <c r="B211" s="18" t="s">
        <v>87</v>
      </c>
      <c r="C211" s="18" t="s">
        <v>9</v>
      </c>
      <c r="D211" s="18">
        <v>8</v>
      </c>
    </row>
    <row r="212" spans="1:4" x14ac:dyDescent="0.35">
      <c r="A212" s="18" t="s">
        <v>94</v>
      </c>
      <c r="B212" s="18" t="s">
        <v>15</v>
      </c>
      <c r="C212" s="18" t="s">
        <v>8</v>
      </c>
      <c r="D212" s="18">
        <v>0</v>
      </c>
    </row>
    <row r="213" spans="1:4" x14ac:dyDescent="0.35">
      <c r="A213" s="37" t="s">
        <v>120</v>
      </c>
      <c r="B213" s="37" t="s">
        <v>7</v>
      </c>
      <c r="C213" s="37" t="s">
        <v>8</v>
      </c>
      <c r="D213" s="37">
        <v>0</v>
      </c>
    </row>
    <row r="214" spans="1:4" x14ac:dyDescent="0.35">
      <c r="A214" s="37" t="s">
        <v>120</v>
      </c>
      <c r="B214" s="37" t="s">
        <v>10</v>
      </c>
      <c r="C214" s="37" t="s">
        <v>8</v>
      </c>
      <c r="D214" s="37">
        <v>23</v>
      </c>
    </row>
    <row r="215" spans="1:4" x14ac:dyDescent="0.35">
      <c r="A215" s="37" t="s">
        <v>120</v>
      </c>
      <c r="B215" s="37" t="s">
        <v>10</v>
      </c>
      <c r="C215" s="37" t="s">
        <v>9</v>
      </c>
      <c r="D215" s="37">
        <v>0</v>
      </c>
    </row>
    <row r="216" spans="1:4" x14ac:dyDescent="0.35">
      <c r="A216" s="37" t="s">
        <v>120</v>
      </c>
      <c r="B216" s="37" t="s">
        <v>11</v>
      </c>
      <c r="C216" s="37" t="s">
        <v>8</v>
      </c>
      <c r="D216" s="37">
        <v>56</v>
      </c>
    </row>
    <row r="217" spans="1:4" x14ac:dyDescent="0.35">
      <c r="A217" s="37" t="s">
        <v>120</v>
      </c>
      <c r="B217" s="37" t="s">
        <v>11</v>
      </c>
      <c r="C217" s="37" t="s">
        <v>9</v>
      </c>
      <c r="D217" s="37">
        <v>21</v>
      </c>
    </row>
    <row r="218" spans="1:4" x14ac:dyDescent="0.35">
      <c r="A218" s="37" t="s">
        <v>120</v>
      </c>
      <c r="B218" s="37" t="s">
        <v>12</v>
      </c>
      <c r="C218" s="37" t="s">
        <v>8</v>
      </c>
      <c r="D218" s="37">
        <v>62</v>
      </c>
    </row>
    <row r="219" spans="1:4" x14ac:dyDescent="0.35">
      <c r="A219" s="37" t="s">
        <v>120</v>
      </c>
      <c r="B219" s="37" t="s">
        <v>12</v>
      </c>
      <c r="C219" s="37" t="s">
        <v>8</v>
      </c>
      <c r="D219" s="37">
        <v>27</v>
      </c>
    </row>
    <row r="220" spans="1:4" x14ac:dyDescent="0.35">
      <c r="A220" s="37" t="s">
        <v>120</v>
      </c>
      <c r="B220" s="37" t="s">
        <v>12</v>
      </c>
      <c r="C220" s="37" t="s">
        <v>9</v>
      </c>
      <c r="D220" s="37">
        <v>27</v>
      </c>
    </row>
    <row r="221" spans="1:4" x14ac:dyDescent="0.35">
      <c r="A221" s="37" t="s">
        <v>120</v>
      </c>
      <c r="B221" s="37" t="s">
        <v>12</v>
      </c>
      <c r="C221" s="37" t="s">
        <v>9</v>
      </c>
      <c r="D221" s="37">
        <v>20</v>
      </c>
    </row>
    <row r="222" spans="1:4" x14ac:dyDescent="0.35">
      <c r="A222" s="37" t="s">
        <v>120</v>
      </c>
      <c r="B222" s="37" t="s">
        <v>13</v>
      </c>
      <c r="C222" s="37" t="s">
        <v>8</v>
      </c>
      <c r="D222" s="37">
        <v>29</v>
      </c>
    </row>
    <row r="223" spans="1:4" x14ac:dyDescent="0.35">
      <c r="A223" s="37" t="s">
        <v>120</v>
      </c>
      <c r="B223" s="37" t="s">
        <v>13</v>
      </c>
      <c r="C223" s="37" t="s">
        <v>9</v>
      </c>
      <c r="D223" s="37">
        <v>1</v>
      </c>
    </row>
    <row r="224" spans="1:4" x14ac:dyDescent="0.35">
      <c r="A224" s="37" t="s">
        <v>120</v>
      </c>
      <c r="B224" s="37" t="s">
        <v>87</v>
      </c>
      <c r="C224" s="37" t="s">
        <v>8</v>
      </c>
      <c r="D224" s="37">
        <v>47</v>
      </c>
    </row>
    <row r="225" spans="1:4" x14ac:dyDescent="0.35">
      <c r="A225" s="37" t="s">
        <v>120</v>
      </c>
      <c r="B225" s="37" t="s">
        <v>87</v>
      </c>
      <c r="C225" s="37" t="s">
        <v>9</v>
      </c>
      <c r="D225" s="37">
        <v>6</v>
      </c>
    </row>
    <row r="226" spans="1:4" x14ac:dyDescent="0.35">
      <c r="A226" s="37" t="s">
        <v>120</v>
      </c>
      <c r="B226" s="37" t="s">
        <v>15</v>
      </c>
      <c r="C226" s="37" t="s">
        <v>8</v>
      </c>
      <c r="D226" s="37">
        <v>0</v>
      </c>
    </row>
    <row r="227" spans="1:4" x14ac:dyDescent="0.35">
      <c r="A227" s="37" t="s">
        <v>120</v>
      </c>
      <c r="B227" s="37" t="s">
        <v>15</v>
      </c>
      <c r="C227" s="37" t="s">
        <v>9</v>
      </c>
      <c r="D227" s="37">
        <v>1</v>
      </c>
    </row>
    <row r="228" spans="1:4" x14ac:dyDescent="0.35">
      <c r="A228" s="37"/>
      <c r="B228" s="37"/>
      <c r="C228" s="37"/>
      <c r="D228" s="37"/>
    </row>
    <row r="229" spans="1:4" x14ac:dyDescent="0.35">
      <c r="A229" s="37"/>
      <c r="B229" s="37"/>
      <c r="C229" s="37"/>
      <c r="D229" s="37"/>
    </row>
    <row r="230" spans="1:4" x14ac:dyDescent="0.35">
      <c r="A230" s="37"/>
      <c r="B230" s="37"/>
      <c r="C230" s="37"/>
      <c r="D230" s="37"/>
    </row>
    <row r="231" spans="1:4" x14ac:dyDescent="0.35">
      <c r="A231" s="37"/>
      <c r="B231" s="37"/>
      <c r="C231" s="37"/>
      <c r="D231" s="37"/>
    </row>
    <row r="232" spans="1:4" x14ac:dyDescent="0.35">
      <c r="A232" s="37"/>
      <c r="B232" s="37"/>
      <c r="C232" s="37"/>
      <c r="D232" s="37"/>
    </row>
    <row r="233" spans="1:4" x14ac:dyDescent="0.35">
      <c r="A233" s="37"/>
      <c r="B233" s="37"/>
      <c r="C233" s="37"/>
      <c r="D233" s="37"/>
    </row>
    <row r="234" spans="1:4" x14ac:dyDescent="0.35">
      <c r="A234" s="37"/>
      <c r="B234" s="37"/>
      <c r="C234" s="37"/>
      <c r="D234" s="37"/>
    </row>
    <row r="235" spans="1:4" x14ac:dyDescent="0.35">
      <c r="A235" s="37"/>
      <c r="B235" s="37"/>
      <c r="C235" s="37"/>
      <c r="D235" s="37"/>
    </row>
    <row r="236" spans="1:4" x14ac:dyDescent="0.35">
      <c r="A236" s="37"/>
      <c r="B236" s="37"/>
      <c r="C236" s="37"/>
      <c r="D236" s="37"/>
    </row>
    <row r="237" spans="1:4" x14ac:dyDescent="0.35">
      <c r="A237" s="37"/>
      <c r="B237" s="37"/>
      <c r="C237" s="37"/>
      <c r="D237" s="37"/>
    </row>
    <row r="238" spans="1:4" x14ac:dyDescent="0.35">
      <c r="A238" s="37"/>
      <c r="B238" s="37"/>
      <c r="C238" s="37"/>
      <c r="D238" s="37"/>
    </row>
    <row r="239" spans="1:4" x14ac:dyDescent="0.35">
      <c r="A239" s="37"/>
      <c r="B239" s="37"/>
      <c r="C239" s="37"/>
      <c r="D239" s="37"/>
    </row>
    <row r="240" spans="1:4" x14ac:dyDescent="0.35">
      <c r="A240" s="37"/>
      <c r="B240" s="37"/>
      <c r="C240" s="37"/>
      <c r="D240" s="37"/>
    </row>
    <row r="241" spans="1:4" x14ac:dyDescent="0.35">
      <c r="A241" s="37"/>
      <c r="B241" s="37"/>
      <c r="C241" s="37"/>
      <c r="D241" s="37"/>
    </row>
    <row r="242" spans="1:4" x14ac:dyDescent="0.35">
      <c r="A242" s="37"/>
      <c r="B242" s="37"/>
      <c r="C242" s="37"/>
      <c r="D242" s="37"/>
    </row>
    <row r="243" spans="1:4" x14ac:dyDescent="0.35">
      <c r="A243" s="37"/>
      <c r="B243" s="37"/>
      <c r="C243" s="37"/>
      <c r="D243" s="37"/>
    </row>
    <row r="244" spans="1:4" x14ac:dyDescent="0.35">
      <c r="A244" s="37"/>
      <c r="B244" s="37"/>
      <c r="C244" s="37"/>
      <c r="D244" s="37"/>
    </row>
    <row r="245" spans="1:4" x14ac:dyDescent="0.35">
      <c r="A245" s="37"/>
      <c r="B245" s="37"/>
      <c r="C245" s="37"/>
      <c r="D245" s="37"/>
    </row>
    <row r="246" spans="1:4" x14ac:dyDescent="0.35">
      <c r="A246" s="37"/>
      <c r="B246" s="37"/>
      <c r="C246" s="37"/>
      <c r="D246" s="37"/>
    </row>
    <row r="247" spans="1:4" x14ac:dyDescent="0.35">
      <c r="A247" s="37"/>
      <c r="B247" s="37"/>
      <c r="C247" s="37"/>
      <c r="D247" s="37"/>
    </row>
    <row r="248" spans="1:4" x14ac:dyDescent="0.35">
      <c r="A248" s="37"/>
      <c r="B248" s="37"/>
      <c r="C248" s="37"/>
      <c r="D248" s="37"/>
    </row>
    <row r="249" spans="1:4" x14ac:dyDescent="0.35">
      <c r="A249" s="37"/>
      <c r="B249" s="37"/>
      <c r="C249" s="37"/>
      <c r="D249" s="37"/>
    </row>
    <row r="250" spans="1:4" x14ac:dyDescent="0.35">
      <c r="A250" s="37"/>
      <c r="B250" s="37"/>
      <c r="C250" s="37"/>
      <c r="D250" s="37"/>
    </row>
    <row r="251" spans="1:4" x14ac:dyDescent="0.35">
      <c r="A251" s="37"/>
      <c r="B251" s="37"/>
      <c r="C251" s="37"/>
      <c r="D251" s="37"/>
    </row>
    <row r="252" spans="1:4" x14ac:dyDescent="0.35">
      <c r="A252" s="37"/>
      <c r="B252" s="37"/>
      <c r="C252" s="37"/>
      <c r="D252" s="37"/>
    </row>
    <row r="253" spans="1:4" x14ac:dyDescent="0.35">
      <c r="A253" s="37"/>
      <c r="B253" s="37"/>
      <c r="C253" s="37"/>
      <c r="D253" s="37"/>
    </row>
    <row r="254" spans="1:4" x14ac:dyDescent="0.35">
      <c r="A254" s="37"/>
      <c r="B254" s="37"/>
      <c r="C254" s="37"/>
      <c r="D254" s="37"/>
    </row>
    <row r="255" spans="1:4" x14ac:dyDescent="0.35">
      <c r="A255" s="37"/>
      <c r="B255" s="37"/>
      <c r="C255" s="37"/>
      <c r="D255" s="37"/>
    </row>
    <row r="256" spans="1:4" x14ac:dyDescent="0.35">
      <c r="A256" s="37"/>
      <c r="B256" s="37"/>
      <c r="C256" s="37"/>
      <c r="D256" s="37"/>
    </row>
    <row r="257" spans="1:4" x14ac:dyDescent="0.35">
      <c r="A257" s="37"/>
      <c r="B257" s="37"/>
      <c r="C257" s="37"/>
      <c r="D257" s="37"/>
    </row>
    <row r="258" spans="1:4" x14ac:dyDescent="0.35">
      <c r="A258" s="37"/>
      <c r="B258" s="37"/>
      <c r="C258" s="37"/>
      <c r="D258" s="37"/>
    </row>
    <row r="259" spans="1:4" x14ac:dyDescent="0.35">
      <c r="A259" s="37"/>
      <c r="B259" s="37"/>
      <c r="C259" s="37"/>
      <c r="D259" s="37"/>
    </row>
    <row r="260" spans="1:4" x14ac:dyDescent="0.35">
      <c r="A260" s="37"/>
      <c r="B260" s="37"/>
      <c r="C260" s="37"/>
      <c r="D260" s="37"/>
    </row>
    <row r="261" spans="1:4" x14ac:dyDescent="0.35">
      <c r="A261" s="37"/>
      <c r="B261" s="37"/>
      <c r="C261" s="37"/>
      <c r="D261" s="37"/>
    </row>
    <row r="262" spans="1:4" x14ac:dyDescent="0.35">
      <c r="A262" s="37"/>
      <c r="B262" s="37"/>
      <c r="C262" s="37"/>
      <c r="D262" s="37"/>
    </row>
    <row r="263" spans="1:4" x14ac:dyDescent="0.35">
      <c r="A263" s="37"/>
      <c r="B263" s="37"/>
      <c r="C263" s="37"/>
      <c r="D263" s="37"/>
    </row>
    <row r="264" spans="1:4" x14ac:dyDescent="0.35">
      <c r="A264" s="37"/>
      <c r="B264" s="37"/>
      <c r="C264" s="37"/>
      <c r="D264" s="37"/>
    </row>
    <row r="265" spans="1:4" x14ac:dyDescent="0.35">
      <c r="A265" s="37"/>
      <c r="B265" s="37"/>
      <c r="C265" s="37"/>
      <c r="D265" s="37"/>
    </row>
    <row r="266" spans="1:4" x14ac:dyDescent="0.35">
      <c r="A266" s="37"/>
      <c r="B266" s="37"/>
      <c r="C266" s="37"/>
      <c r="D266" s="37"/>
    </row>
    <row r="267" spans="1:4" x14ac:dyDescent="0.35">
      <c r="A267" s="37"/>
      <c r="B267" s="37"/>
      <c r="C267" s="37"/>
      <c r="D267" s="37"/>
    </row>
    <row r="268" spans="1:4" x14ac:dyDescent="0.35">
      <c r="A268" s="37"/>
      <c r="B268" s="37"/>
      <c r="C268" s="37"/>
      <c r="D268" s="37"/>
    </row>
    <row r="269" spans="1:4" x14ac:dyDescent="0.35">
      <c r="A269" s="37"/>
      <c r="B269" s="37"/>
      <c r="C269" s="37"/>
      <c r="D269" s="37"/>
    </row>
    <row r="270" spans="1:4" x14ac:dyDescent="0.35">
      <c r="A270" s="37"/>
      <c r="B270" s="37"/>
      <c r="C270" s="37"/>
      <c r="D270" s="37"/>
    </row>
    <row r="271" spans="1:4" x14ac:dyDescent="0.35">
      <c r="A271" s="37"/>
      <c r="B271" s="37"/>
      <c r="C271" s="37"/>
      <c r="D271" s="37"/>
    </row>
    <row r="272" spans="1:4" x14ac:dyDescent="0.35">
      <c r="A272" s="37"/>
      <c r="B272" s="37"/>
      <c r="C272" s="37"/>
      <c r="D272" s="37"/>
    </row>
    <row r="273" spans="1:4" x14ac:dyDescent="0.35">
      <c r="A273" s="37"/>
      <c r="B273" s="37"/>
      <c r="C273" s="37"/>
      <c r="D273" s="37"/>
    </row>
    <row r="274" spans="1:4" x14ac:dyDescent="0.35">
      <c r="A274" s="37"/>
      <c r="B274" s="37"/>
      <c r="C274" s="37"/>
      <c r="D274" s="37"/>
    </row>
    <row r="275" spans="1:4" x14ac:dyDescent="0.35">
      <c r="A275" s="37"/>
      <c r="B275" s="37"/>
      <c r="C275" s="37"/>
      <c r="D275" s="37"/>
    </row>
    <row r="276" spans="1:4" x14ac:dyDescent="0.35">
      <c r="A276" s="37"/>
      <c r="B276" s="37"/>
      <c r="C276" s="37"/>
      <c r="D276" s="37"/>
    </row>
    <row r="277" spans="1:4" x14ac:dyDescent="0.35">
      <c r="A277" s="37"/>
      <c r="B277" s="37"/>
      <c r="C277" s="37"/>
      <c r="D277" s="37"/>
    </row>
    <row r="278" spans="1:4" x14ac:dyDescent="0.35">
      <c r="A278" s="37"/>
      <c r="B278" s="37"/>
      <c r="C278" s="37"/>
      <c r="D278" s="37"/>
    </row>
    <row r="279" spans="1:4" x14ac:dyDescent="0.35">
      <c r="A279" s="37"/>
      <c r="B279" s="37"/>
      <c r="C279" s="37"/>
      <c r="D279" s="37"/>
    </row>
    <row r="280" spans="1:4" x14ac:dyDescent="0.35">
      <c r="A280" s="37"/>
      <c r="B280" s="37"/>
      <c r="C280" s="37"/>
      <c r="D280" s="37"/>
    </row>
    <row r="281" spans="1:4" x14ac:dyDescent="0.35">
      <c r="A281" s="37"/>
      <c r="B281" s="37"/>
      <c r="C281" s="37"/>
      <c r="D281" s="37"/>
    </row>
    <row r="282" spans="1:4" x14ac:dyDescent="0.35">
      <c r="A282" s="37"/>
      <c r="B282" s="37"/>
      <c r="C282" s="37"/>
      <c r="D282" s="37"/>
    </row>
    <row r="283" spans="1:4" x14ac:dyDescent="0.35">
      <c r="A283" s="37"/>
      <c r="B283" s="37"/>
      <c r="C283" s="37"/>
      <c r="D283" s="37"/>
    </row>
    <row r="284" spans="1:4" x14ac:dyDescent="0.35">
      <c r="A284" s="37"/>
      <c r="B284" s="37"/>
      <c r="C284" s="37"/>
      <c r="D284" s="37"/>
    </row>
    <row r="285" spans="1:4" x14ac:dyDescent="0.35">
      <c r="A285" s="37"/>
      <c r="B285" s="37"/>
      <c r="C285" s="37"/>
      <c r="D285" s="37"/>
    </row>
    <row r="286" spans="1:4" x14ac:dyDescent="0.35">
      <c r="A286" s="37"/>
      <c r="B286" s="37"/>
      <c r="C286" s="37"/>
      <c r="D286" s="37"/>
    </row>
    <row r="287" spans="1:4" x14ac:dyDescent="0.35">
      <c r="A287" s="37"/>
      <c r="B287" s="37"/>
      <c r="C287" s="37"/>
      <c r="D287" s="37"/>
    </row>
    <row r="288" spans="1:4" x14ac:dyDescent="0.35">
      <c r="A288" s="37"/>
      <c r="B288" s="37"/>
      <c r="C288" s="37"/>
      <c r="D288" s="37"/>
    </row>
    <row r="289" spans="1:4" x14ac:dyDescent="0.35">
      <c r="A289" s="37"/>
      <c r="B289" s="37"/>
      <c r="C289" s="37"/>
      <c r="D289" s="37"/>
    </row>
    <row r="290" spans="1:4" x14ac:dyDescent="0.35">
      <c r="A290" s="37"/>
      <c r="B290" s="37"/>
      <c r="C290" s="37"/>
      <c r="D290" s="37"/>
    </row>
    <row r="291" spans="1:4" x14ac:dyDescent="0.35">
      <c r="A291" s="37"/>
      <c r="B291" s="37"/>
      <c r="C291" s="37"/>
      <c r="D291" s="37"/>
    </row>
    <row r="292" spans="1:4" x14ac:dyDescent="0.35">
      <c r="A292" s="37"/>
      <c r="B292" s="37"/>
      <c r="C292" s="37"/>
      <c r="D292" s="37"/>
    </row>
    <row r="293" spans="1:4" x14ac:dyDescent="0.35">
      <c r="A293" s="37"/>
      <c r="B293" s="37"/>
      <c r="C293" s="37"/>
      <c r="D293" s="37"/>
    </row>
    <row r="294" spans="1:4" x14ac:dyDescent="0.35">
      <c r="A294" s="37"/>
      <c r="B294" s="37"/>
      <c r="C294" s="37"/>
      <c r="D294" s="37"/>
    </row>
    <row r="295" spans="1:4" x14ac:dyDescent="0.35">
      <c r="A295" s="37"/>
      <c r="B295" s="37"/>
      <c r="C295" s="37"/>
      <c r="D295" s="37"/>
    </row>
    <row r="296" spans="1:4" x14ac:dyDescent="0.35">
      <c r="A296" s="37"/>
      <c r="B296" s="37"/>
      <c r="C296" s="37"/>
      <c r="D296" s="37"/>
    </row>
    <row r="297" spans="1:4" x14ac:dyDescent="0.35">
      <c r="A297" s="37"/>
      <c r="B297" s="37"/>
      <c r="C297" s="37"/>
      <c r="D297" s="37"/>
    </row>
    <row r="298" spans="1:4" x14ac:dyDescent="0.35">
      <c r="A298" s="37"/>
      <c r="B298" s="37"/>
      <c r="C298" s="37"/>
      <c r="D298" s="37"/>
    </row>
    <row r="299" spans="1:4" x14ac:dyDescent="0.35">
      <c r="A299" s="37"/>
      <c r="B299" s="37"/>
      <c r="C299" s="37"/>
      <c r="D299" s="37"/>
    </row>
    <row r="300" spans="1:4" x14ac:dyDescent="0.35">
      <c r="A300" s="37"/>
      <c r="B300" s="37"/>
      <c r="C300" s="37"/>
      <c r="D300" s="37"/>
    </row>
    <row r="301" spans="1:4" x14ac:dyDescent="0.35">
      <c r="A301" s="37"/>
      <c r="B301" s="37"/>
      <c r="C301" s="37"/>
      <c r="D301" s="37"/>
    </row>
    <row r="302" spans="1:4" x14ac:dyDescent="0.35">
      <c r="A302" s="37"/>
      <c r="B302" s="37"/>
      <c r="C302" s="37"/>
      <c r="D302" s="37"/>
    </row>
    <row r="303" spans="1:4" x14ac:dyDescent="0.35">
      <c r="A303" s="37"/>
      <c r="B303" s="37"/>
      <c r="C303" s="37"/>
      <c r="D303" s="37"/>
    </row>
    <row r="304" spans="1:4" x14ac:dyDescent="0.35">
      <c r="A304" s="37"/>
      <c r="B304" s="37"/>
      <c r="C304" s="37"/>
      <c r="D304" s="37"/>
    </row>
    <row r="305" spans="1:4" x14ac:dyDescent="0.35">
      <c r="A305" s="37"/>
      <c r="B305" s="37"/>
      <c r="C305" s="37"/>
      <c r="D305" s="37"/>
    </row>
    <row r="306" spans="1:4" x14ac:dyDescent="0.35">
      <c r="A306" s="37"/>
      <c r="B306" s="37"/>
      <c r="C306" s="37"/>
      <c r="D306" s="37"/>
    </row>
    <row r="307" spans="1:4" x14ac:dyDescent="0.35">
      <c r="A307" s="37"/>
      <c r="B307" s="37"/>
      <c r="C307" s="37"/>
      <c r="D307" s="37"/>
    </row>
    <row r="308" spans="1:4" x14ac:dyDescent="0.35">
      <c r="A308" s="37"/>
      <c r="B308" s="37"/>
      <c r="C308" s="37"/>
      <c r="D308" s="37"/>
    </row>
    <row r="309" spans="1:4" x14ac:dyDescent="0.35">
      <c r="A309" s="37"/>
      <c r="B309" s="37"/>
      <c r="C309" s="37"/>
      <c r="D309" s="37"/>
    </row>
    <row r="310" spans="1:4" x14ac:dyDescent="0.35">
      <c r="A310" s="37"/>
      <c r="B310" s="37"/>
      <c r="C310" s="37"/>
      <c r="D310" s="37"/>
    </row>
    <row r="311" spans="1:4" x14ac:dyDescent="0.35">
      <c r="A311" s="37"/>
      <c r="B311" s="37"/>
      <c r="C311" s="37"/>
      <c r="D311" s="37"/>
    </row>
    <row r="312" spans="1:4" x14ac:dyDescent="0.35">
      <c r="A312" s="37"/>
      <c r="B312" s="37"/>
      <c r="C312" s="37"/>
      <c r="D312" s="37"/>
    </row>
    <row r="313" spans="1:4" x14ac:dyDescent="0.35">
      <c r="A313" s="37"/>
      <c r="B313" s="37"/>
      <c r="C313" s="37"/>
      <c r="D313" s="37"/>
    </row>
    <row r="314" spans="1:4" x14ac:dyDescent="0.35">
      <c r="A314" s="37"/>
      <c r="B314" s="37"/>
      <c r="C314" s="37"/>
      <c r="D314" s="37"/>
    </row>
    <row r="315" spans="1:4" x14ac:dyDescent="0.35">
      <c r="A315" s="37"/>
      <c r="B315" s="37"/>
      <c r="C315" s="37"/>
      <c r="D315" s="37"/>
    </row>
    <row r="316" spans="1:4" x14ac:dyDescent="0.35">
      <c r="A316" s="37"/>
      <c r="B316" s="37"/>
      <c r="C316" s="37"/>
      <c r="D316" s="37"/>
    </row>
    <row r="317" spans="1:4" x14ac:dyDescent="0.35">
      <c r="A317" s="37"/>
      <c r="B317" s="37"/>
      <c r="C317" s="37"/>
      <c r="D317" s="37"/>
    </row>
    <row r="318" spans="1:4" x14ac:dyDescent="0.35">
      <c r="A318" s="37"/>
      <c r="B318" s="37"/>
      <c r="C318" s="37"/>
      <c r="D318" s="37"/>
    </row>
    <row r="319" spans="1:4" x14ac:dyDescent="0.35">
      <c r="A319" s="37"/>
      <c r="B319" s="37"/>
      <c r="C319" s="37"/>
      <c r="D319" s="37"/>
    </row>
    <row r="320" spans="1:4" x14ac:dyDescent="0.35">
      <c r="A320" s="37"/>
      <c r="B320" s="37"/>
      <c r="C320" s="37"/>
      <c r="D320" s="37"/>
    </row>
    <row r="321" spans="1:4" x14ac:dyDescent="0.35">
      <c r="A321" s="37"/>
      <c r="B321" s="37"/>
      <c r="C321" s="37"/>
      <c r="D321" s="37"/>
    </row>
    <row r="322" spans="1:4" x14ac:dyDescent="0.35">
      <c r="A322" s="37"/>
      <c r="B322" s="37"/>
      <c r="C322" s="37"/>
      <c r="D322" s="37"/>
    </row>
    <row r="323" spans="1:4" x14ac:dyDescent="0.35">
      <c r="A323" s="37"/>
      <c r="B323" s="37"/>
      <c r="C323" s="37"/>
      <c r="D323" s="37"/>
    </row>
    <row r="324" spans="1:4" x14ac:dyDescent="0.35">
      <c r="A324" s="37"/>
      <c r="B324" s="37"/>
      <c r="C324" s="37"/>
      <c r="D324" s="37"/>
    </row>
    <row r="325" spans="1:4" x14ac:dyDescent="0.35">
      <c r="A325" s="37"/>
      <c r="B325" s="37"/>
      <c r="C325" s="37"/>
      <c r="D325" s="37"/>
    </row>
    <row r="326" spans="1:4" x14ac:dyDescent="0.35">
      <c r="A326" s="37"/>
      <c r="B326" s="37"/>
      <c r="C326" s="37"/>
      <c r="D326" s="37"/>
    </row>
    <row r="327" spans="1:4" x14ac:dyDescent="0.35">
      <c r="A327" s="37"/>
      <c r="B327" s="37"/>
      <c r="C327" s="37"/>
      <c r="D327" s="37"/>
    </row>
    <row r="328" spans="1:4" x14ac:dyDescent="0.35">
      <c r="A328" s="37"/>
      <c r="B328" s="37"/>
      <c r="C328" s="37"/>
      <c r="D328" s="37"/>
    </row>
    <row r="329" spans="1:4" x14ac:dyDescent="0.35">
      <c r="A329" s="37"/>
      <c r="B329" s="37"/>
      <c r="C329" s="37"/>
      <c r="D329" s="37"/>
    </row>
    <row r="330" spans="1:4" x14ac:dyDescent="0.35">
      <c r="A330" s="37"/>
      <c r="B330" s="37"/>
      <c r="C330" s="37"/>
      <c r="D330" s="37"/>
    </row>
    <row r="331" spans="1:4" x14ac:dyDescent="0.35">
      <c r="A331" s="37"/>
      <c r="B331" s="37"/>
      <c r="C331" s="37"/>
      <c r="D331" s="37"/>
    </row>
    <row r="332" spans="1:4" x14ac:dyDescent="0.35">
      <c r="A332" s="37"/>
      <c r="B332" s="37"/>
      <c r="C332" s="37"/>
      <c r="D332" s="37"/>
    </row>
    <row r="333" spans="1:4" x14ac:dyDescent="0.35">
      <c r="A333" s="37"/>
      <c r="B333" s="37"/>
      <c r="C333" s="37"/>
      <c r="D333" s="37"/>
    </row>
    <row r="334" spans="1:4" x14ac:dyDescent="0.35">
      <c r="A334" s="37"/>
      <c r="B334" s="37"/>
      <c r="C334" s="37"/>
      <c r="D334" s="37"/>
    </row>
    <row r="335" spans="1:4" x14ac:dyDescent="0.35">
      <c r="A335" s="37"/>
      <c r="B335" s="37"/>
      <c r="C335" s="37"/>
      <c r="D335" s="37"/>
    </row>
    <row r="336" spans="1:4" x14ac:dyDescent="0.35">
      <c r="A336" s="37"/>
      <c r="B336" s="37"/>
      <c r="C336" s="37"/>
      <c r="D336" s="37"/>
    </row>
    <row r="337" spans="1:4" x14ac:dyDescent="0.35">
      <c r="A337" s="37"/>
      <c r="B337" s="37"/>
      <c r="C337" s="37"/>
      <c r="D337" s="37"/>
    </row>
    <row r="338" spans="1:4" x14ac:dyDescent="0.35">
      <c r="A338" s="37"/>
      <c r="B338" s="37"/>
      <c r="C338" s="37"/>
      <c r="D338" s="37"/>
    </row>
    <row r="339" spans="1:4" x14ac:dyDescent="0.35">
      <c r="A339" s="37"/>
      <c r="B339" s="37"/>
      <c r="C339" s="37"/>
      <c r="D339" s="37"/>
    </row>
    <row r="340" spans="1:4" x14ac:dyDescent="0.35">
      <c r="A340" s="37"/>
      <c r="B340" s="37"/>
      <c r="C340" s="37"/>
      <c r="D340" s="37"/>
    </row>
    <row r="341" spans="1:4" x14ac:dyDescent="0.35">
      <c r="A341" s="37"/>
      <c r="B341" s="37"/>
      <c r="C341" s="37"/>
      <c r="D341" s="37"/>
    </row>
    <row r="342" spans="1:4" x14ac:dyDescent="0.35">
      <c r="A342" s="37"/>
      <c r="B342" s="37"/>
      <c r="C342" s="37"/>
      <c r="D342" s="37"/>
    </row>
    <row r="343" spans="1:4" x14ac:dyDescent="0.35">
      <c r="A343" s="37"/>
      <c r="B343" s="37"/>
      <c r="C343" s="37"/>
      <c r="D343" s="37"/>
    </row>
    <row r="344" spans="1:4" x14ac:dyDescent="0.35">
      <c r="A344" s="37"/>
      <c r="B344" s="37"/>
      <c r="C344" s="37"/>
      <c r="D344" s="37"/>
    </row>
    <row r="345" spans="1:4" x14ac:dyDescent="0.35">
      <c r="A345" s="37"/>
      <c r="B345" s="37"/>
      <c r="C345" s="37"/>
      <c r="D345" s="37"/>
    </row>
    <row r="346" spans="1:4" x14ac:dyDescent="0.35">
      <c r="A346" s="37"/>
      <c r="B346" s="37"/>
      <c r="C346" s="37"/>
      <c r="D346" s="37"/>
    </row>
    <row r="347" spans="1:4" x14ac:dyDescent="0.35">
      <c r="A347" s="37"/>
      <c r="B347" s="37"/>
      <c r="C347" s="37"/>
      <c r="D347" s="37"/>
    </row>
    <row r="348" spans="1:4" x14ac:dyDescent="0.35">
      <c r="A348" s="37"/>
      <c r="B348" s="37"/>
      <c r="C348" s="37"/>
      <c r="D348" s="37"/>
    </row>
    <row r="349" spans="1:4" x14ac:dyDescent="0.35">
      <c r="A349" s="37"/>
      <c r="B349" s="37"/>
      <c r="C349" s="37"/>
      <c r="D349" s="37"/>
    </row>
    <row r="350" spans="1:4" x14ac:dyDescent="0.35">
      <c r="A350" s="37"/>
      <c r="B350" s="37"/>
      <c r="C350" s="37"/>
      <c r="D350" s="37"/>
    </row>
    <row r="351" spans="1:4" x14ac:dyDescent="0.35">
      <c r="A351" s="37"/>
      <c r="B351" s="37"/>
      <c r="C351" s="37"/>
      <c r="D351" s="37"/>
    </row>
    <row r="352" spans="1:4" x14ac:dyDescent="0.35">
      <c r="A352" s="37"/>
      <c r="B352" s="37"/>
      <c r="C352" s="37"/>
      <c r="D352" s="37"/>
    </row>
    <row r="353" spans="1:4" x14ac:dyDescent="0.35">
      <c r="A353" s="37"/>
      <c r="B353" s="37"/>
      <c r="C353" s="37"/>
      <c r="D353" s="37"/>
    </row>
    <row r="354" spans="1:4" x14ac:dyDescent="0.35">
      <c r="A354" s="37"/>
      <c r="B354" s="37"/>
      <c r="C354" s="37"/>
      <c r="D354" s="37"/>
    </row>
    <row r="355" spans="1:4" x14ac:dyDescent="0.35">
      <c r="A355" s="37"/>
      <c r="B355" s="37"/>
      <c r="C355" s="37"/>
      <c r="D355" s="37"/>
    </row>
    <row r="356" spans="1:4" x14ac:dyDescent="0.35">
      <c r="A356" s="37"/>
      <c r="B356" s="37"/>
      <c r="C356" s="37"/>
      <c r="D356" s="37"/>
    </row>
    <row r="357" spans="1:4" x14ac:dyDescent="0.35">
      <c r="A357" s="37"/>
      <c r="B357" s="37"/>
      <c r="C357" s="37"/>
      <c r="D357" s="37"/>
    </row>
    <row r="358" spans="1:4" x14ac:dyDescent="0.35">
      <c r="A358" s="37"/>
      <c r="B358" s="37"/>
      <c r="C358" s="37"/>
      <c r="D358" s="37"/>
    </row>
    <row r="359" spans="1:4" x14ac:dyDescent="0.35">
      <c r="A359" s="37"/>
      <c r="B359" s="37"/>
      <c r="C359" s="37"/>
      <c r="D359" s="37"/>
    </row>
    <row r="360" spans="1:4" x14ac:dyDescent="0.35">
      <c r="A360" s="37"/>
      <c r="B360" s="37"/>
      <c r="C360" s="37"/>
      <c r="D360" s="37"/>
    </row>
    <row r="361" spans="1:4" x14ac:dyDescent="0.35">
      <c r="A361" s="37"/>
      <c r="B361" s="37"/>
      <c r="C361" s="37"/>
      <c r="D361" s="37"/>
    </row>
    <row r="362" spans="1:4" x14ac:dyDescent="0.35">
      <c r="A362" s="37"/>
      <c r="B362" s="37"/>
      <c r="C362" s="37"/>
      <c r="D362" s="37"/>
    </row>
    <row r="363" spans="1:4" x14ac:dyDescent="0.35">
      <c r="A363" s="37"/>
      <c r="B363" s="37"/>
      <c r="C363" s="37"/>
      <c r="D363" s="37"/>
    </row>
    <row r="364" spans="1:4" x14ac:dyDescent="0.35">
      <c r="A364" s="37"/>
      <c r="B364" s="37"/>
      <c r="C364" s="37"/>
      <c r="D364" s="37"/>
    </row>
    <row r="365" spans="1:4" x14ac:dyDescent="0.35">
      <c r="A365" s="37"/>
      <c r="B365" s="37"/>
      <c r="C365" s="37"/>
      <c r="D365" s="37"/>
    </row>
    <row r="366" spans="1:4" x14ac:dyDescent="0.35">
      <c r="A366" s="37"/>
      <c r="B366" s="37"/>
      <c r="C366" s="37"/>
      <c r="D366" s="37"/>
    </row>
    <row r="367" spans="1:4" x14ac:dyDescent="0.35">
      <c r="A367" s="37"/>
      <c r="B367" s="37"/>
      <c r="C367" s="37"/>
      <c r="D367" s="37"/>
    </row>
    <row r="368" spans="1:4" x14ac:dyDescent="0.35">
      <c r="A368" s="37"/>
      <c r="B368" s="37"/>
      <c r="C368" s="37"/>
      <c r="D368" s="37"/>
    </row>
    <row r="369" spans="1:4" x14ac:dyDescent="0.35">
      <c r="A369" s="37"/>
      <c r="B369" s="37"/>
      <c r="C369" s="37"/>
      <c r="D369" s="37"/>
    </row>
    <row r="370" spans="1:4" x14ac:dyDescent="0.35">
      <c r="A370" s="37"/>
      <c r="B370" s="37"/>
      <c r="C370" s="37"/>
      <c r="D370" s="37"/>
    </row>
    <row r="371" spans="1:4" x14ac:dyDescent="0.35">
      <c r="A371" s="37"/>
      <c r="B371" s="37"/>
      <c r="C371" s="37"/>
      <c r="D371" s="37"/>
    </row>
    <row r="372" spans="1:4" x14ac:dyDescent="0.35">
      <c r="A372" s="37"/>
      <c r="B372" s="37"/>
      <c r="C372" s="37"/>
      <c r="D372" s="37"/>
    </row>
    <row r="373" spans="1:4" x14ac:dyDescent="0.35">
      <c r="A373" s="37"/>
      <c r="B373" s="37"/>
      <c r="C373" s="37"/>
      <c r="D373" s="37"/>
    </row>
    <row r="374" spans="1:4" x14ac:dyDescent="0.35">
      <c r="A374" s="37"/>
      <c r="B374" s="37"/>
      <c r="C374" s="37"/>
      <c r="D374" s="37"/>
    </row>
    <row r="375" spans="1:4" x14ac:dyDescent="0.35">
      <c r="A375" s="37"/>
      <c r="B375" s="37"/>
      <c r="C375" s="37"/>
      <c r="D375" s="37"/>
    </row>
    <row r="376" spans="1:4" x14ac:dyDescent="0.35">
      <c r="A376" s="37"/>
      <c r="B376" s="37"/>
      <c r="C376" s="37"/>
      <c r="D376" s="37"/>
    </row>
    <row r="377" spans="1:4" x14ac:dyDescent="0.35">
      <c r="A377" s="37"/>
      <c r="B377" s="37"/>
      <c r="C377" s="37"/>
      <c r="D377" s="37"/>
    </row>
    <row r="378" spans="1:4" x14ac:dyDescent="0.35">
      <c r="A378" s="37"/>
      <c r="B378" s="37"/>
      <c r="C378" s="37"/>
      <c r="D378" s="37"/>
    </row>
    <row r="379" spans="1:4" x14ac:dyDescent="0.35">
      <c r="A379" s="37"/>
      <c r="B379" s="37"/>
      <c r="C379" s="37"/>
      <c r="D379" s="37"/>
    </row>
    <row r="380" spans="1:4" x14ac:dyDescent="0.35">
      <c r="A380" s="37"/>
      <c r="B380" s="37"/>
      <c r="C380" s="37"/>
      <c r="D380" s="37"/>
    </row>
    <row r="381" spans="1:4" x14ac:dyDescent="0.35">
      <c r="A381" s="37"/>
      <c r="B381" s="37"/>
      <c r="C381" s="37"/>
      <c r="D381" s="37"/>
    </row>
    <row r="382" spans="1:4" x14ac:dyDescent="0.35">
      <c r="A382" s="37"/>
      <c r="B382" s="37"/>
      <c r="C382" s="37"/>
      <c r="D382" s="37"/>
    </row>
    <row r="383" spans="1:4" x14ac:dyDescent="0.35">
      <c r="A383" s="37"/>
      <c r="B383" s="37"/>
      <c r="C383" s="37"/>
      <c r="D383" s="37"/>
    </row>
    <row r="384" spans="1:4" x14ac:dyDescent="0.35">
      <c r="A384" s="37"/>
      <c r="B384" s="37"/>
      <c r="C384" s="37"/>
      <c r="D384" s="37"/>
    </row>
    <row r="385" spans="1:4" x14ac:dyDescent="0.35">
      <c r="A385" s="37"/>
      <c r="B385" s="37"/>
      <c r="C385" s="37"/>
      <c r="D385" s="37"/>
    </row>
    <row r="386" spans="1:4" x14ac:dyDescent="0.35">
      <c r="A386" s="37"/>
      <c r="B386" s="37"/>
      <c r="C386" s="37"/>
      <c r="D386" s="37"/>
    </row>
    <row r="387" spans="1:4" x14ac:dyDescent="0.35">
      <c r="A387" s="37"/>
      <c r="B387" s="37"/>
      <c r="C387" s="37"/>
      <c r="D387" s="37"/>
    </row>
    <row r="388" spans="1:4" x14ac:dyDescent="0.35">
      <c r="A388" s="37"/>
      <c r="B388" s="37"/>
      <c r="C388" s="37"/>
      <c r="D388" s="37"/>
    </row>
    <row r="389" spans="1:4" x14ac:dyDescent="0.35">
      <c r="A389" s="37"/>
      <c r="B389" s="37"/>
      <c r="C389" s="37"/>
      <c r="D389" s="37"/>
    </row>
    <row r="390" spans="1:4" x14ac:dyDescent="0.35">
      <c r="A390" s="37"/>
      <c r="B390" s="37"/>
      <c r="C390" s="37"/>
      <c r="D390" s="37"/>
    </row>
    <row r="391" spans="1:4" x14ac:dyDescent="0.35">
      <c r="A391" s="37"/>
      <c r="B391" s="37"/>
      <c r="C391" s="37"/>
      <c r="D391" s="37"/>
    </row>
    <row r="392" spans="1:4" x14ac:dyDescent="0.35">
      <c r="A392" s="37"/>
      <c r="B392" s="37"/>
      <c r="C392" s="37"/>
      <c r="D392" s="37"/>
    </row>
    <row r="393" spans="1:4" x14ac:dyDescent="0.35">
      <c r="A393" s="37"/>
      <c r="B393" s="37"/>
      <c r="C393" s="37"/>
      <c r="D393" s="37"/>
    </row>
    <row r="394" spans="1:4" x14ac:dyDescent="0.35">
      <c r="A394" s="37"/>
      <c r="B394" s="37"/>
      <c r="C394" s="37"/>
      <c r="D394" s="37"/>
    </row>
    <row r="395" spans="1:4" x14ac:dyDescent="0.35">
      <c r="A395" s="37"/>
      <c r="B395" s="37"/>
      <c r="C395" s="37"/>
      <c r="D395" s="37"/>
    </row>
    <row r="396" spans="1:4" x14ac:dyDescent="0.35">
      <c r="A396" s="37"/>
      <c r="B396" s="37"/>
      <c r="C396" s="37"/>
      <c r="D396" s="37"/>
    </row>
    <row r="397" spans="1:4" x14ac:dyDescent="0.35">
      <c r="A397" s="37"/>
      <c r="B397" s="37"/>
      <c r="C397" s="37"/>
      <c r="D397" s="37"/>
    </row>
    <row r="398" spans="1:4" x14ac:dyDescent="0.35">
      <c r="A398" s="37"/>
      <c r="B398" s="37"/>
      <c r="C398" s="37"/>
      <c r="D398" s="37"/>
    </row>
    <row r="399" spans="1:4" x14ac:dyDescent="0.35">
      <c r="A399" s="37"/>
      <c r="B399" s="37"/>
      <c r="C399" s="37"/>
      <c r="D399" s="37"/>
    </row>
    <row r="400" spans="1:4" x14ac:dyDescent="0.35">
      <c r="A400" s="37"/>
      <c r="B400" s="37"/>
      <c r="C400" s="37"/>
      <c r="D400" s="37"/>
    </row>
    <row r="401" spans="1:4" x14ac:dyDescent="0.35">
      <c r="A401" s="37"/>
      <c r="B401" s="37"/>
      <c r="C401" s="37"/>
      <c r="D401" s="37"/>
    </row>
    <row r="402" spans="1:4" x14ac:dyDescent="0.35">
      <c r="A402" s="37"/>
      <c r="B402" s="37"/>
      <c r="C402" s="37"/>
      <c r="D402" s="37"/>
    </row>
    <row r="403" spans="1:4" x14ac:dyDescent="0.35">
      <c r="A403" s="37"/>
      <c r="B403" s="37"/>
      <c r="C403" s="37"/>
      <c r="D403" s="37"/>
    </row>
    <row r="404" spans="1:4" x14ac:dyDescent="0.35">
      <c r="A404" s="37"/>
      <c r="B404" s="37"/>
      <c r="C404" s="37"/>
      <c r="D404" s="37"/>
    </row>
    <row r="405" spans="1:4" x14ac:dyDescent="0.35">
      <c r="A405" s="37"/>
      <c r="B405" s="37"/>
      <c r="C405" s="37"/>
      <c r="D405" s="37"/>
    </row>
    <row r="406" spans="1:4" x14ac:dyDescent="0.35">
      <c r="A406" s="37"/>
      <c r="B406" s="37"/>
      <c r="C406" s="37"/>
      <c r="D406" s="37"/>
    </row>
    <row r="407" spans="1:4" x14ac:dyDescent="0.35">
      <c r="A407" s="37"/>
      <c r="B407" s="37"/>
      <c r="C407" s="37"/>
      <c r="D407" s="37"/>
    </row>
    <row r="408" spans="1:4" x14ac:dyDescent="0.35">
      <c r="A408" s="37"/>
      <c r="B408" s="37"/>
      <c r="C408" s="37"/>
      <c r="D408" s="37"/>
    </row>
    <row r="409" spans="1:4" x14ac:dyDescent="0.35">
      <c r="A409" s="37"/>
      <c r="B409" s="37"/>
      <c r="C409" s="37"/>
      <c r="D409" s="37"/>
    </row>
    <row r="410" spans="1:4" x14ac:dyDescent="0.35">
      <c r="A410" s="37"/>
      <c r="B410" s="37"/>
      <c r="C410" s="37"/>
      <c r="D410" s="37"/>
    </row>
    <row r="411" spans="1:4" x14ac:dyDescent="0.35">
      <c r="A411" s="37"/>
      <c r="B411" s="37"/>
      <c r="C411" s="37"/>
      <c r="D411" s="37"/>
    </row>
    <row r="412" spans="1:4" x14ac:dyDescent="0.35">
      <c r="A412" s="37"/>
      <c r="B412" s="37"/>
      <c r="C412" s="37"/>
      <c r="D412" s="37"/>
    </row>
    <row r="413" spans="1:4" x14ac:dyDescent="0.35">
      <c r="A413" s="37"/>
      <c r="B413" s="37"/>
      <c r="C413" s="37"/>
      <c r="D413" s="37"/>
    </row>
    <row r="414" spans="1:4" x14ac:dyDescent="0.35">
      <c r="A414" s="37"/>
      <c r="B414" s="37"/>
      <c r="C414" s="37"/>
      <c r="D414" s="37"/>
    </row>
    <row r="415" spans="1:4" x14ac:dyDescent="0.35">
      <c r="A415" s="37"/>
      <c r="B415" s="37"/>
      <c r="C415" s="37"/>
      <c r="D415" s="37"/>
    </row>
    <row r="416" spans="1:4" x14ac:dyDescent="0.35">
      <c r="A416" s="37"/>
      <c r="B416" s="37"/>
      <c r="C416" s="37"/>
      <c r="D416" s="37"/>
    </row>
    <row r="417" spans="1:4" x14ac:dyDescent="0.35">
      <c r="A417" s="37"/>
      <c r="B417" s="37"/>
      <c r="C417" s="37"/>
      <c r="D417" s="37"/>
    </row>
    <row r="418" spans="1:4" x14ac:dyDescent="0.35">
      <c r="A418" s="37"/>
      <c r="B418" s="37"/>
      <c r="C418" s="37"/>
      <c r="D418" s="37"/>
    </row>
    <row r="419" spans="1:4" x14ac:dyDescent="0.35">
      <c r="A419" s="37"/>
      <c r="B419" s="37"/>
      <c r="C419" s="37"/>
      <c r="D419" s="37"/>
    </row>
    <row r="420" spans="1:4" x14ac:dyDescent="0.35">
      <c r="A420" s="37"/>
      <c r="B420" s="37"/>
      <c r="C420" s="37"/>
      <c r="D420" s="37"/>
    </row>
    <row r="421" spans="1:4" x14ac:dyDescent="0.35">
      <c r="A421" s="37"/>
      <c r="B421" s="37"/>
      <c r="C421" s="37"/>
      <c r="D421" s="37"/>
    </row>
    <row r="422" spans="1:4" x14ac:dyDescent="0.35">
      <c r="A422" s="37"/>
      <c r="B422" s="37"/>
      <c r="C422" s="37"/>
      <c r="D422" s="37"/>
    </row>
    <row r="423" spans="1:4" x14ac:dyDescent="0.35">
      <c r="A423" s="37"/>
      <c r="B423" s="37"/>
      <c r="C423" s="37"/>
      <c r="D423" s="37"/>
    </row>
    <row r="424" spans="1:4" x14ac:dyDescent="0.35">
      <c r="A424" s="37"/>
      <c r="B424" s="37"/>
      <c r="C424" s="37"/>
      <c r="D424" s="37"/>
    </row>
    <row r="425" spans="1:4" x14ac:dyDescent="0.35">
      <c r="A425" s="37"/>
      <c r="B425" s="37"/>
      <c r="C425" s="37"/>
      <c r="D425" s="37"/>
    </row>
    <row r="426" spans="1:4" x14ac:dyDescent="0.35">
      <c r="A426" s="37"/>
      <c r="B426" s="37"/>
      <c r="C426" s="37"/>
      <c r="D426" s="37"/>
    </row>
    <row r="427" spans="1:4" x14ac:dyDescent="0.35">
      <c r="A427" s="37"/>
      <c r="B427" s="37"/>
      <c r="C427" s="37"/>
      <c r="D427" s="37"/>
    </row>
    <row r="428" spans="1:4" x14ac:dyDescent="0.35">
      <c r="A428" s="37"/>
      <c r="B428" s="37"/>
      <c r="C428" s="37"/>
      <c r="D428" s="37"/>
    </row>
    <row r="429" spans="1:4" x14ac:dyDescent="0.35">
      <c r="A429" s="37"/>
      <c r="B429" s="37"/>
      <c r="C429" s="37"/>
      <c r="D429" s="37"/>
    </row>
    <row r="430" spans="1:4" x14ac:dyDescent="0.35">
      <c r="A430" s="37"/>
      <c r="B430" s="37"/>
      <c r="C430" s="37"/>
      <c r="D430" s="37"/>
    </row>
    <row r="431" spans="1:4" x14ac:dyDescent="0.35">
      <c r="A431" s="37"/>
      <c r="B431" s="37"/>
      <c r="C431" s="37"/>
      <c r="D431" s="37"/>
    </row>
    <row r="432" spans="1:4" x14ac:dyDescent="0.35">
      <c r="A432" s="37"/>
      <c r="B432" s="37"/>
      <c r="C432" s="37"/>
      <c r="D432" s="37"/>
    </row>
    <row r="433" spans="1:4" x14ac:dyDescent="0.35">
      <c r="A433" s="37"/>
      <c r="B433" s="37"/>
      <c r="C433" s="37"/>
      <c r="D433" s="37"/>
    </row>
    <row r="434" spans="1:4" x14ac:dyDescent="0.35">
      <c r="A434" s="37"/>
      <c r="B434" s="37"/>
      <c r="C434" s="37"/>
      <c r="D434" s="37"/>
    </row>
    <row r="435" spans="1:4" x14ac:dyDescent="0.35">
      <c r="A435" s="37"/>
      <c r="B435" s="37"/>
      <c r="C435" s="37"/>
      <c r="D435" s="37"/>
    </row>
    <row r="436" spans="1:4" x14ac:dyDescent="0.35">
      <c r="A436" s="37"/>
      <c r="B436" s="37"/>
      <c r="C436" s="37"/>
      <c r="D436" s="37"/>
    </row>
    <row r="437" spans="1:4" x14ac:dyDescent="0.35">
      <c r="A437" s="37"/>
      <c r="B437" s="37"/>
      <c r="C437" s="37"/>
      <c r="D437" s="37"/>
    </row>
    <row r="438" spans="1:4" x14ac:dyDescent="0.35">
      <c r="A438" s="37"/>
      <c r="B438" s="37"/>
      <c r="C438" s="37"/>
      <c r="D438" s="37"/>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2116-4F9B-42C0-9468-DD59BBF4D8E5}">
  <sheetPr codeName="Sheet7">
    <tabColor rgb="FFFF0000"/>
  </sheetPr>
  <dimension ref="A1:M39"/>
  <sheetViews>
    <sheetView showGridLines="0" zoomScaleNormal="100" workbookViewId="0">
      <selection activeCell="A5" sqref="A5:XFD5"/>
    </sheetView>
  </sheetViews>
  <sheetFormatPr defaultColWidth="9.1796875" defaultRowHeight="15.5" x14ac:dyDescent="0.35"/>
  <cols>
    <col min="1" max="1" width="37.81640625" style="42" customWidth="1"/>
    <col min="2" max="4" width="10.81640625" style="42" customWidth="1"/>
    <col min="5" max="5" width="6.1796875" style="42" bestFit="1" customWidth="1"/>
    <col min="6" max="8" width="10.81640625" style="42" customWidth="1"/>
    <col min="9" max="9" width="6.1796875" style="42" bestFit="1" customWidth="1"/>
    <col min="10" max="12" width="10.81640625" style="42" customWidth="1"/>
    <col min="13" max="16384" width="9.1796875" style="42"/>
  </cols>
  <sheetData>
    <row r="1" spans="1:13" ht="37.5" customHeight="1" x14ac:dyDescent="0.35">
      <c r="A1" s="40"/>
      <c r="B1" s="41"/>
      <c r="C1" s="41"/>
      <c r="D1" s="41"/>
      <c r="E1" s="41"/>
      <c r="F1" s="41"/>
      <c r="G1" s="41"/>
      <c r="H1" s="41"/>
      <c r="I1" s="41"/>
      <c r="J1" s="41"/>
      <c r="K1" s="41"/>
      <c r="L1" s="41"/>
      <c r="M1" s="41"/>
    </row>
    <row r="2" spans="1:13" x14ac:dyDescent="0.35">
      <c r="A2" s="43"/>
      <c r="B2" s="43"/>
      <c r="C2" s="43"/>
      <c r="D2" s="43"/>
      <c r="E2" s="43"/>
      <c r="F2" s="43"/>
      <c r="G2" s="43"/>
      <c r="H2" s="43"/>
      <c r="I2" s="43"/>
      <c r="J2" s="43"/>
      <c r="K2" s="43"/>
      <c r="L2" s="43"/>
      <c r="M2" s="43"/>
    </row>
    <row r="3" spans="1:13" x14ac:dyDescent="0.35">
      <c r="A3" s="44"/>
      <c r="B3" s="43"/>
      <c r="C3" s="43"/>
      <c r="D3" s="43"/>
      <c r="E3" s="43"/>
      <c r="F3" s="43"/>
      <c r="G3" s="43"/>
      <c r="H3" s="43"/>
      <c r="I3" s="43"/>
      <c r="J3" s="43"/>
      <c r="K3" s="43"/>
      <c r="L3" s="43"/>
      <c r="M3" s="43"/>
    </row>
    <row r="4" spans="1:13" x14ac:dyDescent="0.35">
      <c r="A4" s="76" t="str">
        <f>FIRE0303!A4</f>
        <v>2024/25</v>
      </c>
      <c r="B4" s="76"/>
      <c r="C4" s="43"/>
      <c r="D4" s="43"/>
      <c r="E4" s="43"/>
      <c r="F4" s="43"/>
      <c r="G4" s="43"/>
      <c r="H4" s="43"/>
      <c r="I4" s="43"/>
      <c r="J4" s="43"/>
      <c r="K4" s="43"/>
      <c r="L4" s="39"/>
      <c r="M4" s="43"/>
    </row>
    <row r="5" spans="1:13" x14ac:dyDescent="0.35">
      <c r="A5" s="43"/>
      <c r="B5" s="43"/>
      <c r="C5" s="43"/>
      <c r="D5" s="43"/>
      <c r="E5" s="43"/>
      <c r="F5" s="43"/>
      <c r="G5" s="43"/>
      <c r="H5" s="43"/>
      <c r="I5" s="43"/>
      <c r="J5" s="43"/>
      <c r="K5" s="43"/>
      <c r="L5" s="43"/>
      <c r="M5" s="43"/>
    </row>
    <row r="6" spans="1:13" ht="18.5" x14ac:dyDescent="0.35">
      <c r="A6" s="43"/>
      <c r="B6" s="77" t="s">
        <v>53</v>
      </c>
      <c r="C6" s="77"/>
      <c r="D6" s="77"/>
      <c r="E6" s="43"/>
      <c r="F6" s="77" t="s">
        <v>134</v>
      </c>
      <c r="G6" s="77"/>
      <c r="H6" s="77"/>
      <c r="I6" s="43"/>
      <c r="J6" s="77" t="s">
        <v>80</v>
      </c>
      <c r="K6" s="77"/>
      <c r="L6" s="77"/>
      <c r="M6" s="43"/>
    </row>
    <row r="7" spans="1:13" ht="20.149999999999999" customHeight="1" x14ac:dyDescent="0.35">
      <c r="A7" s="45" t="s">
        <v>54</v>
      </c>
      <c r="B7" s="46" t="s">
        <v>55</v>
      </c>
      <c r="C7" s="46" t="s">
        <v>8</v>
      </c>
      <c r="D7" s="46" t="s">
        <v>9</v>
      </c>
      <c r="E7" s="46"/>
      <c r="F7" s="46" t="s">
        <v>55</v>
      </c>
      <c r="G7" s="46" t="s">
        <v>8</v>
      </c>
      <c r="H7" s="46" t="s">
        <v>9</v>
      </c>
      <c r="I7" s="46"/>
      <c r="J7" s="46" t="s">
        <v>55</v>
      </c>
      <c r="K7" s="46" t="s">
        <v>8</v>
      </c>
      <c r="L7" s="46" t="s">
        <v>9</v>
      </c>
      <c r="M7" s="43"/>
    </row>
    <row r="8" spans="1:13" x14ac:dyDescent="0.35">
      <c r="A8" s="47" t="s">
        <v>55</v>
      </c>
      <c r="B8" s="38">
        <f>B9+B17</f>
        <v>83513</v>
      </c>
      <c r="C8" s="38">
        <f t="shared" ref="C8:D8" si="0">C9+C17</f>
        <v>35521</v>
      </c>
      <c r="D8" s="38">
        <f t="shared" si="0"/>
        <v>47992</v>
      </c>
      <c r="E8" s="38"/>
      <c r="F8" s="38">
        <f>F9</f>
        <v>21</v>
      </c>
      <c r="G8" s="38">
        <f t="shared" ref="G8:L8" si="1">G9</f>
        <v>9</v>
      </c>
      <c r="H8" s="38">
        <f t="shared" si="1"/>
        <v>12</v>
      </c>
      <c r="I8" s="38"/>
      <c r="J8" s="38">
        <f t="shared" si="1"/>
        <v>320</v>
      </c>
      <c r="K8" s="38">
        <f t="shared" si="1"/>
        <v>244</v>
      </c>
      <c r="L8" s="38">
        <f t="shared" si="1"/>
        <v>76</v>
      </c>
      <c r="M8" s="38"/>
    </row>
    <row r="9" spans="1:13" x14ac:dyDescent="0.35">
      <c r="A9" s="47" t="s">
        <v>56</v>
      </c>
      <c r="B9" s="38">
        <f>SUM(B10:B16)+B24</f>
        <v>4687</v>
      </c>
      <c r="C9" s="38">
        <f t="shared" ref="C9:D9" si="2">SUM(C10:C16)+C24</f>
        <v>2830</v>
      </c>
      <c r="D9" s="38">
        <f t="shared" si="2"/>
        <v>1857</v>
      </c>
      <c r="E9" s="38"/>
      <c r="F9" s="38">
        <f t="shared" ref="F9" si="3">SUM(F10:F16)+F24</f>
        <v>21</v>
      </c>
      <c r="G9" s="38">
        <f t="shared" ref="G9" si="4">SUM(G10:G16)+G24</f>
        <v>9</v>
      </c>
      <c r="H9" s="38">
        <f t="shared" ref="H9" si="5">SUM(H10:H16)+H24</f>
        <v>12</v>
      </c>
      <c r="I9" s="38"/>
      <c r="J9" s="38">
        <f t="shared" ref="J9" si="6">SUM(J10:J16)+J24</f>
        <v>320</v>
      </c>
      <c r="K9" s="38">
        <f t="shared" ref="K9" si="7">SUM(K10:K16)+K24</f>
        <v>244</v>
      </c>
      <c r="L9" s="38">
        <f t="shared" ref="L9" si="8">SUM(L10:L16)+L24</f>
        <v>76</v>
      </c>
      <c r="M9" s="38"/>
    </row>
    <row r="10" spans="1:13" ht="15" customHeight="1" x14ac:dyDescent="0.35">
      <c r="A10" s="43" t="s">
        <v>87</v>
      </c>
      <c r="B10" s="39" cm="1">
        <f t="array" ref="B10">IF($A$4="2009/10",SUMPRODUCT(('0910'!$A$2:$A$1000=$A$4)*('0910'!$B$2:$B$1000=$A10)*('0910'!$D$2:$D$1000)),SUMPRODUCT(('Data - fires'!$A$2:$A$100000=$A$4)*('Data - fires'!$B$2:$B$100000=$A10)*('Data - fires'!$D$2:$D$100000)))</f>
        <v>1709</v>
      </c>
      <c r="C10" s="39" cm="1">
        <f t="array" ref="C10">IF($A$4="2009/10",SUMPRODUCT(('0910'!$A$2:$A$1000=$A$4)*('0910'!$B$2:$B$1000=$A10)*('0910'!$C$2:$C$1000=C$7)*('0910'!$D$2:$D$1000)),SUMPRODUCT(('Data - fires'!$A$2:$A$100000=$A$4)*('Data - fires'!$B$2:$B$100000=$A10)*('Data - fires'!$C$2:$C$100000=C$7)*('Data - fires'!$D$2:$D$100000)))</f>
        <v>1024</v>
      </c>
      <c r="D10" s="39" cm="1">
        <f t="array" ref="D10">IF($A$4="2009/10",SUMPRODUCT(('0910'!$A$2:$A$1000=$A$4)*('0910'!$B$2:$B$1000=$A10)*('0910'!$C$2:$C$1000=D$7)*('0910'!$D$2:$D$1000)),SUMPRODUCT(('Data - fires'!$A$2:$A$100000=$A$4)*('Data - fires'!$B$2:$B$100000=$A10)*('Data - fires'!$C$2:$C$100000=D$7)*('Data - fires'!$D$2:$D$100000)))</f>
        <v>685</v>
      </c>
      <c r="E10" s="38"/>
      <c r="F10" s="39" cm="1">
        <f t="array" ref="F10">IF($A$4="2009/10",SUMPRODUCT(('0910'!$A$2:$A$1000=$A$4)*('0910'!$B$2:$B$1000=$A10)*('0910'!$E$2:$E$1000)),SUMPRODUCT(('Data - fatalities'!$A$2:$A$637=$A$4)*('Data - fatalities'!$B$2:$B$637=$A10)*('Data - fatalities'!$D$2:$D$637)))</f>
        <v>2</v>
      </c>
      <c r="G10" s="39" cm="1">
        <f t="array" ref="G10">IF($A$4="2009/10",SUMPRODUCT(('0910'!$A$2:$A$1000=$A$4)*('0910'!$B$2:$B$1000=$A10)*('0910'!$C$2:$C$1000=G$7)*('0910'!$E$2:$E$1000)),SUMPRODUCT(('Data - fatalities'!$A$2:$A$637=$A$4)*('Data - fatalities'!$B$2:$B$637=$A10)*('Data - fatalities'!$C$2:$C$637=G$7)*('Data - fatalities'!$D$2:$D$637)))</f>
        <v>1</v>
      </c>
      <c r="H10" s="39" cm="1">
        <f t="array" ref="H10">IF($A$4="2009/10",SUMPRODUCT(('0910'!$A$2:$A$1000=$A$4)*('0910'!$B$2:$B$1000=$A10)*('0910'!$C$2:$C$1000=H$7)*('0910'!$E$2:$E$1000)),SUMPRODUCT(('Data - fatalities'!$A$2:$A$637=$A$4)*('Data - fatalities'!$B$2:$B$637=$A10)*('Data - fatalities'!$C$2:$C$637=H$7)*('Data - fatalities'!$D$2:$D$637)))</f>
        <v>1</v>
      </c>
      <c r="I10" s="38"/>
      <c r="J10" s="39" cm="1">
        <f t="array" ref="J10">IF($A$4="2009/10",SUMPRODUCT(('0910'!$A$2:$A$1000=$A$4)*('0910'!$B$2:$B$1000=$A10)*('0910'!$F$2:$F$1000)),SUMPRODUCT(('Data - casualties'!$A$2:$A$637=$A$4)*('Data - casualties'!$B$2:$B$637=$A10)*('Data - casualties'!$D$2:$D$637)))</f>
        <v>53</v>
      </c>
      <c r="K10" s="39" cm="1">
        <f t="array" ref="K10">IF($A$4="2009/10",SUMPRODUCT(('0910'!$A$2:$A$1000=$A$4)*('0910'!$B$2:$B$1000=$A10)*('0910'!$C$2:$C$1000=K$7)*('0910'!$F$2:$F$1000)),SUMPRODUCT(('Data - casualties'!$A$2:$A$637=$A$4)*('Data - casualties'!$B$2:$B$637=$A10)*('Data - casualties'!$C$2:$C$637=K$7)*('Data - casualties'!$D$2:$D$637)))</f>
        <v>47</v>
      </c>
      <c r="L10" s="39" cm="1">
        <f t="array" ref="L10">IF($A$4="2009/10",SUMPRODUCT(('0910'!$A$2:$A$1000=$A$4)*('0910'!$B$2:$B$1000=$A10)*('0910'!$C$2:$C$1000=L$7)*('0910'!$F$2:$F$1000)),SUMPRODUCT(('Data - casualties'!$A$2:$A$637=$A$4)*('Data - casualties'!$B$2:$B$637=$A10)*('Data - casualties'!$C$2:$C$637=L$7)*('Data - casualties'!$D$2:$D$637)))</f>
        <v>6</v>
      </c>
      <c r="M10" s="38"/>
    </row>
    <row r="11" spans="1:13" ht="15" customHeight="1" x14ac:dyDescent="0.35">
      <c r="A11" s="43" t="s">
        <v>13</v>
      </c>
      <c r="B11" s="39" cm="1">
        <f t="array" ref="B11">IF($A$4="2009/10",SUMPRODUCT(('0910'!$A$2:$A$1000=$A$4)*('0910'!$B$2:$B$1000=$A11)*('0910'!$D$2:$D$1000)),SUMPRODUCT(('Data - fires'!$A$2:$A$100000=$A$4)*('Data - fires'!$B$2:$B$100000=$A11)*('Data - fires'!$D$2:$D$100000)))</f>
        <v>754</v>
      </c>
      <c r="C11" s="39" cm="1">
        <f t="array" ref="C11">IF($A$4="2009/10",SUMPRODUCT(('0910'!$A$2:$A$1000=$A$4)*('0910'!$B$2:$B$1000=$A11)*('0910'!$C$2:$C$1000=C$7)*('0910'!$D$2:$D$1000)),SUMPRODUCT(('Data - fires'!$A$2:$A$100000=$A$4)*('Data - fires'!$B$2:$B$100000=$A11)*('Data - fires'!$C$2:$C$100000=C$7)*('Data - fires'!$D$2:$D$100000)))</f>
        <v>611</v>
      </c>
      <c r="D11" s="39" cm="1">
        <f t="array" ref="D11">IF($A$4="2009/10",SUMPRODUCT(('0910'!$A$2:$A$1000=$A$4)*('0910'!$B$2:$B$1000=$A11)*('0910'!$C$2:$C$1000=D$7)*('0910'!$D$2:$D$1000)),SUMPRODUCT(('Data - fires'!$A$2:$A$100000=$A$4)*('Data - fires'!$B$2:$B$100000=$A11)*('Data - fires'!$C$2:$C$100000=D$7)*('Data - fires'!$D$2:$D$100000)))</f>
        <v>143</v>
      </c>
      <c r="E11" s="38"/>
      <c r="F11" s="39" cm="1">
        <f t="array" ref="F11">IF($A$4="2009/10",SUMPRODUCT(('0910'!$A$2:$A$1000=$A$4)*('0910'!$B$2:$B$1000=$A11)*('0910'!$E$2:$E$1000)),SUMPRODUCT(('Data - fatalities'!$A$2:$A$637=$A$4)*('Data - fatalities'!$B$2:$B$637=$A11)*('Data - fatalities'!$D$2:$D$637)))</f>
        <v>0</v>
      </c>
      <c r="G11" s="39" cm="1">
        <f t="array" ref="G11">IF($A$4="2009/10",SUMPRODUCT(('0910'!$A$2:$A$1000=$A$4)*('0910'!$B$2:$B$1000=$A11)*('0910'!$C$2:$C$1000=G$7)*('0910'!$E$2:$E$1000)),SUMPRODUCT(('Data - fatalities'!$A$2:$A$637=$A$4)*('Data - fatalities'!$B$2:$B$637=$A11)*('Data - fatalities'!$C$2:$C$637=G$7)*('Data - fatalities'!$D$2:$D$637)))</f>
        <v>0</v>
      </c>
      <c r="H11" s="39" cm="1">
        <f t="array" ref="H11">IF($A$4="2009/10",SUMPRODUCT(('0910'!$A$2:$A$1000=$A$4)*('0910'!$B$2:$B$1000=$A11)*('0910'!$C$2:$C$1000=H$7)*('0910'!$E$2:$E$1000)),SUMPRODUCT(('Data - fatalities'!$A$2:$A$637=$A$4)*('Data - fatalities'!$B$2:$B$637=$A11)*('Data - fatalities'!$C$2:$C$637=H$7)*('Data - fatalities'!$D$2:$D$637)))</f>
        <v>0</v>
      </c>
      <c r="I11" s="38"/>
      <c r="J11" s="39" cm="1">
        <f t="array" ref="J11">IF($A$4="2009/10",SUMPRODUCT(('0910'!$A$2:$A$1000=$A$4)*('0910'!$B$2:$B$1000=$A11)*('0910'!$F$2:$F$1000)),SUMPRODUCT(('Data - casualties'!$A$2:$A$637=$A$4)*('Data - casualties'!$B$2:$B$637=$A11)*('Data - casualties'!$D$2:$D$637)))</f>
        <v>30</v>
      </c>
      <c r="K11" s="39" cm="1">
        <f t="array" ref="K11">IF($A$4="2009/10",SUMPRODUCT(('0910'!$A$2:$A$1000=$A$4)*('0910'!$B$2:$B$1000=$A11)*('0910'!$C$2:$C$1000=K$7)*('0910'!$F$2:$F$1000)),SUMPRODUCT(('Data - casualties'!$A$2:$A$637=$A$4)*('Data - casualties'!$B$2:$B$637=$A11)*('Data - casualties'!$C$2:$C$637=K$7)*('Data - casualties'!$D$2:$D$637)))</f>
        <v>29</v>
      </c>
      <c r="L11" s="39" cm="1">
        <f t="array" ref="L11">IF($A$4="2009/10",SUMPRODUCT(('0910'!$A$2:$A$1000=$A$4)*('0910'!$B$2:$B$1000=$A11)*('0910'!$C$2:$C$1000=L$7)*('0910'!$F$2:$F$1000)),SUMPRODUCT(('Data - casualties'!$A$2:$A$637=$A$4)*('Data - casualties'!$B$2:$B$637=$A11)*('Data - casualties'!$C$2:$C$637=L$7)*('Data - casualties'!$D$2:$D$637)))</f>
        <v>1</v>
      </c>
      <c r="M11" s="38"/>
    </row>
    <row r="12" spans="1:13" ht="15" customHeight="1" x14ac:dyDescent="0.35">
      <c r="A12" s="43" t="s">
        <v>7</v>
      </c>
      <c r="B12" s="39" cm="1">
        <f t="array" ref="B12">IF($A$4="2009/10",SUMPRODUCT(('0910'!$A$2:$A$1000=$A$4)*('0910'!$B$2:$B$1000=$A12)*('0910'!$D$2:$D$1000)),SUMPRODUCT(('Data - fires'!$A$2:$A$100000=$A$4)*('Data - fires'!$B$2:$B$100000=$A12)*('Data - fires'!$D$2:$D$100000)))</f>
        <v>11</v>
      </c>
      <c r="C12" s="39" cm="1">
        <f t="array" ref="C12">IF($A$4="2009/10",SUMPRODUCT(('0910'!$A$2:$A$1000=$A$4)*('0910'!$B$2:$B$1000=$A12)*('0910'!$C$2:$C$1000=C$7)*('0910'!$D$2:$D$1000)),SUMPRODUCT(('Data - fires'!$A$2:$A$100000=$A$4)*('Data - fires'!$B$2:$B$100000=$A12)*('Data - fires'!$C$2:$C$100000=C$7)*('Data - fires'!$D$2:$D$100000)))</f>
        <v>11</v>
      </c>
      <c r="D12" s="39" cm="1">
        <f t="array" ref="D12">IF($A$4="2009/10",SUMPRODUCT(('0910'!$A$2:$A$1000=$A$4)*('0910'!$B$2:$B$1000=$A12)*('0910'!$C$2:$C$1000=D$7)*('0910'!$D$2:$D$1000)),SUMPRODUCT(('Data - fires'!$A$2:$A$100000=$A$4)*('Data - fires'!$B$2:$B$100000=$A12)*('Data - fires'!$C$2:$C$100000=D$7)*('Data - fires'!$D$2:$D$100000)))</f>
        <v>0</v>
      </c>
      <c r="E12" s="38"/>
      <c r="F12" s="39" cm="1">
        <f t="array" ref="F12">IF($A$4="2009/10",SUMPRODUCT(('0910'!$A$2:$A$1000=$A$4)*('0910'!$B$2:$B$1000=$A12)*('0910'!$E$2:$E$1000)),SUMPRODUCT(('Data - fatalities'!$A$2:$A$637=$A$4)*('Data - fatalities'!$B$2:$B$637=$A12)*('Data - fatalities'!$D$2:$D$637)))</f>
        <v>3</v>
      </c>
      <c r="G12" s="39" cm="1">
        <f t="array" ref="G12">IF($A$4="2009/10",SUMPRODUCT(('0910'!$A$2:$A$1000=$A$4)*('0910'!$B$2:$B$1000=$A12)*('0910'!$C$2:$C$1000=G$7)*('0910'!$E$2:$E$1000)),SUMPRODUCT(('Data - fatalities'!$A$2:$A$637=$A$4)*('Data - fatalities'!$B$2:$B$637=$A12)*('Data - fatalities'!$C$2:$C$637=G$7)*('Data - fatalities'!$D$2:$D$637)))</f>
        <v>3</v>
      </c>
      <c r="H12" s="39" cm="1">
        <f t="array" ref="H12">IF($A$4="2009/10",SUMPRODUCT(('0910'!$A$2:$A$1000=$A$4)*('0910'!$B$2:$B$1000=$A12)*('0910'!$C$2:$C$1000=H$7)*('0910'!$E$2:$E$1000)),SUMPRODUCT(('Data - fatalities'!$A$2:$A$637=$A$4)*('Data - fatalities'!$B$2:$B$637=$A12)*('Data - fatalities'!$C$2:$C$637=H$7)*('Data - fatalities'!$D$2:$D$637)))</f>
        <v>0</v>
      </c>
      <c r="I12" s="38"/>
      <c r="J12" s="39" cm="1">
        <f t="array" ref="J12">IF($A$4="2009/10",SUMPRODUCT(('0910'!$A$2:$A$1000=$A$4)*('0910'!$B$2:$B$1000=$A12)*('0910'!$F$2:$F$1000)),SUMPRODUCT(('Data - casualties'!$A$2:$A$637=$A$4)*('Data - casualties'!$B$2:$B$637=$A12)*('Data - casualties'!$D$2:$D$637)))</f>
        <v>0</v>
      </c>
      <c r="K12" s="39" cm="1">
        <f t="array" ref="K12">IF($A$4="2009/10",SUMPRODUCT(('0910'!$A$2:$A$1000=$A$4)*('0910'!$B$2:$B$1000=$A12)*('0910'!$C$2:$C$1000=K$7)*('0910'!$F$2:$F$1000)),SUMPRODUCT(('Data - casualties'!$A$2:$A$637=$A$4)*('Data - casualties'!$B$2:$B$637=$A12)*('Data - casualties'!$C$2:$C$637=K$7)*('Data - casualties'!$D$2:$D$637)))</f>
        <v>0</v>
      </c>
      <c r="L12" s="39" cm="1">
        <f t="array" ref="L12">IF($A$4="2009/10",SUMPRODUCT(('0910'!$A$2:$A$1000=$A$4)*('0910'!$B$2:$B$1000=$A12)*('0910'!$C$2:$C$1000=L$7)*('0910'!$F$2:$F$1000)),SUMPRODUCT(('Data - casualties'!$A$2:$A$637=$A$4)*('Data - casualties'!$B$2:$B$637=$A12)*('Data - casualties'!$C$2:$C$637=L$7)*('Data - casualties'!$D$2:$D$637)))</f>
        <v>0</v>
      </c>
      <c r="M12" s="38"/>
    </row>
    <row r="13" spans="1:13" ht="15" customHeight="1" x14ac:dyDescent="0.35">
      <c r="A13" s="43" t="s">
        <v>10</v>
      </c>
      <c r="B13" s="39" cm="1">
        <f t="array" ref="B13">IF($A$4="2009/10",SUMPRODUCT(('0910'!$A$2:$A$1000=$A$4)*('0910'!$B$2:$B$1000=$A13)*('0910'!$D$2:$D$1000)),SUMPRODUCT(('Data - fires'!$A$2:$A$100000=$A$4)*('Data - fires'!$B$2:$B$100000=$A13)*('Data - fires'!$D$2:$D$100000)))</f>
        <v>138</v>
      </c>
      <c r="C13" s="39" cm="1">
        <f t="array" ref="C13">IF($A$4="2009/10",SUMPRODUCT(('0910'!$A$2:$A$1000=$A$4)*('0910'!$B$2:$B$1000=$A13)*('0910'!$C$2:$C$1000=C$7)*('0910'!$D$2:$D$1000)),SUMPRODUCT(('Data - fires'!$A$2:$A$100000=$A$4)*('Data - fires'!$B$2:$B$100000=$A13)*('Data - fires'!$C$2:$C$100000=C$7)*('Data - fires'!$D$2:$D$100000)))</f>
        <v>117</v>
      </c>
      <c r="D13" s="39" cm="1">
        <f t="array" ref="D13">IF($A$4="2009/10",SUMPRODUCT(('0910'!$A$2:$A$1000=$A$4)*('0910'!$B$2:$B$1000=$A13)*('0910'!$C$2:$C$1000=D$7)*('0910'!$D$2:$D$1000)),SUMPRODUCT(('Data - fires'!$A$2:$A$100000=$A$4)*('Data - fires'!$B$2:$B$100000=$A13)*('Data - fires'!$C$2:$C$100000=D$7)*('Data - fires'!$D$2:$D$100000)))</f>
        <v>21</v>
      </c>
      <c r="E13" s="38"/>
      <c r="F13" s="39" cm="1">
        <f t="array" ref="F13">IF($A$4="2009/10",SUMPRODUCT(('0910'!$A$2:$A$1000=$A$4)*('0910'!$B$2:$B$1000=$A13)*('0910'!$E$2:$E$1000)),SUMPRODUCT(('Data - fatalities'!$A$2:$A$637=$A$4)*('Data - fatalities'!$B$2:$B$637=$A13)*('Data - fatalities'!$D$2:$D$637)))</f>
        <v>2</v>
      </c>
      <c r="G13" s="39" cm="1">
        <f t="array" ref="G13">IF($A$4="2009/10",SUMPRODUCT(('0910'!$A$2:$A$1000=$A$4)*('0910'!$B$2:$B$1000=$A13)*('0910'!$C$2:$C$1000=G$7)*('0910'!$E$2:$E$1000)),SUMPRODUCT(('Data - fatalities'!$A$2:$A$637=$A$4)*('Data - fatalities'!$B$2:$B$637=$A13)*('Data - fatalities'!$C$2:$C$637=G$7)*('Data - fatalities'!$D$2:$D$637)))</f>
        <v>2</v>
      </c>
      <c r="H13" s="39" cm="1">
        <f t="array" ref="H13">IF($A$4="2009/10",SUMPRODUCT(('0910'!$A$2:$A$1000=$A$4)*('0910'!$B$2:$B$1000=$A13)*('0910'!$C$2:$C$1000=H$7)*('0910'!$E$2:$E$1000)),SUMPRODUCT(('Data - fatalities'!$A$2:$A$637=$A$4)*('Data - fatalities'!$B$2:$B$637=$A13)*('Data - fatalities'!$C$2:$C$637=H$7)*('Data - fatalities'!$D$2:$D$637)))</f>
        <v>0</v>
      </c>
      <c r="I13" s="38"/>
      <c r="J13" s="39" cm="1">
        <f t="array" ref="J13">IF($A$4="2009/10",SUMPRODUCT(('0910'!$A$2:$A$1000=$A$4)*('0910'!$B$2:$B$1000=$A13)*('0910'!$F$2:$F$1000)),SUMPRODUCT(('Data - casualties'!$A$2:$A$637=$A$4)*('Data - casualties'!$B$2:$B$637=$A13)*('Data - casualties'!$D$2:$D$637)))</f>
        <v>23</v>
      </c>
      <c r="K13" s="39" cm="1">
        <f t="array" ref="K13">IF($A$4="2009/10",SUMPRODUCT(('0910'!$A$2:$A$1000=$A$4)*('0910'!$B$2:$B$1000=$A13)*('0910'!$C$2:$C$1000=K$7)*('0910'!$F$2:$F$1000)),SUMPRODUCT(('Data - casualties'!$A$2:$A$637=$A$4)*('Data - casualties'!$B$2:$B$637=$A13)*('Data - casualties'!$C$2:$C$637=K$7)*('Data - casualties'!$D$2:$D$637)))</f>
        <v>23</v>
      </c>
      <c r="L13" s="39" cm="1">
        <f t="array" ref="L13">IF($A$4="2009/10",SUMPRODUCT(('0910'!$A$2:$A$1000=$A$4)*('0910'!$B$2:$B$1000=$A13)*('0910'!$C$2:$C$1000=L$7)*('0910'!$F$2:$F$1000)),SUMPRODUCT(('Data - casualties'!$A$2:$A$637=$A$4)*('Data - casualties'!$B$2:$B$637=$A13)*('Data - casualties'!$C$2:$C$637=L$7)*('Data - casualties'!$D$2:$D$637)))</f>
        <v>0</v>
      </c>
      <c r="M13" s="38"/>
    </row>
    <row r="14" spans="1:13" ht="15" customHeight="1" x14ac:dyDescent="0.35">
      <c r="A14" s="43" t="s">
        <v>15</v>
      </c>
      <c r="B14" s="39" cm="1">
        <f t="array" ref="B14">IF($A$4="2009/10",SUMPRODUCT(('0910'!$A$2:$A$1000=$A$4)*('0910'!$B$2:$B$1000=$A14)*('0910'!$D$2:$D$1000)),SUMPRODUCT(('Data - fires'!$A$2:$A$100000=$A$4)*('Data - fires'!$B$2:$B$100000=$A14)*('Data - fires'!$D$2:$D$100000)))</f>
        <v>49</v>
      </c>
      <c r="C14" s="39" cm="1">
        <f t="array" ref="C14">IF($A$4="2009/10",SUMPRODUCT(('0910'!$A$2:$A$1000=$A$4)*('0910'!$B$2:$B$1000=$A14)*('0910'!$C$2:$C$1000=C$7)*('0910'!$D$2:$D$1000)),SUMPRODUCT(('Data - fires'!$A$2:$A$100000=$A$4)*('Data - fires'!$B$2:$B$100000=$A14)*('Data - fires'!$C$2:$C$100000=C$7)*('Data - fires'!$D$2:$D$100000)))</f>
        <v>46</v>
      </c>
      <c r="D14" s="39" cm="1">
        <f t="array" ref="D14">IF($A$4="2009/10",SUMPRODUCT(('0910'!$A$2:$A$1000=$A$4)*('0910'!$B$2:$B$1000=$A14)*('0910'!$C$2:$C$1000=D$7)*('0910'!$D$2:$D$1000)),SUMPRODUCT(('Data - fires'!$A$2:$A$100000=$A$4)*('Data - fires'!$B$2:$B$100000=$A14)*('Data - fires'!$C$2:$C$100000=D$7)*('Data - fires'!$D$2:$D$100000)))</f>
        <v>3</v>
      </c>
      <c r="E14" s="38"/>
      <c r="F14" s="39" cm="1">
        <f t="array" ref="F14">IF($A$4="2009/10",SUMPRODUCT(('0910'!$A$2:$A$1000=$A$4)*('0910'!$B$2:$B$1000=$A14)*('0910'!$E$2:$E$1000)),SUMPRODUCT(('Data - fatalities'!$A$2:$A$637=$A$4)*('Data - fatalities'!$B$2:$B$637=$A14)*('Data - fatalities'!$D$2:$D$637)))</f>
        <v>0</v>
      </c>
      <c r="G14" s="39" cm="1">
        <f t="array" ref="G14">IF($A$4="2009/10",SUMPRODUCT(('0910'!$A$2:$A$1000=$A$4)*('0910'!$B$2:$B$1000=$A14)*('0910'!$C$2:$C$1000=G$7)*('0910'!$E$2:$E$1000)),SUMPRODUCT(('Data - fatalities'!$A$2:$A$637=$A$4)*('Data - fatalities'!$B$2:$B$637=$A14)*('Data - fatalities'!$C$2:$C$637=G$7)*('Data - fatalities'!$D$2:$D$637)))</f>
        <v>0</v>
      </c>
      <c r="H14" s="39" cm="1">
        <f t="array" ref="H14">IF($A$4="2009/10",SUMPRODUCT(('0910'!$A$2:$A$1000=$A$4)*('0910'!$B$2:$B$1000=$A14)*('0910'!$C$2:$C$1000=H$7)*('0910'!$E$2:$E$1000)),SUMPRODUCT(('Data - fatalities'!$A$2:$A$637=$A$4)*('Data - fatalities'!$B$2:$B$637=$A14)*('Data - fatalities'!$C$2:$C$637=H$7)*('Data - fatalities'!$D$2:$D$637)))</f>
        <v>0</v>
      </c>
      <c r="I14" s="38"/>
      <c r="J14" s="39" cm="1">
        <f t="array" ref="J14">IF($A$4="2009/10",SUMPRODUCT(('0910'!$A$2:$A$1000=$A$4)*('0910'!$B$2:$B$1000=$A14)*('0910'!$F$2:$F$1000)),SUMPRODUCT(('Data - casualties'!$A$2:$A$637=$A$4)*('Data - casualties'!$B$2:$B$637=$A14)*('Data - casualties'!$D$2:$D$637)))</f>
        <v>1</v>
      </c>
      <c r="K14" s="39" cm="1">
        <f t="array" ref="K14">IF($A$4="2009/10",SUMPRODUCT(('0910'!$A$2:$A$1000=$A$4)*('0910'!$B$2:$B$1000=$A14)*('0910'!$C$2:$C$1000=K$7)*('0910'!$F$2:$F$1000)),SUMPRODUCT(('Data - casualties'!$A$2:$A$637=$A$4)*('Data - casualties'!$B$2:$B$637=$A14)*('Data - casualties'!$C$2:$C$637=K$7)*('Data - casualties'!$D$2:$D$637)))</f>
        <v>0</v>
      </c>
      <c r="L14" s="39" cm="1">
        <f t="array" ref="L14">IF($A$4="2009/10",SUMPRODUCT(('0910'!$A$2:$A$1000=$A$4)*('0910'!$B$2:$B$1000=$A14)*('0910'!$C$2:$C$1000=L$7)*('0910'!$F$2:$F$1000)),SUMPRODUCT(('Data - casualties'!$A$2:$A$637=$A$4)*('Data - casualties'!$B$2:$B$637=$A14)*('Data - casualties'!$C$2:$C$637=L$7)*('Data - casualties'!$D$2:$D$637)))</f>
        <v>1</v>
      </c>
      <c r="M14" s="38"/>
    </row>
    <row r="15" spans="1:13" ht="15" customHeight="1" x14ac:dyDescent="0.35">
      <c r="A15" s="43" t="s">
        <v>11</v>
      </c>
      <c r="B15" s="39" cm="1">
        <f t="array" ref="B15">IF($A$4="2009/10",SUMPRODUCT(('0910'!$A$2:$A$1000=$A$4)*('0910'!$B$2:$B$1000=$A15)*('0910'!$D$2:$D$1000)),SUMPRODUCT(('Data - fires'!$A$2:$A$100000=$A$4)*('Data - fires'!$B$2:$B$100000=$A15)*('Data - fires'!$D$2:$D$100000)))</f>
        <v>1647</v>
      </c>
      <c r="C15" s="39" cm="1">
        <f t="array" ref="C15">IF($A$4="2009/10",SUMPRODUCT(('0910'!$A$2:$A$1000=$A$4)*('0910'!$B$2:$B$1000=$A15)*('0910'!$C$2:$C$1000=C$7)*('0910'!$D$2:$D$1000)),SUMPRODUCT(('Data - fires'!$A$2:$A$100000=$A$4)*('Data - fires'!$B$2:$B$100000=$A15)*('Data - fires'!$C$2:$C$100000=C$7)*('Data - fires'!$D$2:$D$100000)))</f>
        <v>787</v>
      </c>
      <c r="D15" s="39" cm="1">
        <f t="array" ref="D15">IF($A$4="2009/10",SUMPRODUCT(('0910'!$A$2:$A$1000=$A$4)*('0910'!$B$2:$B$1000=$A15)*('0910'!$C$2:$C$1000=D$7)*('0910'!$D$2:$D$1000)),SUMPRODUCT(('Data - fires'!$A$2:$A$100000=$A$4)*('Data - fires'!$B$2:$B$100000=$A15)*('Data - fires'!$C$2:$C$100000=D$7)*('Data - fires'!$D$2:$D$100000)))</f>
        <v>860</v>
      </c>
      <c r="E15" s="38"/>
      <c r="F15" s="39" cm="1">
        <f t="array" ref="F15">IF($A$4="2009/10",SUMPRODUCT(('0910'!$A$2:$A$1000=$A$4)*('0910'!$B$2:$B$1000=$A15)*('0910'!$E$2:$E$1000)),SUMPRODUCT(('Data - fatalities'!$A$2:$A$637=$A$4)*('Data - fatalities'!$B$2:$B$637=$A15)*('Data - fatalities'!$D$2:$D$637)))</f>
        <v>0</v>
      </c>
      <c r="G15" s="39" cm="1">
        <f t="array" ref="G15">IF($A$4="2009/10",SUMPRODUCT(('0910'!$A$2:$A$1000=$A$4)*('0910'!$B$2:$B$1000=$A15)*('0910'!$C$2:$C$1000=G$7)*('0910'!$E$2:$E$1000)),SUMPRODUCT(('Data - fatalities'!$A$2:$A$637=$A$4)*('Data - fatalities'!$B$2:$B$637=$A15)*('Data - fatalities'!$C$2:$C$637=G$7)*('Data - fatalities'!$D$2:$D$637)))</f>
        <v>0</v>
      </c>
      <c r="H15" s="39" cm="1">
        <f t="array" ref="H15">IF($A$4="2009/10",SUMPRODUCT(('0910'!$A$2:$A$1000=$A$4)*('0910'!$B$2:$B$1000=$A15)*('0910'!$C$2:$C$1000=H$7)*('0910'!$E$2:$E$1000)),SUMPRODUCT(('Data - fatalities'!$A$2:$A$637=$A$4)*('Data - fatalities'!$B$2:$B$637=$A15)*('Data - fatalities'!$C$2:$C$637=H$7)*('Data - fatalities'!$D$2:$D$637)))</f>
        <v>0</v>
      </c>
      <c r="I15" s="38"/>
      <c r="J15" s="39" cm="1">
        <f t="array" ref="J15">IF($A$4="2009/10",SUMPRODUCT(('0910'!$A$2:$A$1000=$A$4)*('0910'!$B$2:$B$1000=$A15)*('0910'!$F$2:$F$1000)),SUMPRODUCT(('Data - casualties'!$A$2:$A$637=$A$4)*('Data - casualties'!$B$2:$B$637=$A15)*('Data - casualties'!$D$2:$D$637)))</f>
        <v>77</v>
      </c>
      <c r="K15" s="39" cm="1">
        <f t="array" ref="K15">IF($A$4="2009/10",SUMPRODUCT(('0910'!$A$2:$A$1000=$A$4)*('0910'!$B$2:$B$1000=$A15)*('0910'!$C$2:$C$1000=K$7)*('0910'!$F$2:$F$1000)),SUMPRODUCT(('Data - casualties'!$A$2:$A$637=$A$4)*('Data - casualties'!$B$2:$B$637=$A15)*('Data - casualties'!$C$2:$C$637=K$7)*('Data - casualties'!$D$2:$D$637)))</f>
        <v>56</v>
      </c>
      <c r="L15" s="39" cm="1">
        <f t="array" ref="L15">IF($A$4="2009/10",SUMPRODUCT(('0910'!$A$2:$A$1000=$A$4)*('0910'!$B$2:$B$1000=$A15)*('0910'!$C$2:$C$1000=L$7)*('0910'!$F$2:$F$1000)),SUMPRODUCT(('Data - casualties'!$A$2:$A$637=$A$4)*('Data - casualties'!$B$2:$B$637=$A15)*('Data - casualties'!$C$2:$C$637=L$7)*('Data - casualties'!$D$2:$D$637)))</f>
        <v>21</v>
      </c>
      <c r="M15" s="38"/>
    </row>
    <row r="16" spans="1:13" ht="15" customHeight="1" x14ac:dyDescent="0.35">
      <c r="A16" s="43" t="s">
        <v>12</v>
      </c>
      <c r="B16" s="39" cm="1">
        <f t="array" ref="B16">IF($A$4="2009/10",SUMPRODUCT(('0910'!$A$2:$A$1000=$A$4)*('0910'!$B$2:$B$1000=$A16)*('0910'!$D$2:$D$1000)),SUMPRODUCT(('Data - fires'!$A$2:$A$100000=$A$4)*('Data - fires'!$B$2:$B$100000=$A16)*('Data - fires'!$D$2:$D$100000)))</f>
        <v>379</v>
      </c>
      <c r="C16" s="39" cm="1">
        <f t="array" ref="C16">IF($A$4="2009/10",SUMPRODUCT(('0910'!$A$2:$A$1000=$A$4)*('0910'!$B$2:$B$1000=$A16)*('0910'!$C$2:$C$1000=C$7)*('0910'!$D$2:$D$1000)),SUMPRODUCT(('Data - fires'!$A$2:$A$100000=$A$4)*('Data - fires'!$B$2:$B$100000=$A16)*('Data - fires'!$C$2:$C$100000=C$7)*('Data - fires'!$D$2:$D$100000)))</f>
        <v>234</v>
      </c>
      <c r="D16" s="39" cm="1">
        <f t="array" ref="D16">IF($A$4="2009/10",SUMPRODUCT(('0910'!$A$2:$A$1000=$A$4)*('0910'!$B$2:$B$1000=$A16)*('0910'!$C$2:$C$1000=D$7)*('0910'!$D$2:$D$1000)),SUMPRODUCT(('Data - fires'!$A$2:$A$100000=$A$4)*('Data - fires'!$B$2:$B$100000=$A16)*('Data - fires'!$C$2:$C$100000=D$7)*('Data - fires'!$D$2:$D$100000)))</f>
        <v>145</v>
      </c>
      <c r="E16" s="38"/>
      <c r="F16" s="39" cm="1">
        <f t="array" ref="F16">IF($A$4="2009/10",SUMPRODUCT(('0910'!$A$2:$A$1000=$A$4)*('0910'!$B$2:$B$1000=$A16)*('0910'!$E$2:$E$1000)),SUMPRODUCT(('Data - fatalities'!$A$2:$A$637=$A$4)*('Data - fatalities'!$B$2:$B$637=$A16)*('Data - fatalities'!$D$2:$D$637)))</f>
        <v>14</v>
      </c>
      <c r="G16" s="39" cm="1">
        <f t="array" ref="G16">IF($A$4="2009/10",SUMPRODUCT(('0910'!$A$2:$A$1000=$A$4)*('0910'!$B$2:$B$1000=$A16)*('0910'!$C$2:$C$1000=G$7)*('0910'!$E$2:$E$1000)),SUMPRODUCT(('Data - fatalities'!$A$2:$A$637=$A$4)*('Data - fatalities'!$B$2:$B$637=$A16)*('Data - fatalities'!$C$2:$C$637=G$7)*('Data - fatalities'!$D$2:$D$637)))</f>
        <v>3</v>
      </c>
      <c r="H16" s="39" cm="1">
        <f t="array" ref="H16">IF($A$4="2009/10",SUMPRODUCT(('0910'!$A$2:$A$1000=$A$4)*('0910'!$B$2:$B$1000=$A16)*('0910'!$C$2:$C$1000=H$7)*('0910'!$E$2:$E$1000)),SUMPRODUCT(('Data - fatalities'!$A$2:$A$637=$A$4)*('Data - fatalities'!$B$2:$B$637=$A16)*('Data - fatalities'!$C$2:$C$637=H$7)*('Data - fatalities'!$D$2:$D$637)))</f>
        <v>11</v>
      </c>
      <c r="I16" s="38"/>
      <c r="J16" s="39" cm="1">
        <f t="array" ref="J16">IF($A$4="2009/10",SUMPRODUCT(('0910'!$A$2:$A$1000=$A$4)*('0910'!$B$2:$B$1000=$A16)*('0910'!$F$2:$F$1000)),SUMPRODUCT(('Data - casualties'!$A$2:$A$637=$A$4)*('Data - casualties'!$B$2:$B$637=$A16)*('Data - casualties'!$D$2:$D$637)))</f>
        <v>136</v>
      </c>
      <c r="K16" s="39" cm="1">
        <f t="array" ref="K16">IF($A$4="2009/10",SUMPRODUCT(('0910'!$A$2:$A$1000=$A$4)*('0910'!$B$2:$B$1000=$A16)*('0910'!$C$2:$C$1000=K$7)*('0910'!$F$2:$F$1000)),SUMPRODUCT(('Data - casualties'!$A$2:$A$637=$A$4)*('Data - casualties'!$B$2:$B$637=$A16)*('Data - casualties'!$C$2:$C$637=K$7)*('Data - casualties'!$D$2:$D$637)))</f>
        <v>89</v>
      </c>
      <c r="L16" s="39" cm="1">
        <f t="array" ref="L16">IF($A$4="2009/10",SUMPRODUCT(('0910'!$A$2:$A$1000=$A$4)*('0910'!$B$2:$B$1000=$A16)*('0910'!$C$2:$C$1000=L$7)*('0910'!$F$2:$F$1000)),SUMPRODUCT(('Data - casualties'!$A$2:$A$637=$A$4)*('Data - casualties'!$B$2:$B$637=$A16)*('Data - casualties'!$C$2:$C$637=L$7)*('Data - casualties'!$D$2:$D$637)))</f>
        <v>47</v>
      </c>
      <c r="M16" s="38"/>
    </row>
    <row r="17" spans="1:13" ht="15" customHeight="1" x14ac:dyDescent="0.35">
      <c r="A17" s="47" t="s">
        <v>81</v>
      </c>
      <c r="B17" s="38">
        <f>SUM(B18:B22)+B25</f>
        <v>78826</v>
      </c>
      <c r="C17" s="38">
        <f t="shared" ref="C17:D17" si="9">SUM(C18:C22)+C25</f>
        <v>32691</v>
      </c>
      <c r="D17" s="38">
        <f t="shared" si="9"/>
        <v>46135</v>
      </c>
      <c r="E17" s="38"/>
      <c r="F17" s="38" t="s">
        <v>82</v>
      </c>
      <c r="G17" s="38" t="s">
        <v>82</v>
      </c>
      <c r="H17" s="38" t="s">
        <v>82</v>
      </c>
      <c r="I17" s="38"/>
      <c r="J17" s="38" t="s">
        <v>82</v>
      </c>
      <c r="K17" s="38" t="s">
        <v>82</v>
      </c>
      <c r="L17" s="38" t="s">
        <v>82</v>
      </c>
      <c r="M17" s="38"/>
    </row>
    <row r="18" spans="1:13" ht="15" customHeight="1" x14ac:dyDescent="0.35">
      <c r="A18" s="43" t="s">
        <v>19</v>
      </c>
      <c r="B18" s="39" cm="1">
        <f t="array" ref="B18">IF($A$4="2009/10",SUMPRODUCT(('0910'!$A$2:$A$1000=$A$4)*('0910'!$B$2:$B$1000=$A18)*('0910'!$D$2:$D$1000)),SUMPRODUCT(('Data - fires'!$A$2:$A$100000=$A$4)*('Data - fires'!$B$2:$B$100000=$A18)*('Data - fires'!$D$2:$D$100000)))</f>
        <v>44422</v>
      </c>
      <c r="C18" s="39" cm="1">
        <f t="array" ref="C18">IF($A$4="2009/10",SUMPRODUCT(('0910'!$A$2:$A$1000=$A$4)*('0910'!$B$2:$B$1000=$A18)*('0910'!$C$2:$C$1000=C$7)*('0910'!$D$2:$D$1000)),SUMPRODUCT(('Data - fires'!$A$2:$A$100000=$A$4)*('Data - fires'!$B$2:$B$100000=$A18)*('Data - fires'!$C$2:$C$100000=C$7)*('Data - fires'!$D$2:$D$100000)))</f>
        <v>18078</v>
      </c>
      <c r="D18" s="39" cm="1">
        <f t="array" ref="D18">IF($A$4="2009/10",SUMPRODUCT(('0910'!$A$2:$A$1000=$A$4)*('0910'!$B$2:$B$1000=$A18)*('0910'!$C$2:$C$1000=D$7)*('0910'!$D$2:$D$1000)),SUMPRODUCT(('Data - fires'!$A$2:$A$100000=$A$4)*('Data - fires'!$B$2:$B$100000=$A18)*('Data - fires'!$C$2:$C$100000=D$7)*('Data - fires'!$D$2:$D$100000)))</f>
        <v>26344</v>
      </c>
      <c r="E18" s="38"/>
      <c r="F18" s="39" t="s">
        <v>82</v>
      </c>
      <c r="G18" s="39" t="s">
        <v>82</v>
      </c>
      <c r="H18" s="39" t="s">
        <v>82</v>
      </c>
      <c r="I18" s="38"/>
      <c r="J18" s="39" t="s">
        <v>82</v>
      </c>
      <c r="K18" s="39" t="s">
        <v>82</v>
      </c>
      <c r="L18" s="39" t="s">
        <v>82</v>
      </c>
      <c r="M18" s="38"/>
    </row>
    <row r="19" spans="1:13" ht="15" customHeight="1" x14ac:dyDescent="0.35">
      <c r="A19" s="43" t="s">
        <v>16</v>
      </c>
      <c r="B19" s="39" cm="1">
        <f t="array" ref="B19">IF($A$4="2009/10",SUMPRODUCT(('0910'!$A$2:$A$1000=$A$4)*('0910'!$B$2:$B$1000=$A19)*('0910'!$D$2:$D$1000)),SUMPRODUCT(('Data - fires'!$A$2:$A$100000=$A$4)*('Data - fires'!$B$2:$B$100000=$A19)*('Data - fires'!$D$2:$D$100000)))</f>
        <v>1822</v>
      </c>
      <c r="C19" s="39" cm="1">
        <f t="array" ref="C19">IF($A$4="2009/10",SUMPRODUCT(('0910'!$A$2:$A$1000=$A$4)*('0910'!$B$2:$B$1000=$A19)*('0910'!$C$2:$C$1000=C$7)*('0910'!$D$2:$D$1000)),SUMPRODUCT(('Data - fires'!$A$2:$A$100000=$A$4)*('Data - fires'!$B$2:$B$100000=$A19)*('Data - fires'!$C$2:$C$100000=C$7)*('Data - fires'!$D$2:$D$100000)))</f>
        <v>355</v>
      </c>
      <c r="D19" s="39" cm="1">
        <f t="array" ref="D19">IF($A$4="2009/10",SUMPRODUCT(('0910'!$A$2:$A$1000=$A$4)*('0910'!$B$2:$B$1000=$A19)*('0910'!$C$2:$C$1000=D$7)*('0910'!$D$2:$D$1000)),SUMPRODUCT(('Data - fires'!$A$2:$A$100000=$A$4)*('Data - fires'!$B$2:$B$100000=$A19)*('Data - fires'!$C$2:$C$100000=D$7)*('Data - fires'!$D$2:$D$100000)))</f>
        <v>1467</v>
      </c>
      <c r="E19" s="38"/>
      <c r="F19" s="39" t="s">
        <v>82</v>
      </c>
      <c r="G19" s="39" t="s">
        <v>82</v>
      </c>
      <c r="H19" s="39" t="s">
        <v>82</v>
      </c>
      <c r="I19" s="38"/>
      <c r="J19" s="39" t="s">
        <v>82</v>
      </c>
      <c r="K19" s="39" t="s">
        <v>82</v>
      </c>
      <c r="L19" s="39" t="s">
        <v>82</v>
      </c>
      <c r="M19" s="38"/>
    </row>
    <row r="20" spans="1:13" ht="15" customHeight="1" x14ac:dyDescent="0.35">
      <c r="A20" s="43" t="s">
        <v>20</v>
      </c>
      <c r="B20" s="39" cm="1">
        <f t="array" ref="B20">IF($A$4="2009/10",SUMPRODUCT(('0910'!$A$2:$A$1000=$A$4)*('0910'!$B$2:$B$1000=$A20)*('0910'!$D$2:$D$1000)),SUMPRODUCT(('Data - fires'!$A$2:$A$100000=$A$4)*('Data - fires'!$B$2:$B$100000=$A20)*('Data - fires'!$D$2:$D$100000)))</f>
        <v>537</v>
      </c>
      <c r="C20" s="39" cm="1">
        <f t="array" ref="C20">IF($A$4="2009/10",SUMPRODUCT(('0910'!$A$2:$A$1000=$A$4)*('0910'!$B$2:$B$1000=$A20)*('0910'!$C$2:$C$1000=C$7)*('0910'!$D$2:$D$1000)),SUMPRODUCT(('Data - fires'!$A$2:$A$100000=$A$4)*('Data - fires'!$B$2:$B$100000=$A20)*('Data - fires'!$C$2:$C$100000=C$7)*('Data - fires'!$D$2:$D$100000)))</f>
        <v>187</v>
      </c>
      <c r="D20" s="39" cm="1">
        <f t="array" ref="D20">IF($A$4="2009/10",SUMPRODUCT(('0910'!$A$2:$A$1000=$A$4)*('0910'!$B$2:$B$1000=$A20)*('0910'!$C$2:$C$1000=D$7)*('0910'!$D$2:$D$1000)),SUMPRODUCT(('Data - fires'!$A$2:$A$100000=$A$4)*('Data - fires'!$B$2:$B$100000=$A20)*('Data - fires'!$C$2:$C$100000=D$7)*('Data - fires'!$D$2:$D$100000)))</f>
        <v>350</v>
      </c>
      <c r="E20" s="38"/>
      <c r="F20" s="39" t="s">
        <v>82</v>
      </c>
      <c r="G20" s="39" t="s">
        <v>82</v>
      </c>
      <c r="H20" s="39" t="s">
        <v>82</v>
      </c>
      <c r="I20" s="38"/>
      <c r="J20" s="39" t="s">
        <v>82</v>
      </c>
      <c r="K20" s="39" t="s">
        <v>82</v>
      </c>
      <c r="L20" s="39" t="s">
        <v>82</v>
      </c>
      <c r="M20" s="38"/>
    </row>
    <row r="21" spans="1:13" ht="15" customHeight="1" x14ac:dyDescent="0.35">
      <c r="A21" s="43" t="s">
        <v>17</v>
      </c>
      <c r="B21" s="39" cm="1">
        <f t="array" ref="B21">IF($A$4="2009/10",SUMPRODUCT(('0910'!$A$2:$A$1000=$A$4)*('0910'!$B$2:$B$1000=$A21)*('0910'!$D$2:$D$1000)),SUMPRODUCT(('Data - fires'!$A$2:$A$100000=$A$4)*('Data - fires'!$B$2:$B$100000=$A21)*('Data - fires'!$D$2:$D$100000)))</f>
        <v>20187</v>
      </c>
      <c r="C21" s="39" cm="1">
        <f t="array" ref="C21">IF($A$4="2009/10",SUMPRODUCT(('0910'!$A$2:$A$1000=$A$4)*('0910'!$B$2:$B$1000=$A21)*('0910'!$C$2:$C$1000=C$7)*('0910'!$D$2:$D$1000)),SUMPRODUCT(('Data - fires'!$A$2:$A$100000=$A$4)*('Data - fires'!$B$2:$B$100000=$A21)*('Data - fires'!$C$2:$C$100000=C$7)*('Data - fires'!$D$2:$D$100000)))</f>
        <v>8818</v>
      </c>
      <c r="D21" s="39" cm="1">
        <f t="array" ref="D21">IF($A$4="2009/10",SUMPRODUCT(('0910'!$A$2:$A$1000=$A$4)*('0910'!$B$2:$B$1000=$A21)*('0910'!$C$2:$C$1000=D$7)*('0910'!$D$2:$D$1000)),SUMPRODUCT(('Data - fires'!$A$2:$A$100000=$A$4)*('Data - fires'!$B$2:$B$100000=$A21)*('Data - fires'!$C$2:$C$100000=D$7)*('Data - fires'!$D$2:$D$100000)))</f>
        <v>11369</v>
      </c>
      <c r="E21" s="38"/>
      <c r="F21" s="39" t="s">
        <v>82</v>
      </c>
      <c r="G21" s="39" t="s">
        <v>82</v>
      </c>
      <c r="H21" s="39" t="s">
        <v>82</v>
      </c>
      <c r="I21" s="38"/>
      <c r="J21" s="39" t="s">
        <v>82</v>
      </c>
      <c r="K21" s="39" t="s">
        <v>82</v>
      </c>
      <c r="L21" s="39" t="s">
        <v>82</v>
      </c>
      <c r="M21" s="38"/>
    </row>
    <row r="22" spans="1:13" ht="15" customHeight="1" x14ac:dyDescent="0.35">
      <c r="A22" s="43" t="s">
        <v>18</v>
      </c>
      <c r="B22" s="39" cm="1">
        <f t="array" ref="B22">IF($A$4="2009/10",SUMPRODUCT(('0910'!$A$2:$A$1000=$A$4)*('0910'!$B$2:$B$1000=$A22)*('0910'!$D$2:$D$1000)),SUMPRODUCT(('Data - fires'!$A$2:$A$100000=$A$4)*('Data - fires'!$B$2:$B$100000=$A22)*('Data - fires'!$D$2:$D$100000)))</f>
        <v>11858</v>
      </c>
      <c r="C22" s="39" cm="1">
        <f t="array" ref="C22">IF($A$4="2009/10",SUMPRODUCT(('0910'!$A$2:$A$1000=$A$4)*('0910'!$B$2:$B$1000=$A22)*('0910'!$C$2:$C$1000=C$7)*('0910'!$D$2:$D$1000)),SUMPRODUCT(('Data - fires'!$A$2:$A$100000=$A$4)*('Data - fires'!$B$2:$B$100000=$A22)*('Data - fires'!$C$2:$C$100000=C$7)*('Data - fires'!$D$2:$D$100000)))</f>
        <v>5253</v>
      </c>
      <c r="D22" s="39" cm="1">
        <f t="array" ref="D22">IF($A$4="2009/10",SUMPRODUCT(('0910'!$A$2:$A$1000=$A$4)*('0910'!$B$2:$B$1000=$A22)*('0910'!$C$2:$C$1000=D$7)*('0910'!$D$2:$D$1000)),SUMPRODUCT(('Data - fires'!$A$2:$A$100000=$A$4)*('Data - fires'!$B$2:$B$100000=$A22)*('Data - fires'!$C$2:$C$100000=D$7)*('Data - fires'!$D$2:$D$100000)))</f>
        <v>6605</v>
      </c>
      <c r="E22" s="39"/>
      <c r="F22" s="39" t="s">
        <v>82</v>
      </c>
      <c r="G22" s="39" t="s">
        <v>82</v>
      </c>
      <c r="H22" s="39" t="s">
        <v>82</v>
      </c>
      <c r="I22" s="39"/>
      <c r="J22" s="39" t="s">
        <v>82</v>
      </c>
      <c r="K22" s="39" t="s">
        <v>82</v>
      </c>
      <c r="L22" s="39" t="s">
        <v>82</v>
      </c>
      <c r="M22" s="38"/>
    </row>
    <row r="23" spans="1:13" x14ac:dyDescent="0.35">
      <c r="A23" s="43"/>
      <c r="B23" s="39"/>
      <c r="C23" s="43"/>
      <c r="D23" s="43"/>
      <c r="E23" s="43"/>
      <c r="F23" s="39"/>
      <c r="G23" s="43"/>
      <c r="H23" s="43"/>
      <c r="I23" s="43"/>
      <c r="J23" s="39"/>
      <c r="K23" s="43"/>
      <c r="L23" s="43"/>
      <c r="M23" s="43"/>
    </row>
    <row r="24" spans="1:13" x14ac:dyDescent="0.35">
      <c r="A24" s="43" t="s">
        <v>84</v>
      </c>
      <c r="B24" s="39" cm="1">
        <f t="array" ref="B24">IF($A$4="2009/10",SUMPRODUCT(('0910'!$A$2:$A$1000=$A$4)*('0910'!$B$2:$B$1000=$A24)*('0910'!$D$2:$D$1000)),SUMPRODUCT(('Data - fires'!$A$2:$A$100000=$A$4)*('Data - fires'!$B$2:$B$100000=$A24)*('Data - fires'!$D$2:$D$100000)))</f>
        <v>0</v>
      </c>
      <c r="C24" s="39" cm="1">
        <f t="array" ref="C24">IF($A$4="2009/10",SUMPRODUCT(('0910'!$A$2:$A$1000=$A$4)*('0910'!$B$2:$B$1000=$A24)*('0910'!$C$2:$C$1000=C$7)*('0910'!$D$2:$D$1000)),SUMPRODUCT(('Data - fires'!$A$2:$A$100000=$A$4)*('Data - fires'!$B$2:$B$100000=$A24)*('Data - fires'!$C$2:$C$100000=C$7)*('Data - fires'!$D$2:$D$100000)))</f>
        <v>0</v>
      </c>
      <c r="D24" s="39" cm="1">
        <f t="array" ref="D24">IF($A$4="2009/10",SUMPRODUCT(('0910'!$A$2:$A$1000=$A$4)*('0910'!$B$2:$B$1000=$A24)*('0910'!$C$2:$C$1000=D$7)*('0910'!$D$2:$D$1000)),SUMPRODUCT(('Data - fires'!$A$2:$A$100000=$A$4)*('Data - fires'!$B$2:$B$100000=$A24)*('Data - fires'!$C$2:$C$100000=D$7)*('Data - fires'!$D$2:$D$100000)))</f>
        <v>0</v>
      </c>
      <c r="E24" s="43"/>
      <c r="F24" s="39"/>
      <c r="G24" s="39"/>
      <c r="H24" s="39"/>
      <c r="I24" s="43"/>
      <c r="J24" s="39" cm="1">
        <f t="array" ref="J24">IF($A$4="2009/10",SUMPRODUCT(('0910'!$A$2:$A$1000=$A$4)*('0910'!$B$2:$B$1000=$A24)*('0910'!$F$2:$F$1000)),SUMPRODUCT(('Data - casualties'!$A$2:$A$637=$A$4)*('Data - casualties'!$B$2:$B$637=$A24)*('Data - casualties'!$D$2:$D$637)))</f>
        <v>0</v>
      </c>
      <c r="K24" s="39" cm="1">
        <f t="array" ref="K24">IF($A$4="2009/10",SUMPRODUCT(('0910'!$A$2:$A$1000=$A$4)*('0910'!$B$2:$B$1000=$A24)*('0910'!$C$2:$C$1000=C$7)*('0910'!$F$2:$F$1000)),SUMPRODUCT(('Data - casualties'!$A$2:$A$637=$A$4)*('Data - casualties'!$B$2:$B$637=$A24)*('Data - casualties'!$D$2:$D$637)))</f>
        <v>0</v>
      </c>
      <c r="L24" s="39" cm="1">
        <f t="array" ref="L24">IF($A$4="2009/10",SUMPRODUCT(('0910'!$A$2:$A$1000=$A$4)*('0910'!$B$2:$B$1000=$A24)*('0910'!$C$2:$C$1000=D$7)*('0910'!$F$2:$F$1000)),SUMPRODUCT(('Data - casualties'!$A$2:$A$637=$A$4)*('Data - casualties'!$B$2:$B$637=$A24)*('Data - casualties'!$D$2:$D$637)))</f>
        <v>0</v>
      </c>
      <c r="M24" s="43"/>
    </row>
    <row r="25" spans="1:13" x14ac:dyDescent="0.35">
      <c r="A25" s="43" t="s">
        <v>85</v>
      </c>
      <c r="B25" s="39" cm="1">
        <f t="array" ref="B25">IF($A$4="2009/10",SUMPRODUCT(('0910'!$A$2:$A$1000=$A$4)*('0910'!$B$2:$B$1000=$A25)*('0910'!$D$2:$D$1000)),SUMPRODUCT(('Data - fires'!$A$2:$A$100000=$A$4)*('Data - fires'!$B$2:$B$100000=$A25)*('Data - fires'!$D$2:$D$100000)))</f>
        <v>0</v>
      </c>
      <c r="C25" s="39" cm="1">
        <f t="array" ref="C25">IF($A$4="2009/10",SUMPRODUCT(('0910'!$A$2:$A$1000=$A$4)*('0910'!$B$2:$B$1000=$A25)*('0910'!$C$2:$C$1000=C$7)*('0910'!$D$2:$D$1000)),SUMPRODUCT(('Data - fires'!$A$2:$A$100000=$A$4)*('Data - fires'!$B$2:$B$100000=$A25)*('Data - fires'!$C$2:$C$100000=C$7)*('Data - fires'!$D$2:$D$100000)))</f>
        <v>0</v>
      </c>
      <c r="D25" s="39" cm="1">
        <f t="array" ref="D25">IF($A$4="2009/10",SUMPRODUCT(('0910'!$A$2:$A$1000=$A$4)*('0910'!$B$2:$B$1000=$A25)*('0910'!$C$2:$C$1000=D$7)*('0910'!$D$2:$D$1000)),SUMPRODUCT(('Data - fires'!$A$2:$A$100000=$A$4)*('Data - fires'!$B$2:$B$100000=$A25)*('Data - fires'!$C$2:$C$100000=D$7)*('Data - fires'!$D$2:$D$100000)))</f>
        <v>0</v>
      </c>
      <c r="E25" s="43"/>
      <c r="F25" s="39"/>
      <c r="G25" s="39"/>
      <c r="H25" s="39"/>
      <c r="I25" s="43"/>
      <c r="J25" s="39"/>
      <c r="K25" s="39"/>
      <c r="L25" s="39"/>
      <c r="M25" s="43"/>
    </row>
    <row r="26" spans="1:13" x14ac:dyDescent="0.35">
      <c r="A26" s="43"/>
      <c r="B26" s="43"/>
      <c r="C26" s="43"/>
      <c r="D26" s="43"/>
      <c r="E26" s="43"/>
      <c r="F26" s="43"/>
      <c r="G26" s="43"/>
      <c r="H26" s="43"/>
      <c r="I26" s="43"/>
      <c r="J26" s="43"/>
      <c r="K26" s="43"/>
      <c r="L26" s="43"/>
      <c r="M26" s="43"/>
    </row>
    <row r="27" spans="1:13" x14ac:dyDescent="0.35">
      <c r="A27" s="43"/>
      <c r="B27" s="43"/>
      <c r="C27" s="43"/>
      <c r="D27" s="43"/>
      <c r="E27" s="43"/>
      <c r="F27" s="43"/>
      <c r="G27" s="43"/>
      <c r="H27" s="43"/>
      <c r="I27" s="43"/>
      <c r="J27" s="43"/>
      <c r="K27" s="43"/>
      <c r="L27" s="43"/>
      <c r="M27" s="43"/>
    </row>
    <row r="28" spans="1:13" x14ac:dyDescent="0.35">
      <c r="A28" s="43"/>
      <c r="B28" s="43"/>
      <c r="C28" s="43"/>
      <c r="D28" s="43"/>
      <c r="E28" s="43"/>
      <c r="F28" s="43"/>
      <c r="G28" s="43"/>
      <c r="H28" s="43"/>
      <c r="I28" s="43"/>
      <c r="J28" s="43"/>
      <c r="K28" s="43"/>
      <c r="L28" s="43"/>
      <c r="M28" s="43"/>
    </row>
    <row r="29" spans="1:13" x14ac:dyDescent="0.35">
      <c r="A29" s="43"/>
      <c r="B29" s="43"/>
      <c r="C29" s="39" t="str">
        <f>B6</f>
        <v>Fires</v>
      </c>
      <c r="D29" s="39"/>
      <c r="E29" s="39"/>
      <c r="F29" s="39"/>
      <c r="G29" s="39" t="str">
        <f t="shared" ref="G29:K29" si="10">F6</f>
        <v>Fire-related fatalities1</v>
      </c>
      <c r="H29" s="39"/>
      <c r="I29" s="39"/>
      <c r="J29" s="39"/>
      <c r="K29" s="39" t="str">
        <f t="shared" si="10"/>
        <v>Non-fatal casualties</v>
      </c>
      <c r="L29" s="39"/>
      <c r="M29" s="43"/>
    </row>
    <row r="30" spans="1:13" x14ac:dyDescent="0.35">
      <c r="A30" s="43" t="s">
        <v>88</v>
      </c>
      <c r="B30" s="39" t="str">
        <f>B7</f>
        <v>Total</v>
      </c>
      <c r="C30" s="39" t="str">
        <f t="shared" ref="C30:L30" si="11">C7</f>
        <v>Accidental</v>
      </c>
      <c r="D30" s="39" t="str">
        <f t="shared" si="11"/>
        <v>Deliberate</v>
      </c>
      <c r="E30" s="39"/>
      <c r="F30" s="39" t="str">
        <f t="shared" si="11"/>
        <v>Total</v>
      </c>
      <c r="G30" s="39" t="str">
        <f t="shared" si="11"/>
        <v>Accidental</v>
      </c>
      <c r="H30" s="39" t="str">
        <f t="shared" si="11"/>
        <v>Deliberate</v>
      </c>
      <c r="I30" s="39"/>
      <c r="J30" s="39" t="str">
        <f t="shared" si="11"/>
        <v>Total</v>
      </c>
      <c r="K30" s="39" t="str">
        <f t="shared" si="11"/>
        <v>Accidental</v>
      </c>
      <c r="L30" s="39" t="str">
        <f t="shared" si="11"/>
        <v>Deliberate</v>
      </c>
      <c r="M30" s="43"/>
    </row>
    <row r="31" spans="1:13" x14ac:dyDescent="0.35">
      <c r="A31" s="43" t="s">
        <v>23</v>
      </c>
      <c r="B31" s="43">
        <f>C31+D31</f>
        <v>97270</v>
      </c>
      <c r="C31" s="43" cm="1">
        <f t="array" ref="C31">SUMPRODUCT(('Data - fires'!$A$2:$A$49150=$A31)*('Data - fires'!$C$2:$C$49150=C$7)*('Data - fires'!$D$2:$D$49150))</f>
        <v>35163</v>
      </c>
      <c r="D31" s="43" cm="1">
        <f t="array" ref="D31">SUMPRODUCT(('Data - fires'!$A$2:$A$49150=$A31)*('Data - fires'!$C$2:$C$49150=D$7)*('Data - fires'!$D$2:$D$49150))</f>
        <v>62107</v>
      </c>
      <c r="E31" s="43"/>
      <c r="F31" s="43">
        <f>G31+H31</f>
        <v>14</v>
      </c>
      <c r="G31" s="43" cm="1">
        <f t="array" ref="G31">SUMPRODUCT(('Data - fatalities'!$A$2:$A$49637=$A31)*('Data - fatalities'!$C$2:$C$49637=G$7)*('Data - fatalities'!$D$2:$D$49637))</f>
        <v>6</v>
      </c>
      <c r="H31" s="43" cm="1">
        <f t="array" ref="H31">SUMPRODUCT(('Data - fatalities'!$A$2:$A$49637=$A31)*('Data - fatalities'!$C$2:$C$49637=H$7)*('Data - fatalities'!$D$2:$D$49637))</f>
        <v>8</v>
      </c>
      <c r="I31" s="43"/>
      <c r="J31" s="43">
        <f>K31+L31</f>
        <v>329</v>
      </c>
      <c r="K31" s="43" cm="1">
        <f t="array" ref="K31">SUMPRODUCT(('Data - casualties'!$A$2:$A$49637=$A31)*('Data - casualties'!$C$2:$C$49637=K$7)*('Data - casualties'!$D$2:$D$49637))</f>
        <v>235</v>
      </c>
      <c r="L31" s="43" cm="1">
        <f t="array" ref="L31">SUMPRODUCT(('Data - casualties'!$A$2:$A$49637=$A31)*('Data - casualties'!$C$2:$C$49637=L$7)*('Data - casualties'!$D$2:$D$49637))</f>
        <v>94</v>
      </c>
      <c r="M31" s="43"/>
    </row>
    <row r="32" spans="1:13" x14ac:dyDescent="0.35">
      <c r="A32" s="43" t="s">
        <v>28</v>
      </c>
      <c r="B32" s="43">
        <f>C32+D32</f>
        <v>113051</v>
      </c>
      <c r="C32" s="43" cm="1">
        <f t="array" ref="C32">SUMPRODUCT(('Data - fires'!$A$2:$A$49150=$A32)*('Data - fires'!$C$2:$C$49150=C$7)*('Data - fires'!$D$2:$D$49150))</f>
        <v>46767</v>
      </c>
      <c r="D32" s="43" cm="1">
        <f t="array" ref="D32">SUMPRODUCT(('Data - fires'!$A$2:$A$49150=$A32)*('Data - fires'!$C$2:$C$49150=D$7)*('Data - fires'!$D$2:$D$49150))</f>
        <v>66284</v>
      </c>
      <c r="E32" s="43"/>
      <c r="F32" s="43">
        <f t="shared" ref="F32:F34" si="12">G32+H32</f>
        <v>16</v>
      </c>
      <c r="G32" s="43" cm="1">
        <f t="array" ref="G32">SUMPRODUCT(('Data - fatalities'!$A$2:$A$49637=$A32)*('Data - fatalities'!$C$2:$C$49637=G$7)*('Data - fatalities'!$D$2:$D$49637))</f>
        <v>12</v>
      </c>
      <c r="H32" s="43" cm="1">
        <f t="array" ref="H32">SUMPRODUCT(('Data - fatalities'!$A$2:$A$49637=$A32)*('Data - fatalities'!$C$2:$C$49637=H$7)*('Data - fatalities'!$D$2:$D$49637))</f>
        <v>4</v>
      </c>
      <c r="I32" s="43"/>
      <c r="J32" s="43">
        <f t="shared" ref="J32:J34" si="13">K32+L32</f>
        <v>396</v>
      </c>
      <c r="K32" s="43" cm="1">
        <f t="array" ref="K32">SUMPRODUCT(('Data - casualties'!$A$2:$A$49637=$A32)*('Data - casualties'!$C$2:$C$49637=K$7)*('Data - casualties'!$D$2:$D$49637))</f>
        <v>307</v>
      </c>
      <c r="L32" s="43" cm="1">
        <f t="array" ref="L32">SUMPRODUCT(('Data - casualties'!$A$2:$A$49637=$A32)*('Data - casualties'!$C$2:$C$49637=L$7)*('Data - casualties'!$D$2:$D$49637))</f>
        <v>89</v>
      </c>
      <c r="M32" s="43"/>
    </row>
    <row r="33" spans="1:13" x14ac:dyDescent="0.35">
      <c r="A33" s="43" t="s">
        <v>95</v>
      </c>
      <c r="B33" s="43">
        <f t="shared" ref="B33:B34" si="14">C33+D33</f>
        <v>116766</v>
      </c>
      <c r="C33" s="43" cm="1">
        <f t="array" ref="C33">SUMPRODUCT(('Data - fires'!$A$2:$A$49150=$A33)*('Data - fires'!$C$2:$C$49150=C$7)*('Data - fires'!$D$2:$D$49150))</f>
        <v>50884</v>
      </c>
      <c r="D33" s="43" cm="1">
        <f t="array" ref="D33">SUMPRODUCT(('Data - fires'!$A$2:$A$49150=$A33)*('Data - fires'!$C$2:$C$49150=D$7)*('Data - fires'!$D$2:$D$49150))</f>
        <v>65882</v>
      </c>
      <c r="E33" s="43"/>
      <c r="F33" s="43">
        <f t="shared" si="12"/>
        <v>20</v>
      </c>
      <c r="G33" s="43" cm="1">
        <f t="array" ref="G33">SUMPRODUCT(('Data - fatalities'!$A$2:$A$49637=$A33)*('Data - fatalities'!$C$2:$C$49637=G$7)*('Data - fatalities'!$D$2:$D$49637))</f>
        <v>11</v>
      </c>
      <c r="H33" s="43" cm="1">
        <f t="array" ref="H33">SUMPRODUCT(('Data - fatalities'!$A$2:$A$49637=$A33)*('Data - fatalities'!$C$2:$C$49637=H$7)*('Data - fatalities'!$D$2:$D$49637))</f>
        <v>9</v>
      </c>
      <c r="I33" s="43"/>
      <c r="J33" s="43">
        <f t="shared" si="13"/>
        <v>370</v>
      </c>
      <c r="K33" s="43" cm="1">
        <f t="array" ref="K33">SUMPRODUCT(('Data - casualties'!$A$2:$A$49637=$A33)*('Data - casualties'!$C$2:$C$49637=K$7)*('Data - casualties'!$D$2:$D$49637))</f>
        <v>289</v>
      </c>
      <c r="L33" s="43" cm="1">
        <f t="array" ref="L33">SUMPRODUCT(('Data - casualties'!$A$2:$A$49637=$A33)*('Data - casualties'!$C$2:$C$49637=L$7)*('Data - casualties'!$D$2:$D$49637))</f>
        <v>81</v>
      </c>
      <c r="M33" s="43"/>
    </row>
    <row r="34" spans="1:13" x14ac:dyDescent="0.35">
      <c r="A34" s="43" t="s">
        <v>94</v>
      </c>
      <c r="B34" s="43">
        <f t="shared" si="14"/>
        <v>79277</v>
      </c>
      <c r="C34" s="43" cm="1">
        <f t="array" ref="C34">SUMPRODUCT(('Data - fires'!$A$2:$A$49150=$A34)*('Data - fires'!$C$2:$C$49150=C$7)*('Data - fires'!$D$2:$D$49150))</f>
        <v>34078</v>
      </c>
      <c r="D34" s="43" cm="1">
        <f t="array" ref="D34">SUMPRODUCT(('Data - fires'!$A$2:$A$49150=$A34)*('Data - fires'!$C$2:$C$49150=D$7)*('Data - fires'!$D$2:$D$49150))</f>
        <v>45199</v>
      </c>
      <c r="E34" s="43"/>
      <c r="F34" s="43">
        <f t="shared" si="12"/>
        <v>17</v>
      </c>
      <c r="G34" s="43" cm="1">
        <f t="array" ref="G34">SUMPRODUCT(('Data - fatalities'!$A$2:$A$49637=$A34)*('Data - fatalities'!$C$2:$C$49637=G$7)*('Data - fatalities'!$D$2:$D$49637))</f>
        <v>8</v>
      </c>
      <c r="H34" s="43" cm="1">
        <f t="array" ref="H34">SUMPRODUCT(('Data - fatalities'!$A$2:$A$49637=$A34)*('Data - fatalities'!$C$2:$C$49637=H$7)*('Data - fatalities'!$D$2:$D$49637))</f>
        <v>9</v>
      </c>
      <c r="I34" s="43"/>
      <c r="J34" s="43">
        <f t="shared" si="13"/>
        <v>289</v>
      </c>
      <c r="K34" s="43" cm="1">
        <f t="array" ref="K34">SUMPRODUCT(('Data - casualties'!$A$2:$A$49637=$A34)*('Data - casualties'!$C$2:$C$49637=K$7)*('Data - casualties'!$D$2:$D$49637))</f>
        <v>228</v>
      </c>
      <c r="L34" s="43" cm="1">
        <f t="array" ref="L34">SUMPRODUCT(('Data - casualties'!$A$2:$A$49637=$A34)*('Data - casualties'!$C$2:$C$49637=L$7)*('Data - casualties'!$D$2:$D$49637))</f>
        <v>61</v>
      </c>
      <c r="M34" s="43"/>
    </row>
    <row r="35" spans="1:13" ht="16" thickBot="1" x14ac:dyDescent="0.4">
      <c r="A35" s="48" t="s">
        <v>120</v>
      </c>
      <c r="B35" s="48">
        <f t="shared" ref="B35" si="15">C35+D35</f>
        <v>83513</v>
      </c>
      <c r="C35" s="48" cm="1">
        <f t="array" ref="C35">SUMPRODUCT(('Data - fires'!$A$2:$A$49150=$A35)*('Data - fires'!$C$2:$C$49150=C$7)*('Data - fires'!$D$2:$D$49150))</f>
        <v>35521</v>
      </c>
      <c r="D35" s="48" cm="1">
        <f t="array" ref="D35">SUMPRODUCT(('Data - fires'!$A$2:$A$49150=$A35)*('Data - fires'!$C$2:$C$49150=D$7)*('Data - fires'!$D$2:$D$49150))</f>
        <v>47992</v>
      </c>
      <c r="E35" s="48"/>
      <c r="F35" s="48">
        <f t="shared" ref="F35" si="16">G35+H35</f>
        <v>21</v>
      </c>
      <c r="G35" s="48" cm="1">
        <f t="array" ref="G35">SUMPRODUCT(('Data - fatalities'!$A$2:$A$49637=$A35)*('Data - fatalities'!$C$2:$C$49637=G$7)*('Data - fatalities'!$D$2:$D$49637))</f>
        <v>9</v>
      </c>
      <c r="H35" s="48" cm="1">
        <f t="array" ref="H35">SUMPRODUCT(('Data - fatalities'!$A$2:$A$49637=$A35)*('Data - fatalities'!$C$2:$C$49637=H$7)*('Data - fatalities'!$D$2:$D$49637))</f>
        <v>12</v>
      </c>
      <c r="I35" s="48"/>
      <c r="J35" s="48">
        <f t="shared" ref="J35" si="17">K35+L35</f>
        <v>320</v>
      </c>
      <c r="K35" s="48" cm="1">
        <f t="array" ref="K35">SUMPRODUCT(('Data - casualties'!$A$2:$A$49637=$A35)*('Data - casualties'!$C$2:$C$49637=K$7)*('Data - casualties'!$D$2:$D$49637))</f>
        <v>244</v>
      </c>
      <c r="L35" s="48" cm="1">
        <f t="array" ref="L35">SUMPRODUCT(('Data - casualties'!$A$2:$A$49637=$A35)*('Data - casualties'!$C$2:$C$49637=L$7)*('Data - casualties'!$D$2:$D$49637))</f>
        <v>76</v>
      </c>
      <c r="M35" s="43"/>
    </row>
    <row r="36" spans="1:13" x14ac:dyDescent="0.35">
      <c r="A36" s="78"/>
      <c r="B36" s="78"/>
      <c r="C36" s="78"/>
      <c r="D36" s="78"/>
      <c r="E36" s="78"/>
      <c r="F36" s="78"/>
      <c r="G36" s="78"/>
      <c r="H36" s="78"/>
      <c r="I36" s="78"/>
      <c r="J36" s="78"/>
      <c r="K36" s="78"/>
      <c r="L36" s="78"/>
      <c r="M36" s="43"/>
    </row>
    <row r="37" spans="1:13" x14ac:dyDescent="0.35">
      <c r="A37" s="39" t="s">
        <v>89</v>
      </c>
      <c r="B37" s="47">
        <f>IF((B34/B31)-1&gt;10,ROUND((B34/B31)-1,2),ROUND((B34/B31)-1,3))</f>
        <v>-0.185</v>
      </c>
      <c r="C37" s="47">
        <f>IF((C34/C31)-1&gt;10,ROUND((C34/C31)-1,2),ROUND((C34/C31)-1,3))</f>
        <v>-3.1E-2</v>
      </c>
      <c r="D37" s="47">
        <f>IF((D34/D31)-1&gt;10,ROUND((D34/D31)-1,2),ROUND((D34/D31)-1,3))</f>
        <v>-0.27200000000000002</v>
      </c>
      <c r="E37" s="43"/>
      <c r="F37" s="47">
        <f>IF((F34/F31)-1&gt;10,ROUND((F34/F31)-1,2),ROUND((F34/F31)-1,3))</f>
        <v>0.214</v>
      </c>
      <c r="G37" s="47">
        <f>IF((G34/G31)-1&gt;10,ROUND((G34/G31)-1,2),ROUND((G34/G31)-1,3))</f>
        <v>0.33300000000000002</v>
      </c>
      <c r="H37" s="47">
        <f>IF((H34/H31)-1&gt;10,ROUND((H34/H31)-1,2),ROUND((H34/H31)-1,3))</f>
        <v>0.125</v>
      </c>
      <c r="I37" s="43"/>
      <c r="J37" s="47">
        <f>IF((J34/J31)-1&gt;10,ROUND((J34/J31)-1,2),ROUND((J34/J31)-1,3))</f>
        <v>-0.122</v>
      </c>
      <c r="K37" s="47">
        <f>IF((K34/K31)-1&gt;10,ROUND((K34/K31)-1,2),ROUND((K34/K31)-1,3))</f>
        <v>-0.03</v>
      </c>
      <c r="L37" s="47">
        <f>IF((L34/L31)-1&gt;10,ROUND((L34/L31)-1,2),ROUND((L34/L31)-1,3))</f>
        <v>-0.35099999999999998</v>
      </c>
      <c r="M37" s="43"/>
    </row>
    <row r="38" spans="1:13" x14ac:dyDescent="0.35">
      <c r="A38" s="39" t="s">
        <v>90</v>
      </c>
      <c r="B38" s="47">
        <f>IF((B34/B32)-1&gt;10,ROUND((B34/B32)-1,2),ROUND((B34/B32)-1,3))</f>
        <v>-0.29899999999999999</v>
      </c>
      <c r="C38" s="47">
        <f t="shared" ref="C38:D38" si="18">IF((C34/C32)-1&gt;10,ROUND((C34/C32)-1,2),ROUND((C34/C32)-1,3))</f>
        <v>-0.27100000000000002</v>
      </c>
      <c r="D38" s="47">
        <f t="shared" si="18"/>
        <v>-0.318</v>
      </c>
      <c r="E38" s="43"/>
      <c r="F38" s="47">
        <f>IF((F34/F32)-1&gt;10,ROUND((F34/F32)-1,2),ROUND((F34/F32)-1,3))</f>
        <v>6.3E-2</v>
      </c>
      <c r="G38" s="47">
        <f t="shared" ref="G38:H38" si="19">IF((G34/G32)-1&gt;10,ROUND((G34/G32)-1,2),ROUND((G34/G32)-1,3))</f>
        <v>-0.33300000000000002</v>
      </c>
      <c r="H38" s="47">
        <f t="shared" si="19"/>
        <v>1.25</v>
      </c>
      <c r="I38" s="43"/>
      <c r="J38" s="47">
        <f>IF((J34/J32)-1&gt;10,ROUND((J34/J32)-1,2),ROUND((J34/J32)-1,3))</f>
        <v>-0.27</v>
      </c>
      <c r="K38" s="47">
        <f t="shared" ref="K38:L38" si="20">IF((K34/K32)-1&gt;10,ROUND((K34/K32)-1,2),ROUND((K34/K32)-1,3))</f>
        <v>-0.25700000000000001</v>
      </c>
      <c r="L38" s="47">
        <f t="shared" si="20"/>
        <v>-0.315</v>
      </c>
      <c r="M38" s="43"/>
    </row>
    <row r="39" spans="1:13" x14ac:dyDescent="0.35">
      <c r="A39" s="39" t="s">
        <v>91</v>
      </c>
      <c r="B39" s="49">
        <f>IF((B34/B33)-1&gt;10,ROUND((B34/B33)-1,2),ROUND((B34/B33)-1,3))</f>
        <v>-0.32100000000000001</v>
      </c>
      <c r="C39" s="49">
        <f>IF((C34/C33)-1&gt;10,ROUND((C34/C33)-1,2),ROUND((C34/C33)-1,3))</f>
        <v>-0.33</v>
      </c>
      <c r="D39" s="49">
        <f>IF((D34/D33)-1&gt;10,ROUND((D34/D33)-1,2),ROUND((D34/D33)-1,3))</f>
        <v>-0.314</v>
      </c>
      <c r="E39" s="43"/>
      <c r="F39" s="49">
        <f>IF((F34/F33)-1&gt;10,ROUND((F34/F33)-1,2),ROUND((F34/F33)-1,3))</f>
        <v>-0.15</v>
      </c>
      <c r="G39" s="49">
        <f>IF((G34/G33)-1&gt;10,ROUND((G34/G33)-1,2),ROUND((G34/G33)-1,3))</f>
        <v>-0.27300000000000002</v>
      </c>
      <c r="H39" s="49">
        <f>IF((H34/H33)-1&gt;10,ROUND((H34/H33)-1,2),ROUND((H34/H33)-1,3))</f>
        <v>0</v>
      </c>
      <c r="I39" s="43"/>
      <c r="J39" s="49">
        <f>IF((J34/J33)-1&gt;10,ROUND((J34/J33)-1,2),ROUND((J34/J33)-1,3))</f>
        <v>-0.219</v>
      </c>
      <c r="K39" s="49">
        <f>IF((K34/K33)-1&gt;10,ROUND((K34/K33)-1,2),ROUND((K34/K33)-1,3))</f>
        <v>-0.21099999999999999</v>
      </c>
      <c r="L39" s="49">
        <f>IF((L34/L33)-1&gt;10,ROUND((L34/L33)-1,2),ROUND((L34/L33)-1,3))</f>
        <v>-0.247</v>
      </c>
      <c r="M39" s="43"/>
    </row>
  </sheetData>
  <mergeCells count="5">
    <mergeCell ref="A4:B4"/>
    <mergeCell ref="B6:D6"/>
    <mergeCell ref="F6:H6"/>
    <mergeCell ref="J6:L6"/>
    <mergeCell ref="A36:L3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B1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3FD3-9552-48E5-9FC4-7C2CDFB1EFF3}">
  <sheetPr codeName="Sheet8"/>
  <dimension ref="A1:Y55"/>
  <sheetViews>
    <sheetView zoomScaleNormal="100" workbookViewId="0">
      <pane ySplit="7" topLeftCell="A8" activePane="bottomLeft" state="frozen"/>
      <selection activeCell="D12" sqref="D12"/>
      <selection pane="bottomLeft"/>
    </sheetView>
  </sheetViews>
  <sheetFormatPr defaultColWidth="9.1796875" defaultRowHeight="15.5" x14ac:dyDescent="0.35"/>
  <cols>
    <col min="1" max="1" width="48.54296875" style="42" customWidth="1"/>
    <col min="2" max="4" width="15.7265625" style="42" customWidth="1"/>
    <col min="5" max="5" width="5.7265625" style="42" customWidth="1"/>
    <col min="6" max="8" width="15.7265625" style="42" customWidth="1"/>
    <col min="9" max="9" width="5.7265625" style="42" customWidth="1"/>
    <col min="10" max="12" width="15.7265625" style="42" customWidth="1"/>
    <col min="13" max="13" width="9.1796875" style="42"/>
    <col min="14" max="14" width="7.54296875" style="42" hidden="1" customWidth="1"/>
    <col min="15" max="16384" width="9.1796875" style="42"/>
  </cols>
  <sheetData>
    <row r="1" spans="1:25" ht="17.5" x14ac:dyDescent="0.35">
      <c r="A1" s="44" t="s">
        <v>138</v>
      </c>
      <c r="B1" s="55"/>
      <c r="C1" s="55"/>
      <c r="D1" s="55"/>
      <c r="E1" s="55"/>
      <c r="F1" s="55"/>
      <c r="G1" s="55"/>
      <c r="H1" s="55"/>
      <c r="I1" s="55"/>
      <c r="J1" s="55"/>
      <c r="K1" s="55"/>
      <c r="L1" s="55"/>
      <c r="M1" s="41"/>
      <c r="N1" s="41"/>
      <c r="O1" s="41"/>
      <c r="P1" s="41"/>
      <c r="Q1" s="41"/>
      <c r="R1" s="41"/>
      <c r="S1" s="43"/>
      <c r="T1" s="43"/>
      <c r="U1" s="43"/>
      <c r="V1" s="43"/>
      <c r="W1" s="43"/>
      <c r="X1" s="43"/>
      <c r="Y1" s="43"/>
    </row>
    <row r="2" spans="1:25" x14ac:dyDescent="0.35">
      <c r="A2" s="43"/>
      <c r="B2" s="43"/>
      <c r="C2" s="43"/>
      <c r="D2" s="43"/>
      <c r="E2" s="43"/>
      <c r="F2" s="43"/>
      <c r="G2" s="43"/>
      <c r="H2" s="43"/>
      <c r="I2" s="43"/>
      <c r="J2" s="43"/>
      <c r="K2" s="43"/>
      <c r="L2" s="43"/>
      <c r="M2" s="43"/>
      <c r="N2" s="43"/>
      <c r="O2" s="43"/>
      <c r="P2" s="43"/>
      <c r="Q2" s="43"/>
      <c r="R2" s="43"/>
      <c r="S2" s="43"/>
      <c r="T2" s="43"/>
      <c r="U2" s="43"/>
      <c r="V2" s="43"/>
      <c r="W2" s="43"/>
      <c r="X2" s="43"/>
      <c r="Y2" s="43"/>
    </row>
    <row r="3" spans="1:25" x14ac:dyDescent="0.35">
      <c r="A3" s="44" t="s">
        <v>126</v>
      </c>
      <c r="B3" s="43"/>
      <c r="C3" s="43"/>
      <c r="D3" s="43"/>
      <c r="E3" s="43"/>
      <c r="F3" s="43"/>
      <c r="G3" s="43"/>
      <c r="H3" s="43"/>
      <c r="I3" s="43"/>
      <c r="J3" s="43"/>
      <c r="K3" s="43"/>
      <c r="L3" s="43"/>
      <c r="M3" s="43"/>
      <c r="N3" s="43"/>
      <c r="O3" s="43"/>
      <c r="P3" s="43"/>
      <c r="Q3" s="43"/>
      <c r="R3" s="43"/>
      <c r="S3" s="43"/>
      <c r="T3" s="43"/>
      <c r="U3" s="43"/>
      <c r="V3" s="43"/>
      <c r="W3" s="43"/>
      <c r="X3" s="43"/>
      <c r="Y3" s="43"/>
    </row>
    <row r="4" spans="1:25" x14ac:dyDescent="0.35">
      <c r="A4" s="56" t="s">
        <v>120</v>
      </c>
      <c r="B4" s="43"/>
      <c r="C4" s="43"/>
      <c r="D4" s="43"/>
      <c r="E4" s="43"/>
      <c r="F4" s="43"/>
      <c r="G4" s="43"/>
      <c r="H4" s="43"/>
      <c r="I4" s="43"/>
      <c r="J4" s="43"/>
      <c r="K4" s="43"/>
      <c r="L4" s="39"/>
      <c r="M4" s="43"/>
      <c r="N4" s="43"/>
      <c r="O4" s="43"/>
      <c r="P4" s="43"/>
      <c r="Q4" s="43"/>
      <c r="R4" s="43"/>
      <c r="S4" s="43"/>
      <c r="T4" s="43"/>
      <c r="U4" s="43"/>
      <c r="V4" s="43"/>
      <c r="W4" s="43"/>
      <c r="X4" s="43"/>
      <c r="Y4" s="43"/>
    </row>
    <row r="5" spans="1:25" x14ac:dyDescent="0.35">
      <c r="A5" s="43"/>
      <c r="B5" s="43"/>
      <c r="C5" s="43"/>
      <c r="D5" s="43"/>
      <c r="E5" s="43"/>
      <c r="F5" s="43"/>
      <c r="G5" s="43"/>
      <c r="H5" s="43"/>
      <c r="I5" s="43"/>
      <c r="J5" s="43"/>
      <c r="K5" s="43"/>
      <c r="L5" s="43"/>
      <c r="M5" s="43"/>
      <c r="N5" s="43"/>
      <c r="O5" s="43"/>
      <c r="P5" s="43"/>
      <c r="Q5" s="43"/>
      <c r="R5" s="43"/>
      <c r="S5" s="43"/>
      <c r="T5" s="43"/>
      <c r="U5" s="43"/>
      <c r="V5" s="43"/>
      <c r="W5" s="43"/>
      <c r="X5" s="43"/>
      <c r="Y5" s="43"/>
    </row>
    <row r="6" spans="1:25" ht="18" thickBot="1" x14ac:dyDescent="0.4">
      <c r="A6" s="47"/>
      <c r="B6" s="79" t="s">
        <v>53</v>
      </c>
      <c r="C6" s="79"/>
      <c r="D6" s="79"/>
      <c r="E6" s="47"/>
      <c r="F6" s="79" t="s">
        <v>135</v>
      </c>
      <c r="G6" s="79"/>
      <c r="H6" s="79"/>
      <c r="I6" s="47"/>
      <c r="J6" s="79" t="s">
        <v>136</v>
      </c>
      <c r="K6" s="79"/>
      <c r="L6" s="79"/>
      <c r="M6" s="43"/>
      <c r="N6" s="43"/>
      <c r="O6" s="43"/>
      <c r="P6" s="43"/>
      <c r="Q6" s="43"/>
      <c r="R6" s="43"/>
      <c r="S6" s="43"/>
      <c r="T6" s="43"/>
      <c r="U6" s="43"/>
      <c r="V6" s="43"/>
      <c r="W6" s="43"/>
      <c r="X6" s="43"/>
      <c r="Y6" s="43"/>
    </row>
    <row r="7" spans="1:25" ht="20.149999999999999" customHeight="1" thickBot="1" x14ac:dyDescent="0.4">
      <c r="A7" s="57" t="s">
        <v>54</v>
      </c>
      <c r="B7" s="58" t="s">
        <v>55</v>
      </c>
      <c r="C7" s="58" t="s">
        <v>8</v>
      </c>
      <c r="D7" s="58" t="s">
        <v>9</v>
      </c>
      <c r="E7" s="58"/>
      <c r="F7" s="58" t="s">
        <v>55</v>
      </c>
      <c r="G7" s="58" t="s">
        <v>8</v>
      </c>
      <c r="H7" s="58" t="s">
        <v>9</v>
      </c>
      <c r="I7" s="58"/>
      <c r="J7" s="58" t="s">
        <v>55</v>
      </c>
      <c r="K7" s="58" t="s">
        <v>8</v>
      </c>
      <c r="L7" s="58" t="s">
        <v>9</v>
      </c>
      <c r="M7" s="43"/>
      <c r="N7" s="43"/>
      <c r="O7" s="43"/>
      <c r="P7" s="43"/>
      <c r="Q7" s="43"/>
      <c r="R7" s="43"/>
      <c r="S7" s="43"/>
      <c r="T7" s="43"/>
      <c r="U7" s="43"/>
      <c r="V7" s="43"/>
      <c r="W7" s="43"/>
      <c r="X7" s="43"/>
      <c r="Y7" s="43"/>
    </row>
    <row r="8" spans="1:25" x14ac:dyDescent="0.35">
      <c r="A8" s="59" t="s">
        <v>55</v>
      </c>
      <c r="B8" s="50">
        <f>IF(FIRE0303_working!B8="..","..",ROUND(FIRE0303_working!B8,0))</f>
        <v>83513</v>
      </c>
      <c r="C8" s="50">
        <f>IF(FIRE0303_working!C8="..","..",ROUND(FIRE0303_working!C8,0))</f>
        <v>35521</v>
      </c>
      <c r="D8" s="50">
        <f>IF(FIRE0303_working!D8="..","..",ROUND(FIRE0303_working!D8,0))</f>
        <v>47992</v>
      </c>
      <c r="E8" s="50"/>
      <c r="F8" s="50">
        <f>IF(FIRE0303_working!F8="..","..",ROUND(FIRE0303_working!F8,0))</f>
        <v>21</v>
      </c>
      <c r="G8" s="50">
        <f>IF(FIRE0303_working!G8="..","..",ROUND(FIRE0303_working!G8,0))</f>
        <v>9</v>
      </c>
      <c r="H8" s="50">
        <f>IF(FIRE0303_working!H8="..","..",ROUND(FIRE0303_working!H8,0))</f>
        <v>12</v>
      </c>
      <c r="I8" s="50"/>
      <c r="J8" s="50">
        <f>IF(FIRE0303_working!J8="..","..",ROUND(FIRE0303_working!J8,0))</f>
        <v>320</v>
      </c>
      <c r="K8" s="50">
        <f>IF(FIRE0303_working!K8="..","..",ROUND(FIRE0303_working!K8,0))</f>
        <v>244</v>
      </c>
      <c r="L8" s="50">
        <f>IF(FIRE0303_working!L8="..","..",ROUND(FIRE0303_working!L8,0))</f>
        <v>76</v>
      </c>
      <c r="M8" s="38"/>
      <c r="N8" s="43"/>
      <c r="O8" s="43"/>
      <c r="P8" s="43"/>
      <c r="Q8" s="43"/>
      <c r="R8" s="43"/>
      <c r="S8" s="43"/>
      <c r="T8" s="43"/>
      <c r="U8" s="43"/>
      <c r="V8" s="43"/>
      <c r="W8" s="43"/>
      <c r="X8" s="43"/>
      <c r="Y8" s="43"/>
    </row>
    <row r="9" spans="1:25" x14ac:dyDescent="0.35">
      <c r="A9" s="47" t="s">
        <v>56</v>
      </c>
      <c r="B9" s="51">
        <f>IF(FIRE0303_working!B9="..","..",ROUND(FIRE0303_working!B9,0))</f>
        <v>4687</v>
      </c>
      <c r="C9" s="51">
        <f>IF(FIRE0303_working!C9="..","..",ROUND(FIRE0303_working!C9,0))</f>
        <v>2830</v>
      </c>
      <c r="D9" s="51">
        <f>IF(FIRE0303_working!D9="..","..",ROUND(FIRE0303_working!D9,0))</f>
        <v>1857</v>
      </c>
      <c r="E9" s="51"/>
      <c r="F9" s="51">
        <f>IF(FIRE0303_working!F9="..","..",ROUND(FIRE0303_working!F9,0))</f>
        <v>21</v>
      </c>
      <c r="G9" s="51">
        <f>IF(FIRE0303_working!G9="..","..",ROUND(FIRE0303_working!G9,0))</f>
        <v>9</v>
      </c>
      <c r="H9" s="51">
        <f>IF(FIRE0303_working!H9="..","..",ROUND(FIRE0303_working!H9,0))</f>
        <v>12</v>
      </c>
      <c r="I9" s="51"/>
      <c r="J9" s="51">
        <f>IF(FIRE0303_working!J9="..","..",ROUND(FIRE0303_working!J9,0))</f>
        <v>320</v>
      </c>
      <c r="K9" s="51">
        <f>IF(FIRE0303_working!K9="..","..",ROUND(FIRE0303_working!K9,0))</f>
        <v>244</v>
      </c>
      <c r="L9" s="51">
        <f>IF(FIRE0303_working!L9="..","..",ROUND(FIRE0303_working!L9,0))</f>
        <v>76</v>
      </c>
      <c r="M9" s="38"/>
      <c r="N9" s="43"/>
      <c r="O9" s="43"/>
      <c r="P9" s="43"/>
      <c r="Q9" s="43"/>
      <c r="R9" s="43"/>
      <c r="S9" s="43"/>
      <c r="T9" s="43"/>
      <c r="U9" s="43"/>
      <c r="V9" s="43"/>
      <c r="W9" s="43"/>
      <c r="X9" s="43"/>
      <c r="Y9" s="43"/>
    </row>
    <row r="10" spans="1:25" ht="15" customHeight="1" x14ac:dyDescent="0.35">
      <c r="A10" s="43" t="s">
        <v>57</v>
      </c>
      <c r="B10" s="52">
        <f>IF(FIRE0303_working!B10="..","..",ROUND(FIRE0303_working!B10,0))</f>
        <v>1709</v>
      </c>
      <c r="C10" s="52">
        <f>IF(FIRE0303_working!C10="..","..",ROUND(FIRE0303_working!C10,0))</f>
        <v>1024</v>
      </c>
      <c r="D10" s="52">
        <f>IF(FIRE0303_working!D10="..","..",ROUND(FIRE0303_working!D10,0))</f>
        <v>685</v>
      </c>
      <c r="E10" s="51"/>
      <c r="F10" s="52">
        <f>IF(FIRE0303_working!F10="..","..",ROUND(FIRE0303_working!F10,0))</f>
        <v>2</v>
      </c>
      <c r="G10" s="52">
        <f>IF(FIRE0303_working!G10="..","..",ROUND(FIRE0303_working!G10,0))</f>
        <v>1</v>
      </c>
      <c r="H10" s="52">
        <f>IF(FIRE0303_working!H10="..","..",ROUND(FIRE0303_working!H10,0))</f>
        <v>1</v>
      </c>
      <c r="I10" s="51"/>
      <c r="J10" s="52">
        <f>IF(FIRE0303_working!J10="..","..",ROUND(FIRE0303_working!J10,0))</f>
        <v>53</v>
      </c>
      <c r="K10" s="52">
        <f>IF(FIRE0303_working!K10="..","..",ROUND(FIRE0303_working!K10,0))</f>
        <v>47</v>
      </c>
      <c r="L10" s="52">
        <f>IF(FIRE0303_working!L10="..","..",ROUND(FIRE0303_working!L10,0))</f>
        <v>6</v>
      </c>
      <c r="M10" s="38"/>
      <c r="N10" s="43"/>
      <c r="O10" s="43"/>
      <c r="P10" s="43"/>
      <c r="Q10" s="43"/>
      <c r="R10" s="43"/>
      <c r="S10" s="43"/>
      <c r="T10" s="43"/>
      <c r="U10" s="43"/>
      <c r="V10" s="43"/>
      <c r="W10" s="43"/>
      <c r="X10" s="43"/>
      <c r="Y10" s="43"/>
    </row>
    <row r="11" spans="1:25" ht="15" customHeight="1" x14ac:dyDescent="0.35">
      <c r="A11" s="43" t="s">
        <v>58</v>
      </c>
      <c r="B11" s="52">
        <f>IF(FIRE0303_working!B11="..","..",ROUND(FIRE0303_working!B11,0))</f>
        <v>754</v>
      </c>
      <c r="C11" s="52">
        <f>IF(FIRE0303_working!C11="..","..",ROUND(FIRE0303_working!C11,0))</f>
        <v>611</v>
      </c>
      <c r="D11" s="52">
        <f>IF(FIRE0303_working!D11="..","..",ROUND(FIRE0303_working!D11,0))</f>
        <v>143</v>
      </c>
      <c r="E11" s="51"/>
      <c r="F11" s="52">
        <f>IF(FIRE0303_working!F11="..","..",ROUND(FIRE0303_working!F11,0))</f>
        <v>0</v>
      </c>
      <c r="G11" s="52">
        <f>IF(FIRE0303_working!G11="..","..",ROUND(FIRE0303_working!G11,0))</f>
        <v>0</v>
      </c>
      <c r="H11" s="52">
        <f>IF(FIRE0303_working!H11="..","..",ROUND(FIRE0303_working!H11,0))</f>
        <v>0</v>
      </c>
      <c r="I11" s="51"/>
      <c r="J11" s="52">
        <f>IF(FIRE0303_working!J11="..","..",ROUND(FIRE0303_working!J11,0))</f>
        <v>30</v>
      </c>
      <c r="K11" s="52">
        <f>IF(FIRE0303_working!K11="..","..",ROUND(FIRE0303_working!K11,0))</f>
        <v>29</v>
      </c>
      <c r="L11" s="52">
        <f>IF(FIRE0303_working!L11="..","..",ROUND(FIRE0303_working!L11,0))</f>
        <v>1</v>
      </c>
      <c r="M11" s="38"/>
      <c r="N11" s="43"/>
      <c r="O11" s="43"/>
      <c r="P11" s="43"/>
      <c r="Q11" s="43"/>
      <c r="R11" s="43"/>
      <c r="S11" s="43"/>
      <c r="T11" s="43"/>
      <c r="U11" s="43"/>
      <c r="V11" s="43"/>
      <c r="W11" s="43"/>
      <c r="X11" s="43"/>
      <c r="Y11" s="43"/>
    </row>
    <row r="12" spans="1:25" ht="15" customHeight="1" x14ac:dyDescent="0.35">
      <c r="A12" s="43" t="s">
        <v>59</v>
      </c>
      <c r="B12" s="52">
        <f>IF(FIRE0303_working!B12="..","..",ROUND(FIRE0303_working!B12,0))</f>
        <v>11</v>
      </c>
      <c r="C12" s="52">
        <f>IF(FIRE0303_working!C12="..","..",ROUND(FIRE0303_working!C12,0))</f>
        <v>11</v>
      </c>
      <c r="D12" s="52">
        <f>IF(FIRE0303_working!D12="..","..",ROUND(FIRE0303_working!D12,0))</f>
        <v>0</v>
      </c>
      <c r="E12" s="51"/>
      <c r="F12" s="52">
        <f>IF(FIRE0303_working!F12="..","..",ROUND(FIRE0303_working!F12,0))</f>
        <v>3</v>
      </c>
      <c r="G12" s="52">
        <f>IF(FIRE0303_working!G12="..","..",ROUND(FIRE0303_working!G12,0))</f>
        <v>3</v>
      </c>
      <c r="H12" s="52">
        <f>IF(FIRE0303_working!H12="..","..",ROUND(FIRE0303_working!H12,0))</f>
        <v>0</v>
      </c>
      <c r="I12" s="51"/>
      <c r="J12" s="52">
        <f>IF(FIRE0303_working!J12="..","..",ROUND(FIRE0303_working!J12,0))</f>
        <v>0</v>
      </c>
      <c r="K12" s="52">
        <f>IF(FIRE0303_working!K12="..","..",ROUND(FIRE0303_working!K12,0))</f>
        <v>0</v>
      </c>
      <c r="L12" s="52">
        <f>IF(FIRE0303_working!L12="..","..",ROUND(FIRE0303_working!L12,0))</f>
        <v>0</v>
      </c>
      <c r="M12" s="38"/>
      <c r="N12" s="43"/>
      <c r="O12" s="43"/>
      <c r="P12" s="43"/>
      <c r="Q12" s="43"/>
      <c r="R12" s="43"/>
      <c r="S12" s="43"/>
      <c r="T12" s="43"/>
      <c r="U12" s="43"/>
      <c r="V12" s="43"/>
      <c r="W12" s="43"/>
      <c r="X12" s="43"/>
      <c r="Y12" s="43"/>
    </row>
    <row r="13" spans="1:25" ht="15" customHeight="1" x14ac:dyDescent="0.35">
      <c r="A13" s="43" t="s">
        <v>60</v>
      </c>
      <c r="B13" s="52">
        <f>IF(FIRE0303_working!B13="..","..",ROUND(FIRE0303_working!B13,0))</f>
        <v>138</v>
      </c>
      <c r="C13" s="52">
        <f>IF(FIRE0303_working!C13="..","..",ROUND(FIRE0303_working!C13,0))</f>
        <v>117</v>
      </c>
      <c r="D13" s="52">
        <f>IF(FIRE0303_working!D13="..","..",ROUND(FIRE0303_working!D13,0))</f>
        <v>21</v>
      </c>
      <c r="E13" s="51"/>
      <c r="F13" s="52">
        <f>IF(FIRE0303_working!F13="..","..",ROUND(FIRE0303_working!F13,0))</f>
        <v>2</v>
      </c>
      <c r="G13" s="52">
        <f>IF(FIRE0303_working!G13="..","..",ROUND(FIRE0303_working!G13,0))</f>
        <v>2</v>
      </c>
      <c r="H13" s="52">
        <f>IF(FIRE0303_working!H13="..","..",ROUND(FIRE0303_working!H13,0))</f>
        <v>0</v>
      </c>
      <c r="I13" s="51"/>
      <c r="J13" s="52">
        <f>IF(FIRE0303_working!J13="..","..",ROUND(FIRE0303_working!J13,0))</f>
        <v>23</v>
      </c>
      <c r="K13" s="52">
        <f>IF(FIRE0303_working!K13="..","..",ROUND(FIRE0303_working!K13,0))</f>
        <v>23</v>
      </c>
      <c r="L13" s="52">
        <f>IF(FIRE0303_working!L13="..","..",ROUND(FIRE0303_working!L13,0))</f>
        <v>0</v>
      </c>
      <c r="M13" s="38"/>
      <c r="N13" s="43"/>
      <c r="O13" s="43"/>
      <c r="P13" s="43"/>
      <c r="Q13" s="43"/>
      <c r="R13" s="43"/>
      <c r="S13" s="43"/>
      <c r="T13" s="43"/>
      <c r="U13" s="43"/>
      <c r="V13" s="43"/>
      <c r="W13" s="43"/>
      <c r="X13" s="43"/>
      <c r="Y13" s="43"/>
    </row>
    <row r="14" spans="1:25" ht="15" customHeight="1" x14ac:dyDescent="0.35">
      <c r="A14" s="43" t="s">
        <v>61</v>
      </c>
      <c r="B14" s="52">
        <f>IF(FIRE0303_working!B14="..","..",ROUND(FIRE0303_working!B14,0))</f>
        <v>49</v>
      </c>
      <c r="C14" s="52">
        <f>IF(FIRE0303_working!C14="..","..",ROUND(FIRE0303_working!C14,0))</f>
        <v>46</v>
      </c>
      <c r="D14" s="52">
        <f>IF(FIRE0303_working!D14="..","..",ROUND(FIRE0303_working!D14,0))</f>
        <v>3</v>
      </c>
      <c r="E14" s="51"/>
      <c r="F14" s="52">
        <f>IF(FIRE0303_working!F14="..","..",ROUND(FIRE0303_working!F14,0))</f>
        <v>0</v>
      </c>
      <c r="G14" s="52">
        <f>IF(FIRE0303_working!G14="..","..",ROUND(FIRE0303_working!G14,0))</f>
        <v>0</v>
      </c>
      <c r="H14" s="52">
        <f>IF(FIRE0303_working!H14="..","..",ROUND(FIRE0303_working!H14,0))</f>
        <v>0</v>
      </c>
      <c r="I14" s="51"/>
      <c r="J14" s="52">
        <f>IF(FIRE0303_working!J14="..","..",ROUND(FIRE0303_working!J14,0))</f>
        <v>1</v>
      </c>
      <c r="K14" s="52">
        <f>IF(FIRE0303_working!K14="..","..",ROUND(FIRE0303_working!K14,0))</f>
        <v>0</v>
      </c>
      <c r="L14" s="52">
        <f>IF(FIRE0303_working!L14="..","..",ROUND(FIRE0303_working!L14,0))</f>
        <v>1</v>
      </c>
      <c r="M14" s="38"/>
      <c r="N14" s="43"/>
      <c r="O14" s="43"/>
      <c r="P14" s="43"/>
      <c r="Q14" s="43"/>
      <c r="R14" s="43"/>
      <c r="S14" s="43"/>
      <c r="T14" s="43"/>
      <c r="U14" s="43"/>
      <c r="V14" s="43"/>
      <c r="W14" s="43"/>
      <c r="X14" s="43"/>
      <c r="Y14" s="43"/>
    </row>
    <row r="15" spans="1:25" ht="15" customHeight="1" x14ac:dyDescent="0.35">
      <c r="A15" s="43" t="s">
        <v>62</v>
      </c>
      <c r="B15" s="52">
        <f>IF(FIRE0303_working!B15="..","..",ROUND(FIRE0303_working!B15,0))</f>
        <v>1647</v>
      </c>
      <c r="C15" s="52">
        <f>IF(FIRE0303_working!C15="..","..",ROUND(FIRE0303_working!C15,0))</f>
        <v>787</v>
      </c>
      <c r="D15" s="52">
        <f>IF(FIRE0303_working!D15="..","..",ROUND(FIRE0303_working!D15,0))</f>
        <v>860</v>
      </c>
      <c r="E15" s="51"/>
      <c r="F15" s="52">
        <f>IF(FIRE0303_working!F15="..","..",ROUND(FIRE0303_working!F15,0))</f>
        <v>0</v>
      </c>
      <c r="G15" s="52">
        <f>IF(FIRE0303_working!G15="..","..",ROUND(FIRE0303_working!G15,0))</f>
        <v>0</v>
      </c>
      <c r="H15" s="52">
        <f>IF(FIRE0303_working!H15="..","..",ROUND(FIRE0303_working!H15,0))</f>
        <v>0</v>
      </c>
      <c r="I15" s="51"/>
      <c r="J15" s="52">
        <f>IF(FIRE0303_working!J15="..","..",ROUND(FIRE0303_working!J15,0))</f>
        <v>77</v>
      </c>
      <c r="K15" s="52">
        <f>IF(FIRE0303_working!K15="..","..",ROUND(FIRE0303_working!K15,0))</f>
        <v>56</v>
      </c>
      <c r="L15" s="52">
        <f>IF(FIRE0303_working!L15="..","..",ROUND(FIRE0303_working!L15,0))</f>
        <v>21</v>
      </c>
      <c r="M15" s="38"/>
      <c r="N15" s="43"/>
      <c r="O15" s="43"/>
      <c r="P15" s="43"/>
      <c r="Q15" s="43"/>
      <c r="R15" s="43"/>
      <c r="S15" s="43"/>
      <c r="T15" s="43"/>
      <c r="U15" s="43"/>
      <c r="V15" s="43"/>
      <c r="W15" s="43"/>
      <c r="X15" s="43"/>
      <c r="Y15" s="43"/>
    </row>
    <row r="16" spans="1:25" ht="15" customHeight="1" x14ac:dyDescent="0.35">
      <c r="A16" s="43" t="s">
        <v>63</v>
      </c>
      <c r="B16" s="52">
        <f>IF(FIRE0303_working!B16="..","..",ROUND(FIRE0303_working!B16,0))</f>
        <v>379</v>
      </c>
      <c r="C16" s="52">
        <f>IF(FIRE0303_working!C16="..","..",ROUND(FIRE0303_working!C16,0))</f>
        <v>234</v>
      </c>
      <c r="D16" s="52">
        <f>IF(FIRE0303_working!D16="..","..",ROUND(FIRE0303_working!D16,0))</f>
        <v>145</v>
      </c>
      <c r="E16" s="51"/>
      <c r="F16" s="52">
        <f>IF(FIRE0303_working!F16="..","..",ROUND(FIRE0303_working!F16,0))</f>
        <v>14</v>
      </c>
      <c r="G16" s="52">
        <f>IF(FIRE0303_working!G16="..","..",ROUND(FIRE0303_working!G16,0))</f>
        <v>3</v>
      </c>
      <c r="H16" s="52">
        <f>IF(FIRE0303_working!H16="..","..",ROUND(FIRE0303_working!H16,0))</f>
        <v>11</v>
      </c>
      <c r="I16" s="51"/>
      <c r="J16" s="52">
        <f>IF(FIRE0303_working!J16="..","..",ROUND(FIRE0303_working!J16,0))</f>
        <v>136</v>
      </c>
      <c r="K16" s="52">
        <f>IF(FIRE0303_working!K16="..","..",ROUND(FIRE0303_working!K16,0))</f>
        <v>89</v>
      </c>
      <c r="L16" s="52">
        <f>IF(FIRE0303_working!L16="..","..",ROUND(FIRE0303_working!L16,0))</f>
        <v>47</v>
      </c>
      <c r="M16" s="38"/>
      <c r="N16" s="43"/>
      <c r="O16" s="43"/>
      <c r="P16" s="43"/>
      <c r="Q16" s="43"/>
      <c r="R16" s="43"/>
      <c r="S16" s="43"/>
      <c r="T16" s="43"/>
      <c r="U16" s="43"/>
      <c r="V16" s="43"/>
      <c r="W16" s="43"/>
      <c r="X16" s="43"/>
      <c r="Y16" s="43"/>
    </row>
    <row r="17" spans="1:25" ht="15" customHeight="1" x14ac:dyDescent="0.35">
      <c r="A17" s="47" t="s">
        <v>64</v>
      </c>
      <c r="B17" s="51">
        <f>IF(FIRE0303_working!B17="..","..",ROUND(FIRE0303_working!B17,0))</f>
        <v>78826</v>
      </c>
      <c r="C17" s="51">
        <f>IF(FIRE0303_working!C17="..","..",ROUND(FIRE0303_working!C17,0))</f>
        <v>32691</v>
      </c>
      <c r="D17" s="51">
        <f>IF(FIRE0303_working!D17="..","..",ROUND(FIRE0303_working!D17,0))</f>
        <v>46135</v>
      </c>
      <c r="E17" s="51"/>
      <c r="F17" s="51" t="s">
        <v>82</v>
      </c>
      <c r="G17" s="51" t="s">
        <v>82</v>
      </c>
      <c r="H17" s="51" t="s">
        <v>82</v>
      </c>
      <c r="I17" s="51"/>
      <c r="J17" s="51" t="s">
        <v>82</v>
      </c>
      <c r="K17" s="51" t="s">
        <v>82</v>
      </c>
      <c r="L17" s="51" t="s">
        <v>82</v>
      </c>
      <c r="M17" s="38"/>
      <c r="N17" s="43"/>
      <c r="O17" s="43"/>
      <c r="P17" s="43"/>
      <c r="Q17" s="43"/>
      <c r="R17" s="43"/>
      <c r="S17" s="43"/>
      <c r="T17" s="43"/>
      <c r="U17" s="43"/>
      <c r="V17" s="43"/>
      <c r="W17" s="43"/>
      <c r="X17" s="43"/>
      <c r="Y17" s="43"/>
    </row>
    <row r="18" spans="1:25" ht="15" customHeight="1" x14ac:dyDescent="0.35">
      <c r="A18" s="43" t="s">
        <v>65</v>
      </c>
      <c r="B18" s="52">
        <f>IF(FIRE0303_working!B18="..","..",ROUND(FIRE0303_working!B18,0))</f>
        <v>44422</v>
      </c>
      <c r="C18" s="52">
        <f>IF(FIRE0303_working!C18="..","..",ROUND(FIRE0303_working!C18,0))</f>
        <v>18078</v>
      </c>
      <c r="D18" s="52">
        <f>IF(FIRE0303_working!D18="..","..",ROUND(FIRE0303_working!D18,0))</f>
        <v>26344</v>
      </c>
      <c r="E18" s="51"/>
      <c r="F18" s="52" t="s">
        <v>82</v>
      </c>
      <c r="G18" s="52" t="s">
        <v>82</v>
      </c>
      <c r="H18" s="52" t="s">
        <v>82</v>
      </c>
      <c r="I18" s="51"/>
      <c r="J18" s="52" t="s">
        <v>82</v>
      </c>
      <c r="K18" s="52" t="s">
        <v>82</v>
      </c>
      <c r="L18" s="52" t="s">
        <v>82</v>
      </c>
      <c r="M18" s="38"/>
      <c r="N18" s="43"/>
      <c r="O18" s="43"/>
      <c r="P18" s="43"/>
      <c r="Q18" s="43"/>
      <c r="R18" s="43"/>
      <c r="S18" s="43"/>
      <c r="T18" s="43"/>
      <c r="U18" s="43"/>
      <c r="V18" s="43"/>
      <c r="W18" s="43"/>
      <c r="X18" s="43"/>
      <c r="Y18" s="43"/>
    </row>
    <row r="19" spans="1:25" ht="15" customHeight="1" x14ac:dyDescent="0.35">
      <c r="A19" s="43" t="s">
        <v>66</v>
      </c>
      <c r="B19" s="52">
        <f>IF(FIRE0303_working!B19="..","..",ROUND(FIRE0303_working!B19,0))</f>
        <v>1822</v>
      </c>
      <c r="C19" s="52">
        <f>IF(FIRE0303_working!C19="..","..",ROUND(FIRE0303_working!C19,0))</f>
        <v>355</v>
      </c>
      <c r="D19" s="52">
        <f>IF(FIRE0303_working!D19="..","..",ROUND(FIRE0303_working!D19,0))</f>
        <v>1467</v>
      </c>
      <c r="E19" s="51"/>
      <c r="F19" s="52" t="s">
        <v>82</v>
      </c>
      <c r="G19" s="52" t="s">
        <v>82</v>
      </c>
      <c r="H19" s="52" t="s">
        <v>82</v>
      </c>
      <c r="I19" s="51"/>
      <c r="J19" s="52" t="s">
        <v>82</v>
      </c>
      <c r="K19" s="52" t="s">
        <v>82</v>
      </c>
      <c r="L19" s="52" t="s">
        <v>82</v>
      </c>
      <c r="M19" s="38"/>
      <c r="N19" s="43"/>
      <c r="O19" s="43"/>
      <c r="P19" s="43"/>
      <c r="Q19" s="43"/>
      <c r="R19" s="43"/>
      <c r="S19" s="43"/>
      <c r="T19" s="43"/>
      <c r="U19" s="43"/>
      <c r="V19" s="43"/>
      <c r="W19" s="43"/>
      <c r="X19" s="43"/>
      <c r="Y19" s="43"/>
    </row>
    <row r="20" spans="1:25" ht="15" customHeight="1" x14ac:dyDescent="0.35">
      <c r="A20" s="43" t="s">
        <v>67</v>
      </c>
      <c r="B20" s="52">
        <f>IF(FIRE0303_working!B20="..","..",ROUND(FIRE0303_working!B20,0))</f>
        <v>537</v>
      </c>
      <c r="C20" s="52">
        <f>IF(FIRE0303_working!C20="..","..",ROUND(FIRE0303_working!C20,0))</f>
        <v>187</v>
      </c>
      <c r="D20" s="52">
        <f>IF(FIRE0303_working!D20="..","..",ROUND(FIRE0303_working!D20,0))</f>
        <v>350</v>
      </c>
      <c r="E20" s="51"/>
      <c r="F20" s="52" t="s">
        <v>82</v>
      </c>
      <c r="G20" s="52" t="s">
        <v>82</v>
      </c>
      <c r="H20" s="52" t="s">
        <v>82</v>
      </c>
      <c r="I20" s="51"/>
      <c r="J20" s="52" t="s">
        <v>82</v>
      </c>
      <c r="K20" s="52" t="s">
        <v>82</v>
      </c>
      <c r="L20" s="52" t="s">
        <v>82</v>
      </c>
      <c r="M20" s="38"/>
      <c r="N20" s="43"/>
      <c r="O20" s="43"/>
      <c r="P20" s="43"/>
      <c r="Q20" s="43"/>
      <c r="R20" s="43"/>
      <c r="S20" s="43"/>
      <c r="T20" s="43"/>
      <c r="U20" s="43"/>
      <c r="V20" s="43"/>
      <c r="W20" s="43"/>
      <c r="X20" s="43"/>
      <c r="Y20" s="43"/>
    </row>
    <row r="21" spans="1:25" ht="15" customHeight="1" x14ac:dyDescent="0.35">
      <c r="A21" s="43" t="s">
        <v>62</v>
      </c>
      <c r="B21" s="52">
        <f>IF(FIRE0303_working!B21="..","..",ROUND(FIRE0303_working!B21,0))</f>
        <v>20187</v>
      </c>
      <c r="C21" s="52">
        <f>IF(FIRE0303_working!C21="..","..",ROUND(FIRE0303_working!C21,0))</f>
        <v>8818</v>
      </c>
      <c r="D21" s="52">
        <f>IF(FIRE0303_working!D21="..","..",ROUND(FIRE0303_working!D21,0))</f>
        <v>11369</v>
      </c>
      <c r="E21" s="51"/>
      <c r="F21" s="52" t="s">
        <v>82</v>
      </c>
      <c r="G21" s="52" t="s">
        <v>82</v>
      </c>
      <c r="H21" s="52" t="s">
        <v>82</v>
      </c>
      <c r="I21" s="51"/>
      <c r="J21" s="52" t="s">
        <v>82</v>
      </c>
      <c r="K21" s="52" t="s">
        <v>82</v>
      </c>
      <c r="L21" s="52" t="s">
        <v>82</v>
      </c>
      <c r="M21" s="38"/>
      <c r="N21" s="43"/>
      <c r="O21" s="43"/>
      <c r="P21" s="43"/>
      <c r="Q21" s="43"/>
      <c r="R21" s="43"/>
      <c r="S21" s="43"/>
      <c r="T21" s="43"/>
      <c r="U21" s="43"/>
      <c r="V21" s="43"/>
      <c r="W21" s="43"/>
      <c r="X21" s="43"/>
      <c r="Y21" s="43"/>
    </row>
    <row r="22" spans="1:25" ht="15" customHeight="1" thickBot="1" x14ac:dyDescent="0.4">
      <c r="A22" s="60" t="s">
        <v>137</v>
      </c>
      <c r="B22" s="53">
        <f>IF(FIRE0303_working!B22="..","..",ROUND(FIRE0303_working!B22,0))</f>
        <v>11858</v>
      </c>
      <c r="C22" s="53">
        <f>IF(FIRE0303_working!C22="..","..",ROUND(FIRE0303_working!C22,0))</f>
        <v>5253</v>
      </c>
      <c r="D22" s="53">
        <f>IF(FIRE0303_working!D22="..","..",ROUND(FIRE0303_working!D22,0))</f>
        <v>6605</v>
      </c>
      <c r="E22" s="53"/>
      <c r="F22" s="53" t="s">
        <v>82</v>
      </c>
      <c r="G22" s="53" t="s">
        <v>82</v>
      </c>
      <c r="H22" s="53" t="s">
        <v>82</v>
      </c>
      <c r="I22" s="53"/>
      <c r="J22" s="53" t="s">
        <v>82</v>
      </c>
      <c r="K22" s="53" t="s">
        <v>82</v>
      </c>
      <c r="L22" s="53" t="s">
        <v>82</v>
      </c>
      <c r="M22" s="38"/>
      <c r="N22" s="43"/>
      <c r="O22" s="43"/>
      <c r="P22" s="43"/>
      <c r="Q22" s="43"/>
      <c r="R22" s="43"/>
      <c r="S22" s="43"/>
      <c r="T22" s="43"/>
      <c r="U22" s="43"/>
      <c r="V22" s="43"/>
      <c r="W22" s="43"/>
      <c r="X22" s="43"/>
      <c r="Y22" s="43"/>
    </row>
    <row r="23" spans="1:25" ht="30" customHeight="1" x14ac:dyDescent="0.35">
      <c r="A23" s="61" t="s">
        <v>68</v>
      </c>
      <c r="B23" s="61"/>
      <c r="C23" s="61"/>
      <c r="D23" s="61"/>
      <c r="E23" s="61"/>
      <c r="F23" s="61"/>
      <c r="G23" s="61"/>
      <c r="H23" s="61"/>
      <c r="I23" s="61"/>
      <c r="J23" s="61"/>
      <c r="K23" s="61"/>
      <c r="L23" s="61"/>
      <c r="M23" s="43"/>
      <c r="N23" s="43"/>
      <c r="O23" s="43"/>
      <c r="P23" s="43"/>
      <c r="Q23" s="43"/>
      <c r="R23" s="43"/>
      <c r="S23" s="43"/>
      <c r="T23" s="43"/>
      <c r="U23" s="43"/>
      <c r="V23" s="43"/>
      <c r="W23" s="43"/>
      <c r="X23" s="43"/>
      <c r="Y23" s="43"/>
    </row>
    <row r="24" spans="1:25" s="64" customFormat="1" ht="15" customHeight="1" x14ac:dyDescent="0.35">
      <c r="A24" s="62" t="s">
        <v>69</v>
      </c>
      <c r="B24" s="62"/>
      <c r="C24" s="62"/>
      <c r="D24" s="62"/>
      <c r="E24" s="62"/>
      <c r="F24" s="62"/>
      <c r="G24" s="62"/>
      <c r="H24" s="62"/>
      <c r="I24" s="62"/>
      <c r="J24" s="62"/>
      <c r="K24" s="62"/>
      <c r="L24" s="62"/>
      <c r="M24" s="63"/>
      <c r="N24" s="63"/>
      <c r="O24" s="63"/>
      <c r="P24" s="63"/>
      <c r="Q24" s="63"/>
      <c r="R24" s="63"/>
      <c r="S24" s="63"/>
      <c r="T24" s="63"/>
      <c r="U24" s="63"/>
      <c r="V24" s="63"/>
      <c r="W24" s="63"/>
      <c r="X24" s="63"/>
      <c r="Y24" s="63"/>
    </row>
    <row r="25" spans="1:25" s="64" customFormat="1" ht="15" customHeight="1" x14ac:dyDescent="0.35">
      <c r="A25" s="65" t="s">
        <v>70</v>
      </c>
      <c r="B25" s="65"/>
      <c r="C25" s="65"/>
      <c r="D25" s="65"/>
      <c r="E25" s="65"/>
      <c r="F25" s="65"/>
      <c r="G25" s="65"/>
      <c r="H25" s="65"/>
      <c r="I25" s="65"/>
      <c r="J25" s="65"/>
      <c r="K25" s="65"/>
      <c r="L25" s="65"/>
      <c r="M25" s="63"/>
      <c r="N25" s="66"/>
      <c r="O25" s="54"/>
      <c r="P25" s="63"/>
      <c r="Q25" s="63"/>
      <c r="R25" s="63"/>
      <c r="S25" s="63"/>
      <c r="T25" s="63"/>
      <c r="U25" s="63"/>
      <c r="V25" s="63"/>
      <c r="W25" s="63"/>
      <c r="X25" s="63"/>
      <c r="Y25" s="63"/>
    </row>
    <row r="26" spans="1:25" s="64" customFormat="1" ht="15" customHeight="1" x14ac:dyDescent="0.35">
      <c r="A26" s="65" t="s">
        <v>71</v>
      </c>
      <c r="B26" s="65"/>
      <c r="C26" s="65"/>
      <c r="D26" s="65"/>
      <c r="E26" s="65"/>
      <c r="F26" s="65"/>
      <c r="G26" s="65"/>
      <c r="H26" s="65"/>
      <c r="I26" s="65"/>
      <c r="J26" s="65"/>
      <c r="K26" s="65"/>
      <c r="L26" s="65"/>
      <c r="M26" s="66"/>
      <c r="N26" s="66"/>
      <c r="O26" s="63"/>
      <c r="P26" s="63"/>
      <c r="Q26" s="63"/>
      <c r="R26" s="63"/>
      <c r="S26" s="63"/>
      <c r="T26" s="63"/>
      <c r="U26" s="63"/>
      <c r="V26" s="63"/>
      <c r="W26" s="63"/>
      <c r="X26" s="63"/>
      <c r="Y26" s="63"/>
    </row>
    <row r="27" spans="1:25" s="64" customFormat="1" ht="30" customHeight="1" x14ac:dyDescent="0.35">
      <c r="A27" s="47" t="s">
        <v>72</v>
      </c>
      <c r="B27" s="65"/>
      <c r="C27" s="65"/>
      <c r="D27" s="65"/>
      <c r="E27" s="65"/>
      <c r="F27" s="65"/>
      <c r="G27" s="65"/>
      <c r="H27" s="65"/>
      <c r="I27" s="65"/>
      <c r="J27" s="65"/>
      <c r="K27" s="65"/>
      <c r="L27" s="65"/>
      <c r="M27" s="63"/>
      <c r="N27" s="63"/>
      <c r="O27" s="63"/>
      <c r="P27" s="63"/>
      <c r="Q27" s="63"/>
      <c r="R27" s="63"/>
      <c r="S27" s="63"/>
      <c r="T27" s="63"/>
      <c r="U27" s="63"/>
      <c r="V27" s="63"/>
      <c r="W27" s="63"/>
      <c r="X27" s="63"/>
      <c r="Y27" s="63"/>
    </row>
    <row r="28" spans="1:25" s="64" customFormat="1" ht="15" customHeight="1" x14ac:dyDescent="0.35">
      <c r="A28" s="65" t="s">
        <v>131</v>
      </c>
      <c r="B28" s="65"/>
      <c r="C28" s="65"/>
      <c r="D28" s="65"/>
      <c r="E28" s="65"/>
      <c r="F28" s="65"/>
      <c r="G28" s="65"/>
      <c r="H28" s="65"/>
      <c r="I28" s="65"/>
      <c r="J28" s="65"/>
      <c r="K28" s="65"/>
      <c r="L28" s="65"/>
      <c r="M28" s="66"/>
      <c r="N28" s="66"/>
      <c r="O28" s="63"/>
      <c r="P28" s="63"/>
      <c r="Q28" s="63"/>
      <c r="R28" s="63"/>
      <c r="S28" s="63"/>
      <c r="T28" s="63"/>
      <c r="U28" s="63"/>
      <c r="V28" s="63"/>
      <c r="W28" s="63"/>
      <c r="X28" s="63"/>
      <c r="Y28" s="63"/>
    </row>
    <row r="29" spans="1:25" s="64" customFormat="1" ht="15" customHeight="1" x14ac:dyDescent="0.35">
      <c r="A29" s="65" t="s">
        <v>130</v>
      </c>
      <c r="B29" s="65"/>
      <c r="C29" s="65"/>
      <c r="D29" s="65"/>
      <c r="E29" s="65"/>
      <c r="F29" s="65"/>
      <c r="G29" s="65"/>
      <c r="H29" s="65"/>
      <c r="I29" s="65"/>
      <c r="J29" s="65"/>
      <c r="K29" s="65"/>
      <c r="L29" s="65"/>
      <c r="M29" s="66"/>
      <c r="N29" s="66"/>
      <c r="O29" s="63"/>
      <c r="P29" s="63"/>
      <c r="Q29" s="63"/>
      <c r="R29" s="63"/>
      <c r="S29" s="63"/>
      <c r="T29" s="63"/>
      <c r="U29" s="63"/>
      <c r="V29" s="63"/>
      <c r="W29" s="63"/>
      <c r="X29" s="63"/>
      <c r="Y29" s="63"/>
    </row>
    <row r="30" spans="1:25" ht="30" customHeight="1" x14ac:dyDescent="0.35">
      <c r="A30" s="47" t="s">
        <v>73</v>
      </c>
      <c r="B30" s="43"/>
      <c r="C30" s="43"/>
      <c r="D30" s="43"/>
      <c r="E30" s="43"/>
      <c r="F30" s="43"/>
      <c r="G30" s="43"/>
      <c r="H30" s="43"/>
      <c r="I30" s="43"/>
      <c r="J30" s="43"/>
      <c r="K30" s="43"/>
      <c r="L30" s="43"/>
      <c r="M30" s="63"/>
      <c r="N30" s="63"/>
      <c r="O30" s="63"/>
      <c r="P30" s="63"/>
      <c r="Q30" s="63"/>
      <c r="R30" s="63"/>
      <c r="S30" s="43"/>
      <c r="T30" s="43"/>
      <c r="U30" s="43"/>
      <c r="V30" s="43"/>
      <c r="W30" s="43"/>
      <c r="X30" s="43"/>
      <c r="Y30" s="43"/>
    </row>
    <row r="31" spans="1:25" ht="15" customHeight="1" x14ac:dyDescent="0.35">
      <c r="A31" s="65" t="s">
        <v>132</v>
      </c>
      <c r="B31" s="65"/>
      <c r="C31" s="65"/>
      <c r="D31" s="65"/>
      <c r="E31" s="65"/>
      <c r="F31" s="65"/>
      <c r="G31" s="65"/>
      <c r="H31" s="65"/>
      <c r="I31" s="65"/>
      <c r="J31" s="65"/>
      <c r="K31" s="65"/>
      <c r="L31" s="65"/>
      <c r="M31" s="43"/>
      <c r="N31" s="43"/>
      <c r="O31" s="43"/>
      <c r="P31" s="43"/>
      <c r="Q31" s="43"/>
      <c r="R31" s="43"/>
      <c r="S31" s="43"/>
      <c r="T31" s="43"/>
      <c r="U31" s="43"/>
      <c r="V31" s="43"/>
      <c r="W31" s="43"/>
      <c r="X31" s="43"/>
      <c r="Y31" s="43"/>
    </row>
    <row r="32" spans="1:25" ht="15" customHeight="1" x14ac:dyDescent="0.35">
      <c r="A32" s="65" t="s">
        <v>133</v>
      </c>
      <c r="B32" s="65"/>
      <c r="C32" s="65"/>
      <c r="D32" s="65"/>
      <c r="E32" s="65"/>
      <c r="F32" s="65"/>
      <c r="G32" s="65"/>
      <c r="H32" s="65"/>
      <c r="I32" s="65"/>
      <c r="J32" s="65"/>
      <c r="K32" s="65"/>
      <c r="L32" s="65"/>
      <c r="M32" s="43"/>
      <c r="N32" s="43"/>
      <c r="O32" s="43"/>
      <c r="P32" s="43"/>
      <c r="Q32" s="43"/>
      <c r="R32" s="43"/>
      <c r="S32" s="43"/>
      <c r="T32" s="43"/>
      <c r="U32" s="43"/>
      <c r="V32" s="43"/>
      <c r="W32" s="43"/>
      <c r="X32" s="43"/>
      <c r="Y32" s="43"/>
    </row>
    <row r="33" spans="1:25" ht="15" customHeight="1" x14ac:dyDescent="0.35">
      <c r="A33" s="65" t="s">
        <v>74</v>
      </c>
      <c r="B33" s="65"/>
      <c r="C33" s="65"/>
      <c r="D33" s="65"/>
      <c r="E33" s="65"/>
      <c r="F33" s="65"/>
      <c r="G33" s="65"/>
      <c r="H33" s="65"/>
      <c r="I33" s="65"/>
      <c r="J33" s="65"/>
      <c r="K33" s="65"/>
      <c r="L33" s="65"/>
      <c r="M33" s="43"/>
      <c r="N33" s="43"/>
      <c r="O33" s="43"/>
      <c r="P33" s="43"/>
      <c r="Q33" s="43"/>
      <c r="R33" s="43"/>
      <c r="S33" s="43"/>
      <c r="T33" s="43"/>
      <c r="U33" s="43"/>
      <c r="V33" s="43"/>
      <c r="W33" s="43"/>
      <c r="X33" s="43"/>
      <c r="Y33" s="43"/>
    </row>
    <row r="34" spans="1:25" ht="30" customHeight="1" x14ac:dyDescent="0.35">
      <c r="A34" s="43" t="s">
        <v>127</v>
      </c>
      <c r="B34" s="43"/>
      <c r="C34" s="43"/>
      <c r="D34" s="43"/>
      <c r="E34" s="43"/>
      <c r="F34" s="43"/>
      <c r="G34" s="43"/>
      <c r="H34" s="43"/>
      <c r="I34" s="43"/>
      <c r="J34" s="43"/>
      <c r="K34" s="43"/>
      <c r="L34" s="43"/>
      <c r="M34" s="43"/>
      <c r="N34" s="43"/>
      <c r="O34" s="43"/>
      <c r="P34" s="43"/>
      <c r="Q34" s="43"/>
      <c r="R34" s="43"/>
      <c r="S34" s="43"/>
      <c r="T34" s="43"/>
      <c r="U34" s="43"/>
      <c r="V34" s="43"/>
      <c r="W34" s="43"/>
      <c r="X34" s="43"/>
      <c r="Y34" s="43"/>
    </row>
    <row r="35" spans="1:25" ht="30" customHeight="1" x14ac:dyDescent="0.35">
      <c r="A35" s="43" t="s">
        <v>75</v>
      </c>
      <c r="B35" s="43"/>
      <c r="C35" s="43"/>
      <c r="D35" s="43"/>
      <c r="E35" s="43"/>
      <c r="F35" s="43"/>
      <c r="G35" s="43"/>
      <c r="H35" s="43"/>
      <c r="I35" s="43"/>
      <c r="J35" s="43"/>
      <c r="K35" s="43"/>
      <c r="L35" s="43"/>
      <c r="M35" s="43"/>
      <c r="N35" s="43"/>
      <c r="O35" s="43"/>
      <c r="P35" s="43"/>
      <c r="Q35" s="43"/>
      <c r="R35" s="43"/>
      <c r="S35" s="43"/>
      <c r="T35" s="43"/>
      <c r="U35" s="43"/>
      <c r="V35" s="43"/>
      <c r="W35" s="43"/>
      <c r="X35" s="43"/>
      <c r="Y35" s="43"/>
    </row>
    <row r="36" spans="1:25" ht="15" customHeight="1" x14ac:dyDescent="0.35">
      <c r="A36" s="67" t="s">
        <v>76</v>
      </c>
      <c r="B36" s="67"/>
      <c r="C36" s="67"/>
      <c r="D36" s="43"/>
      <c r="E36" s="43"/>
      <c r="F36" s="43"/>
      <c r="G36" s="43"/>
      <c r="H36" s="43"/>
      <c r="I36" s="43"/>
      <c r="J36" s="43"/>
      <c r="K36" s="43"/>
      <c r="L36" s="43"/>
      <c r="M36" s="43"/>
      <c r="N36" s="43"/>
      <c r="O36" s="43"/>
      <c r="P36" s="43"/>
      <c r="Q36" s="43"/>
      <c r="R36" s="43"/>
      <c r="S36" s="43"/>
      <c r="T36" s="43"/>
      <c r="U36" s="43"/>
      <c r="V36" s="43"/>
      <c r="W36" s="43"/>
      <c r="X36" s="43"/>
      <c r="Y36" s="43"/>
    </row>
    <row r="37" spans="1:25" ht="30" customHeight="1" x14ac:dyDescent="0.35">
      <c r="A37" s="68" t="s">
        <v>92</v>
      </c>
      <c r="B37" s="43"/>
      <c r="C37" s="43"/>
      <c r="D37" s="43"/>
      <c r="E37" s="43"/>
      <c r="F37" s="43"/>
      <c r="G37" s="43"/>
      <c r="H37" s="43"/>
      <c r="I37" s="43"/>
      <c r="J37" s="43"/>
      <c r="K37" s="43"/>
      <c r="L37" s="43"/>
      <c r="M37" s="43"/>
      <c r="N37" s="43"/>
      <c r="O37" s="43"/>
      <c r="P37" s="43"/>
      <c r="Q37" s="43"/>
      <c r="R37" s="43"/>
      <c r="S37" s="43"/>
      <c r="T37" s="43"/>
      <c r="U37" s="43"/>
      <c r="V37" s="43"/>
      <c r="W37" s="43"/>
      <c r="X37" s="43"/>
      <c r="Y37" s="43"/>
    </row>
    <row r="38" spans="1:25" ht="30" customHeight="1" x14ac:dyDescent="0.35">
      <c r="A38" s="43" t="s">
        <v>77</v>
      </c>
      <c r="B38" s="43"/>
      <c r="C38" s="43"/>
      <c r="D38" s="43"/>
      <c r="E38" s="43"/>
      <c r="F38" s="43"/>
      <c r="G38" s="43"/>
      <c r="H38" s="43"/>
      <c r="I38" s="43"/>
      <c r="J38" s="69"/>
      <c r="K38" s="69"/>
      <c r="L38" s="69"/>
      <c r="M38" s="43"/>
      <c r="N38" s="43"/>
      <c r="O38" s="43"/>
      <c r="P38" s="43"/>
      <c r="Q38" s="43"/>
      <c r="R38" s="43"/>
      <c r="S38" s="43"/>
      <c r="T38" s="43"/>
      <c r="U38" s="43"/>
      <c r="V38" s="43"/>
      <c r="W38" s="43"/>
      <c r="X38" s="43"/>
      <c r="Y38" s="43"/>
    </row>
    <row r="39" spans="1:25" ht="30" customHeight="1" x14ac:dyDescent="0.35">
      <c r="A39" s="67" t="s">
        <v>78</v>
      </c>
      <c r="B39" s="67"/>
      <c r="C39" s="43"/>
      <c r="D39" s="43"/>
      <c r="E39" s="43"/>
      <c r="F39" s="43"/>
      <c r="G39" s="43"/>
      <c r="H39" s="43"/>
      <c r="I39" s="43"/>
      <c r="J39" s="69"/>
      <c r="K39" s="69"/>
      <c r="L39" s="69"/>
      <c r="M39" s="43"/>
      <c r="N39" s="43"/>
      <c r="O39" s="43"/>
      <c r="P39" s="43"/>
      <c r="Q39" s="43"/>
      <c r="R39" s="43"/>
      <c r="S39" s="43"/>
      <c r="T39" s="43"/>
      <c r="U39" s="43"/>
      <c r="V39" s="43"/>
      <c r="W39" s="43"/>
      <c r="X39" s="43"/>
      <c r="Y39" s="43"/>
    </row>
    <row r="40" spans="1:25" x14ac:dyDescent="0.35">
      <c r="A40" s="75" t="s">
        <v>96</v>
      </c>
      <c r="B40" s="43"/>
      <c r="C40" s="43"/>
      <c r="D40" s="43"/>
      <c r="E40" s="43"/>
      <c r="F40" s="43"/>
      <c r="G40" s="43"/>
      <c r="H40" s="43"/>
      <c r="I40" s="43"/>
      <c r="J40" s="43"/>
      <c r="K40" s="43"/>
      <c r="L40" s="43"/>
      <c r="M40" s="43"/>
      <c r="N40" s="43" t="s">
        <v>120</v>
      </c>
      <c r="O40" s="43"/>
      <c r="P40" s="43"/>
      <c r="Q40" s="43"/>
      <c r="R40" s="43"/>
      <c r="S40" s="43"/>
      <c r="T40" s="43"/>
      <c r="U40" s="43"/>
      <c r="V40" s="43"/>
      <c r="W40" s="43"/>
      <c r="X40" s="43"/>
      <c r="Y40" s="43"/>
    </row>
    <row r="41" spans="1:25" x14ac:dyDescent="0.35">
      <c r="A41" s="43"/>
      <c r="B41" s="43"/>
      <c r="C41" s="43"/>
      <c r="D41" s="43"/>
      <c r="E41" s="43"/>
      <c r="F41" s="43"/>
      <c r="G41" s="43"/>
      <c r="H41" s="43"/>
      <c r="I41" s="43"/>
      <c r="J41" s="43"/>
      <c r="K41" s="43"/>
      <c r="L41" s="43"/>
      <c r="M41" s="43"/>
      <c r="N41" s="43" t="s">
        <v>94</v>
      </c>
      <c r="O41" s="43"/>
      <c r="P41" s="43"/>
      <c r="Q41" s="43"/>
      <c r="R41" s="43"/>
      <c r="S41" s="43"/>
      <c r="T41" s="43"/>
      <c r="U41" s="43"/>
      <c r="V41" s="43"/>
      <c r="W41" s="43"/>
      <c r="X41" s="43"/>
      <c r="Y41" s="43"/>
    </row>
    <row r="42" spans="1:25" x14ac:dyDescent="0.35">
      <c r="A42" s="43"/>
      <c r="B42" s="43"/>
      <c r="C42" s="43"/>
      <c r="D42" s="43"/>
      <c r="E42" s="43"/>
      <c r="F42" s="43"/>
      <c r="G42" s="43"/>
      <c r="H42" s="43"/>
      <c r="I42" s="43"/>
      <c r="J42" s="43"/>
      <c r="K42" s="43"/>
      <c r="L42" s="43"/>
      <c r="M42" s="43"/>
      <c r="N42" s="43" t="s">
        <v>95</v>
      </c>
      <c r="O42" s="43"/>
      <c r="P42" s="43"/>
      <c r="Q42" s="43"/>
      <c r="R42" s="43"/>
      <c r="S42" s="43"/>
      <c r="T42" s="43"/>
      <c r="U42" s="43"/>
      <c r="V42" s="43"/>
      <c r="W42" s="43"/>
      <c r="X42" s="43"/>
      <c r="Y42" s="43"/>
    </row>
    <row r="43" spans="1:25" x14ac:dyDescent="0.35">
      <c r="A43" s="43"/>
      <c r="B43" s="43"/>
      <c r="C43" s="43"/>
      <c r="D43" s="43"/>
      <c r="E43" s="43"/>
      <c r="F43" s="43"/>
      <c r="G43" s="43"/>
      <c r="H43" s="43"/>
      <c r="I43" s="43"/>
      <c r="J43" s="43"/>
      <c r="K43" s="43"/>
      <c r="L43" s="43"/>
      <c r="M43" s="43"/>
      <c r="N43" s="43" t="s">
        <v>86</v>
      </c>
      <c r="O43" s="43"/>
      <c r="P43" s="43"/>
      <c r="Q43" s="43"/>
      <c r="R43" s="43"/>
      <c r="S43" s="43"/>
      <c r="T43" s="43"/>
      <c r="U43" s="43"/>
      <c r="V43" s="43"/>
      <c r="W43" s="43"/>
      <c r="X43" s="43"/>
      <c r="Y43" s="43"/>
    </row>
    <row r="44" spans="1:25" x14ac:dyDescent="0.35">
      <c r="A44" s="43"/>
      <c r="B44" s="43"/>
      <c r="C44" s="43"/>
      <c r="D44" s="43"/>
      <c r="E44" s="43"/>
      <c r="F44" s="43"/>
      <c r="G44" s="43"/>
      <c r="H44" s="43"/>
      <c r="I44" s="43"/>
      <c r="J44" s="43"/>
      <c r="K44" s="43"/>
      <c r="L44" s="43"/>
      <c r="M44" s="43"/>
      <c r="N44" s="43" t="s">
        <v>30</v>
      </c>
      <c r="O44" s="43"/>
      <c r="P44" s="43"/>
      <c r="Q44" s="43"/>
      <c r="R44" s="43"/>
      <c r="S44" s="43"/>
      <c r="T44" s="43"/>
      <c r="U44" s="43"/>
      <c r="V44" s="43"/>
      <c r="W44" s="43"/>
      <c r="X44" s="43"/>
      <c r="Y44" s="43"/>
    </row>
    <row r="45" spans="1:25" x14ac:dyDescent="0.35">
      <c r="A45" s="43"/>
      <c r="B45" s="43"/>
      <c r="C45" s="43"/>
      <c r="D45" s="43"/>
      <c r="E45" s="43"/>
      <c r="F45" s="43"/>
      <c r="G45" s="43"/>
      <c r="H45" s="43"/>
      <c r="I45" s="43"/>
      <c r="J45" s="43"/>
      <c r="K45" s="43"/>
      <c r="L45" s="43"/>
      <c r="M45" s="43"/>
      <c r="N45" s="43" t="s">
        <v>29</v>
      </c>
      <c r="O45" s="43"/>
      <c r="P45" s="43"/>
      <c r="Q45" s="43"/>
      <c r="R45" s="43"/>
      <c r="S45" s="43"/>
      <c r="T45" s="43"/>
      <c r="U45" s="43"/>
      <c r="V45" s="43"/>
      <c r="W45" s="43"/>
      <c r="X45" s="43"/>
      <c r="Y45" s="43"/>
    </row>
    <row r="46" spans="1:25" x14ac:dyDescent="0.35">
      <c r="A46" s="43"/>
      <c r="B46" s="43"/>
      <c r="C46" s="43"/>
      <c r="D46" s="43"/>
      <c r="E46" s="43"/>
      <c r="F46" s="43"/>
      <c r="G46" s="43"/>
      <c r="H46" s="43"/>
      <c r="I46" s="43"/>
      <c r="J46" s="43"/>
      <c r="K46" s="43"/>
      <c r="L46" s="43"/>
      <c r="M46" s="43"/>
      <c r="N46" s="43" t="s">
        <v>28</v>
      </c>
      <c r="O46" s="43"/>
      <c r="P46" s="43"/>
      <c r="Q46" s="43"/>
      <c r="R46" s="43"/>
      <c r="S46" s="43"/>
      <c r="T46" s="43"/>
      <c r="U46" s="43"/>
      <c r="V46" s="43"/>
      <c r="W46" s="43"/>
      <c r="X46" s="43"/>
      <c r="Y46" s="43"/>
    </row>
    <row r="47" spans="1:25" x14ac:dyDescent="0.35">
      <c r="A47" s="43"/>
      <c r="B47" s="43"/>
      <c r="C47" s="43"/>
      <c r="D47" s="43"/>
      <c r="E47" s="43"/>
      <c r="F47" s="43"/>
      <c r="G47" s="43"/>
      <c r="H47" s="43"/>
      <c r="I47" s="43"/>
      <c r="J47" s="43"/>
      <c r="K47" s="43"/>
      <c r="L47" s="43"/>
      <c r="M47" s="43"/>
      <c r="N47" s="43" t="s">
        <v>27</v>
      </c>
      <c r="O47" s="43"/>
      <c r="P47" s="43"/>
      <c r="Q47" s="43"/>
      <c r="R47" s="43"/>
      <c r="S47" s="43"/>
      <c r="T47" s="43"/>
      <c r="U47" s="43"/>
      <c r="V47" s="43"/>
      <c r="W47" s="43"/>
      <c r="X47" s="43"/>
      <c r="Y47" s="43"/>
    </row>
    <row r="48" spans="1:25" x14ac:dyDescent="0.35">
      <c r="A48" s="43"/>
      <c r="B48" s="43"/>
      <c r="C48" s="43"/>
      <c r="D48" s="43"/>
      <c r="E48" s="43"/>
      <c r="F48" s="43"/>
      <c r="G48" s="43"/>
      <c r="H48" s="43"/>
      <c r="I48" s="43"/>
      <c r="J48" s="43"/>
      <c r="K48" s="43"/>
      <c r="L48" s="43"/>
      <c r="M48" s="43"/>
      <c r="N48" s="43" t="s">
        <v>26</v>
      </c>
      <c r="O48" s="43"/>
      <c r="P48" s="43"/>
      <c r="Q48" s="43"/>
      <c r="R48" s="43"/>
      <c r="S48" s="43"/>
      <c r="T48" s="43"/>
      <c r="U48" s="43"/>
      <c r="V48" s="43"/>
      <c r="W48" s="43"/>
      <c r="X48" s="43"/>
      <c r="Y48" s="43"/>
    </row>
    <row r="49" spans="1:25" x14ac:dyDescent="0.35">
      <c r="A49" s="43"/>
      <c r="B49" s="43"/>
      <c r="C49" s="43"/>
      <c r="D49" s="43"/>
      <c r="E49" s="43"/>
      <c r="F49" s="43"/>
      <c r="G49" s="43"/>
      <c r="H49" s="43"/>
      <c r="I49" s="43"/>
      <c r="J49" s="43"/>
      <c r="K49" s="43"/>
      <c r="L49" s="43"/>
      <c r="M49" s="43"/>
      <c r="N49" s="43" t="s">
        <v>25</v>
      </c>
      <c r="O49" s="43"/>
      <c r="P49" s="43"/>
      <c r="Q49" s="43"/>
      <c r="R49" s="43"/>
      <c r="S49" s="43"/>
      <c r="T49" s="43"/>
      <c r="U49" s="43"/>
      <c r="V49" s="43"/>
      <c r="W49" s="43"/>
      <c r="X49" s="43"/>
      <c r="Y49" s="43"/>
    </row>
    <row r="50" spans="1:25" x14ac:dyDescent="0.35">
      <c r="A50" s="43"/>
      <c r="B50" s="43"/>
      <c r="C50" s="43"/>
      <c r="D50" s="43"/>
      <c r="E50" s="43"/>
      <c r="F50" s="43"/>
      <c r="G50" s="43"/>
      <c r="H50" s="43"/>
      <c r="I50" s="43"/>
      <c r="J50" s="43"/>
      <c r="K50" s="43"/>
      <c r="L50" s="43"/>
      <c r="M50" s="43"/>
      <c r="N50" s="43" t="s">
        <v>24</v>
      </c>
      <c r="O50" s="43"/>
      <c r="P50" s="43"/>
      <c r="Q50" s="43"/>
      <c r="R50" s="43"/>
      <c r="S50" s="43"/>
      <c r="T50" s="43"/>
      <c r="U50" s="43"/>
      <c r="V50" s="43"/>
      <c r="W50" s="43"/>
      <c r="X50" s="43"/>
      <c r="Y50" s="43"/>
    </row>
    <row r="51" spans="1:25" x14ac:dyDescent="0.35">
      <c r="A51" s="43"/>
      <c r="B51" s="43"/>
      <c r="C51" s="43"/>
      <c r="D51" s="43"/>
      <c r="E51" s="43"/>
      <c r="F51" s="43"/>
      <c r="G51" s="43"/>
      <c r="H51" s="43"/>
      <c r="I51" s="43"/>
      <c r="J51" s="43"/>
      <c r="K51" s="43"/>
      <c r="L51" s="43"/>
      <c r="M51" s="43"/>
      <c r="N51" s="43" t="s">
        <v>23</v>
      </c>
      <c r="O51" s="43"/>
      <c r="P51" s="43"/>
      <c r="Q51" s="43"/>
      <c r="R51" s="43"/>
      <c r="S51" s="43"/>
      <c r="T51" s="43"/>
      <c r="U51" s="43"/>
      <c r="V51" s="43"/>
      <c r="W51" s="43"/>
      <c r="X51" s="43"/>
      <c r="Y51" s="43"/>
    </row>
    <row r="52" spans="1:25" x14ac:dyDescent="0.35">
      <c r="A52" s="43"/>
      <c r="B52" s="43"/>
      <c r="C52" s="43"/>
      <c r="D52" s="43"/>
      <c r="E52" s="43"/>
      <c r="F52" s="43"/>
      <c r="G52" s="43"/>
      <c r="H52" s="43"/>
      <c r="I52" s="43"/>
      <c r="J52" s="43"/>
      <c r="K52" s="43"/>
      <c r="L52" s="43"/>
      <c r="M52" s="43"/>
      <c r="N52" s="43" t="s">
        <v>22</v>
      </c>
      <c r="O52" s="43"/>
      <c r="P52" s="43"/>
      <c r="Q52" s="43"/>
      <c r="R52" s="43"/>
      <c r="S52" s="43"/>
      <c r="T52" s="43"/>
      <c r="U52" s="43"/>
      <c r="V52" s="43"/>
      <c r="W52" s="43"/>
      <c r="X52" s="43"/>
      <c r="Y52" s="43"/>
    </row>
    <row r="53" spans="1:25" x14ac:dyDescent="0.35">
      <c r="A53" s="43"/>
      <c r="B53" s="43"/>
      <c r="C53" s="43"/>
      <c r="D53" s="43"/>
      <c r="E53" s="43"/>
      <c r="F53" s="43"/>
      <c r="G53" s="43"/>
      <c r="H53" s="43"/>
      <c r="I53" s="43"/>
      <c r="J53" s="43"/>
      <c r="K53" s="43"/>
      <c r="L53" s="43"/>
      <c r="M53" s="43"/>
      <c r="N53" s="43" t="s">
        <v>21</v>
      </c>
      <c r="O53" s="43"/>
      <c r="P53" s="43"/>
      <c r="Q53" s="43"/>
      <c r="R53" s="43"/>
      <c r="S53" s="43"/>
      <c r="T53" s="43"/>
      <c r="U53" s="43"/>
      <c r="V53" s="43"/>
      <c r="W53" s="43"/>
      <c r="X53" s="43"/>
      <c r="Y53" s="43"/>
    </row>
    <row r="54" spans="1:25" x14ac:dyDescent="0.35">
      <c r="A54" s="43"/>
      <c r="B54" s="43"/>
      <c r="C54" s="43"/>
      <c r="D54" s="43"/>
      <c r="E54" s="43"/>
      <c r="F54" s="43"/>
      <c r="G54" s="43"/>
      <c r="H54" s="43"/>
      <c r="I54" s="43"/>
      <c r="J54" s="43"/>
      <c r="K54" s="43"/>
      <c r="L54" s="43"/>
      <c r="M54" s="43"/>
      <c r="N54" s="43" t="s">
        <v>6</v>
      </c>
      <c r="O54" s="43"/>
      <c r="P54" s="43"/>
      <c r="Q54" s="43"/>
      <c r="R54" s="43"/>
      <c r="S54" s="43"/>
      <c r="T54" s="43"/>
      <c r="U54" s="43"/>
      <c r="V54" s="43"/>
      <c r="W54" s="43"/>
      <c r="X54" s="43"/>
      <c r="Y54" s="43"/>
    </row>
    <row r="55" spans="1:25" x14ac:dyDescent="0.35">
      <c r="A55" s="43"/>
      <c r="B55" s="43"/>
      <c r="C55" s="43"/>
      <c r="D55" s="43"/>
      <c r="E55" s="43"/>
      <c r="F55" s="43"/>
      <c r="G55" s="43"/>
      <c r="H55" s="43"/>
      <c r="I55" s="43"/>
      <c r="J55" s="43"/>
      <c r="K55" s="43"/>
      <c r="L55" s="43"/>
      <c r="M55" s="43"/>
      <c r="N55" s="43" t="s">
        <v>79</v>
      </c>
      <c r="O55" s="43"/>
      <c r="P55" s="43"/>
      <c r="Q55" s="43"/>
      <c r="R55" s="43"/>
      <c r="S55" s="43"/>
      <c r="T55" s="43"/>
      <c r="U55" s="43"/>
      <c r="V55" s="43"/>
      <c r="W55" s="43"/>
      <c r="X55" s="43"/>
      <c r="Y55" s="43"/>
    </row>
  </sheetData>
  <mergeCells count="3">
    <mergeCell ref="B6:D6"/>
    <mergeCell ref="F6:H6"/>
    <mergeCell ref="J6:L6"/>
  </mergeCells>
  <dataValidations count="1">
    <dataValidation type="list" allowBlank="1" showInputMessage="1" showErrorMessage="1" sqref="A4" xr:uid="{D57A079E-6DA5-4D47-8F5D-477576ACAAFB}">
      <formula1>$N$40:$N$55</formula1>
    </dataValidation>
  </dataValidations>
  <hyperlinks>
    <hyperlink ref="A36" r:id="rId1" xr:uid="{47A89972-8B6D-4891-B623-C08AE3EE8D68}"/>
    <hyperlink ref="A39" r:id="rId2" display="Contact: FireStatistics@homeoffice.gsi.gov.uk" xr:uid="{4484C2DD-7C33-400D-9363-27510CAAA69A}"/>
    <hyperlink ref="A39:B39" r:id="rId3" display="Contact: FireStatistics@homeoffice.gov.uk" xr:uid="{B2F1B48F-4EE1-4B8C-8F04-AC83C687691A}"/>
    <hyperlink ref="A24:L24" r:id="rId4" display="3 For more detailed technical definitions of fire-related non-fatal casualties, see the Fire Statistics Definitions document. " xr:uid="{B56F40BF-95A4-47DB-9269-59DA61E22C14}"/>
    <hyperlink ref="A37" r:id="rId5" display="The statistics in this table are National Statistics." xr:uid="{9277AFEB-0418-424B-9E1D-E6EC3BC9F165}"/>
  </hyperlinks>
  <pageMargins left="0.7" right="0.7" top="0.75" bottom="0.75" header="0.3" footer="0.3"/>
  <pageSetup paperSize="9" orientation="portrait" r:id="rId6"/>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Cover_sheet</vt:lpstr>
      <vt:lpstr>config</vt:lpstr>
      <vt:lpstr>Contents</vt:lpstr>
      <vt:lpstr>0910</vt:lpstr>
      <vt:lpstr>Data - fires</vt:lpstr>
      <vt:lpstr>Data - fatalities</vt:lpstr>
      <vt:lpstr>Data - casualties</vt:lpstr>
      <vt:lpstr>FIRE0303_working</vt:lpstr>
      <vt:lpstr>FIRE0303</vt:lpstr>
      <vt:lpstr>QA checks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FIRE0303: Fires, fatalities and non-fatal casualties in outdoor primary locations and secondary fires by motive and location, England</dc:title>
  <dc:creator/>
  <cp:keywords>data tables, outdoor primary fires, outdoor secondary fires, fatalities, casualties, motive and location, 2024</cp:keywords>
  <cp:lastModifiedBy/>
  <dcterms:created xsi:type="dcterms:W3CDTF">2024-07-18T11:24:36Z</dcterms:created>
  <dcterms:modified xsi:type="dcterms:W3CDTF">2026-07-15T12:24:24Z</dcterms:modified>
</cp:coreProperties>
</file>